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PSAdmin\Documents\tugas_rekap\ntp_rekap\"/>
    </mc:Choice>
  </mc:AlternateContent>
  <xr:revisionPtr revIDLastSave="0" documentId="13_ncr:1_{5DDD9F38-C660-4A11-B536-49ED86EECBAB}" xr6:coauthVersionLast="36" xr6:coauthVersionMax="47" xr10:uidLastSave="{00000000-0000-0000-0000-000000000000}"/>
  <bookViews>
    <workbookView xWindow="0" yWindow="0" windowWidth="28800" windowHeight="11355" firstSheet="19" activeTab="22" xr2:uid="{00000000-000D-0000-FFFF-FFFF00000000}"/>
  </bookViews>
  <sheets>
    <sheet name="2007" sheetId="12" r:id="rId1"/>
    <sheet name="2008(2007=100)" sheetId="9" r:id="rId2"/>
    <sheet name="2009(2007=100)" sheetId="8" r:id="rId3"/>
    <sheet name="2010(2007=100)" sheetId="7" r:id="rId4"/>
    <sheet name="2011(2007=100)" sheetId="6" r:id="rId5"/>
    <sheet name="2012(2007=100)" sheetId="5" r:id="rId6"/>
    <sheet name="2013(2007=100)" sheetId="4" r:id="rId7"/>
    <sheet name="2014(2012=100)" sheetId="3" r:id="rId8"/>
    <sheet name="2015(2012=100)" sheetId="2" r:id="rId9"/>
    <sheet name="2016(2012=100)" sheetId="1" r:id="rId10"/>
    <sheet name="2017(2012=100)" sheetId="10" r:id="rId11"/>
    <sheet name="2018(2012=100)" sheetId="11" r:id="rId12"/>
    <sheet name="2019(2012=100)" sheetId="13" r:id="rId13"/>
    <sheet name="2018(2018=100)" sheetId="14" r:id="rId14"/>
    <sheet name="2019(2018=100)" sheetId="15" r:id="rId15"/>
    <sheet name="2020(2018=100)" sheetId="16" r:id="rId16"/>
    <sheet name="2021(2018=100)" sheetId="17" r:id="rId17"/>
    <sheet name="2022(2018=100)" sheetId="19" r:id="rId18"/>
    <sheet name="Perbandingan 2022 2023" sheetId="25" r:id="rId19"/>
    <sheet name="2023(2018=100)" sheetId="21" r:id="rId20"/>
    <sheet name="Perbandingan 2020 2021" sheetId="18" state="hidden" r:id="rId21"/>
    <sheet name="Perbandingan 2021 2022" sheetId="20" state="hidden" r:id="rId22"/>
    <sheet name="2024(2018=100)" sheetId="24" r:id="rId23"/>
    <sheet name="Tab 2&amp;5 Perbandingan 2023 2024" sheetId="22" r:id="rId24"/>
    <sheet name="Sheet2" sheetId="26" r:id="rId25"/>
    <sheet name="Sheet1" sheetId="23" r:id="rId26"/>
  </sheets>
  <externalReferences>
    <externalReference r:id="rId27"/>
    <externalReference r:id="rId28"/>
  </externalReferences>
  <definedNames>
    <definedName name="_xlnm._FilterDatabase" localSheetId="9" hidden="1">'2016(2012=100)'!$A$4:$AA$178</definedName>
  </definedNames>
  <calcPr calcId="191029"/>
</workbook>
</file>

<file path=xl/calcChain.xml><?xml version="1.0" encoding="utf-8"?>
<calcChain xmlns="http://schemas.openxmlformats.org/spreadsheetml/2006/main">
  <c r="G24" i="22" l="1"/>
  <c r="G23" i="22"/>
  <c r="G22" i="22"/>
  <c r="G21" i="22"/>
  <c r="G20" i="22"/>
  <c r="G19" i="22"/>
  <c r="G18" i="22"/>
  <c r="G17" i="22"/>
  <c r="D24" i="22"/>
  <c r="D23" i="22"/>
  <c r="D22" i="22"/>
  <c r="D21" i="22"/>
  <c r="D20" i="22"/>
  <c r="D19" i="22"/>
  <c r="D18" i="22"/>
  <c r="D17" i="22"/>
  <c r="X213" i="24"/>
  <c r="X214" i="24"/>
  <c r="X215" i="24"/>
  <c r="X216" i="24"/>
  <c r="X217" i="24"/>
  <c r="X218" i="24"/>
  <c r="X219" i="24"/>
  <c r="X220" i="24"/>
  <c r="X221" i="24"/>
  <c r="X222" i="24"/>
  <c r="X223" i="24"/>
  <c r="X224" i="24"/>
  <c r="X225" i="24"/>
  <c r="X226" i="24"/>
  <c r="X227" i="24"/>
  <c r="X228" i="24"/>
  <c r="X229" i="24"/>
  <c r="X230" i="24"/>
  <c r="X231" i="24"/>
  <c r="X232" i="24"/>
  <c r="X233" i="24"/>
  <c r="X234" i="24"/>
  <c r="X212" i="24"/>
  <c r="X189" i="24"/>
  <c r="X190" i="24"/>
  <c r="X191" i="24"/>
  <c r="X192" i="24"/>
  <c r="X193" i="24"/>
  <c r="X194" i="24"/>
  <c r="X195" i="24"/>
  <c r="X196" i="24"/>
  <c r="X197" i="24"/>
  <c r="X198" i="24"/>
  <c r="X199" i="24"/>
  <c r="X200" i="24"/>
  <c r="X201" i="24"/>
  <c r="X202" i="24"/>
  <c r="X203" i="24"/>
  <c r="X204" i="24"/>
  <c r="X205" i="24"/>
  <c r="X206" i="24"/>
  <c r="X207" i="24"/>
  <c r="X208" i="24"/>
  <c r="X209" i="24"/>
  <c r="X210" i="24"/>
  <c r="X188" i="24"/>
  <c r="X164" i="24"/>
  <c r="X165" i="24"/>
  <c r="X166" i="24"/>
  <c r="X167" i="24"/>
  <c r="X168" i="24"/>
  <c r="X169" i="24"/>
  <c r="X170" i="24"/>
  <c r="X171" i="24"/>
  <c r="X172" i="24"/>
  <c r="X173" i="24"/>
  <c r="X174" i="24"/>
  <c r="X175" i="24"/>
  <c r="X176" i="24"/>
  <c r="X177" i="24"/>
  <c r="X178" i="24"/>
  <c r="X179" i="24"/>
  <c r="X180" i="24"/>
  <c r="X181" i="24"/>
  <c r="X182" i="24"/>
  <c r="X183" i="24"/>
  <c r="X184" i="24"/>
  <c r="X185" i="24"/>
  <c r="X186" i="24"/>
  <c r="X163" i="24"/>
  <c r="X140" i="24"/>
  <c r="X141" i="24"/>
  <c r="X142" i="24"/>
  <c r="X143" i="24"/>
  <c r="X144" i="24"/>
  <c r="X145" i="24"/>
  <c r="X146" i="24"/>
  <c r="X147" i="24"/>
  <c r="X148" i="24"/>
  <c r="X149" i="24"/>
  <c r="X150" i="24"/>
  <c r="X151" i="24"/>
  <c r="X152" i="24"/>
  <c r="X153" i="24"/>
  <c r="X154" i="24"/>
  <c r="X155" i="24"/>
  <c r="X156" i="24"/>
  <c r="X157" i="24"/>
  <c r="X158" i="24"/>
  <c r="X159" i="24"/>
  <c r="X160" i="24"/>
  <c r="X161" i="24"/>
  <c r="X139" i="24"/>
  <c r="X114" i="24"/>
  <c r="X115" i="24"/>
  <c r="X116" i="24"/>
  <c r="X117" i="24"/>
  <c r="X118" i="24"/>
  <c r="X119" i="24"/>
  <c r="X120" i="24"/>
  <c r="X121" i="24"/>
  <c r="X122" i="24"/>
  <c r="X123" i="24"/>
  <c r="X124" i="24"/>
  <c r="X125" i="24"/>
  <c r="X126" i="24"/>
  <c r="X127" i="24"/>
  <c r="X128" i="24"/>
  <c r="X129" i="24"/>
  <c r="X130" i="24"/>
  <c r="X131" i="24"/>
  <c r="X132" i="24"/>
  <c r="X133" i="24"/>
  <c r="X134" i="24"/>
  <c r="X135" i="24"/>
  <c r="X136" i="24"/>
  <c r="X137" i="24"/>
  <c r="X113" i="24"/>
  <c r="X86" i="24"/>
  <c r="X87" i="24"/>
  <c r="X88" i="24"/>
  <c r="X89" i="24"/>
  <c r="X90" i="24"/>
  <c r="X91" i="24"/>
  <c r="X92" i="24"/>
  <c r="X93" i="24"/>
  <c r="X94" i="24"/>
  <c r="X95" i="24"/>
  <c r="X96" i="24"/>
  <c r="X97" i="24"/>
  <c r="X98" i="24"/>
  <c r="X99" i="24"/>
  <c r="X100" i="24"/>
  <c r="X101" i="24"/>
  <c r="X102" i="24"/>
  <c r="X103" i="24"/>
  <c r="X104" i="24"/>
  <c r="X105" i="24"/>
  <c r="X106" i="24"/>
  <c r="X107" i="24"/>
  <c r="X108" i="24"/>
  <c r="X109" i="24"/>
  <c r="X110" i="24"/>
  <c r="X111" i="24"/>
  <c r="X85" i="24"/>
  <c r="X61" i="24"/>
  <c r="X62" i="24"/>
  <c r="X63" i="24"/>
  <c r="X64" i="24"/>
  <c r="X65" i="24"/>
  <c r="X66" i="24"/>
  <c r="X67" i="24"/>
  <c r="X68" i="24"/>
  <c r="X69" i="24"/>
  <c r="X70" i="24"/>
  <c r="X71" i="24"/>
  <c r="X72" i="24"/>
  <c r="X73" i="24"/>
  <c r="X74" i="24"/>
  <c r="X75" i="24"/>
  <c r="X76" i="24"/>
  <c r="X77" i="24"/>
  <c r="X78" i="24"/>
  <c r="X79" i="24"/>
  <c r="X80" i="24"/>
  <c r="X81" i="24"/>
  <c r="X82" i="24"/>
  <c r="X83" i="24"/>
  <c r="X60" i="24"/>
  <c r="X34" i="24"/>
  <c r="X35" i="24"/>
  <c r="X36" i="24"/>
  <c r="X37" i="24"/>
  <c r="X38" i="24"/>
  <c r="X39" i="24"/>
  <c r="X40" i="24"/>
  <c r="X41" i="24"/>
  <c r="X42" i="24"/>
  <c r="X43" i="24"/>
  <c r="X44" i="24"/>
  <c r="X45" i="24"/>
  <c r="X46" i="24"/>
  <c r="X47" i="24"/>
  <c r="X48" i="24"/>
  <c r="X49" i="24"/>
  <c r="X50" i="24"/>
  <c r="X51" i="24"/>
  <c r="X52" i="24"/>
  <c r="X53" i="24"/>
  <c r="X54" i="24"/>
  <c r="X55" i="24"/>
  <c r="X56" i="24"/>
  <c r="X57" i="24"/>
  <c r="X58" i="24"/>
  <c r="X33" i="24"/>
  <c r="X8" i="24"/>
  <c r="X9" i="24"/>
  <c r="X10" i="24"/>
  <c r="X11" i="24"/>
  <c r="X12" i="24"/>
  <c r="X13" i="24"/>
  <c r="X14" i="24"/>
  <c r="X15" i="24"/>
  <c r="X16" i="24"/>
  <c r="X17" i="24"/>
  <c r="X18" i="24"/>
  <c r="X19" i="24"/>
  <c r="X20" i="24"/>
  <c r="X21" i="24"/>
  <c r="X22" i="24"/>
  <c r="X23" i="24"/>
  <c r="X24" i="24"/>
  <c r="X25" i="24"/>
  <c r="X26" i="24"/>
  <c r="X27" i="24"/>
  <c r="X28" i="24"/>
  <c r="X29" i="24"/>
  <c r="X30" i="24"/>
  <c r="X31" i="24"/>
  <c r="X7" i="24"/>
  <c r="W297" i="24"/>
  <c r="AV297" i="24" s="1"/>
  <c r="W296" i="24"/>
  <c r="W295" i="24"/>
  <c r="W294" i="24"/>
  <c r="AV294" i="24" s="1"/>
  <c r="W293" i="24"/>
  <c r="AV293" i="24" s="1"/>
  <c r="W292" i="24"/>
  <c r="AV292" i="24" s="1"/>
  <c r="W291" i="24"/>
  <c r="AV291" i="24" s="1"/>
  <c r="W290" i="24"/>
  <c r="AV290" i="24" s="1"/>
  <c r="W289" i="24"/>
  <c r="AV289" i="24" s="1"/>
  <c r="W288" i="24"/>
  <c r="AV288" i="24" s="1"/>
  <c r="W277" i="24"/>
  <c r="AV278" i="24" s="1"/>
  <c r="W286" i="24"/>
  <c r="AV286" i="24" s="1"/>
  <c r="W285" i="24"/>
  <c r="AV285" i="24" s="1"/>
  <c r="W284" i="24"/>
  <c r="W283" i="24"/>
  <c r="W282" i="24"/>
  <c r="W281" i="24"/>
  <c r="AV281" i="24" s="1"/>
  <c r="W280" i="24"/>
  <c r="AV280" i="24" s="1"/>
  <c r="W279" i="24"/>
  <c r="AV283" i="24" s="1"/>
  <c r="W278" i="24"/>
  <c r="W267" i="24"/>
  <c r="W264" i="24"/>
  <c r="W262" i="24"/>
  <c r="W260" i="24"/>
  <c r="W252" i="24"/>
  <c r="W251" i="24"/>
  <c r="W247" i="24"/>
  <c r="W240" i="24"/>
  <c r="W238" i="24"/>
  <c r="V275" i="24"/>
  <c r="V273" i="24"/>
  <c r="V270" i="24"/>
  <c r="V269" i="24"/>
  <c r="V267" i="24"/>
  <c r="V265" i="24"/>
  <c r="V264" i="24"/>
  <c r="V260" i="24"/>
  <c r="V259" i="24"/>
  <c r="V253" i="24"/>
  <c r="V252" i="24"/>
  <c r="V251" i="24"/>
  <c r="V250" i="24"/>
  <c r="V249" i="24"/>
  <c r="V247" i="24"/>
  <c r="V240" i="24"/>
  <c r="V239" i="24"/>
  <c r="V238" i="24"/>
  <c r="K275" i="24"/>
  <c r="K274" i="24"/>
  <c r="K273" i="24"/>
  <c r="K272" i="24"/>
  <c r="K271" i="24"/>
  <c r="K270" i="24"/>
  <c r="K269" i="24"/>
  <c r="K268" i="24"/>
  <c r="K267" i="24"/>
  <c r="K265" i="24"/>
  <c r="K264" i="24"/>
  <c r="K263" i="24"/>
  <c r="K262" i="24"/>
  <c r="K261" i="24"/>
  <c r="K260" i="24"/>
  <c r="K259" i="24"/>
  <c r="K258" i="24"/>
  <c r="K257" i="24"/>
  <c r="K255" i="24"/>
  <c r="K254" i="24"/>
  <c r="K253" i="24"/>
  <c r="K252" i="24"/>
  <c r="K251" i="24"/>
  <c r="K250" i="24"/>
  <c r="K249" i="24"/>
  <c r="K248" i="24"/>
  <c r="K247" i="24"/>
  <c r="K245" i="24"/>
  <c r="K244" i="24"/>
  <c r="K243" i="24"/>
  <c r="K242" i="24"/>
  <c r="K241" i="24"/>
  <c r="K240" i="24"/>
  <c r="K239" i="24"/>
  <c r="K238" i="24"/>
  <c r="K237" i="24"/>
  <c r="W234" i="24"/>
  <c r="W275" i="24" s="1"/>
  <c r="W233" i="24"/>
  <c r="W245" i="24" s="1"/>
  <c r="W232" i="24"/>
  <c r="W231" i="24"/>
  <c r="W230" i="24"/>
  <c r="W229" i="24"/>
  <c r="W228" i="24"/>
  <c r="W227" i="24"/>
  <c r="W226" i="24"/>
  <c r="W225" i="24"/>
  <c r="W224" i="24"/>
  <c r="W223" i="24"/>
  <c r="W222" i="24"/>
  <c r="W221" i="24"/>
  <c r="W220" i="24"/>
  <c r="W219" i="24"/>
  <c r="W218" i="24"/>
  <c r="W217" i="24"/>
  <c r="W216" i="24"/>
  <c r="W215" i="24"/>
  <c r="W214" i="24"/>
  <c r="W213" i="24"/>
  <c r="W265" i="24" s="1"/>
  <c r="W212" i="24"/>
  <c r="W255" i="24" s="1"/>
  <c r="W210" i="24"/>
  <c r="W274" i="24" s="1"/>
  <c r="W209" i="24"/>
  <c r="W244" i="24" s="1"/>
  <c r="W208" i="24"/>
  <c r="W207" i="24"/>
  <c r="W206" i="24"/>
  <c r="W205" i="24"/>
  <c r="W204" i="24"/>
  <c r="W203" i="24"/>
  <c r="W202" i="24"/>
  <c r="W201" i="24"/>
  <c r="W200" i="24"/>
  <c r="W199" i="24"/>
  <c r="W198" i="24"/>
  <c r="W197" i="24"/>
  <c r="W196" i="24"/>
  <c r="W195" i="24"/>
  <c r="W194" i="24"/>
  <c r="W193" i="24"/>
  <c r="W192" i="24"/>
  <c r="W191" i="24"/>
  <c r="W190" i="24"/>
  <c r="W189" i="24"/>
  <c r="W188" i="24"/>
  <c r="W254" i="24" s="1"/>
  <c r="W186" i="24"/>
  <c r="W273" i="24" s="1"/>
  <c r="W185" i="24"/>
  <c r="W243" i="24" s="1"/>
  <c r="W184" i="24"/>
  <c r="W183" i="24"/>
  <c r="W182" i="24"/>
  <c r="W181" i="24"/>
  <c r="W180" i="24"/>
  <c r="W179" i="24"/>
  <c r="W178" i="24"/>
  <c r="W177" i="24"/>
  <c r="W176" i="24"/>
  <c r="W175" i="24"/>
  <c r="W174" i="24"/>
  <c r="W173" i="24"/>
  <c r="W172" i="24"/>
  <c r="W171" i="24"/>
  <c r="W170" i="24"/>
  <c r="W169" i="24"/>
  <c r="W168" i="24"/>
  <c r="W167" i="24"/>
  <c r="W166" i="24"/>
  <c r="W165" i="24"/>
  <c r="W263" i="24" s="1"/>
  <c r="W164" i="24"/>
  <c r="W163" i="24"/>
  <c r="W253" i="24" s="1"/>
  <c r="W161" i="24"/>
  <c r="W272" i="24" s="1"/>
  <c r="W160" i="24"/>
  <c r="W242" i="24" s="1"/>
  <c r="W159" i="24"/>
  <c r="W158" i="24"/>
  <c r="W157" i="24"/>
  <c r="W156" i="24"/>
  <c r="W155" i="24"/>
  <c r="W154" i="24"/>
  <c r="W153" i="24"/>
  <c r="W152" i="24"/>
  <c r="W151" i="24"/>
  <c r="W150" i="24"/>
  <c r="W149" i="24"/>
  <c r="W148" i="24"/>
  <c r="W147" i="24"/>
  <c r="W146" i="24"/>
  <c r="W145" i="24"/>
  <c r="W144" i="24"/>
  <c r="W143" i="24"/>
  <c r="W142" i="24"/>
  <c r="W141" i="24"/>
  <c r="W140" i="24"/>
  <c r="W139" i="24"/>
  <c r="W137" i="24"/>
  <c r="W271" i="24" s="1"/>
  <c r="W136" i="24"/>
  <c r="W241" i="24" s="1"/>
  <c r="W135" i="24"/>
  <c r="W134" i="24"/>
  <c r="W133" i="24"/>
  <c r="W132" i="24"/>
  <c r="W131" i="24"/>
  <c r="W130" i="24"/>
  <c r="W129" i="24"/>
  <c r="W128" i="24"/>
  <c r="W127" i="24"/>
  <c r="W126" i="24"/>
  <c r="W125" i="24"/>
  <c r="W124" i="24"/>
  <c r="W123" i="24"/>
  <c r="W122" i="24"/>
  <c r="W121" i="24"/>
  <c r="W120" i="24"/>
  <c r="W119" i="24"/>
  <c r="W118" i="24"/>
  <c r="W117" i="24"/>
  <c r="W116" i="24"/>
  <c r="W261" i="24" s="1"/>
  <c r="W115" i="24"/>
  <c r="W114" i="24"/>
  <c r="W113" i="24"/>
  <c r="W111" i="24"/>
  <c r="W270" i="24" s="1"/>
  <c r="W110" i="24"/>
  <c r="W109" i="24"/>
  <c r="W108" i="24"/>
  <c r="W107" i="24"/>
  <c r="W106" i="24"/>
  <c r="W105" i="24"/>
  <c r="W104" i="24"/>
  <c r="W103" i="24"/>
  <c r="W102" i="24"/>
  <c r="W101" i="24"/>
  <c r="W100" i="24"/>
  <c r="W99" i="24"/>
  <c r="W98" i="24"/>
  <c r="W97" i="24"/>
  <c r="W96" i="24"/>
  <c r="W95" i="24"/>
  <c r="W94" i="24"/>
  <c r="W93" i="24"/>
  <c r="W92" i="24"/>
  <c r="W91" i="24"/>
  <c r="W90" i="24"/>
  <c r="W89" i="24"/>
  <c r="W88" i="24"/>
  <c r="W87" i="24"/>
  <c r="W86" i="24"/>
  <c r="W85" i="24"/>
  <c r="W250" i="24" s="1"/>
  <c r="W83" i="24"/>
  <c r="W269" i="24" s="1"/>
  <c r="W82" i="24"/>
  <c r="W239" i="24" s="1"/>
  <c r="W81" i="24"/>
  <c r="W80" i="24"/>
  <c r="W79" i="24"/>
  <c r="W78" i="24"/>
  <c r="W77" i="24"/>
  <c r="W76" i="24"/>
  <c r="W75" i="24"/>
  <c r="W74" i="24"/>
  <c r="W73" i="24"/>
  <c r="W72" i="24"/>
  <c r="W71" i="24"/>
  <c r="W70" i="24"/>
  <c r="W69" i="24"/>
  <c r="W68" i="24"/>
  <c r="W67" i="24"/>
  <c r="W66" i="24"/>
  <c r="W65" i="24"/>
  <c r="W64" i="24"/>
  <c r="W63" i="24"/>
  <c r="W62" i="24"/>
  <c r="W259" i="24" s="1"/>
  <c r="W61" i="24"/>
  <c r="W60" i="24"/>
  <c r="W249" i="24" s="1"/>
  <c r="W58" i="24"/>
  <c r="W268" i="24" s="1"/>
  <c r="W57" i="24"/>
  <c r="W56" i="24"/>
  <c r="W55" i="24"/>
  <c r="W54" i="24"/>
  <c r="W53" i="24"/>
  <c r="W52" i="24"/>
  <c r="W51" i="24"/>
  <c r="W50" i="24"/>
  <c r="W49" i="24"/>
  <c r="W48" i="24"/>
  <c r="W47" i="24"/>
  <c r="W46" i="24"/>
  <c r="W45" i="24"/>
  <c r="W44" i="24"/>
  <c r="W43" i="24"/>
  <c r="W42" i="24"/>
  <c r="W41" i="24"/>
  <c r="W40" i="24"/>
  <c r="W39" i="24"/>
  <c r="W38" i="24"/>
  <c r="W37" i="24"/>
  <c r="W258" i="24" s="1"/>
  <c r="W36" i="24"/>
  <c r="W35" i="24"/>
  <c r="W34" i="24"/>
  <c r="W33" i="24"/>
  <c r="W248" i="24" s="1"/>
  <c r="W31" i="24"/>
  <c r="W30" i="24"/>
  <c r="W237" i="24" s="1"/>
  <c r="W29" i="24"/>
  <c r="W28" i="24"/>
  <c r="W27" i="24"/>
  <c r="W26" i="24"/>
  <c r="W25" i="24"/>
  <c r="W24" i="24"/>
  <c r="W23" i="24"/>
  <c r="W22" i="24"/>
  <c r="W21" i="24"/>
  <c r="W20" i="24"/>
  <c r="W19" i="24"/>
  <c r="W18" i="24"/>
  <c r="W17" i="24"/>
  <c r="W16" i="24"/>
  <c r="W15" i="24"/>
  <c r="W14" i="24"/>
  <c r="W13" i="24"/>
  <c r="W12" i="24"/>
  <c r="W11" i="24"/>
  <c r="W10" i="24"/>
  <c r="W257" i="24" s="1"/>
  <c r="W9" i="24"/>
  <c r="W8" i="24"/>
  <c r="W7" i="24"/>
  <c r="V58" i="24"/>
  <c r="V268" i="24" s="1"/>
  <c r="V57" i="24"/>
  <c r="V56" i="24"/>
  <c r="V55" i="24"/>
  <c r="V54" i="24"/>
  <c r="V53" i="24"/>
  <c r="V52" i="24"/>
  <c r="V51" i="24"/>
  <c r="V50" i="24"/>
  <c r="V49" i="24"/>
  <c r="V48" i="24"/>
  <c r="V47" i="24"/>
  <c r="V46" i="24"/>
  <c r="V45" i="24"/>
  <c r="V44" i="24"/>
  <c r="V43" i="24"/>
  <c r="V42" i="24"/>
  <c r="V41" i="24"/>
  <c r="V40" i="24"/>
  <c r="V39" i="24"/>
  <c r="V38" i="24"/>
  <c r="V37" i="24"/>
  <c r="V258" i="24" s="1"/>
  <c r="V36" i="24"/>
  <c r="V35" i="24"/>
  <c r="V34" i="24"/>
  <c r="V33" i="24"/>
  <c r="V248" i="24" s="1"/>
  <c r="V31" i="24"/>
  <c r="V30" i="24"/>
  <c r="V237" i="24" s="1"/>
  <c r="V29" i="24"/>
  <c r="V28" i="24"/>
  <c r="V27" i="24"/>
  <c r="V26" i="24"/>
  <c r="V25" i="24"/>
  <c r="V24" i="24"/>
  <c r="V23" i="24"/>
  <c r="V22" i="24"/>
  <c r="V21" i="24"/>
  <c r="V20" i="24"/>
  <c r="V19" i="24"/>
  <c r="V18" i="24"/>
  <c r="V17" i="24"/>
  <c r="V16" i="24"/>
  <c r="V15" i="24"/>
  <c r="V14" i="24"/>
  <c r="V13" i="24"/>
  <c r="V12" i="24"/>
  <c r="V11" i="24"/>
  <c r="V10" i="24"/>
  <c r="V257" i="24" s="1"/>
  <c r="V9" i="24"/>
  <c r="V8" i="24"/>
  <c r="V7" i="24"/>
  <c r="V297" i="24"/>
  <c r="V296" i="24"/>
  <c r="V295" i="24"/>
  <c r="V294" i="24"/>
  <c r="V293" i="24"/>
  <c r="V292" i="24"/>
  <c r="V291" i="24"/>
  <c r="V290" i="24"/>
  <c r="V289" i="24"/>
  <c r="V288" i="24"/>
  <c r="V286" i="24"/>
  <c r="V285" i="24"/>
  <c r="V284" i="24"/>
  <c r="V283" i="24"/>
  <c r="V282" i="24"/>
  <c r="V281" i="24"/>
  <c r="V280" i="24"/>
  <c r="V279" i="24"/>
  <c r="V278" i="24"/>
  <c r="V277" i="24"/>
  <c r="V234" i="24"/>
  <c r="V233" i="24"/>
  <c r="V245" i="24" s="1"/>
  <c r="V232" i="24"/>
  <c r="V231" i="24"/>
  <c r="V230" i="24"/>
  <c r="V229" i="24"/>
  <c r="V228" i="24"/>
  <c r="V227" i="24"/>
  <c r="V226" i="24"/>
  <c r="V225" i="24"/>
  <c r="V224" i="24"/>
  <c r="V223" i="24"/>
  <c r="V222" i="24"/>
  <c r="V221" i="24"/>
  <c r="V220" i="24"/>
  <c r="V219" i="24"/>
  <c r="V218" i="24"/>
  <c r="V217" i="24"/>
  <c r="V216" i="24"/>
  <c r="V215" i="24"/>
  <c r="V214" i="24"/>
  <c r="V213" i="24"/>
  <c r="V212" i="24"/>
  <c r="V255" i="24" s="1"/>
  <c r="V210" i="24"/>
  <c r="V274" i="24" s="1"/>
  <c r="V209" i="24"/>
  <c r="V244" i="24" s="1"/>
  <c r="V208" i="24"/>
  <c r="V207" i="24"/>
  <c r="V206" i="24"/>
  <c r="V205" i="24"/>
  <c r="V204" i="24"/>
  <c r="V203" i="24"/>
  <c r="V202" i="24"/>
  <c r="V201" i="24"/>
  <c r="V200" i="24"/>
  <c r="V199" i="24"/>
  <c r="V198" i="24"/>
  <c r="V197" i="24"/>
  <c r="V196" i="24"/>
  <c r="V195" i="24"/>
  <c r="V194" i="24"/>
  <c r="V193" i="24"/>
  <c r="V192" i="24"/>
  <c r="V191" i="24"/>
  <c r="V190" i="24"/>
  <c r="V189" i="24"/>
  <c r="V188" i="24"/>
  <c r="V254" i="24" s="1"/>
  <c r="V186" i="24"/>
  <c r="V185" i="24"/>
  <c r="V243" i="24" s="1"/>
  <c r="V184" i="24"/>
  <c r="V183" i="24"/>
  <c r="V182" i="24"/>
  <c r="V181" i="24"/>
  <c r="V180" i="24"/>
  <c r="V179" i="24"/>
  <c r="V178" i="24"/>
  <c r="V177" i="24"/>
  <c r="V176" i="24"/>
  <c r="V175" i="24"/>
  <c r="V174" i="24"/>
  <c r="V173" i="24"/>
  <c r="V172" i="24"/>
  <c r="V171" i="24"/>
  <c r="V170" i="24"/>
  <c r="V169" i="24"/>
  <c r="V168" i="24"/>
  <c r="V167" i="24"/>
  <c r="V166" i="24"/>
  <c r="V165" i="24"/>
  <c r="V263" i="24" s="1"/>
  <c r="V164" i="24"/>
  <c r="V163" i="24"/>
  <c r="V161" i="24"/>
  <c r="V272" i="24" s="1"/>
  <c r="V160" i="24"/>
  <c r="V242" i="24" s="1"/>
  <c r="V159" i="24"/>
  <c r="V158" i="24"/>
  <c r="V157" i="24"/>
  <c r="V156" i="24"/>
  <c r="V155" i="24"/>
  <c r="V154" i="24"/>
  <c r="V153" i="24"/>
  <c r="V152" i="24"/>
  <c r="V151" i="24"/>
  <c r="V150" i="24"/>
  <c r="V149" i="24"/>
  <c r="V148" i="24"/>
  <c r="V147" i="24"/>
  <c r="V146" i="24"/>
  <c r="V145" i="24"/>
  <c r="V144" i="24"/>
  <c r="V143" i="24"/>
  <c r="V142" i="24"/>
  <c r="V262" i="24" s="1"/>
  <c r="V141" i="24"/>
  <c r="V140" i="24"/>
  <c r="V139" i="24"/>
  <c r="V137" i="24"/>
  <c r="V271" i="24" s="1"/>
  <c r="V136" i="24"/>
  <c r="V241" i="24" s="1"/>
  <c r="V135" i="24"/>
  <c r="V134" i="24"/>
  <c r="V133" i="24"/>
  <c r="V132" i="24"/>
  <c r="V131" i="24"/>
  <c r="V130" i="24"/>
  <c r="V129" i="24"/>
  <c r="V128" i="24"/>
  <c r="V127" i="24"/>
  <c r="V126" i="24"/>
  <c r="V125" i="24"/>
  <c r="V124" i="24"/>
  <c r="V123" i="24"/>
  <c r="V122" i="24"/>
  <c r="V121" i="24"/>
  <c r="V120" i="24"/>
  <c r="V119" i="24"/>
  <c r="V118" i="24"/>
  <c r="V117" i="24"/>
  <c r="V116" i="24"/>
  <c r="V261" i="24" s="1"/>
  <c r="V115" i="24"/>
  <c r="V114" i="24"/>
  <c r="V113" i="24"/>
  <c r="AH297" i="24"/>
  <c r="AH296" i="24"/>
  <c r="AH295" i="24"/>
  <c r="AH294" i="24"/>
  <c r="AH293" i="24"/>
  <c r="AH292" i="24"/>
  <c r="AH291" i="24"/>
  <c r="AH290" i="24"/>
  <c r="AH289" i="24"/>
  <c r="AH288" i="24"/>
  <c r="AH286" i="24"/>
  <c r="AH285" i="24"/>
  <c r="AH284" i="24"/>
  <c r="AH283" i="24"/>
  <c r="AH282" i="24"/>
  <c r="AH281" i="24"/>
  <c r="AH280" i="24"/>
  <c r="AH279" i="24"/>
  <c r="AH278" i="24"/>
  <c r="AH277" i="24"/>
  <c r="U297" i="24"/>
  <c r="AT297" i="24" s="1"/>
  <c r="U296" i="24"/>
  <c r="U295" i="24"/>
  <c r="AT295" i="24" s="1"/>
  <c r="U294" i="24"/>
  <c r="AT294" i="24" s="1"/>
  <c r="U293" i="24"/>
  <c r="AT293" i="24" s="1"/>
  <c r="U292" i="24"/>
  <c r="AT292" i="24" s="1"/>
  <c r="U291" i="24"/>
  <c r="AT291" i="24" s="1"/>
  <c r="U290" i="24"/>
  <c r="AT290" i="24" s="1"/>
  <c r="U289" i="24"/>
  <c r="U288" i="24"/>
  <c r="AT296" i="24" s="1"/>
  <c r="T289" i="24"/>
  <c r="T290" i="24"/>
  <c r="T291" i="24"/>
  <c r="T292" i="24"/>
  <c r="T293" i="24"/>
  <c r="T294" i="24"/>
  <c r="T295" i="24"/>
  <c r="T296" i="24"/>
  <c r="T297" i="24"/>
  <c r="T288" i="24"/>
  <c r="U265" i="24"/>
  <c r="U264" i="24"/>
  <c r="U263" i="24"/>
  <c r="U260" i="24"/>
  <c r="U252" i="24"/>
  <c r="U244" i="24"/>
  <c r="U286" i="24"/>
  <c r="AT286" i="24" s="1"/>
  <c r="U285" i="24"/>
  <c r="AT285" i="24" s="1"/>
  <c r="U284" i="24"/>
  <c r="AT284" i="24" s="1"/>
  <c r="U283" i="24"/>
  <c r="U282" i="24"/>
  <c r="AT282" i="24" s="1"/>
  <c r="U281" i="24"/>
  <c r="AT281" i="24" s="1"/>
  <c r="U280" i="24"/>
  <c r="AT280" i="24" s="1"/>
  <c r="U279" i="24"/>
  <c r="AT279" i="24" s="1"/>
  <c r="U278" i="24"/>
  <c r="AT278" i="24" s="1"/>
  <c r="U277" i="24"/>
  <c r="AT283" i="24" s="1"/>
  <c r="J275" i="24"/>
  <c r="J274" i="24"/>
  <c r="J273" i="24"/>
  <c r="J272" i="24"/>
  <c r="J271" i="24"/>
  <c r="J270" i="24"/>
  <c r="J269" i="24"/>
  <c r="J268" i="24"/>
  <c r="J267" i="24"/>
  <c r="J265" i="24"/>
  <c r="J264" i="24"/>
  <c r="J263" i="24"/>
  <c r="J262" i="24"/>
  <c r="J261" i="24"/>
  <c r="J260" i="24"/>
  <c r="J259" i="24"/>
  <c r="J258" i="24"/>
  <c r="J257" i="24"/>
  <c r="J255" i="24"/>
  <c r="J254" i="24"/>
  <c r="J253" i="24"/>
  <c r="J252" i="24"/>
  <c r="J251" i="24"/>
  <c r="J250" i="24"/>
  <c r="J249" i="24"/>
  <c r="J248" i="24"/>
  <c r="J247" i="24"/>
  <c r="J245" i="24"/>
  <c r="J244" i="24"/>
  <c r="J243" i="24"/>
  <c r="J242" i="24"/>
  <c r="J241" i="24"/>
  <c r="J240" i="24"/>
  <c r="J239" i="24"/>
  <c r="J238" i="24"/>
  <c r="J237" i="24"/>
  <c r="I275" i="24"/>
  <c r="I274" i="24"/>
  <c r="I273" i="24"/>
  <c r="I272" i="24"/>
  <c r="I271" i="24"/>
  <c r="I270" i="24"/>
  <c r="I269" i="24"/>
  <c r="I268" i="24"/>
  <c r="I267" i="24"/>
  <c r="I265" i="24"/>
  <c r="I264" i="24"/>
  <c r="I263" i="24"/>
  <c r="I262" i="24"/>
  <c r="I261" i="24"/>
  <c r="I260" i="24"/>
  <c r="I259" i="24"/>
  <c r="I258" i="24"/>
  <c r="I257" i="24"/>
  <c r="I255" i="24"/>
  <c r="I254" i="24"/>
  <c r="I253" i="24"/>
  <c r="I252" i="24"/>
  <c r="I251" i="24"/>
  <c r="I250" i="24"/>
  <c r="I249" i="24"/>
  <c r="I248" i="24"/>
  <c r="I247" i="24"/>
  <c r="I245" i="24"/>
  <c r="I244" i="24"/>
  <c r="I243" i="24"/>
  <c r="I242" i="24"/>
  <c r="I241" i="24"/>
  <c r="I240" i="24"/>
  <c r="I239" i="24"/>
  <c r="I238" i="24"/>
  <c r="I237" i="24"/>
  <c r="U234" i="24"/>
  <c r="U275" i="24" s="1"/>
  <c r="U233" i="24"/>
  <c r="U245" i="24" s="1"/>
  <c r="U232" i="24"/>
  <c r="U231" i="24"/>
  <c r="U230" i="24"/>
  <c r="U229" i="24"/>
  <c r="U228" i="24"/>
  <c r="U227" i="24"/>
  <c r="U226" i="24"/>
  <c r="U225" i="24"/>
  <c r="U224" i="24"/>
  <c r="U223" i="24"/>
  <c r="U222" i="24"/>
  <c r="U221" i="24"/>
  <c r="U220" i="24"/>
  <c r="U219" i="24"/>
  <c r="U218" i="24"/>
  <c r="U217" i="24"/>
  <c r="U216" i="24"/>
  <c r="U215" i="24"/>
  <c r="U214" i="24"/>
  <c r="U213" i="24"/>
  <c r="U212" i="24"/>
  <c r="U255" i="24" s="1"/>
  <c r="U210" i="24"/>
  <c r="U274" i="24" s="1"/>
  <c r="U209" i="24"/>
  <c r="U208" i="24"/>
  <c r="U207" i="24"/>
  <c r="U206" i="24"/>
  <c r="U205" i="24"/>
  <c r="U204" i="24"/>
  <c r="U203" i="24"/>
  <c r="U202" i="24"/>
  <c r="U201" i="24"/>
  <c r="U200" i="24"/>
  <c r="U199" i="24"/>
  <c r="U198" i="24"/>
  <c r="U197" i="24"/>
  <c r="U196" i="24"/>
  <c r="U195" i="24"/>
  <c r="U194" i="24"/>
  <c r="U193" i="24"/>
  <c r="U192" i="24"/>
  <c r="U191" i="24"/>
  <c r="U190" i="24"/>
  <c r="U189" i="24"/>
  <c r="U188" i="24"/>
  <c r="U254" i="24" s="1"/>
  <c r="U186" i="24"/>
  <c r="U273" i="24" s="1"/>
  <c r="U185" i="24"/>
  <c r="U243" i="24" s="1"/>
  <c r="U184" i="24"/>
  <c r="U183" i="24"/>
  <c r="U182" i="24"/>
  <c r="U181" i="24"/>
  <c r="U180" i="24"/>
  <c r="U179" i="24"/>
  <c r="U178" i="24"/>
  <c r="U177" i="24"/>
  <c r="U176" i="24"/>
  <c r="U175" i="24"/>
  <c r="U174" i="24"/>
  <c r="U173" i="24"/>
  <c r="U172" i="24"/>
  <c r="U171" i="24"/>
  <c r="U170" i="24"/>
  <c r="U169" i="24"/>
  <c r="U168" i="24"/>
  <c r="U167" i="24"/>
  <c r="U166" i="24"/>
  <c r="U165" i="24"/>
  <c r="U164" i="24"/>
  <c r="U163" i="24"/>
  <c r="U253" i="24" s="1"/>
  <c r="U161" i="24"/>
  <c r="U272" i="24" s="1"/>
  <c r="U160" i="24"/>
  <c r="U242" i="24" s="1"/>
  <c r="U159" i="24"/>
  <c r="U158" i="24"/>
  <c r="U157" i="24"/>
  <c r="U156" i="24"/>
  <c r="U155" i="24"/>
  <c r="U154" i="24"/>
  <c r="U153" i="24"/>
  <c r="U152" i="24"/>
  <c r="U151" i="24"/>
  <c r="U150" i="24"/>
  <c r="U149" i="24"/>
  <c r="U148" i="24"/>
  <c r="U147" i="24"/>
  <c r="U146" i="24"/>
  <c r="U145" i="24"/>
  <c r="U144" i="24"/>
  <c r="U143" i="24"/>
  <c r="U142" i="24"/>
  <c r="U262" i="24" s="1"/>
  <c r="U141" i="24"/>
  <c r="U140" i="24"/>
  <c r="U139" i="24"/>
  <c r="U137" i="24"/>
  <c r="U271" i="24" s="1"/>
  <c r="U136" i="24"/>
  <c r="U241" i="24" s="1"/>
  <c r="U135" i="24"/>
  <c r="U134" i="24"/>
  <c r="U133" i="24"/>
  <c r="U132" i="24"/>
  <c r="U131" i="24"/>
  <c r="U130" i="24"/>
  <c r="U129" i="24"/>
  <c r="U128" i="24"/>
  <c r="U127" i="24"/>
  <c r="U126" i="24"/>
  <c r="U125" i="24"/>
  <c r="U124" i="24"/>
  <c r="U123" i="24"/>
  <c r="U122" i="24"/>
  <c r="U121" i="24"/>
  <c r="U120" i="24"/>
  <c r="U119" i="24"/>
  <c r="U118" i="24"/>
  <c r="U117" i="24"/>
  <c r="U116" i="24"/>
  <c r="U261" i="24" s="1"/>
  <c r="U115" i="24"/>
  <c r="U114" i="24"/>
  <c r="U113" i="24"/>
  <c r="U251" i="24" s="1"/>
  <c r="U111" i="24"/>
  <c r="U270" i="24" s="1"/>
  <c r="U110" i="24"/>
  <c r="U240" i="24" s="1"/>
  <c r="U109" i="24"/>
  <c r="U108" i="24"/>
  <c r="U107" i="24"/>
  <c r="U106" i="24"/>
  <c r="U105" i="24"/>
  <c r="U104" i="24"/>
  <c r="U103" i="24"/>
  <c r="U102" i="24"/>
  <c r="U101" i="24"/>
  <c r="U100" i="24"/>
  <c r="U99" i="24"/>
  <c r="U98" i="24"/>
  <c r="U97" i="24"/>
  <c r="U96" i="24"/>
  <c r="U95" i="24"/>
  <c r="U94" i="24"/>
  <c r="U93" i="24"/>
  <c r="U92" i="24"/>
  <c r="U91" i="24"/>
  <c r="U90" i="24"/>
  <c r="U89" i="24"/>
  <c r="U88" i="24"/>
  <c r="U87" i="24"/>
  <c r="U86" i="24"/>
  <c r="U85" i="24"/>
  <c r="U250" i="24" s="1"/>
  <c r="U83" i="24"/>
  <c r="U269" i="24" s="1"/>
  <c r="U82" i="24"/>
  <c r="U239" i="24" s="1"/>
  <c r="U81" i="24"/>
  <c r="U80" i="24"/>
  <c r="U79" i="24"/>
  <c r="U78" i="24"/>
  <c r="U77" i="24"/>
  <c r="U76" i="24"/>
  <c r="U75" i="24"/>
  <c r="U74" i="24"/>
  <c r="U73" i="24"/>
  <c r="U72" i="24"/>
  <c r="U71" i="24"/>
  <c r="U70" i="24"/>
  <c r="U69" i="24"/>
  <c r="U68" i="24"/>
  <c r="U67" i="24"/>
  <c r="U66" i="24"/>
  <c r="U65" i="24"/>
  <c r="U64" i="24"/>
  <c r="U63" i="24"/>
  <c r="U62" i="24"/>
  <c r="U259" i="24" s="1"/>
  <c r="U61" i="24"/>
  <c r="U60" i="24"/>
  <c r="U249" i="24" s="1"/>
  <c r="U58" i="24"/>
  <c r="U268" i="24" s="1"/>
  <c r="U57" i="24"/>
  <c r="U238" i="24" s="1"/>
  <c r="U56" i="24"/>
  <c r="U55" i="24"/>
  <c r="U54" i="24"/>
  <c r="U53" i="24"/>
  <c r="U52" i="24"/>
  <c r="U51" i="24"/>
  <c r="U50" i="24"/>
  <c r="U49" i="24"/>
  <c r="U48" i="24"/>
  <c r="U47" i="24"/>
  <c r="U46" i="24"/>
  <c r="U45" i="24"/>
  <c r="U44" i="24"/>
  <c r="U43" i="24"/>
  <c r="U42" i="24"/>
  <c r="U41" i="24"/>
  <c r="U40" i="24"/>
  <c r="U39" i="24"/>
  <c r="U38" i="24"/>
  <c r="U37" i="24"/>
  <c r="U258" i="24" s="1"/>
  <c r="U36" i="24"/>
  <c r="U35" i="24"/>
  <c r="U34" i="24"/>
  <c r="U33" i="24"/>
  <c r="U248" i="24" s="1"/>
  <c r="U31" i="24"/>
  <c r="U267" i="24" s="1"/>
  <c r="U30" i="24"/>
  <c r="U237" i="24" s="1"/>
  <c r="U29" i="24"/>
  <c r="U28" i="24"/>
  <c r="U27" i="24"/>
  <c r="U26" i="24"/>
  <c r="U25" i="24"/>
  <c r="U24" i="24"/>
  <c r="U23" i="24"/>
  <c r="U22" i="24"/>
  <c r="U21" i="24"/>
  <c r="U20" i="24"/>
  <c r="U19" i="24"/>
  <c r="U18" i="24"/>
  <c r="U17" i="24"/>
  <c r="U16" i="24"/>
  <c r="U15" i="24"/>
  <c r="U14" i="24"/>
  <c r="U13" i="24"/>
  <c r="U12" i="24"/>
  <c r="U11" i="24"/>
  <c r="U10" i="24"/>
  <c r="U257" i="24" s="1"/>
  <c r="U9" i="24"/>
  <c r="U8" i="24"/>
  <c r="U7" i="24"/>
  <c r="U247" i="24" s="1"/>
  <c r="T286" i="24"/>
  <c r="AS286" i="24" s="1"/>
  <c r="T285" i="24"/>
  <c r="AS285" i="24" s="1"/>
  <c r="T284" i="24"/>
  <c r="AS282" i="24" s="1"/>
  <c r="T283" i="24"/>
  <c r="T282" i="24"/>
  <c r="T280" i="24"/>
  <c r="T279" i="24"/>
  <c r="T278" i="24"/>
  <c r="AS277" i="24" s="1"/>
  <c r="T277" i="24"/>
  <c r="T281" i="24"/>
  <c r="AS281" i="24" s="1"/>
  <c r="AS296" i="24"/>
  <c r="AS293" i="24"/>
  <c r="AS292" i="24"/>
  <c r="AS290" i="24"/>
  <c r="AS289" i="24"/>
  <c r="AS288" i="24"/>
  <c r="AS278" i="24"/>
  <c r="AG297" i="24"/>
  <c r="AG296" i="24"/>
  <c r="AG295" i="24"/>
  <c r="AG294" i="24"/>
  <c r="AG293" i="24"/>
  <c r="AG292" i="24"/>
  <c r="AG291" i="24"/>
  <c r="AG290" i="24"/>
  <c r="AG289" i="24"/>
  <c r="AG288" i="24"/>
  <c r="AG286" i="24"/>
  <c r="AG285" i="24"/>
  <c r="AG284" i="24"/>
  <c r="AG283" i="24"/>
  <c r="AG282" i="24"/>
  <c r="AG281" i="24"/>
  <c r="AG280" i="24"/>
  <c r="AG279" i="24"/>
  <c r="AG278" i="24"/>
  <c r="AG277" i="24"/>
  <c r="H275" i="24"/>
  <c r="H274" i="24"/>
  <c r="H273" i="24"/>
  <c r="H272" i="24"/>
  <c r="H271" i="24"/>
  <c r="H270" i="24"/>
  <c r="H269" i="24"/>
  <c r="H268" i="24"/>
  <c r="H267" i="24"/>
  <c r="H265" i="24"/>
  <c r="H264" i="24"/>
  <c r="H263" i="24"/>
  <c r="H262" i="24"/>
  <c r="H261" i="24"/>
  <c r="H260" i="24"/>
  <c r="H259" i="24"/>
  <c r="H258" i="24"/>
  <c r="H257" i="24"/>
  <c r="H255" i="24"/>
  <c r="H254" i="24"/>
  <c r="H253" i="24"/>
  <c r="H252" i="24"/>
  <c r="H251" i="24"/>
  <c r="H250" i="24"/>
  <c r="H249" i="24"/>
  <c r="H248" i="24"/>
  <c r="H247" i="24"/>
  <c r="H245" i="24"/>
  <c r="H244" i="24"/>
  <c r="H243" i="24"/>
  <c r="H242" i="24"/>
  <c r="H241" i="24"/>
  <c r="H240" i="24"/>
  <c r="H239" i="24"/>
  <c r="H238" i="24"/>
  <c r="H237" i="24"/>
  <c r="AR297" i="24"/>
  <c r="AR296" i="24"/>
  <c r="AR295" i="24"/>
  <c r="AR294" i="24"/>
  <c r="AR293" i="24"/>
  <c r="AR292" i="24"/>
  <c r="AR291" i="24"/>
  <c r="AR290" i="24"/>
  <c r="AR289" i="24"/>
  <c r="AR288" i="24"/>
  <c r="AR286" i="24"/>
  <c r="AR285" i="24"/>
  <c r="AR284" i="24"/>
  <c r="AR283" i="24"/>
  <c r="AR282" i="24"/>
  <c r="AR281" i="24"/>
  <c r="AR280" i="24"/>
  <c r="AR279" i="24"/>
  <c r="AR278" i="24"/>
  <c r="AR277" i="24"/>
  <c r="AQ297" i="24"/>
  <c r="AQ296" i="24"/>
  <c r="AQ295" i="24"/>
  <c r="AQ294" i="24"/>
  <c r="AQ293" i="24"/>
  <c r="AQ292" i="24"/>
  <c r="AQ291" i="24"/>
  <c r="AQ290" i="24"/>
  <c r="AQ289" i="24"/>
  <c r="AQ288" i="24"/>
  <c r="AQ286" i="24"/>
  <c r="AQ285" i="24"/>
  <c r="AQ284" i="24"/>
  <c r="AQ283" i="24"/>
  <c r="AQ282" i="24"/>
  <c r="AQ281" i="24"/>
  <c r="AQ280" i="24"/>
  <c r="AQ279" i="24"/>
  <c r="AQ278" i="24"/>
  <c r="AQ277" i="24"/>
  <c r="AF297" i="24"/>
  <c r="AF296" i="24"/>
  <c r="AF295" i="24"/>
  <c r="AF294" i="24"/>
  <c r="AF293" i="24"/>
  <c r="AF292" i="24"/>
  <c r="AF291" i="24"/>
  <c r="AF290" i="24"/>
  <c r="AF289" i="24"/>
  <c r="AF288" i="24"/>
  <c r="AF286" i="24"/>
  <c r="AF285" i="24"/>
  <c r="AF284" i="24"/>
  <c r="AF283" i="24"/>
  <c r="AF282" i="24"/>
  <c r="AF281" i="24"/>
  <c r="AF280" i="24"/>
  <c r="AF279" i="24"/>
  <c r="AF278" i="24"/>
  <c r="AF277" i="24"/>
  <c r="G275" i="24"/>
  <c r="G274" i="24"/>
  <c r="G273" i="24"/>
  <c r="G272" i="24"/>
  <c r="G271" i="24"/>
  <c r="G270" i="24"/>
  <c r="G269" i="24"/>
  <c r="G268" i="24"/>
  <c r="G267" i="24"/>
  <c r="G265" i="24"/>
  <c r="G264" i="24"/>
  <c r="G263" i="24"/>
  <c r="G262" i="24"/>
  <c r="G261" i="24"/>
  <c r="G260" i="24"/>
  <c r="G259" i="24"/>
  <c r="G258" i="24"/>
  <c r="G257" i="24"/>
  <c r="G255" i="24"/>
  <c r="G254" i="24"/>
  <c r="G253" i="24"/>
  <c r="G252" i="24"/>
  <c r="G251" i="24"/>
  <c r="G250" i="24"/>
  <c r="G249" i="24"/>
  <c r="G248" i="24"/>
  <c r="G247" i="24"/>
  <c r="G245" i="24"/>
  <c r="G244" i="24"/>
  <c r="G243" i="24"/>
  <c r="G242" i="24"/>
  <c r="G241" i="24"/>
  <c r="G240" i="24"/>
  <c r="G239" i="24"/>
  <c r="G238" i="24"/>
  <c r="G237" i="24"/>
  <c r="S268" i="24"/>
  <c r="S239" i="24"/>
  <c r="S234" i="24"/>
  <c r="S233" i="24"/>
  <c r="S232" i="24"/>
  <c r="S231" i="24"/>
  <c r="S230" i="24"/>
  <c r="S229" i="24"/>
  <c r="S228" i="24"/>
  <c r="S227" i="24"/>
  <c r="S226" i="24"/>
  <c r="S225" i="24"/>
  <c r="S224" i="24"/>
  <c r="S223" i="24"/>
  <c r="S222" i="24"/>
  <c r="S221" i="24"/>
  <c r="S220" i="24"/>
  <c r="S219" i="24"/>
  <c r="S218" i="24"/>
  <c r="S217" i="24"/>
  <c r="S216" i="24"/>
  <c r="S215" i="24"/>
  <c r="S214" i="24"/>
  <c r="S213" i="24"/>
  <c r="S212" i="24"/>
  <c r="S210" i="24"/>
  <c r="S209" i="24"/>
  <c r="S208" i="24"/>
  <c r="S207" i="24"/>
  <c r="S206" i="24"/>
  <c r="S205" i="24"/>
  <c r="S204" i="24"/>
  <c r="S203" i="24"/>
  <c r="S202" i="24"/>
  <c r="S201" i="24"/>
  <c r="S200" i="24"/>
  <c r="S199" i="24"/>
  <c r="S198" i="24"/>
  <c r="S197" i="24"/>
  <c r="S196" i="24"/>
  <c r="S195" i="24"/>
  <c r="S194" i="24"/>
  <c r="S193" i="24"/>
  <c r="S192" i="24"/>
  <c r="S191" i="24"/>
  <c r="S190" i="24"/>
  <c r="S189" i="24"/>
  <c r="S188" i="24"/>
  <c r="S186" i="24"/>
  <c r="S185" i="24"/>
  <c r="S184" i="24"/>
  <c r="S183" i="24"/>
  <c r="S182" i="24"/>
  <c r="S181" i="24"/>
  <c r="S180" i="24"/>
  <c r="S179" i="24"/>
  <c r="S178" i="24"/>
  <c r="S177" i="24"/>
  <c r="S176" i="24"/>
  <c r="S175" i="24"/>
  <c r="S174" i="24"/>
  <c r="S173" i="24"/>
  <c r="S172" i="24"/>
  <c r="S171" i="24"/>
  <c r="S170" i="24"/>
  <c r="S169" i="24"/>
  <c r="S168" i="24"/>
  <c r="S167" i="24"/>
  <c r="S166" i="24"/>
  <c r="S165" i="24"/>
  <c r="S164" i="24"/>
  <c r="S163" i="24"/>
  <c r="S161" i="24"/>
  <c r="S160" i="24"/>
  <c r="S159" i="24"/>
  <c r="S158" i="24"/>
  <c r="S157" i="24"/>
  <c r="S156" i="24"/>
  <c r="S155" i="24"/>
  <c r="S154" i="24"/>
  <c r="S153" i="24"/>
  <c r="S152" i="24"/>
  <c r="S151" i="24"/>
  <c r="S150" i="24"/>
  <c r="S149" i="24"/>
  <c r="S148" i="24"/>
  <c r="S147" i="24"/>
  <c r="S146" i="24"/>
  <c r="S145" i="24"/>
  <c r="S144" i="24"/>
  <c r="S143" i="24"/>
  <c r="S142" i="24"/>
  <c r="S141" i="24"/>
  <c r="S140" i="24"/>
  <c r="S139" i="24"/>
  <c r="S137" i="24"/>
  <c r="S136" i="24"/>
  <c r="S135" i="24"/>
  <c r="S134" i="24"/>
  <c r="S133" i="24"/>
  <c r="S132" i="24"/>
  <c r="S131" i="24"/>
  <c r="S130" i="24"/>
  <c r="S129" i="24"/>
  <c r="S128" i="24"/>
  <c r="S127" i="24"/>
  <c r="S126" i="24"/>
  <c r="S125" i="24"/>
  <c r="S124" i="24"/>
  <c r="S123" i="24"/>
  <c r="S122" i="24"/>
  <c r="S121" i="24"/>
  <c r="S120" i="24"/>
  <c r="S119" i="24"/>
  <c r="S118" i="24"/>
  <c r="S117" i="24"/>
  <c r="S116" i="24"/>
  <c r="S115" i="24"/>
  <c r="S114" i="24"/>
  <c r="S113" i="24"/>
  <c r="S111" i="24"/>
  <c r="S110" i="24"/>
  <c r="S109" i="24"/>
  <c r="S108" i="24"/>
  <c r="S107" i="24"/>
  <c r="S106" i="24"/>
  <c r="S105" i="24"/>
  <c r="S104" i="24"/>
  <c r="S103" i="24"/>
  <c r="S102" i="24"/>
  <c r="S101" i="24"/>
  <c r="S100" i="24"/>
  <c r="S99" i="24"/>
  <c r="S98" i="24"/>
  <c r="S97" i="24"/>
  <c r="S96" i="24"/>
  <c r="S95" i="24"/>
  <c r="S94" i="24"/>
  <c r="S93" i="24"/>
  <c r="S92" i="24"/>
  <c r="S91" i="24"/>
  <c r="S90" i="24"/>
  <c r="S89" i="24"/>
  <c r="S88" i="24"/>
  <c r="S87" i="24"/>
  <c r="S86" i="24"/>
  <c r="S85" i="24"/>
  <c r="S83" i="24"/>
  <c r="S82" i="24"/>
  <c r="S81" i="24"/>
  <c r="S80" i="24"/>
  <c r="S79" i="24"/>
  <c r="S78" i="24"/>
  <c r="S77" i="24"/>
  <c r="S76" i="24"/>
  <c r="S75" i="24"/>
  <c r="S74" i="24"/>
  <c r="S73" i="24"/>
  <c r="S72" i="24"/>
  <c r="S71" i="24"/>
  <c r="S70" i="24"/>
  <c r="S69" i="24"/>
  <c r="S68" i="24"/>
  <c r="S67" i="24"/>
  <c r="S66" i="24"/>
  <c r="S65" i="24"/>
  <c r="S64" i="24"/>
  <c r="S63" i="24"/>
  <c r="S62" i="24"/>
  <c r="S61" i="24"/>
  <c r="S60" i="24"/>
  <c r="S58" i="24"/>
  <c r="S57" i="24"/>
  <c r="S56" i="24"/>
  <c r="S55" i="24"/>
  <c r="S54" i="24"/>
  <c r="S53" i="24"/>
  <c r="S52" i="24"/>
  <c r="S51" i="24"/>
  <c r="S50" i="24"/>
  <c r="S49" i="24"/>
  <c r="S48" i="24"/>
  <c r="S47" i="24"/>
  <c r="S46" i="24"/>
  <c r="S45" i="24"/>
  <c r="S44" i="24"/>
  <c r="S43" i="24"/>
  <c r="S42" i="24"/>
  <c r="S41" i="24"/>
  <c r="S40" i="24"/>
  <c r="S39" i="24"/>
  <c r="S275" i="24" s="1"/>
  <c r="S38" i="24"/>
  <c r="S245" i="24" s="1"/>
  <c r="S37" i="24"/>
  <c r="S273" i="24" s="1"/>
  <c r="S36" i="24"/>
  <c r="S272" i="24" s="1"/>
  <c r="S35" i="24"/>
  <c r="S242" i="24" s="1"/>
  <c r="S34" i="24"/>
  <c r="S241" i="24" s="1"/>
  <c r="S33" i="24"/>
  <c r="S269" i="24" s="1"/>
  <c r="S31" i="24"/>
  <c r="S238" i="24" s="1"/>
  <c r="S30" i="24"/>
  <c r="S237" i="24" s="1"/>
  <c r="S29" i="24"/>
  <c r="S28" i="24"/>
  <c r="S27" i="24"/>
  <c r="S26" i="24"/>
  <c r="S25" i="24"/>
  <c r="S24" i="24"/>
  <c r="S23" i="24"/>
  <c r="S22" i="24"/>
  <c r="S21" i="24"/>
  <c r="S20" i="24"/>
  <c r="S19" i="24"/>
  <c r="S18" i="24"/>
  <c r="S265" i="24" s="1"/>
  <c r="S17" i="24"/>
  <c r="S264" i="24" s="1"/>
  <c r="S16" i="24"/>
  <c r="S263" i="24" s="1"/>
  <c r="S15" i="24"/>
  <c r="S255" i="24" s="1"/>
  <c r="S14" i="24"/>
  <c r="S254" i="24" s="1"/>
  <c r="S13" i="24"/>
  <c r="S260" i="24" s="1"/>
  <c r="S12" i="24"/>
  <c r="S259" i="24" s="1"/>
  <c r="S11" i="24"/>
  <c r="S251" i="24" s="1"/>
  <c r="S10" i="24"/>
  <c r="S250" i="24" s="1"/>
  <c r="S9" i="24"/>
  <c r="S249" i="24" s="1"/>
  <c r="S8" i="24"/>
  <c r="S248" i="24" s="1"/>
  <c r="S7" i="24"/>
  <c r="S247" i="24" s="1"/>
  <c r="R268" i="24"/>
  <c r="R269" i="24"/>
  <c r="R270" i="24"/>
  <c r="R271" i="24"/>
  <c r="R272" i="24"/>
  <c r="R273" i="24"/>
  <c r="R274" i="24"/>
  <c r="R275" i="24"/>
  <c r="R267" i="24"/>
  <c r="R258" i="24"/>
  <c r="R259" i="24"/>
  <c r="R260" i="24"/>
  <c r="R261" i="24"/>
  <c r="R262" i="24"/>
  <c r="R263" i="24"/>
  <c r="R264" i="24"/>
  <c r="R265" i="24"/>
  <c r="R257" i="24"/>
  <c r="R248" i="24"/>
  <c r="R249" i="24"/>
  <c r="R250" i="24"/>
  <c r="R251" i="24"/>
  <c r="R252" i="24"/>
  <c r="R253" i="24"/>
  <c r="R254" i="24"/>
  <c r="R255" i="24"/>
  <c r="R247" i="24"/>
  <c r="R238" i="24"/>
  <c r="R239" i="24"/>
  <c r="R240" i="24"/>
  <c r="R241" i="24"/>
  <c r="R242" i="24"/>
  <c r="R243" i="24"/>
  <c r="R244" i="24"/>
  <c r="R245" i="24"/>
  <c r="R237" i="24"/>
  <c r="AV279" i="24" l="1"/>
  <c r="AS279" i="24"/>
  <c r="S257" i="24"/>
  <c r="AT288" i="24"/>
  <c r="AV282" i="24"/>
  <c r="AV295" i="24"/>
  <c r="AS283" i="24"/>
  <c r="AS295" i="24"/>
  <c r="AT289" i="24"/>
  <c r="AV296" i="24"/>
  <c r="AS284" i="24"/>
  <c r="AT277" i="24"/>
  <c r="AV284" i="24"/>
  <c r="AS294" i="24"/>
  <c r="AV277" i="24"/>
  <c r="AS291" i="24"/>
  <c r="AS297" i="24"/>
  <c r="AS280" i="24"/>
  <c r="S243" i="24"/>
  <c r="S244" i="24"/>
  <c r="S261" i="24"/>
  <c r="S240" i="24"/>
  <c r="S252" i="24"/>
  <c r="S274" i="24"/>
  <c r="S253" i="24"/>
  <c r="S258" i="24"/>
  <c r="S262" i="24"/>
  <c r="S267" i="24"/>
  <c r="S271" i="24"/>
  <c r="S270" i="24"/>
  <c r="K30" i="25"/>
  <c r="G24" i="25"/>
  <c r="D24" i="25"/>
  <c r="G23" i="25"/>
  <c r="D23" i="25"/>
  <c r="G22" i="25"/>
  <c r="D22" i="25"/>
  <c r="G21" i="25"/>
  <c r="D21" i="25"/>
  <c r="G20" i="25"/>
  <c r="D20" i="25"/>
  <c r="G19" i="25"/>
  <c r="D19" i="25"/>
  <c r="G18" i="25"/>
  <c r="D18" i="25"/>
  <c r="G17" i="25"/>
  <c r="D17" i="25"/>
  <c r="F15" i="25"/>
  <c r="C15" i="25"/>
  <c r="AZ297" i="24"/>
  <c r="AY297" i="24"/>
  <c r="AX297" i="24"/>
  <c r="AW297" i="24"/>
  <c r="AU297" i="24"/>
  <c r="AP297" i="24"/>
  <c r="AO297" i="24"/>
  <c r="AN297" i="24"/>
  <c r="AM297" i="24"/>
  <c r="AL297" i="24"/>
  <c r="AK297" i="24"/>
  <c r="AJ297" i="24"/>
  <c r="AI297" i="24"/>
  <c r="AE297" i="24"/>
  <c r="AD297" i="24"/>
  <c r="AC297" i="24"/>
  <c r="AB297" i="24"/>
  <c r="AZ296" i="24"/>
  <c r="AY296" i="24"/>
  <c r="AX296" i="24"/>
  <c r="AW296" i="24"/>
  <c r="AU296" i="24"/>
  <c r="AP296" i="24"/>
  <c r="AO296" i="24"/>
  <c r="AN296" i="24"/>
  <c r="AM296" i="24"/>
  <c r="AL296" i="24"/>
  <c r="AK296" i="24"/>
  <c r="AJ296" i="24"/>
  <c r="AI296" i="24"/>
  <c r="AE296" i="24"/>
  <c r="AD296" i="24"/>
  <c r="AC296" i="24"/>
  <c r="AB296" i="24"/>
  <c r="AZ295" i="24"/>
  <c r="AY295" i="24"/>
  <c r="AX295" i="24"/>
  <c r="AW295" i="24"/>
  <c r="AU295" i="24"/>
  <c r="AP295" i="24"/>
  <c r="AO295" i="24"/>
  <c r="AN295" i="24"/>
  <c r="AM295" i="24"/>
  <c r="AL295" i="24"/>
  <c r="AK295" i="24"/>
  <c r="AJ295" i="24"/>
  <c r="AI295" i="24"/>
  <c r="AE295" i="24"/>
  <c r="AD295" i="24"/>
  <c r="AC295" i="24"/>
  <c r="AB295" i="24"/>
  <c r="AZ294" i="24"/>
  <c r="AY294" i="24"/>
  <c r="AX294" i="24"/>
  <c r="AW294" i="24"/>
  <c r="AU294" i="24"/>
  <c r="AP294" i="24"/>
  <c r="AO294" i="24"/>
  <c r="AN294" i="24"/>
  <c r="AM294" i="24"/>
  <c r="AL294" i="24"/>
  <c r="AK294" i="24"/>
  <c r="AJ294" i="24"/>
  <c r="AI294" i="24"/>
  <c r="AE294" i="24"/>
  <c r="AD294" i="24"/>
  <c r="AC294" i="24"/>
  <c r="AB294" i="24"/>
  <c r="AZ293" i="24"/>
  <c r="AY293" i="24"/>
  <c r="AX293" i="24"/>
  <c r="AW293" i="24"/>
  <c r="AU293" i="24"/>
  <c r="AP293" i="24"/>
  <c r="AO293" i="24"/>
  <c r="AN293" i="24"/>
  <c r="AM293" i="24"/>
  <c r="AL293" i="24"/>
  <c r="AK293" i="24"/>
  <c r="AJ293" i="24"/>
  <c r="AI293" i="24"/>
  <c r="AE293" i="24"/>
  <c r="AD293" i="24"/>
  <c r="AC293" i="24"/>
  <c r="AB293" i="24"/>
  <c r="AZ292" i="24"/>
  <c r="AY292" i="24"/>
  <c r="AX292" i="24"/>
  <c r="AW292" i="24"/>
  <c r="AU292" i="24"/>
  <c r="AP292" i="24"/>
  <c r="AO292" i="24"/>
  <c r="AN292" i="24"/>
  <c r="AM292" i="24"/>
  <c r="AL292" i="24"/>
  <c r="AK292" i="24"/>
  <c r="AJ292" i="24"/>
  <c r="AI292" i="24"/>
  <c r="AE292" i="24"/>
  <c r="AD292" i="24"/>
  <c r="AC292" i="24"/>
  <c r="AB292" i="24"/>
  <c r="AZ291" i="24"/>
  <c r="AY291" i="24"/>
  <c r="AX291" i="24"/>
  <c r="AW291" i="24"/>
  <c r="AU291" i="24"/>
  <c r="AP291" i="24"/>
  <c r="AO291" i="24"/>
  <c r="AN291" i="24"/>
  <c r="AM291" i="24"/>
  <c r="AL291" i="24"/>
  <c r="AK291" i="24"/>
  <c r="AJ291" i="24"/>
  <c r="AI291" i="24"/>
  <c r="AE291" i="24"/>
  <c r="AD291" i="24"/>
  <c r="AC291" i="24"/>
  <c r="AB291" i="24"/>
  <c r="AZ290" i="24"/>
  <c r="AY290" i="24"/>
  <c r="AX290" i="24"/>
  <c r="AW290" i="24"/>
  <c r="AU290" i="24"/>
  <c r="AP290" i="24"/>
  <c r="AO290" i="24"/>
  <c r="AN290" i="24"/>
  <c r="AM290" i="24"/>
  <c r="AL290" i="24"/>
  <c r="AK290" i="24"/>
  <c r="AJ290" i="24"/>
  <c r="AI290" i="24"/>
  <c r="AE290" i="24"/>
  <c r="AD290" i="24"/>
  <c r="AC290" i="24"/>
  <c r="AB290" i="24"/>
  <c r="AZ289" i="24"/>
  <c r="AY289" i="24"/>
  <c r="AX289" i="24"/>
  <c r="AW289" i="24"/>
  <c r="AU289" i="24"/>
  <c r="AP289" i="24"/>
  <c r="AO289" i="24"/>
  <c r="AN289" i="24"/>
  <c r="AM289" i="24"/>
  <c r="AL289" i="24"/>
  <c r="AK289" i="24"/>
  <c r="AJ289" i="24"/>
  <c r="AI289" i="24"/>
  <c r="AE289" i="24"/>
  <c r="AD289" i="24"/>
  <c r="AC289" i="24"/>
  <c r="AB289" i="24"/>
  <c r="AZ288" i="24"/>
  <c r="AY288" i="24"/>
  <c r="AX288" i="24"/>
  <c r="AW288" i="24"/>
  <c r="AU288" i="24"/>
  <c r="AP288" i="24"/>
  <c r="AO288" i="24"/>
  <c r="AN288" i="24"/>
  <c r="AM288" i="24"/>
  <c r="AL288" i="24"/>
  <c r="AK288" i="24"/>
  <c r="AJ288" i="24"/>
  <c r="AI288" i="24"/>
  <c r="AE288" i="24"/>
  <c r="AD288" i="24"/>
  <c r="AC288" i="24"/>
  <c r="AB288" i="24"/>
  <c r="AZ286" i="24"/>
  <c r="AY286" i="24"/>
  <c r="AX286" i="24"/>
  <c r="AW286" i="24"/>
  <c r="AU286" i="24"/>
  <c r="AP286" i="24"/>
  <c r="AO286" i="24"/>
  <c r="AN286" i="24"/>
  <c r="AM286" i="24"/>
  <c r="AL286" i="24"/>
  <c r="AK286" i="24"/>
  <c r="AJ286" i="24"/>
  <c r="AI286" i="24"/>
  <c r="AE286" i="24"/>
  <c r="AD286" i="24"/>
  <c r="AC286" i="24"/>
  <c r="AB286" i="24"/>
  <c r="AZ285" i="24"/>
  <c r="AY285" i="24"/>
  <c r="AX285" i="24"/>
  <c r="AW285" i="24"/>
  <c r="AU285" i="24"/>
  <c r="AP285" i="24"/>
  <c r="AO285" i="24"/>
  <c r="AN285" i="24"/>
  <c r="AM285" i="24"/>
  <c r="AL285" i="24"/>
  <c r="AK285" i="24"/>
  <c r="AJ285" i="24"/>
  <c r="AI285" i="24"/>
  <c r="AE285" i="24"/>
  <c r="AD285" i="24"/>
  <c r="AC285" i="24"/>
  <c r="AB285" i="24"/>
  <c r="AZ284" i="24"/>
  <c r="AY284" i="24"/>
  <c r="AX284" i="24"/>
  <c r="AW284" i="24"/>
  <c r="AU284" i="24"/>
  <c r="AP284" i="24"/>
  <c r="AO284" i="24"/>
  <c r="AN284" i="24"/>
  <c r="AM284" i="24"/>
  <c r="AL284" i="24"/>
  <c r="AK284" i="24"/>
  <c r="AJ284" i="24"/>
  <c r="AI284" i="24"/>
  <c r="AE284" i="24"/>
  <c r="AD284" i="24"/>
  <c r="AC284" i="24"/>
  <c r="AB284" i="24"/>
  <c r="AZ283" i="24"/>
  <c r="AY283" i="24"/>
  <c r="AX283" i="24"/>
  <c r="AW283" i="24"/>
  <c r="AU283" i="24"/>
  <c r="AP283" i="24"/>
  <c r="AO283" i="24"/>
  <c r="AN283" i="24"/>
  <c r="AM283" i="24"/>
  <c r="AL283" i="24"/>
  <c r="AK283" i="24"/>
  <c r="AJ283" i="24"/>
  <c r="AI283" i="24"/>
  <c r="AE283" i="24"/>
  <c r="AD283" i="24"/>
  <c r="AC283" i="24"/>
  <c r="AB283" i="24"/>
  <c r="AZ282" i="24"/>
  <c r="AY282" i="24"/>
  <c r="AX282" i="24"/>
  <c r="AW282" i="24"/>
  <c r="AU282" i="24"/>
  <c r="AP282" i="24"/>
  <c r="AO282" i="24"/>
  <c r="AN282" i="24"/>
  <c r="AM282" i="24"/>
  <c r="AL282" i="24"/>
  <c r="AK282" i="24"/>
  <c r="AJ282" i="24"/>
  <c r="AI282" i="24"/>
  <c r="AE282" i="24"/>
  <c r="AD282" i="24"/>
  <c r="AC282" i="24"/>
  <c r="AB282" i="24"/>
  <c r="AZ281" i="24"/>
  <c r="AY281" i="24"/>
  <c r="AX281" i="24"/>
  <c r="AW281" i="24"/>
  <c r="AU281" i="24"/>
  <c r="AP281" i="24"/>
  <c r="AO281" i="24"/>
  <c r="AN281" i="24"/>
  <c r="AM281" i="24"/>
  <c r="AL281" i="24"/>
  <c r="AK281" i="24"/>
  <c r="AJ281" i="24"/>
  <c r="AI281" i="24"/>
  <c r="AE281" i="24"/>
  <c r="AD281" i="24"/>
  <c r="AC281" i="24"/>
  <c r="AB281" i="24"/>
  <c r="AZ280" i="24"/>
  <c r="AY280" i="24"/>
  <c r="AX280" i="24"/>
  <c r="AW280" i="24"/>
  <c r="AU280" i="24"/>
  <c r="AP280" i="24"/>
  <c r="AO280" i="24"/>
  <c r="AN280" i="24"/>
  <c r="AM280" i="24"/>
  <c r="AL280" i="24"/>
  <c r="AK280" i="24"/>
  <c r="AJ280" i="24"/>
  <c r="AI280" i="24"/>
  <c r="AE280" i="24"/>
  <c r="AD280" i="24"/>
  <c r="AC280" i="24"/>
  <c r="AB280" i="24"/>
  <c r="AZ279" i="24"/>
  <c r="AY279" i="24"/>
  <c r="AX279" i="24"/>
  <c r="AW279" i="24"/>
  <c r="AU279" i="24"/>
  <c r="AP279" i="24"/>
  <c r="AO279" i="24"/>
  <c r="AN279" i="24"/>
  <c r="AM279" i="24"/>
  <c r="AL279" i="24"/>
  <c r="AK279" i="24"/>
  <c r="AJ279" i="24"/>
  <c r="AI279" i="24"/>
  <c r="AE279" i="24"/>
  <c r="AD279" i="24"/>
  <c r="AC279" i="24"/>
  <c r="AB279" i="24"/>
  <c r="AZ278" i="24"/>
  <c r="AY278" i="24"/>
  <c r="AX278" i="24"/>
  <c r="AW278" i="24"/>
  <c r="AU278" i="24"/>
  <c r="AP278" i="24"/>
  <c r="AO278" i="24"/>
  <c r="AN278" i="24"/>
  <c r="AM278" i="24"/>
  <c r="AL278" i="24"/>
  <c r="AK278" i="24"/>
  <c r="AJ278" i="24"/>
  <c r="AI278" i="24"/>
  <c r="AE278" i="24"/>
  <c r="AD278" i="24"/>
  <c r="AC278" i="24"/>
  <c r="AB278" i="24"/>
  <c r="AZ277" i="24"/>
  <c r="AY277" i="24"/>
  <c r="AX277" i="24"/>
  <c r="AW277" i="24"/>
  <c r="AU277" i="24"/>
  <c r="AP277" i="24"/>
  <c r="AO277" i="24"/>
  <c r="AN277" i="24"/>
  <c r="AM277" i="24"/>
  <c r="AL277" i="24"/>
  <c r="AK277" i="24"/>
  <c r="AJ277" i="24"/>
  <c r="AI277" i="24"/>
  <c r="AE277" i="24"/>
  <c r="AD277" i="24"/>
  <c r="AC277" i="24"/>
  <c r="AB277" i="24"/>
  <c r="AA275" i="24"/>
  <c r="Z275" i="24"/>
  <c r="Y275" i="24"/>
  <c r="X275" i="24"/>
  <c r="Q275" i="24"/>
  <c r="P275" i="24"/>
  <c r="O275" i="24"/>
  <c r="N275" i="24"/>
  <c r="M275" i="24"/>
  <c r="L275" i="24"/>
  <c r="T275" i="24"/>
  <c r="F275" i="24"/>
  <c r="E275" i="24"/>
  <c r="D275" i="24"/>
  <c r="C275" i="24"/>
  <c r="AA274" i="24"/>
  <c r="Z274" i="24"/>
  <c r="Y274" i="24"/>
  <c r="X274" i="24"/>
  <c r="Q274" i="24"/>
  <c r="P274" i="24"/>
  <c r="O274" i="24"/>
  <c r="N274" i="24"/>
  <c r="M274" i="24"/>
  <c r="L274" i="24"/>
  <c r="T274" i="24"/>
  <c r="F274" i="24"/>
  <c r="E274" i="24"/>
  <c r="D274" i="24"/>
  <c r="C274" i="24"/>
  <c r="AA273" i="24"/>
  <c r="Z273" i="24"/>
  <c r="Y273" i="24"/>
  <c r="X273" i="24"/>
  <c r="Q273" i="24"/>
  <c r="P273" i="24"/>
  <c r="O273" i="24"/>
  <c r="N273" i="24"/>
  <c r="M273" i="24"/>
  <c r="L273" i="24"/>
  <c r="T273" i="24"/>
  <c r="F273" i="24"/>
  <c r="E273" i="24"/>
  <c r="D273" i="24"/>
  <c r="C273" i="24"/>
  <c r="AA272" i="24"/>
  <c r="Z272" i="24"/>
  <c r="Y272" i="24"/>
  <c r="X272" i="24"/>
  <c r="Q272" i="24"/>
  <c r="P272" i="24"/>
  <c r="O272" i="24"/>
  <c r="N272" i="24"/>
  <c r="M272" i="24"/>
  <c r="L272" i="24"/>
  <c r="T272" i="24"/>
  <c r="F272" i="24"/>
  <c r="E272" i="24"/>
  <c r="D272" i="24"/>
  <c r="C272" i="24"/>
  <c r="AA271" i="24"/>
  <c r="Z271" i="24"/>
  <c r="Y271" i="24"/>
  <c r="X271" i="24"/>
  <c r="Q271" i="24"/>
  <c r="P271" i="24"/>
  <c r="O271" i="24"/>
  <c r="N271" i="24"/>
  <c r="M271" i="24"/>
  <c r="L271" i="24"/>
  <c r="T271" i="24"/>
  <c r="F271" i="24"/>
  <c r="E271" i="24"/>
  <c r="D271" i="24"/>
  <c r="C271" i="24"/>
  <c r="AA270" i="24"/>
  <c r="Z270" i="24"/>
  <c r="Y270" i="24"/>
  <c r="X270" i="24"/>
  <c r="Q270" i="24"/>
  <c r="P270" i="24"/>
  <c r="O270" i="24"/>
  <c r="N270" i="24"/>
  <c r="M270" i="24"/>
  <c r="L270" i="24"/>
  <c r="T270" i="24"/>
  <c r="F270" i="24"/>
  <c r="E270" i="24"/>
  <c r="D270" i="24"/>
  <c r="C270" i="24"/>
  <c r="AA269" i="24"/>
  <c r="Z269" i="24"/>
  <c r="Y269" i="24"/>
  <c r="X269" i="24"/>
  <c r="Q269" i="24"/>
  <c r="P269" i="24"/>
  <c r="O269" i="24"/>
  <c r="N269" i="24"/>
  <c r="M269" i="24"/>
  <c r="L269" i="24"/>
  <c r="T269" i="24"/>
  <c r="F269" i="24"/>
  <c r="E269" i="24"/>
  <c r="D269" i="24"/>
  <c r="C269" i="24"/>
  <c r="AA268" i="24"/>
  <c r="Z268" i="24"/>
  <c r="Y268" i="24"/>
  <c r="X268" i="24"/>
  <c r="Q268" i="24"/>
  <c r="P268" i="24"/>
  <c r="O268" i="24"/>
  <c r="N268" i="24"/>
  <c r="M268" i="24"/>
  <c r="L268" i="24"/>
  <c r="T268" i="24"/>
  <c r="F268" i="24"/>
  <c r="E268" i="24"/>
  <c r="D268" i="24"/>
  <c r="C268" i="24"/>
  <c r="AA267" i="24"/>
  <c r="Z267" i="24"/>
  <c r="Y267" i="24"/>
  <c r="X267" i="24"/>
  <c r="Q267" i="24"/>
  <c r="P267" i="24"/>
  <c r="O267" i="24"/>
  <c r="N267" i="24"/>
  <c r="M267" i="24"/>
  <c r="L267" i="24"/>
  <c r="T267" i="24"/>
  <c r="F267" i="24"/>
  <c r="E267" i="24"/>
  <c r="D267" i="24"/>
  <c r="C267" i="24"/>
  <c r="AA265" i="24"/>
  <c r="Z265" i="24"/>
  <c r="Y265" i="24"/>
  <c r="X265" i="24"/>
  <c r="Q265" i="24"/>
  <c r="P265" i="24"/>
  <c r="O265" i="24"/>
  <c r="N265" i="24"/>
  <c r="M265" i="24"/>
  <c r="L265" i="24"/>
  <c r="T265" i="24"/>
  <c r="F265" i="24"/>
  <c r="E265" i="24"/>
  <c r="D265" i="24"/>
  <c r="C265" i="24"/>
  <c r="AA264" i="24"/>
  <c r="Z264" i="24"/>
  <c r="Y264" i="24"/>
  <c r="X264" i="24"/>
  <c r="Q264" i="24"/>
  <c r="P264" i="24"/>
  <c r="O264" i="24"/>
  <c r="N264" i="24"/>
  <c r="M264" i="24"/>
  <c r="L264" i="24"/>
  <c r="T264" i="24"/>
  <c r="F264" i="24"/>
  <c r="E264" i="24"/>
  <c r="D264" i="24"/>
  <c r="C264" i="24"/>
  <c r="AA263" i="24"/>
  <c r="Z263" i="24"/>
  <c r="Y263" i="24"/>
  <c r="X263" i="24"/>
  <c r="Q263" i="24"/>
  <c r="P263" i="24"/>
  <c r="O263" i="24"/>
  <c r="N263" i="24"/>
  <c r="M263" i="24"/>
  <c r="L263" i="24"/>
  <c r="T263" i="24"/>
  <c r="F263" i="24"/>
  <c r="E263" i="24"/>
  <c r="D263" i="24"/>
  <c r="C263" i="24"/>
  <c r="AA262" i="24"/>
  <c r="Z262" i="24"/>
  <c r="Y262" i="24"/>
  <c r="X262" i="24"/>
  <c r="Q262" i="24"/>
  <c r="P262" i="24"/>
  <c r="O262" i="24"/>
  <c r="N262" i="24"/>
  <c r="M262" i="24"/>
  <c r="L262" i="24"/>
  <c r="T262" i="24"/>
  <c r="F262" i="24"/>
  <c r="E262" i="24"/>
  <c r="D262" i="24"/>
  <c r="C262" i="24"/>
  <c r="AA261" i="24"/>
  <c r="Z261" i="24"/>
  <c r="Y261" i="24"/>
  <c r="X261" i="24"/>
  <c r="Q261" i="24"/>
  <c r="P261" i="24"/>
  <c r="O261" i="24"/>
  <c r="N261" i="24"/>
  <c r="M261" i="24"/>
  <c r="L261" i="24"/>
  <c r="T261" i="24"/>
  <c r="F261" i="24"/>
  <c r="E261" i="24"/>
  <c r="D261" i="24"/>
  <c r="C261" i="24"/>
  <c r="AA260" i="24"/>
  <c r="Z260" i="24"/>
  <c r="Y260" i="24"/>
  <c r="X260" i="24"/>
  <c r="Q260" i="24"/>
  <c r="P260" i="24"/>
  <c r="O260" i="24"/>
  <c r="N260" i="24"/>
  <c r="M260" i="24"/>
  <c r="L260" i="24"/>
  <c r="T260" i="24"/>
  <c r="F260" i="24"/>
  <c r="E260" i="24"/>
  <c r="D260" i="24"/>
  <c r="C260" i="24"/>
  <c r="AA259" i="24"/>
  <c r="Z259" i="24"/>
  <c r="Y259" i="24"/>
  <c r="X259" i="24"/>
  <c r="Q259" i="24"/>
  <c r="P259" i="24"/>
  <c r="O259" i="24"/>
  <c r="N259" i="24"/>
  <c r="M259" i="24"/>
  <c r="L259" i="24"/>
  <c r="T259" i="24"/>
  <c r="F259" i="24"/>
  <c r="E259" i="24"/>
  <c r="D259" i="24"/>
  <c r="C259" i="24"/>
  <c r="AA258" i="24"/>
  <c r="Z258" i="24"/>
  <c r="Y258" i="24"/>
  <c r="X258" i="24"/>
  <c r="Q258" i="24"/>
  <c r="P258" i="24"/>
  <c r="O258" i="24"/>
  <c r="N258" i="24"/>
  <c r="M258" i="24"/>
  <c r="L258" i="24"/>
  <c r="T258" i="24"/>
  <c r="F258" i="24"/>
  <c r="E258" i="24"/>
  <c r="D258" i="24"/>
  <c r="C258" i="24"/>
  <c r="AA257" i="24"/>
  <c r="Z257" i="24"/>
  <c r="Y257" i="24"/>
  <c r="X257" i="24"/>
  <c r="Q257" i="24"/>
  <c r="P257" i="24"/>
  <c r="O257" i="24"/>
  <c r="N257" i="24"/>
  <c r="M257" i="24"/>
  <c r="L257" i="24"/>
  <c r="T257" i="24"/>
  <c r="F257" i="24"/>
  <c r="E257" i="24"/>
  <c r="D257" i="24"/>
  <c r="C257" i="24"/>
  <c r="AA255" i="24"/>
  <c r="Z255" i="24"/>
  <c r="Y255" i="24"/>
  <c r="X255" i="24"/>
  <c r="Q255" i="24"/>
  <c r="P255" i="24"/>
  <c r="O255" i="24"/>
  <c r="N255" i="24"/>
  <c r="M255" i="24"/>
  <c r="L255" i="24"/>
  <c r="T255" i="24"/>
  <c r="F255" i="24"/>
  <c r="E255" i="24"/>
  <c r="D255" i="24"/>
  <c r="C255" i="24"/>
  <c r="AA254" i="24"/>
  <c r="Z254" i="24"/>
  <c r="Y254" i="24"/>
  <c r="X254" i="24"/>
  <c r="Q254" i="24"/>
  <c r="P254" i="24"/>
  <c r="O254" i="24"/>
  <c r="N254" i="24"/>
  <c r="M254" i="24"/>
  <c r="L254" i="24"/>
  <c r="T254" i="24"/>
  <c r="F254" i="24"/>
  <c r="E254" i="24"/>
  <c r="D254" i="24"/>
  <c r="C254" i="24"/>
  <c r="AA253" i="24"/>
  <c r="Z253" i="24"/>
  <c r="Y253" i="24"/>
  <c r="X253" i="24"/>
  <c r="Q253" i="24"/>
  <c r="P253" i="24"/>
  <c r="O253" i="24"/>
  <c r="N253" i="24"/>
  <c r="M253" i="24"/>
  <c r="L253" i="24"/>
  <c r="T253" i="24"/>
  <c r="F253" i="24"/>
  <c r="E253" i="24"/>
  <c r="D253" i="24"/>
  <c r="C253" i="24"/>
  <c r="AA252" i="24"/>
  <c r="Z252" i="24"/>
  <c r="Y252" i="24"/>
  <c r="X252" i="24"/>
  <c r="Q252" i="24"/>
  <c r="P252" i="24"/>
  <c r="O252" i="24"/>
  <c r="N252" i="24"/>
  <c r="M252" i="24"/>
  <c r="L252" i="24"/>
  <c r="T252" i="24"/>
  <c r="F252" i="24"/>
  <c r="E252" i="24"/>
  <c r="D252" i="24"/>
  <c r="C252" i="24"/>
  <c r="AA251" i="24"/>
  <c r="Z251" i="24"/>
  <c r="Y251" i="24"/>
  <c r="X251" i="24"/>
  <c r="Q251" i="24"/>
  <c r="P251" i="24"/>
  <c r="O251" i="24"/>
  <c r="N251" i="24"/>
  <c r="M251" i="24"/>
  <c r="L251" i="24"/>
  <c r="T251" i="24"/>
  <c r="F251" i="24"/>
  <c r="E251" i="24"/>
  <c r="D251" i="24"/>
  <c r="C251" i="24"/>
  <c r="AA250" i="24"/>
  <c r="Z250" i="24"/>
  <c r="Y250" i="24"/>
  <c r="X250" i="24"/>
  <c r="Q250" i="24"/>
  <c r="P250" i="24"/>
  <c r="O250" i="24"/>
  <c r="N250" i="24"/>
  <c r="M250" i="24"/>
  <c r="L250" i="24"/>
  <c r="T250" i="24"/>
  <c r="F250" i="24"/>
  <c r="E250" i="24"/>
  <c r="D250" i="24"/>
  <c r="C250" i="24"/>
  <c r="AA249" i="24"/>
  <c r="Z249" i="24"/>
  <c r="Y249" i="24"/>
  <c r="X249" i="24"/>
  <c r="Q249" i="24"/>
  <c r="P249" i="24"/>
  <c r="O249" i="24"/>
  <c r="N249" i="24"/>
  <c r="M249" i="24"/>
  <c r="L249" i="24"/>
  <c r="T249" i="24"/>
  <c r="F249" i="24"/>
  <c r="E249" i="24"/>
  <c r="D249" i="24"/>
  <c r="C249" i="24"/>
  <c r="AA248" i="24"/>
  <c r="Z248" i="24"/>
  <c r="Y248" i="24"/>
  <c r="X248" i="24"/>
  <c r="Q248" i="24"/>
  <c r="P248" i="24"/>
  <c r="O248" i="24"/>
  <c r="N248" i="24"/>
  <c r="M248" i="24"/>
  <c r="L248" i="24"/>
  <c r="T248" i="24"/>
  <c r="F248" i="24"/>
  <c r="E248" i="24"/>
  <c r="D248" i="24"/>
  <c r="C248" i="24"/>
  <c r="AA247" i="24"/>
  <c r="Z247" i="24"/>
  <c r="Y247" i="24"/>
  <c r="X247" i="24"/>
  <c r="Q247" i="24"/>
  <c r="P247" i="24"/>
  <c r="O247" i="24"/>
  <c r="N247" i="24"/>
  <c r="M247" i="24"/>
  <c r="L247" i="24"/>
  <c r="T247" i="24"/>
  <c r="F247" i="24"/>
  <c r="E247" i="24"/>
  <c r="D247" i="24"/>
  <c r="C247" i="24"/>
  <c r="AA245" i="24"/>
  <c r="Z245" i="24"/>
  <c r="Y245" i="24"/>
  <c r="X245" i="24"/>
  <c r="Q245" i="24"/>
  <c r="P245" i="24"/>
  <c r="O245" i="24"/>
  <c r="N245" i="24"/>
  <c r="M245" i="24"/>
  <c r="L245" i="24"/>
  <c r="T245" i="24"/>
  <c r="F245" i="24"/>
  <c r="E245" i="24"/>
  <c r="D245" i="24"/>
  <c r="C245" i="24"/>
  <c r="AA244" i="24"/>
  <c r="Z244" i="24"/>
  <c r="Y244" i="24"/>
  <c r="X244" i="24"/>
  <c r="Q244" i="24"/>
  <c r="P244" i="24"/>
  <c r="O244" i="24"/>
  <c r="N244" i="24"/>
  <c r="M244" i="24"/>
  <c r="L244" i="24"/>
  <c r="T244" i="24"/>
  <c r="F244" i="24"/>
  <c r="E244" i="24"/>
  <c r="D244" i="24"/>
  <c r="C244" i="24"/>
  <c r="AA243" i="24"/>
  <c r="Z243" i="24"/>
  <c r="Y243" i="24"/>
  <c r="X243" i="24"/>
  <c r="Q243" i="24"/>
  <c r="P243" i="24"/>
  <c r="O243" i="24"/>
  <c r="N243" i="24"/>
  <c r="M243" i="24"/>
  <c r="L243" i="24"/>
  <c r="T243" i="24"/>
  <c r="F243" i="24"/>
  <c r="E243" i="24"/>
  <c r="D243" i="24"/>
  <c r="C243" i="24"/>
  <c r="AA242" i="24"/>
  <c r="Z242" i="24"/>
  <c r="Y242" i="24"/>
  <c r="X242" i="24"/>
  <c r="Q242" i="24"/>
  <c r="P242" i="24"/>
  <c r="O242" i="24"/>
  <c r="N242" i="24"/>
  <c r="M242" i="24"/>
  <c r="L242" i="24"/>
  <c r="T242" i="24"/>
  <c r="F242" i="24"/>
  <c r="E242" i="24"/>
  <c r="D242" i="24"/>
  <c r="C242" i="24"/>
  <c r="AA241" i="24"/>
  <c r="Z241" i="24"/>
  <c r="Y241" i="24"/>
  <c r="X241" i="24"/>
  <c r="Q241" i="24"/>
  <c r="P241" i="24"/>
  <c r="O241" i="24"/>
  <c r="N241" i="24"/>
  <c r="M241" i="24"/>
  <c r="L241" i="24"/>
  <c r="T241" i="24"/>
  <c r="F241" i="24"/>
  <c r="E241" i="24"/>
  <c r="D241" i="24"/>
  <c r="C241" i="24"/>
  <c r="AA240" i="24"/>
  <c r="Z240" i="24"/>
  <c r="Y240" i="24"/>
  <c r="X240" i="24"/>
  <c r="Q240" i="24"/>
  <c r="P240" i="24"/>
  <c r="O240" i="24"/>
  <c r="N240" i="24"/>
  <c r="M240" i="24"/>
  <c r="L240" i="24"/>
  <c r="T240" i="24"/>
  <c r="F240" i="24"/>
  <c r="E240" i="24"/>
  <c r="D240" i="24"/>
  <c r="C240" i="24"/>
  <c r="AA239" i="24"/>
  <c r="Z239" i="24"/>
  <c r="Y239" i="24"/>
  <c r="X239" i="24"/>
  <c r="Q239" i="24"/>
  <c r="P239" i="24"/>
  <c r="O239" i="24"/>
  <c r="N239" i="24"/>
  <c r="M239" i="24"/>
  <c r="L239" i="24"/>
  <c r="T239" i="24"/>
  <c r="F239" i="24"/>
  <c r="E239" i="24"/>
  <c r="D239" i="24"/>
  <c r="C239" i="24"/>
  <c r="AA238" i="24"/>
  <c r="Z238" i="24"/>
  <c r="Y238" i="24"/>
  <c r="X238" i="24"/>
  <c r="Q238" i="24"/>
  <c r="P238" i="24"/>
  <c r="O238" i="24"/>
  <c r="N238" i="24"/>
  <c r="M238" i="24"/>
  <c r="L238" i="24"/>
  <c r="T238" i="24"/>
  <c r="F238" i="24"/>
  <c r="E238" i="24"/>
  <c r="D238" i="24"/>
  <c r="C238" i="24"/>
  <c r="AA237" i="24"/>
  <c r="Z237" i="24"/>
  <c r="Y237" i="24"/>
  <c r="X237" i="24"/>
  <c r="Q237" i="24"/>
  <c r="P237" i="24"/>
  <c r="O237" i="24"/>
  <c r="N237" i="24"/>
  <c r="M237" i="24"/>
  <c r="L237" i="24"/>
  <c r="T237" i="24"/>
  <c r="F237" i="24"/>
  <c r="E237" i="24"/>
  <c r="D237" i="24"/>
  <c r="C237" i="24"/>
  <c r="AB234" i="24"/>
  <c r="AB275" i="24" s="1"/>
  <c r="AB233" i="24"/>
  <c r="AB245" i="24" s="1"/>
  <c r="AB232" i="24"/>
  <c r="AB231" i="24"/>
  <c r="AB230" i="24"/>
  <c r="AB229" i="24"/>
  <c r="AB228" i="24"/>
  <c r="AB227" i="24"/>
  <c r="AB226" i="24"/>
  <c r="AB225" i="24"/>
  <c r="AB224" i="24"/>
  <c r="AB223" i="24"/>
  <c r="AB222" i="24"/>
  <c r="AB221" i="24"/>
  <c r="AB220" i="24"/>
  <c r="AB219" i="24"/>
  <c r="AB218" i="24"/>
  <c r="AB217" i="24"/>
  <c r="AB216" i="24"/>
  <c r="AB215" i="24"/>
  <c r="AB214" i="24"/>
  <c r="AB213" i="24"/>
  <c r="AB265" i="24" s="1"/>
  <c r="AB212" i="24"/>
  <c r="AB255" i="24" s="1"/>
  <c r="AB210" i="24"/>
  <c r="AB274" i="24" s="1"/>
  <c r="AB209" i="24"/>
  <c r="AB244" i="24" s="1"/>
  <c r="AB208" i="24"/>
  <c r="AB207" i="24"/>
  <c r="AB206" i="24"/>
  <c r="AB205" i="24"/>
  <c r="AB204" i="24"/>
  <c r="AB203" i="24"/>
  <c r="AB202" i="24"/>
  <c r="AB201" i="24"/>
  <c r="AB200" i="24"/>
  <c r="AB199" i="24"/>
  <c r="AB198" i="24"/>
  <c r="AB197" i="24"/>
  <c r="AB196" i="24"/>
  <c r="AB195" i="24"/>
  <c r="AB194" i="24"/>
  <c r="AB193" i="24"/>
  <c r="AB192" i="24"/>
  <c r="AB191" i="24"/>
  <c r="AB190" i="24"/>
  <c r="AB189" i="24"/>
  <c r="AB264" i="24" s="1"/>
  <c r="AB188" i="24"/>
  <c r="AB254" i="24" s="1"/>
  <c r="AB186" i="24"/>
  <c r="AB273" i="24" s="1"/>
  <c r="AB185" i="24"/>
  <c r="AB243" i="24" s="1"/>
  <c r="AB184" i="24"/>
  <c r="AB183" i="24"/>
  <c r="AB182" i="24"/>
  <c r="AB181" i="24"/>
  <c r="AB180" i="24"/>
  <c r="AB179" i="24"/>
  <c r="AB178" i="24"/>
  <c r="AB177" i="24"/>
  <c r="AB176" i="24"/>
  <c r="AB175" i="24"/>
  <c r="AB174" i="24"/>
  <c r="AB173" i="24"/>
  <c r="AB172" i="24"/>
  <c r="AB171" i="24"/>
  <c r="AB170" i="24"/>
  <c r="AB169" i="24"/>
  <c r="AB168" i="24"/>
  <c r="AB167" i="24"/>
  <c r="AB166" i="24"/>
  <c r="AB165" i="24"/>
  <c r="AB263" i="24" s="1"/>
  <c r="AB164" i="24"/>
  <c r="AB163" i="24"/>
  <c r="AB161" i="24"/>
  <c r="AB272" i="24" s="1"/>
  <c r="AB160" i="24"/>
  <c r="AB242" i="24" s="1"/>
  <c r="AB159" i="24"/>
  <c r="AB158" i="24"/>
  <c r="AB157" i="24"/>
  <c r="AB156" i="24"/>
  <c r="AB155" i="24"/>
  <c r="AB154" i="24"/>
  <c r="AB153" i="24"/>
  <c r="AB152" i="24"/>
  <c r="AB151" i="24"/>
  <c r="AB150" i="24"/>
  <c r="AB149" i="24"/>
  <c r="AB148" i="24"/>
  <c r="AB147" i="24"/>
  <c r="AB146" i="24"/>
  <c r="AB145" i="24"/>
  <c r="AB144" i="24"/>
  <c r="AB143" i="24"/>
  <c r="AB142" i="24"/>
  <c r="AB262" i="24" s="1"/>
  <c r="AB141" i="24"/>
  <c r="AB140" i="24"/>
  <c r="AB139" i="24"/>
  <c r="AB253" i="24" s="1"/>
  <c r="AB135" i="24"/>
  <c r="AB134" i="24"/>
  <c r="AB133" i="24"/>
  <c r="AB132" i="24"/>
  <c r="AB131" i="24"/>
  <c r="AB130" i="24"/>
  <c r="AB129" i="24"/>
  <c r="AB128" i="24"/>
  <c r="AB127" i="24"/>
  <c r="AB126" i="24"/>
  <c r="AB125" i="24"/>
  <c r="AB124" i="24"/>
  <c r="AB123" i="24"/>
  <c r="AB122" i="24"/>
  <c r="AB121" i="24"/>
  <c r="AB120" i="24"/>
  <c r="AB119" i="24"/>
  <c r="AB118" i="24"/>
  <c r="AB117" i="24"/>
  <c r="AB116" i="24"/>
  <c r="AB261" i="24" s="1"/>
  <c r="AB115" i="24"/>
  <c r="AB114" i="24"/>
  <c r="AB113" i="24"/>
  <c r="AB111" i="24"/>
  <c r="AB270" i="24" s="1"/>
  <c r="AB110" i="24"/>
  <c r="AB240" i="24" s="1"/>
  <c r="AB109" i="24"/>
  <c r="AB108" i="24"/>
  <c r="AB107" i="24"/>
  <c r="AB106" i="24"/>
  <c r="AB105" i="24"/>
  <c r="AB104" i="24"/>
  <c r="AB103" i="24"/>
  <c r="AB102" i="24"/>
  <c r="AB101" i="24"/>
  <c r="AB100" i="24"/>
  <c r="AB99" i="24"/>
  <c r="AB98" i="24"/>
  <c r="AB97" i="24"/>
  <c r="AB96" i="24"/>
  <c r="AB95" i="24"/>
  <c r="AB94" i="24"/>
  <c r="AB93" i="24"/>
  <c r="AB92" i="24"/>
  <c r="AB91" i="24"/>
  <c r="AB90" i="24"/>
  <c r="AB260" i="24" s="1"/>
  <c r="AB89" i="24"/>
  <c r="AB88" i="24"/>
  <c r="AB87" i="24"/>
  <c r="AB86" i="24"/>
  <c r="AB85" i="24"/>
  <c r="AB250" i="24" s="1"/>
  <c r="AB83" i="24"/>
  <c r="AB269" i="24" s="1"/>
  <c r="AB82" i="24"/>
  <c r="AB239" i="24" s="1"/>
  <c r="AB81" i="24"/>
  <c r="AB80" i="24"/>
  <c r="AB79" i="24"/>
  <c r="AB78" i="24"/>
  <c r="AB77" i="24"/>
  <c r="AB76" i="24"/>
  <c r="AB75" i="24"/>
  <c r="AB74" i="24"/>
  <c r="AB73" i="24"/>
  <c r="AB72" i="24"/>
  <c r="AB71" i="24"/>
  <c r="AB70" i="24"/>
  <c r="AB69" i="24"/>
  <c r="AB68" i="24"/>
  <c r="AB67" i="24"/>
  <c r="AB66" i="24"/>
  <c r="AB65" i="24"/>
  <c r="AB64" i="24"/>
  <c r="AB63" i="24"/>
  <c r="AB62" i="24"/>
  <c r="AB259" i="24" s="1"/>
  <c r="AB61" i="24"/>
  <c r="AB60" i="24"/>
  <c r="AB249" i="24" s="1"/>
  <c r="AB58" i="24"/>
  <c r="AB268" i="24" s="1"/>
  <c r="AB57" i="24"/>
  <c r="AB238" i="24" s="1"/>
  <c r="AB56" i="24"/>
  <c r="AB55" i="24"/>
  <c r="AB54" i="24"/>
  <c r="AB53" i="24"/>
  <c r="AB52" i="24"/>
  <c r="AB51" i="24"/>
  <c r="AB50" i="24"/>
  <c r="AB49" i="24"/>
  <c r="AB48" i="24"/>
  <c r="AB47" i="24"/>
  <c r="AB46" i="24"/>
  <c r="AB45" i="24"/>
  <c r="AB44" i="24"/>
  <c r="AB43" i="24"/>
  <c r="AB42" i="24"/>
  <c r="AB41" i="24"/>
  <c r="AB40" i="24"/>
  <c r="AB39" i="24"/>
  <c r="AB38" i="24"/>
  <c r="AB37" i="24"/>
  <c r="AB258" i="24" s="1"/>
  <c r="AB36" i="24"/>
  <c r="AB35" i="24"/>
  <c r="AB34" i="24"/>
  <c r="AB33" i="24"/>
  <c r="AB248" i="24" s="1"/>
  <c r="AB29" i="24"/>
  <c r="AB28" i="24"/>
  <c r="AB27" i="24"/>
  <c r="AB26" i="24"/>
  <c r="AB25" i="24"/>
  <c r="AB24" i="24"/>
  <c r="AB23" i="24"/>
  <c r="AB22" i="24"/>
  <c r="AB21" i="24"/>
  <c r="AB20" i="24"/>
  <c r="AB19" i="24"/>
  <c r="AB18" i="24"/>
  <c r="AB17" i="24"/>
  <c r="AB16" i="24"/>
  <c r="AB15" i="24"/>
  <c r="AB14" i="24"/>
  <c r="AB13" i="24"/>
  <c r="AB12" i="24"/>
  <c r="AB11" i="24"/>
  <c r="AB10" i="24"/>
  <c r="AB257" i="24" s="1"/>
  <c r="AB9" i="24"/>
  <c r="AB8" i="24"/>
  <c r="AB7" i="24"/>
  <c r="F5" i="22" l="1"/>
  <c r="F9" i="22"/>
  <c r="G4" i="22"/>
  <c r="G8" i="22"/>
  <c r="F6" i="22"/>
  <c r="F10" i="22"/>
  <c r="G5" i="22"/>
  <c r="G9" i="22"/>
  <c r="F7" i="22"/>
  <c r="F11" i="22"/>
  <c r="G6" i="22"/>
  <c r="G10" i="22"/>
  <c r="AB137" i="24"/>
  <c r="AB271" i="24" s="1"/>
  <c r="F4" i="22"/>
  <c r="F8" i="22"/>
  <c r="G7" i="22"/>
  <c r="G11" i="22"/>
  <c r="AB31" i="24"/>
  <c r="AB267" i="24" s="1"/>
  <c r="AB251" i="24"/>
  <c r="AB247" i="24"/>
  <c r="AB30" i="24"/>
  <c r="AB237" i="24" s="1"/>
  <c r="AB136" i="24"/>
  <c r="AB241" i="24" s="1"/>
  <c r="AB252" i="24"/>
  <c r="K30" i="22"/>
  <c r="Y237" i="21" l="1"/>
  <c r="Y238" i="21"/>
  <c r="Y239" i="21"/>
  <c r="Y240" i="21"/>
  <c r="Y241" i="21"/>
  <c r="Y242" i="21"/>
  <c r="Y243" i="21"/>
  <c r="Y244" i="21"/>
  <c r="Y245" i="21"/>
  <c r="Y247" i="21"/>
  <c r="Y248" i="21"/>
  <c r="Y249" i="21"/>
  <c r="Y250" i="21"/>
  <c r="Y251" i="21"/>
  <c r="Y252" i="21"/>
  <c r="Y253" i="21"/>
  <c r="Y254" i="21"/>
  <c r="Y255" i="21"/>
  <c r="Y257" i="21"/>
  <c r="Y258" i="21"/>
  <c r="Y259" i="21"/>
  <c r="Y260" i="21"/>
  <c r="Y261" i="21"/>
  <c r="Y262" i="21"/>
  <c r="Y263" i="21"/>
  <c r="Y264" i="21"/>
  <c r="Y265" i="21"/>
  <c r="Y267" i="21"/>
  <c r="Y268" i="21"/>
  <c r="Y269" i="21"/>
  <c r="Y270" i="21"/>
  <c r="Y271" i="21"/>
  <c r="Y272" i="21"/>
  <c r="Y273" i="21"/>
  <c r="Y274" i="21"/>
  <c r="Y275" i="21"/>
  <c r="N237" i="21"/>
  <c r="N238" i="21"/>
  <c r="N239" i="21"/>
  <c r="N240" i="21"/>
  <c r="N241" i="21"/>
  <c r="N242" i="21"/>
  <c r="N243" i="21"/>
  <c r="N244" i="21"/>
  <c r="N245" i="21"/>
  <c r="N247" i="21"/>
  <c r="N248" i="21"/>
  <c r="N249" i="21"/>
  <c r="N250" i="21"/>
  <c r="N251" i="21"/>
  <c r="N252" i="21"/>
  <c r="N253" i="21"/>
  <c r="N254" i="21"/>
  <c r="N255" i="21"/>
  <c r="N257" i="21"/>
  <c r="N258" i="21"/>
  <c r="N259" i="21"/>
  <c r="N260" i="21"/>
  <c r="N261" i="21"/>
  <c r="N262" i="21"/>
  <c r="N263" i="21"/>
  <c r="N264" i="21"/>
  <c r="N265" i="21"/>
  <c r="N267" i="21"/>
  <c r="N268" i="21"/>
  <c r="N269" i="21"/>
  <c r="N270" i="21"/>
  <c r="N271" i="21"/>
  <c r="N272" i="21"/>
  <c r="N273" i="21"/>
  <c r="N274" i="21"/>
  <c r="N275" i="21"/>
  <c r="C15" i="22" l="1"/>
  <c r="X237" i="21"/>
  <c r="X238" i="21"/>
  <c r="X239" i="21"/>
  <c r="X240" i="21"/>
  <c r="X241" i="21"/>
  <c r="X242" i="21"/>
  <c r="X243" i="21"/>
  <c r="X244" i="21"/>
  <c r="X245" i="21"/>
  <c r="X247" i="21"/>
  <c r="X248" i="21"/>
  <c r="X249" i="21"/>
  <c r="X250" i="21"/>
  <c r="X251" i="21"/>
  <c r="X252" i="21"/>
  <c r="X253" i="21"/>
  <c r="X254" i="21"/>
  <c r="X255" i="21"/>
  <c r="X257" i="21"/>
  <c r="X258" i="21"/>
  <c r="X259" i="21"/>
  <c r="X260" i="21"/>
  <c r="X261" i="21"/>
  <c r="X262" i="21"/>
  <c r="X263" i="21"/>
  <c r="X264" i="21"/>
  <c r="X265" i="21"/>
  <c r="X267" i="21"/>
  <c r="X268" i="21"/>
  <c r="X269" i="21"/>
  <c r="X270" i="21"/>
  <c r="X271" i="21"/>
  <c r="X272" i="21"/>
  <c r="X273" i="21"/>
  <c r="X274" i="21"/>
  <c r="X275" i="21"/>
  <c r="M237" i="21"/>
  <c r="M238" i="21"/>
  <c r="M239" i="21"/>
  <c r="M240" i="21"/>
  <c r="M241" i="21"/>
  <c r="M242" i="21"/>
  <c r="M243" i="21"/>
  <c r="M244" i="21"/>
  <c r="M245" i="21"/>
  <c r="M247" i="21"/>
  <c r="M248" i="21"/>
  <c r="M249" i="21"/>
  <c r="M250" i="21"/>
  <c r="M251" i="21"/>
  <c r="M252" i="21"/>
  <c r="M253" i="21"/>
  <c r="M254" i="21"/>
  <c r="M255" i="21"/>
  <c r="M257" i="21"/>
  <c r="M258" i="21"/>
  <c r="M259" i="21"/>
  <c r="M260" i="21"/>
  <c r="M261" i="21"/>
  <c r="M262" i="21"/>
  <c r="M263" i="21"/>
  <c r="M264" i="21"/>
  <c r="M265" i="21"/>
  <c r="M267" i="21"/>
  <c r="M268" i="21"/>
  <c r="M269" i="21"/>
  <c r="M270" i="21"/>
  <c r="M271" i="21"/>
  <c r="M272" i="21"/>
  <c r="M273" i="21"/>
  <c r="M274" i="21"/>
  <c r="M275" i="21"/>
  <c r="L267" i="21" l="1"/>
  <c r="L268" i="21"/>
  <c r="L269" i="21"/>
  <c r="L270" i="21"/>
  <c r="L271" i="21"/>
  <c r="L272" i="21"/>
  <c r="L273" i="21"/>
  <c r="L274" i="21"/>
  <c r="L275" i="21"/>
  <c r="L257" i="21"/>
  <c r="L258" i="21"/>
  <c r="L259" i="21"/>
  <c r="L260" i="21"/>
  <c r="L261" i="21"/>
  <c r="L262" i="21"/>
  <c r="L263" i="21"/>
  <c r="L264" i="21"/>
  <c r="L265" i="21"/>
  <c r="L243" i="21"/>
  <c r="L244" i="21"/>
  <c r="L245" i="21"/>
  <c r="L247" i="21"/>
  <c r="L248" i="21"/>
  <c r="L249" i="21"/>
  <c r="L250" i="21"/>
  <c r="L251" i="21"/>
  <c r="L252" i="21"/>
  <c r="L253" i="21"/>
  <c r="L254" i="21"/>
  <c r="L255" i="21"/>
  <c r="W257" i="21" l="1"/>
  <c r="W258" i="21"/>
  <c r="W259" i="21"/>
  <c r="W260" i="21"/>
  <c r="W261" i="21"/>
  <c r="W262" i="21"/>
  <c r="W263" i="21"/>
  <c r="W264" i="21"/>
  <c r="W265" i="21"/>
  <c r="W267" i="21"/>
  <c r="W268" i="21"/>
  <c r="W269" i="21"/>
  <c r="W270" i="21"/>
  <c r="W271" i="21"/>
  <c r="W272" i="21"/>
  <c r="W273" i="21"/>
  <c r="W274" i="21"/>
  <c r="W275" i="21"/>
  <c r="W247" i="21"/>
  <c r="W248" i="21"/>
  <c r="W249" i="21"/>
  <c r="W250" i="21"/>
  <c r="W251" i="21"/>
  <c r="W252" i="21"/>
  <c r="W253" i="21"/>
  <c r="W254" i="21"/>
  <c r="W255" i="21"/>
  <c r="W237" i="21"/>
  <c r="W238" i="21"/>
  <c r="W239" i="21"/>
  <c r="W240" i="21"/>
  <c r="W241" i="21"/>
  <c r="W242" i="21"/>
  <c r="W243" i="21"/>
  <c r="W244" i="21"/>
  <c r="W245" i="21"/>
  <c r="V237" i="21" l="1"/>
  <c r="V238" i="21"/>
  <c r="V239" i="21"/>
  <c r="V240" i="21"/>
  <c r="V241" i="21"/>
  <c r="V242" i="21"/>
  <c r="V243" i="21"/>
  <c r="V244" i="21"/>
  <c r="V245" i="21"/>
  <c r="V247" i="21"/>
  <c r="V248" i="21"/>
  <c r="V249" i="21"/>
  <c r="V250" i="21"/>
  <c r="V251" i="21"/>
  <c r="V252" i="21"/>
  <c r="V253" i="21"/>
  <c r="V254" i="21"/>
  <c r="V255" i="21"/>
  <c r="V257" i="21"/>
  <c r="V258" i="21"/>
  <c r="V259" i="21"/>
  <c r="V260" i="21"/>
  <c r="V261" i="21"/>
  <c r="V262" i="21"/>
  <c r="V263" i="21"/>
  <c r="V264" i="21"/>
  <c r="V265" i="21"/>
  <c r="V267" i="21"/>
  <c r="V268" i="21"/>
  <c r="V269" i="21"/>
  <c r="V270" i="21"/>
  <c r="V271" i="21"/>
  <c r="V272" i="21"/>
  <c r="V273" i="21"/>
  <c r="V274" i="21"/>
  <c r="V275" i="21"/>
  <c r="K267" i="21"/>
  <c r="K268" i="21"/>
  <c r="K269" i="21"/>
  <c r="K270" i="21"/>
  <c r="K271" i="21"/>
  <c r="K272" i="21"/>
  <c r="K273" i="21"/>
  <c r="K274" i="21"/>
  <c r="K275" i="21"/>
  <c r="K257" i="21"/>
  <c r="K258" i="21"/>
  <c r="K259" i="21"/>
  <c r="K260" i="21"/>
  <c r="K261" i="21"/>
  <c r="K262" i="21"/>
  <c r="K263" i="21"/>
  <c r="K264" i="21"/>
  <c r="K265" i="21"/>
  <c r="K247" i="21"/>
  <c r="K248" i="21"/>
  <c r="K249" i="21"/>
  <c r="K250" i="21"/>
  <c r="K251" i="21"/>
  <c r="K252" i="21"/>
  <c r="K253" i="21"/>
  <c r="K254" i="21"/>
  <c r="K255" i="21"/>
  <c r="K237" i="21"/>
  <c r="K238" i="21"/>
  <c r="K239" i="21"/>
  <c r="K240" i="21"/>
  <c r="K241" i="21"/>
  <c r="K242" i="21"/>
  <c r="K243" i="21"/>
  <c r="K244" i="21"/>
  <c r="K245" i="21"/>
  <c r="AB288" i="19" l="1"/>
  <c r="AB289" i="19"/>
  <c r="AB290" i="19"/>
  <c r="AB291" i="19"/>
  <c r="AB292" i="19"/>
  <c r="AB293" i="19"/>
  <c r="AB294" i="19"/>
  <c r="AB295" i="19"/>
  <c r="AB296" i="19"/>
  <c r="AB297" i="19"/>
  <c r="AB278" i="19"/>
  <c r="AB279" i="19"/>
  <c r="AB280" i="19"/>
  <c r="AB281" i="19"/>
  <c r="AB282" i="19"/>
  <c r="AB283" i="19"/>
  <c r="AB284" i="19"/>
  <c r="AB285" i="19"/>
  <c r="AB286" i="19"/>
  <c r="AB277" i="19"/>
  <c r="O247" i="19" l="1"/>
  <c r="O248" i="19"/>
  <c r="O249" i="19"/>
  <c r="O250" i="19"/>
  <c r="O251" i="19"/>
  <c r="U257" i="21" l="1"/>
  <c r="U258" i="21"/>
  <c r="U259" i="21"/>
  <c r="U260" i="21"/>
  <c r="U261" i="21"/>
  <c r="U262" i="21"/>
  <c r="U263" i="21"/>
  <c r="U264" i="21"/>
  <c r="U265" i="21"/>
  <c r="U267" i="21"/>
  <c r="U268" i="21"/>
  <c r="U269" i="21"/>
  <c r="U270" i="21"/>
  <c r="U271" i="21"/>
  <c r="U272" i="21"/>
  <c r="U273" i="21"/>
  <c r="U274" i="21"/>
  <c r="U275" i="21"/>
  <c r="U247" i="21"/>
  <c r="U248" i="21"/>
  <c r="U249" i="21"/>
  <c r="U250" i="21"/>
  <c r="U251" i="21"/>
  <c r="U252" i="21"/>
  <c r="U253" i="21"/>
  <c r="U254" i="21"/>
  <c r="U255" i="21"/>
  <c r="U237" i="21"/>
  <c r="U238" i="21"/>
  <c r="U239" i="21"/>
  <c r="U240" i="21"/>
  <c r="U241" i="21"/>
  <c r="U242" i="21"/>
  <c r="U243" i="21"/>
  <c r="U244" i="21"/>
  <c r="U245" i="21"/>
  <c r="J237" i="21"/>
  <c r="J238" i="21"/>
  <c r="J239" i="21"/>
  <c r="J240" i="21"/>
  <c r="J241" i="21"/>
  <c r="J242" i="21"/>
  <c r="J243" i="21"/>
  <c r="J244" i="21"/>
  <c r="J245" i="21"/>
  <c r="J247" i="21"/>
  <c r="J248" i="21"/>
  <c r="J249" i="21"/>
  <c r="J250" i="21"/>
  <c r="J251" i="21"/>
  <c r="J252" i="21"/>
  <c r="J253" i="21"/>
  <c r="J254" i="21"/>
  <c r="J255" i="21"/>
  <c r="J257" i="21"/>
  <c r="J258" i="21"/>
  <c r="J259" i="21"/>
  <c r="J260" i="21"/>
  <c r="J261" i="21"/>
  <c r="J262" i="21"/>
  <c r="J263" i="21"/>
  <c r="J264" i="21"/>
  <c r="J265" i="21"/>
  <c r="J267" i="21"/>
  <c r="J268" i="21"/>
  <c r="J269" i="21"/>
  <c r="J270" i="21"/>
  <c r="J271" i="21"/>
  <c r="J272" i="21"/>
  <c r="J273" i="21"/>
  <c r="J274" i="21"/>
  <c r="J275" i="21"/>
  <c r="T247" i="21" l="1"/>
  <c r="T248" i="21"/>
  <c r="T249" i="21"/>
  <c r="T250" i="21"/>
  <c r="T251" i="21"/>
  <c r="T252" i="21"/>
  <c r="T253" i="21"/>
  <c r="T254" i="21"/>
  <c r="T255" i="21"/>
  <c r="T257" i="21"/>
  <c r="T258" i="21"/>
  <c r="T259" i="21"/>
  <c r="T260" i="21"/>
  <c r="T261" i="21"/>
  <c r="T262" i="21"/>
  <c r="T263" i="21"/>
  <c r="T264" i="21"/>
  <c r="T265" i="21"/>
  <c r="T267" i="21"/>
  <c r="T268" i="21"/>
  <c r="T269" i="21"/>
  <c r="T270" i="21"/>
  <c r="T271" i="21"/>
  <c r="T272" i="21"/>
  <c r="T273" i="21"/>
  <c r="T274" i="21"/>
  <c r="T275" i="21"/>
  <c r="T237" i="21"/>
  <c r="T238" i="21"/>
  <c r="T239" i="21"/>
  <c r="T240" i="21"/>
  <c r="T241" i="21"/>
  <c r="T242" i="21"/>
  <c r="T243" i="21"/>
  <c r="T244" i="21"/>
  <c r="T245" i="21"/>
  <c r="I267" i="21"/>
  <c r="I268" i="21"/>
  <c r="I269" i="21"/>
  <c r="I270" i="21"/>
  <c r="I271" i="21"/>
  <c r="I272" i="21"/>
  <c r="I273" i="21"/>
  <c r="I274" i="21"/>
  <c r="I275" i="21"/>
  <c r="I257" i="21"/>
  <c r="I258" i="21"/>
  <c r="I259" i="21"/>
  <c r="I260" i="21"/>
  <c r="I261" i="21"/>
  <c r="I262" i="21"/>
  <c r="I263" i="21"/>
  <c r="I264" i="21"/>
  <c r="I265" i="21"/>
  <c r="I247" i="21"/>
  <c r="I248" i="21"/>
  <c r="I249" i="21"/>
  <c r="I250" i="21"/>
  <c r="I251" i="21"/>
  <c r="I252" i="21"/>
  <c r="I253" i="21"/>
  <c r="I254" i="21"/>
  <c r="I255" i="21"/>
  <c r="I237" i="21"/>
  <c r="I238" i="21"/>
  <c r="I239" i="21"/>
  <c r="I240" i="21"/>
  <c r="I241" i="21"/>
  <c r="I242" i="21"/>
  <c r="I243" i="21"/>
  <c r="I244" i="21"/>
  <c r="I245" i="21"/>
  <c r="S247" i="21" l="1"/>
  <c r="S248" i="21"/>
  <c r="S249" i="21"/>
  <c r="S250" i="21"/>
  <c r="S251" i="21"/>
  <c r="S252" i="21"/>
  <c r="S253" i="21"/>
  <c r="S254" i="21"/>
  <c r="S255" i="21"/>
  <c r="S257" i="21"/>
  <c r="S258" i="21"/>
  <c r="S259" i="21"/>
  <c r="S260" i="21"/>
  <c r="S261" i="21"/>
  <c r="S262" i="21"/>
  <c r="S263" i="21"/>
  <c r="S264" i="21"/>
  <c r="S265" i="21"/>
  <c r="S267" i="21"/>
  <c r="S268" i="21"/>
  <c r="S269" i="21"/>
  <c r="S270" i="21"/>
  <c r="S271" i="21"/>
  <c r="S272" i="21"/>
  <c r="S273" i="21"/>
  <c r="S274" i="21"/>
  <c r="S275" i="21"/>
  <c r="H247" i="21"/>
  <c r="H248" i="21"/>
  <c r="H249" i="21"/>
  <c r="H250" i="21"/>
  <c r="H251" i="21"/>
  <c r="H252" i="21"/>
  <c r="H253" i="21"/>
  <c r="H254" i="21"/>
  <c r="H255" i="21"/>
  <c r="H257" i="21"/>
  <c r="H258" i="21"/>
  <c r="H259" i="21"/>
  <c r="H260" i="21"/>
  <c r="H261" i="21"/>
  <c r="H262" i="21"/>
  <c r="H263" i="21"/>
  <c r="H264" i="21"/>
  <c r="H265" i="21"/>
  <c r="H267" i="21"/>
  <c r="H268" i="21"/>
  <c r="H269" i="21"/>
  <c r="H270" i="21"/>
  <c r="H271" i="21"/>
  <c r="H272" i="21"/>
  <c r="H273" i="21"/>
  <c r="H274" i="21"/>
  <c r="H275" i="21"/>
  <c r="H237" i="21"/>
  <c r="H238" i="21"/>
  <c r="H239" i="21"/>
  <c r="H240" i="21"/>
  <c r="H241" i="21"/>
  <c r="H242" i="21"/>
  <c r="H243" i="21"/>
  <c r="H244" i="21"/>
  <c r="H245" i="21"/>
  <c r="S237" i="21"/>
  <c r="S238" i="21"/>
  <c r="S239" i="21"/>
  <c r="S240" i="21"/>
  <c r="S241" i="21"/>
  <c r="S242" i="21"/>
  <c r="S243" i="21"/>
  <c r="S244" i="21"/>
  <c r="S245" i="21"/>
  <c r="R237" i="21" l="1"/>
  <c r="R238" i="21"/>
  <c r="R239" i="21"/>
  <c r="R240" i="21"/>
  <c r="R241" i="21"/>
  <c r="R242" i="21"/>
  <c r="R243" i="21"/>
  <c r="R244" i="21"/>
  <c r="R245" i="21"/>
  <c r="R247" i="21"/>
  <c r="R248" i="21"/>
  <c r="R249" i="21"/>
  <c r="R250" i="21"/>
  <c r="R251" i="21"/>
  <c r="R252" i="21"/>
  <c r="R253" i="21"/>
  <c r="R254" i="21"/>
  <c r="R255" i="21"/>
  <c r="R257" i="21"/>
  <c r="R258" i="21"/>
  <c r="R259" i="21"/>
  <c r="R260" i="21"/>
  <c r="R261" i="21"/>
  <c r="R262" i="21"/>
  <c r="R263" i="21"/>
  <c r="R264" i="21"/>
  <c r="R265" i="21"/>
  <c r="R267" i="21"/>
  <c r="R268" i="21"/>
  <c r="R269" i="21"/>
  <c r="R270" i="21"/>
  <c r="R271" i="21"/>
  <c r="R272" i="21"/>
  <c r="R273" i="21"/>
  <c r="R274" i="21"/>
  <c r="R275" i="21"/>
  <c r="G237" i="21"/>
  <c r="G238" i="21"/>
  <c r="G239" i="21"/>
  <c r="G240" i="21"/>
  <c r="G241" i="21"/>
  <c r="G242" i="21"/>
  <c r="G243" i="21"/>
  <c r="G244" i="21"/>
  <c r="G245" i="21"/>
  <c r="G247" i="21"/>
  <c r="G248" i="21"/>
  <c r="G249" i="21"/>
  <c r="G250" i="21"/>
  <c r="G251" i="21"/>
  <c r="G252" i="21"/>
  <c r="G253" i="21"/>
  <c r="G254" i="21"/>
  <c r="G255" i="21"/>
  <c r="G257" i="21"/>
  <c r="G258" i="21"/>
  <c r="G259" i="21"/>
  <c r="G260" i="21"/>
  <c r="G261" i="21"/>
  <c r="G262" i="21"/>
  <c r="G263" i="21"/>
  <c r="G264" i="21"/>
  <c r="G265" i="21"/>
  <c r="G267" i="21"/>
  <c r="G268" i="21"/>
  <c r="G269" i="21"/>
  <c r="G270" i="21"/>
  <c r="G271" i="21"/>
  <c r="G272" i="21"/>
  <c r="G273" i="21"/>
  <c r="G274" i="21"/>
  <c r="G275" i="21"/>
  <c r="F237" i="21"/>
  <c r="F238" i="21"/>
  <c r="F239" i="21"/>
  <c r="F240" i="21"/>
  <c r="F241" i="21"/>
  <c r="F242" i="21"/>
  <c r="F243" i="21"/>
  <c r="F244" i="21"/>
  <c r="F245" i="21"/>
  <c r="F247" i="21"/>
  <c r="F248" i="21"/>
  <c r="F249" i="21"/>
  <c r="F250" i="21"/>
  <c r="F251" i="21"/>
  <c r="F252" i="21"/>
  <c r="F253" i="21"/>
  <c r="F254" i="21"/>
  <c r="F255" i="21"/>
  <c r="F257" i="21"/>
  <c r="F258" i="21"/>
  <c r="F259" i="21"/>
  <c r="F260" i="21"/>
  <c r="F261" i="21"/>
  <c r="F262" i="21"/>
  <c r="F263" i="21"/>
  <c r="F264" i="21"/>
  <c r="F265" i="21"/>
  <c r="F267" i="21"/>
  <c r="F268" i="21"/>
  <c r="F269" i="21"/>
  <c r="F270" i="21"/>
  <c r="F271" i="21"/>
  <c r="F272" i="21"/>
  <c r="F273" i="21"/>
  <c r="F274" i="21"/>
  <c r="F275" i="21"/>
  <c r="Q237" i="21" l="1"/>
  <c r="P237" i="21"/>
  <c r="Q267" i="21"/>
  <c r="Q268" i="21"/>
  <c r="Q269" i="21"/>
  <c r="Q270" i="21"/>
  <c r="Q271" i="21"/>
  <c r="Q272" i="21"/>
  <c r="Q273" i="21"/>
  <c r="Q274" i="21"/>
  <c r="Q275" i="21"/>
  <c r="Q257" i="21"/>
  <c r="Q258" i="21"/>
  <c r="Q259" i="21"/>
  <c r="Q260" i="21"/>
  <c r="Q261" i="21"/>
  <c r="Q262" i="21"/>
  <c r="Q263" i="21"/>
  <c r="Q264" i="21"/>
  <c r="Q265" i="21"/>
  <c r="Q247" i="21"/>
  <c r="Q248" i="21"/>
  <c r="Q249" i="21"/>
  <c r="Q250" i="21"/>
  <c r="Q251" i="21"/>
  <c r="Q252" i="21"/>
  <c r="Q253" i="21"/>
  <c r="Q254" i="21"/>
  <c r="Q255" i="21"/>
  <c r="Q238" i="21"/>
  <c r="Q239" i="21"/>
  <c r="Q240" i="21"/>
  <c r="Q241" i="21"/>
  <c r="Q242" i="21"/>
  <c r="Q243" i="21"/>
  <c r="Q244" i="21"/>
  <c r="Q245" i="21"/>
  <c r="D257" i="21" l="1"/>
  <c r="D258" i="21"/>
  <c r="D259" i="21"/>
  <c r="D260" i="21"/>
  <c r="D261" i="21"/>
  <c r="D262" i="21"/>
  <c r="D9" i="22" s="1"/>
  <c r="D263" i="21"/>
  <c r="D10" i="22" s="1"/>
  <c r="D264" i="21"/>
  <c r="D11" i="22" s="1"/>
  <c r="P275" i="21"/>
  <c r="P274" i="21"/>
  <c r="P273" i="21"/>
  <c r="P272" i="21"/>
  <c r="P271" i="21"/>
  <c r="P270" i="21"/>
  <c r="P269" i="21"/>
  <c r="P268" i="21"/>
  <c r="P267" i="21"/>
  <c r="P265" i="21"/>
  <c r="P264" i="21"/>
  <c r="P263" i="21"/>
  <c r="P262" i="21"/>
  <c r="P261" i="21"/>
  <c r="P259" i="21"/>
  <c r="P258" i="21"/>
  <c r="P257" i="21"/>
  <c r="P255" i="21"/>
  <c r="P254" i="21"/>
  <c r="P253" i="21"/>
  <c r="P252" i="21"/>
  <c r="P251" i="21"/>
  <c r="D250" i="21"/>
  <c r="C7" i="22" s="1"/>
  <c r="P249" i="21"/>
  <c r="P248" i="21"/>
  <c r="P247" i="21"/>
  <c r="E247" i="21"/>
  <c r="E248" i="21"/>
  <c r="E249" i="21"/>
  <c r="E250" i="21"/>
  <c r="E251" i="21"/>
  <c r="E252" i="21"/>
  <c r="E253" i="21"/>
  <c r="E254" i="21"/>
  <c r="E255" i="21"/>
  <c r="E257" i="21"/>
  <c r="E258" i="21"/>
  <c r="E259" i="21"/>
  <c r="E260" i="21"/>
  <c r="E261" i="21"/>
  <c r="E262" i="21"/>
  <c r="E263" i="21"/>
  <c r="E264" i="21"/>
  <c r="E265" i="21"/>
  <c r="E267" i="21"/>
  <c r="E268" i="21"/>
  <c r="E269" i="21"/>
  <c r="E270" i="21"/>
  <c r="E271" i="21"/>
  <c r="E272" i="21"/>
  <c r="E273" i="21"/>
  <c r="E274" i="21"/>
  <c r="E275" i="21"/>
  <c r="E237" i="21"/>
  <c r="E238" i="21"/>
  <c r="E239" i="21"/>
  <c r="E240" i="21"/>
  <c r="E241" i="21"/>
  <c r="E242" i="21"/>
  <c r="E243" i="21"/>
  <c r="E244" i="21"/>
  <c r="E245" i="21"/>
  <c r="P245" i="21"/>
  <c r="P244" i="21"/>
  <c r="P243" i="21"/>
  <c r="D242" i="21"/>
  <c r="P242" i="21"/>
  <c r="P241" i="21"/>
  <c r="P240" i="21"/>
  <c r="P239" i="21"/>
  <c r="P238" i="21"/>
  <c r="D238" i="21"/>
  <c r="F23" i="22"/>
  <c r="H23" i="22" s="1"/>
  <c r="F15" i="22"/>
  <c r="F20" i="22"/>
  <c r="H20" i="22" s="1"/>
  <c r="AZ297" i="21"/>
  <c r="AY297" i="21"/>
  <c r="AX297" i="21"/>
  <c r="AW297" i="21"/>
  <c r="AV297" i="21"/>
  <c r="AU297" i="21"/>
  <c r="AT297" i="21"/>
  <c r="AS297" i="21"/>
  <c r="AR297" i="21"/>
  <c r="AQ297" i="21"/>
  <c r="AP297" i="21"/>
  <c r="AO297" i="21"/>
  <c r="AN297" i="21"/>
  <c r="AM297" i="21"/>
  <c r="AL297" i="21"/>
  <c r="AK297" i="21"/>
  <c r="AJ297" i="21"/>
  <c r="AI297" i="21"/>
  <c r="AH297" i="21"/>
  <c r="AG297" i="21"/>
  <c r="AF297" i="21"/>
  <c r="AE297" i="21"/>
  <c r="AD297" i="21"/>
  <c r="AC297" i="21"/>
  <c r="AB297" i="21"/>
  <c r="AZ296" i="21"/>
  <c r="AY296" i="21"/>
  <c r="AX296" i="21"/>
  <c r="AW296" i="21"/>
  <c r="AV296" i="21"/>
  <c r="AU296" i="21"/>
  <c r="AT296" i="21"/>
  <c r="AS296" i="21"/>
  <c r="AR296" i="21"/>
  <c r="AQ296" i="21"/>
  <c r="AP296" i="21"/>
  <c r="AO296" i="21"/>
  <c r="AN296" i="21"/>
  <c r="AM296" i="21"/>
  <c r="AL296" i="21"/>
  <c r="AK296" i="21"/>
  <c r="AJ296" i="21"/>
  <c r="AI296" i="21"/>
  <c r="AH296" i="21"/>
  <c r="AG296" i="21"/>
  <c r="AF296" i="21"/>
  <c r="AE296" i="21"/>
  <c r="AD296" i="21"/>
  <c r="AC296" i="21"/>
  <c r="AB296" i="21"/>
  <c r="AZ295" i="21"/>
  <c r="AY295" i="21"/>
  <c r="AX295" i="21"/>
  <c r="AW295" i="21"/>
  <c r="AV295" i="21"/>
  <c r="AU295" i="21"/>
  <c r="AT295" i="21"/>
  <c r="AS295" i="21"/>
  <c r="AR295" i="21"/>
  <c r="AQ295" i="21"/>
  <c r="AP295" i="21"/>
  <c r="AO295" i="21"/>
  <c r="AN295" i="21"/>
  <c r="AM295" i="21"/>
  <c r="AL295" i="21"/>
  <c r="AK295" i="21"/>
  <c r="AJ295" i="21"/>
  <c r="AI295" i="21"/>
  <c r="AH295" i="21"/>
  <c r="AG295" i="21"/>
  <c r="AF295" i="21"/>
  <c r="AE295" i="21"/>
  <c r="AD295" i="21"/>
  <c r="AC295" i="21"/>
  <c r="AB295" i="21"/>
  <c r="AZ294" i="21"/>
  <c r="AY294" i="21"/>
  <c r="AX294" i="21"/>
  <c r="AW294" i="21"/>
  <c r="AV294" i="21"/>
  <c r="AU294" i="21"/>
  <c r="AT294" i="21"/>
  <c r="AS294" i="21"/>
  <c r="AR294" i="21"/>
  <c r="AQ294" i="21"/>
  <c r="AP294" i="21"/>
  <c r="AO294" i="21"/>
  <c r="AN294" i="21"/>
  <c r="AM294" i="21"/>
  <c r="AL294" i="21"/>
  <c r="AK294" i="21"/>
  <c r="AJ294" i="21"/>
  <c r="AI294" i="21"/>
  <c r="AH294" i="21"/>
  <c r="AG294" i="21"/>
  <c r="AF294" i="21"/>
  <c r="AE294" i="21"/>
  <c r="AD294" i="21"/>
  <c r="AC294" i="21"/>
  <c r="AB294" i="21"/>
  <c r="AZ293" i="21"/>
  <c r="AY293" i="21"/>
  <c r="AX293" i="21"/>
  <c r="AW293" i="21"/>
  <c r="AV293" i="21"/>
  <c r="AU293" i="21"/>
  <c r="AT293" i="21"/>
  <c r="AS293" i="21"/>
  <c r="AR293" i="21"/>
  <c r="AQ293" i="21"/>
  <c r="AP293" i="21"/>
  <c r="AO293" i="21"/>
  <c r="AN293" i="21"/>
  <c r="AM293" i="21"/>
  <c r="AL293" i="21"/>
  <c r="AK293" i="21"/>
  <c r="AJ293" i="21"/>
  <c r="AI293" i="21"/>
  <c r="AH293" i="21"/>
  <c r="AG293" i="21"/>
  <c r="AF293" i="21"/>
  <c r="AE293" i="21"/>
  <c r="AD293" i="21"/>
  <c r="AC293" i="21"/>
  <c r="AB293" i="21"/>
  <c r="AZ292" i="21"/>
  <c r="AY292" i="21"/>
  <c r="AX292" i="21"/>
  <c r="AW292" i="21"/>
  <c r="AV292" i="21"/>
  <c r="AU292" i="21"/>
  <c r="AT292" i="21"/>
  <c r="AS292" i="21"/>
  <c r="AR292" i="21"/>
  <c r="AQ292" i="21"/>
  <c r="AP292" i="21"/>
  <c r="AO292" i="21"/>
  <c r="AN292" i="21"/>
  <c r="AM292" i="21"/>
  <c r="AL292" i="21"/>
  <c r="AK292" i="21"/>
  <c r="AJ292" i="21"/>
  <c r="AI292" i="21"/>
  <c r="AH292" i="21"/>
  <c r="AG292" i="21"/>
  <c r="AF292" i="21"/>
  <c r="AE292" i="21"/>
  <c r="AD292" i="21"/>
  <c r="AC292" i="21"/>
  <c r="AB292" i="21"/>
  <c r="AZ291" i="21"/>
  <c r="AY291" i="21"/>
  <c r="AX291" i="21"/>
  <c r="AW291" i="21"/>
  <c r="AV291" i="21"/>
  <c r="AU291" i="21"/>
  <c r="AT291" i="21"/>
  <c r="AS291" i="21"/>
  <c r="AR291" i="21"/>
  <c r="AQ291" i="21"/>
  <c r="AP291" i="21"/>
  <c r="AO291" i="21"/>
  <c r="AN291" i="21"/>
  <c r="AM291" i="21"/>
  <c r="AL291" i="21"/>
  <c r="AK291" i="21"/>
  <c r="AJ291" i="21"/>
  <c r="AI291" i="21"/>
  <c r="AH291" i="21"/>
  <c r="AG291" i="21"/>
  <c r="AF291" i="21"/>
  <c r="AE291" i="21"/>
  <c r="AD291" i="21"/>
  <c r="AC291" i="21"/>
  <c r="AB291" i="21"/>
  <c r="AZ290" i="21"/>
  <c r="AY290" i="21"/>
  <c r="AX290" i="21"/>
  <c r="AW290" i="21"/>
  <c r="AV290" i="21"/>
  <c r="AU290" i="21"/>
  <c r="AT290" i="21"/>
  <c r="AS290" i="21"/>
  <c r="AR290" i="21"/>
  <c r="AQ290" i="21"/>
  <c r="AP290" i="21"/>
  <c r="AO290" i="21"/>
  <c r="AN290" i="21"/>
  <c r="AM290" i="21"/>
  <c r="AL290" i="21"/>
  <c r="AK290" i="21"/>
  <c r="AJ290" i="21"/>
  <c r="AI290" i="21"/>
  <c r="AH290" i="21"/>
  <c r="AG290" i="21"/>
  <c r="AF290" i="21"/>
  <c r="AE290" i="21"/>
  <c r="AD290" i="21"/>
  <c r="AC290" i="21"/>
  <c r="AB290" i="21"/>
  <c r="AZ289" i="21"/>
  <c r="AY289" i="21"/>
  <c r="AX289" i="21"/>
  <c r="AW289" i="21"/>
  <c r="AV289" i="21"/>
  <c r="AU289" i="21"/>
  <c r="AT289" i="21"/>
  <c r="AS289" i="21"/>
  <c r="AR289" i="21"/>
  <c r="AQ289" i="21"/>
  <c r="AP289" i="21"/>
  <c r="AO289" i="21"/>
  <c r="AN289" i="21"/>
  <c r="AM289" i="21"/>
  <c r="AL289" i="21"/>
  <c r="AK289" i="21"/>
  <c r="AJ289" i="21"/>
  <c r="AI289" i="21"/>
  <c r="AH289" i="21"/>
  <c r="AG289" i="21"/>
  <c r="AF289" i="21"/>
  <c r="AE289" i="21"/>
  <c r="AD289" i="21"/>
  <c r="AC289" i="21"/>
  <c r="AB289" i="21"/>
  <c r="AZ288" i="21"/>
  <c r="AY288" i="21"/>
  <c r="AX288" i="21"/>
  <c r="AW288" i="21"/>
  <c r="AV288" i="21"/>
  <c r="AU288" i="21"/>
  <c r="AT288" i="21"/>
  <c r="AS288" i="21"/>
  <c r="AR288" i="21"/>
  <c r="AQ288" i="21"/>
  <c r="AP288" i="21"/>
  <c r="AO288" i="21"/>
  <c r="AN288" i="21"/>
  <c r="AM288" i="21"/>
  <c r="AL288" i="21"/>
  <c r="AK288" i="21"/>
  <c r="AJ288" i="21"/>
  <c r="AI288" i="21"/>
  <c r="AH288" i="21"/>
  <c r="AG288" i="21"/>
  <c r="AF288" i="21"/>
  <c r="AE288" i="21"/>
  <c r="AD288" i="21"/>
  <c r="AC288" i="21"/>
  <c r="AB288" i="21"/>
  <c r="AZ286" i="21"/>
  <c r="AY286" i="21"/>
  <c r="AX286" i="21"/>
  <c r="AW286" i="21"/>
  <c r="AV286" i="21"/>
  <c r="AU286" i="21"/>
  <c r="AT286" i="21"/>
  <c r="AS286" i="21"/>
  <c r="AR286" i="21"/>
  <c r="AQ286" i="21"/>
  <c r="AP286" i="21"/>
  <c r="AO286" i="21"/>
  <c r="AN286" i="21"/>
  <c r="AM286" i="21"/>
  <c r="AL286" i="21"/>
  <c r="AK286" i="21"/>
  <c r="AJ286" i="21"/>
  <c r="AI286" i="21"/>
  <c r="AH286" i="21"/>
  <c r="AG286" i="21"/>
  <c r="AF286" i="21"/>
  <c r="AE286" i="21"/>
  <c r="AD286" i="21"/>
  <c r="AC286" i="21"/>
  <c r="AB286" i="21"/>
  <c r="AZ285" i="21"/>
  <c r="AY285" i="21"/>
  <c r="AX285" i="21"/>
  <c r="AW285" i="21"/>
  <c r="AV285" i="21"/>
  <c r="AU285" i="21"/>
  <c r="AT285" i="21"/>
  <c r="AS285" i="21"/>
  <c r="AR285" i="21"/>
  <c r="AQ285" i="21"/>
  <c r="AP285" i="21"/>
  <c r="AO285" i="21"/>
  <c r="AN285" i="21"/>
  <c r="AM285" i="21"/>
  <c r="AL285" i="21"/>
  <c r="AK285" i="21"/>
  <c r="AJ285" i="21"/>
  <c r="AI285" i="21"/>
  <c r="AH285" i="21"/>
  <c r="AG285" i="21"/>
  <c r="AF285" i="21"/>
  <c r="AE285" i="21"/>
  <c r="AD285" i="21"/>
  <c r="AC285" i="21"/>
  <c r="AB285" i="21"/>
  <c r="AZ284" i="21"/>
  <c r="AY284" i="21"/>
  <c r="AX284" i="21"/>
  <c r="AW284" i="21"/>
  <c r="AV284" i="21"/>
  <c r="AU284" i="21"/>
  <c r="AT284" i="21"/>
  <c r="AS284" i="21"/>
  <c r="AR284" i="21"/>
  <c r="AQ284" i="21"/>
  <c r="AP284" i="21"/>
  <c r="AO284" i="21"/>
  <c r="AN284" i="21"/>
  <c r="AM284" i="21"/>
  <c r="AL284" i="21"/>
  <c r="AK284" i="21"/>
  <c r="AJ284" i="21"/>
  <c r="AI284" i="21"/>
  <c r="AH284" i="21"/>
  <c r="AG284" i="21"/>
  <c r="AF284" i="21"/>
  <c r="AE284" i="21"/>
  <c r="AD284" i="21"/>
  <c r="AC284" i="21"/>
  <c r="AB284" i="21"/>
  <c r="AZ283" i="21"/>
  <c r="AY283" i="21"/>
  <c r="AX283" i="21"/>
  <c r="AW283" i="21"/>
  <c r="AV283" i="21"/>
  <c r="AU283" i="21"/>
  <c r="AT283" i="21"/>
  <c r="AS283" i="21"/>
  <c r="AR283" i="21"/>
  <c r="AQ283" i="21"/>
  <c r="AP283" i="21"/>
  <c r="AO283" i="21"/>
  <c r="AN283" i="21"/>
  <c r="AM283" i="21"/>
  <c r="AL283" i="21"/>
  <c r="AK283" i="21"/>
  <c r="AJ283" i="21"/>
  <c r="AI283" i="21"/>
  <c r="AH283" i="21"/>
  <c r="AG283" i="21"/>
  <c r="AF283" i="21"/>
  <c r="AE283" i="21"/>
  <c r="AD283" i="21"/>
  <c r="AC283" i="21"/>
  <c r="AB283" i="21"/>
  <c r="AZ282" i="21"/>
  <c r="AY282" i="21"/>
  <c r="AX282" i="21"/>
  <c r="AW282" i="21"/>
  <c r="AV282" i="21"/>
  <c r="AU282" i="21"/>
  <c r="AT282" i="21"/>
  <c r="AS282" i="21"/>
  <c r="AR282" i="21"/>
  <c r="AQ282" i="21"/>
  <c r="AP282" i="21"/>
  <c r="AO282" i="21"/>
  <c r="AN282" i="21"/>
  <c r="AM282" i="21"/>
  <c r="AL282" i="21"/>
  <c r="AK282" i="21"/>
  <c r="AJ282" i="21"/>
  <c r="AI282" i="21"/>
  <c r="AH282" i="21"/>
  <c r="AG282" i="21"/>
  <c r="AF282" i="21"/>
  <c r="AE282" i="21"/>
  <c r="AD282" i="21"/>
  <c r="AC282" i="21"/>
  <c r="AB282" i="21"/>
  <c r="AZ281" i="21"/>
  <c r="AY281" i="21"/>
  <c r="AX281" i="21"/>
  <c r="AW281" i="21"/>
  <c r="AV281" i="21"/>
  <c r="AU281" i="21"/>
  <c r="AT281" i="21"/>
  <c r="AS281" i="21"/>
  <c r="AR281" i="21"/>
  <c r="AQ281" i="21"/>
  <c r="AP281" i="21"/>
  <c r="AO281" i="21"/>
  <c r="AN281" i="21"/>
  <c r="AM281" i="21"/>
  <c r="AL281" i="21"/>
  <c r="AK281" i="21"/>
  <c r="AJ281" i="21"/>
  <c r="AI281" i="21"/>
  <c r="AH281" i="21"/>
  <c r="AG281" i="21"/>
  <c r="AF281" i="21"/>
  <c r="AE281" i="21"/>
  <c r="AD281" i="21"/>
  <c r="AC281" i="21"/>
  <c r="AB281" i="21"/>
  <c r="AZ280" i="21"/>
  <c r="AY280" i="21"/>
  <c r="AX280" i="21"/>
  <c r="AW280" i="21"/>
  <c r="AV280" i="21"/>
  <c r="AU280" i="21"/>
  <c r="AT280" i="21"/>
  <c r="AS280" i="21"/>
  <c r="AR280" i="21"/>
  <c r="AQ280" i="21"/>
  <c r="AP280" i="21"/>
  <c r="AO280" i="21"/>
  <c r="AN280" i="21"/>
  <c r="AM280" i="21"/>
  <c r="AL280" i="21"/>
  <c r="AK280" i="21"/>
  <c r="AJ280" i="21"/>
  <c r="AI280" i="21"/>
  <c r="AH280" i="21"/>
  <c r="AG280" i="21"/>
  <c r="AF280" i="21"/>
  <c r="AE280" i="21"/>
  <c r="AD280" i="21"/>
  <c r="AC280" i="21"/>
  <c r="AB280" i="21"/>
  <c r="AZ279" i="21"/>
  <c r="AY279" i="21"/>
  <c r="AX279" i="21"/>
  <c r="AW279" i="21"/>
  <c r="AV279" i="21"/>
  <c r="AU279" i="21"/>
  <c r="AT279" i="21"/>
  <c r="AS279" i="21"/>
  <c r="AR279" i="21"/>
  <c r="AQ279" i="21"/>
  <c r="AP279" i="21"/>
  <c r="AO279" i="21"/>
  <c r="AN279" i="21"/>
  <c r="AM279" i="21"/>
  <c r="AL279" i="21"/>
  <c r="AK279" i="21"/>
  <c r="AJ279" i="21"/>
  <c r="AI279" i="21"/>
  <c r="AH279" i="21"/>
  <c r="AG279" i="21"/>
  <c r="AF279" i="21"/>
  <c r="AE279" i="21"/>
  <c r="AD279" i="21"/>
  <c r="AC279" i="21"/>
  <c r="AB279" i="21"/>
  <c r="AZ278" i="21"/>
  <c r="AY278" i="21"/>
  <c r="AX278" i="21"/>
  <c r="AW278" i="21"/>
  <c r="AV278" i="21"/>
  <c r="AU278" i="21"/>
  <c r="AT278" i="21"/>
  <c r="AS278" i="21"/>
  <c r="AR278" i="21"/>
  <c r="AQ278" i="21"/>
  <c r="AP278" i="21"/>
  <c r="AO278" i="21"/>
  <c r="AN278" i="21"/>
  <c r="AM278" i="21"/>
  <c r="AL278" i="21"/>
  <c r="AK278" i="21"/>
  <c r="AJ278" i="21"/>
  <c r="AI278" i="21"/>
  <c r="AH278" i="21"/>
  <c r="AG278" i="21"/>
  <c r="AF278" i="21"/>
  <c r="AE278" i="21"/>
  <c r="AD278" i="21"/>
  <c r="AC278" i="21"/>
  <c r="AB278" i="21"/>
  <c r="AZ277" i="21"/>
  <c r="AY277" i="21"/>
  <c r="AX277" i="21"/>
  <c r="AW277" i="21"/>
  <c r="AV277" i="21"/>
  <c r="AU277" i="21"/>
  <c r="AT277" i="21"/>
  <c r="AS277" i="21"/>
  <c r="AR277" i="21"/>
  <c r="AQ277" i="21"/>
  <c r="AP277" i="21"/>
  <c r="AO277" i="21"/>
  <c r="AN277" i="21"/>
  <c r="AM277" i="21"/>
  <c r="AL277" i="21"/>
  <c r="AK277" i="21"/>
  <c r="AJ277" i="21"/>
  <c r="AI277" i="21"/>
  <c r="AH277" i="21"/>
  <c r="AG277" i="21"/>
  <c r="AF277" i="21"/>
  <c r="AE277" i="21"/>
  <c r="AD277" i="21"/>
  <c r="AC277" i="21"/>
  <c r="AB277" i="21"/>
  <c r="AA275" i="21"/>
  <c r="Z275" i="21"/>
  <c r="O275" i="21"/>
  <c r="D275" i="21"/>
  <c r="C275" i="21"/>
  <c r="AA274" i="21"/>
  <c r="Z274" i="21"/>
  <c r="O274" i="21"/>
  <c r="D274" i="21"/>
  <c r="C274" i="21"/>
  <c r="AA273" i="21"/>
  <c r="Z273" i="21"/>
  <c r="O273" i="21"/>
  <c r="D273" i="21"/>
  <c r="C273" i="21"/>
  <c r="AA272" i="21"/>
  <c r="Z272" i="21"/>
  <c r="O272" i="21"/>
  <c r="D272" i="21"/>
  <c r="C272" i="21"/>
  <c r="AA271" i="21"/>
  <c r="Z271" i="21"/>
  <c r="O271" i="21"/>
  <c r="D271" i="21"/>
  <c r="C271" i="21"/>
  <c r="AA270" i="21"/>
  <c r="Z270" i="21"/>
  <c r="O270" i="21"/>
  <c r="D270" i="21"/>
  <c r="C270" i="21"/>
  <c r="AA269" i="21"/>
  <c r="Z269" i="21"/>
  <c r="O269" i="21"/>
  <c r="D269" i="21"/>
  <c r="C269" i="21"/>
  <c r="AA268" i="21"/>
  <c r="Z268" i="21"/>
  <c r="O268" i="21"/>
  <c r="D268" i="21"/>
  <c r="C268" i="21"/>
  <c r="AA267" i="21"/>
  <c r="Z267" i="21"/>
  <c r="O267" i="21"/>
  <c r="D267" i="21"/>
  <c r="C267" i="21"/>
  <c r="AA265" i="21"/>
  <c r="Z265" i="21"/>
  <c r="O265" i="21"/>
  <c r="D265" i="21"/>
  <c r="C265" i="21"/>
  <c r="AA264" i="21"/>
  <c r="Z264" i="21"/>
  <c r="O264" i="21"/>
  <c r="C264" i="21"/>
  <c r="AA263" i="21"/>
  <c r="Z263" i="21"/>
  <c r="O263" i="21"/>
  <c r="C263" i="21"/>
  <c r="AA262" i="21"/>
  <c r="Z262" i="21"/>
  <c r="O262" i="21"/>
  <c r="C262" i="21"/>
  <c r="AA261" i="21"/>
  <c r="Z261" i="21"/>
  <c r="O261" i="21"/>
  <c r="C261" i="21"/>
  <c r="AA260" i="21"/>
  <c r="Z260" i="21"/>
  <c r="P260" i="21"/>
  <c r="O260" i="21"/>
  <c r="C260" i="21"/>
  <c r="AA259" i="21"/>
  <c r="Z259" i="21"/>
  <c r="O259" i="21"/>
  <c r="C259" i="21"/>
  <c r="AA258" i="21"/>
  <c r="Z258" i="21"/>
  <c r="O258" i="21"/>
  <c r="C258" i="21"/>
  <c r="AA257" i="21"/>
  <c r="Z257" i="21"/>
  <c r="O257" i="21"/>
  <c r="C257" i="21"/>
  <c r="AA255" i="21"/>
  <c r="Z255" i="21"/>
  <c r="O255" i="21"/>
  <c r="D255" i="21"/>
  <c r="C255" i="21"/>
  <c r="AA254" i="21"/>
  <c r="Z254" i="21"/>
  <c r="O254" i="21"/>
  <c r="D254" i="21"/>
  <c r="C11" i="22" s="1"/>
  <c r="C254" i="21"/>
  <c r="AA253" i="21"/>
  <c r="Z253" i="21"/>
  <c r="O253" i="21"/>
  <c r="D253" i="21"/>
  <c r="C10" i="22" s="1"/>
  <c r="C253" i="21"/>
  <c r="AA252" i="21"/>
  <c r="Z252" i="21"/>
  <c r="O252" i="21"/>
  <c r="D252" i="21"/>
  <c r="C9" i="22" s="1"/>
  <c r="C22" i="22" s="1"/>
  <c r="C252" i="21"/>
  <c r="AA251" i="21"/>
  <c r="Z251" i="21"/>
  <c r="O251" i="21"/>
  <c r="D251" i="21"/>
  <c r="C8" i="22" s="1"/>
  <c r="C251" i="21"/>
  <c r="AA250" i="21"/>
  <c r="Z250" i="21"/>
  <c r="P250" i="21"/>
  <c r="O250" i="21"/>
  <c r="C250" i="21"/>
  <c r="AA249" i="21"/>
  <c r="Z249" i="21"/>
  <c r="O249" i="21"/>
  <c r="D249" i="21"/>
  <c r="C6" i="22" s="1"/>
  <c r="C249" i="21"/>
  <c r="AA248" i="21"/>
  <c r="Z248" i="21"/>
  <c r="O248" i="21"/>
  <c r="D248" i="21"/>
  <c r="C248" i="21"/>
  <c r="AA247" i="21"/>
  <c r="Z247" i="21"/>
  <c r="O247" i="21"/>
  <c r="D247" i="21"/>
  <c r="C247" i="21"/>
  <c r="AA245" i="21"/>
  <c r="Z245" i="21"/>
  <c r="O245" i="21"/>
  <c r="D245" i="21"/>
  <c r="C245" i="21"/>
  <c r="AA244" i="21"/>
  <c r="Z244" i="21"/>
  <c r="O244" i="21"/>
  <c r="D244" i="21"/>
  <c r="C244" i="21"/>
  <c r="AA243" i="21"/>
  <c r="Z243" i="21"/>
  <c r="O243" i="21"/>
  <c r="D243" i="21"/>
  <c r="C243" i="21"/>
  <c r="AA242" i="21"/>
  <c r="Z242" i="21"/>
  <c r="O242" i="21"/>
  <c r="L242" i="21"/>
  <c r="C242" i="21"/>
  <c r="AA241" i="21"/>
  <c r="Z241" i="21"/>
  <c r="O241" i="21"/>
  <c r="L241" i="21"/>
  <c r="D241" i="21"/>
  <c r="C241" i="21"/>
  <c r="AA240" i="21"/>
  <c r="Z240" i="21"/>
  <c r="O240" i="21"/>
  <c r="L240" i="21"/>
  <c r="D240" i="21"/>
  <c r="C240" i="21"/>
  <c r="AA239" i="21"/>
  <c r="Z239" i="21"/>
  <c r="O239" i="21"/>
  <c r="L239" i="21"/>
  <c r="D239" i="21"/>
  <c r="C239" i="21"/>
  <c r="AA238" i="21"/>
  <c r="Z238" i="21"/>
  <c r="O238" i="21"/>
  <c r="L238" i="21"/>
  <c r="C238" i="21"/>
  <c r="AA237" i="21"/>
  <c r="Z237" i="21"/>
  <c r="O237" i="21"/>
  <c r="L237" i="21"/>
  <c r="D237" i="21"/>
  <c r="C237" i="21"/>
  <c r="AB234" i="21"/>
  <c r="AB275" i="21" s="1"/>
  <c r="AB233" i="21"/>
  <c r="AB245" i="21" s="1"/>
  <c r="AB232" i="21"/>
  <c r="AB231" i="21"/>
  <c r="AB230" i="21"/>
  <c r="AB229" i="21"/>
  <c r="AB228" i="21"/>
  <c r="AB227" i="21"/>
  <c r="AB226" i="21"/>
  <c r="AB225" i="21"/>
  <c r="AB224" i="21"/>
  <c r="AB223" i="21"/>
  <c r="AB222" i="21"/>
  <c r="AB221" i="21"/>
  <c r="AB220" i="21"/>
  <c r="AB219" i="21"/>
  <c r="AB218" i="21"/>
  <c r="AB217" i="21"/>
  <c r="AB216" i="21"/>
  <c r="AB215" i="21"/>
  <c r="AB214" i="21"/>
  <c r="AB213" i="21"/>
  <c r="AB265" i="21" s="1"/>
  <c r="AB212" i="21"/>
  <c r="AB255" i="21" s="1"/>
  <c r="AB210" i="21"/>
  <c r="AB274" i="21" s="1"/>
  <c r="AB209" i="21"/>
  <c r="AB244" i="21" s="1"/>
  <c r="AB208" i="21"/>
  <c r="AB207" i="21"/>
  <c r="AB206" i="21"/>
  <c r="AB205" i="21"/>
  <c r="AB204" i="21"/>
  <c r="AB203" i="21"/>
  <c r="AB202" i="21"/>
  <c r="AB201" i="21"/>
  <c r="AB200" i="21"/>
  <c r="AB199" i="21"/>
  <c r="AB198" i="21"/>
  <c r="AB197" i="21"/>
  <c r="AB196" i="21"/>
  <c r="AB195" i="21"/>
  <c r="AB194" i="21"/>
  <c r="AB193" i="21"/>
  <c r="AB192" i="21"/>
  <c r="AB191" i="21"/>
  <c r="AB190" i="21"/>
  <c r="AB189" i="21"/>
  <c r="AB264" i="21" s="1"/>
  <c r="AB188" i="21"/>
  <c r="AB254" i="21" s="1"/>
  <c r="AB186" i="21"/>
  <c r="AB273" i="21" s="1"/>
  <c r="AB185" i="21"/>
  <c r="AB243" i="21" s="1"/>
  <c r="AB184" i="21"/>
  <c r="AB183" i="21"/>
  <c r="AB182" i="21"/>
  <c r="AB181" i="21"/>
  <c r="AB180" i="21"/>
  <c r="AB179" i="21"/>
  <c r="AB178" i="21"/>
  <c r="AB177" i="21"/>
  <c r="AB176" i="21"/>
  <c r="AB175" i="21"/>
  <c r="AB174" i="21"/>
  <c r="AB173" i="21"/>
  <c r="AB172" i="21"/>
  <c r="AB171" i="21"/>
  <c r="AB170" i="21"/>
  <c r="AB169" i="21"/>
  <c r="AB168" i="21"/>
  <c r="AB167" i="21"/>
  <c r="AB166" i="21"/>
  <c r="AB165" i="21"/>
  <c r="AB263" i="21" s="1"/>
  <c r="AB164" i="21"/>
  <c r="AB163" i="21"/>
  <c r="AB161" i="21"/>
  <c r="AB272" i="21" s="1"/>
  <c r="AB160" i="21"/>
  <c r="AB242" i="21" s="1"/>
  <c r="AB159" i="21"/>
  <c r="AB158" i="21"/>
  <c r="AB157" i="21"/>
  <c r="AB156" i="21"/>
  <c r="AB155" i="21"/>
  <c r="AB154" i="21"/>
  <c r="AB153" i="21"/>
  <c r="AB152" i="21"/>
  <c r="AB151" i="21"/>
  <c r="AB150" i="21"/>
  <c r="AB149" i="21"/>
  <c r="AB148" i="21"/>
  <c r="AB147" i="21"/>
  <c r="AB146" i="21"/>
  <c r="AB145" i="21"/>
  <c r="AB144" i="21"/>
  <c r="AB143" i="21"/>
  <c r="AB142" i="21"/>
  <c r="AB262" i="21" s="1"/>
  <c r="AB141" i="21"/>
  <c r="AB140" i="21"/>
  <c r="AB139" i="21"/>
  <c r="AB253" i="21" s="1"/>
  <c r="AB135" i="21"/>
  <c r="AB134" i="21"/>
  <c r="AB133" i="21"/>
  <c r="AB132" i="21"/>
  <c r="AB131" i="21"/>
  <c r="AB130" i="21"/>
  <c r="AB129" i="21"/>
  <c r="AB128" i="21"/>
  <c r="AB127" i="21"/>
  <c r="AB126" i="21"/>
  <c r="AB125" i="21"/>
  <c r="AB124" i="21"/>
  <c r="AB123" i="21"/>
  <c r="AB122" i="21"/>
  <c r="AB121" i="21"/>
  <c r="AB120" i="21"/>
  <c r="AB119" i="21"/>
  <c r="AB118" i="21"/>
  <c r="AB117" i="21"/>
  <c r="AB116" i="21"/>
  <c r="AB261" i="21" s="1"/>
  <c r="AB115" i="21"/>
  <c r="AB114" i="21"/>
  <c r="AB113" i="21"/>
  <c r="AB251" i="21" s="1"/>
  <c r="AB111" i="21"/>
  <c r="AB270" i="21" s="1"/>
  <c r="AB110" i="21"/>
  <c r="AB240" i="21" s="1"/>
  <c r="AB109" i="21"/>
  <c r="AB108" i="21"/>
  <c r="AB107" i="21"/>
  <c r="AB106" i="21"/>
  <c r="AB105" i="21"/>
  <c r="AB104" i="21"/>
  <c r="AB103" i="21"/>
  <c r="AB102" i="21"/>
  <c r="AB101" i="21"/>
  <c r="AB100" i="21"/>
  <c r="AB99" i="21"/>
  <c r="AB98" i="21"/>
  <c r="AB97" i="21"/>
  <c r="AB96" i="21"/>
  <c r="AB95" i="21"/>
  <c r="AB94" i="21"/>
  <c r="AB93" i="21"/>
  <c r="AB92" i="21"/>
  <c r="AB91" i="21"/>
  <c r="AB90" i="21"/>
  <c r="AB260" i="21" s="1"/>
  <c r="AB89" i="21"/>
  <c r="AB88" i="21"/>
  <c r="AB87" i="21"/>
  <c r="AB86" i="21"/>
  <c r="AB85" i="21"/>
  <c r="AB250" i="21" s="1"/>
  <c r="AB83" i="21"/>
  <c r="AB269" i="21" s="1"/>
  <c r="AB82" i="21"/>
  <c r="AB239" i="21" s="1"/>
  <c r="AB81" i="21"/>
  <c r="AB80" i="21"/>
  <c r="AB79" i="21"/>
  <c r="AB78" i="21"/>
  <c r="AB77" i="21"/>
  <c r="AB76" i="21"/>
  <c r="AB75" i="21"/>
  <c r="AB74" i="21"/>
  <c r="AB73" i="21"/>
  <c r="AB72" i="21"/>
  <c r="AB71" i="21"/>
  <c r="AB70" i="21"/>
  <c r="AB69" i="21"/>
  <c r="AB68" i="21"/>
  <c r="AB67" i="21"/>
  <c r="AB66" i="21"/>
  <c r="AB65" i="21"/>
  <c r="AB64" i="21"/>
  <c r="AB63" i="21"/>
  <c r="AB62" i="21"/>
  <c r="AB259" i="21" s="1"/>
  <c r="AB61" i="21"/>
  <c r="AB60" i="21"/>
  <c r="AB249" i="21" s="1"/>
  <c r="AB58" i="21"/>
  <c r="AB268" i="21" s="1"/>
  <c r="AB57" i="21"/>
  <c r="AB238" i="21" s="1"/>
  <c r="AB56" i="21"/>
  <c r="AB55" i="21"/>
  <c r="AB54" i="21"/>
  <c r="AB53" i="21"/>
  <c r="AB52" i="21"/>
  <c r="AB51" i="21"/>
  <c r="AB50" i="21"/>
  <c r="AB49" i="21"/>
  <c r="AB48" i="21"/>
  <c r="AB47" i="21"/>
  <c r="AB46" i="21"/>
  <c r="AB45" i="21"/>
  <c r="AB44" i="21"/>
  <c r="AB43" i="21"/>
  <c r="AB42" i="21"/>
  <c r="AB41" i="21"/>
  <c r="AB40" i="21"/>
  <c r="AB39" i="21"/>
  <c r="AB38" i="21"/>
  <c r="AB37" i="21"/>
  <c r="AB258" i="21" s="1"/>
  <c r="AB36" i="21"/>
  <c r="AB35" i="21"/>
  <c r="AB34" i="21"/>
  <c r="AB33" i="21"/>
  <c r="AB248" i="21" s="1"/>
  <c r="AB29" i="21"/>
  <c r="AB28" i="21"/>
  <c r="AB27" i="21"/>
  <c r="AB26" i="21"/>
  <c r="AB25" i="21"/>
  <c r="AB24" i="21"/>
  <c r="AB23" i="21"/>
  <c r="AB22" i="21"/>
  <c r="AB21" i="21"/>
  <c r="AB20" i="21"/>
  <c r="AB19" i="21"/>
  <c r="AB18" i="21"/>
  <c r="AB17" i="21"/>
  <c r="AB16" i="21"/>
  <c r="AB15" i="21"/>
  <c r="AB14" i="21"/>
  <c r="AB13" i="21"/>
  <c r="AB12" i="21"/>
  <c r="AB11" i="21"/>
  <c r="AB10" i="21"/>
  <c r="AB257" i="21" s="1"/>
  <c r="AB9" i="21"/>
  <c r="AB8" i="21"/>
  <c r="AB7" i="21"/>
  <c r="AB247" i="21" s="1"/>
  <c r="C5" i="22" l="1"/>
  <c r="D8" i="22"/>
  <c r="D7" i="22"/>
  <c r="D6" i="22"/>
  <c r="C4" i="22"/>
  <c r="D5" i="22"/>
  <c r="D4" i="22"/>
  <c r="F10" i="25"/>
  <c r="F7" i="25"/>
  <c r="G11" i="25"/>
  <c r="G7" i="25"/>
  <c r="F11" i="25"/>
  <c r="G10" i="25"/>
  <c r="G6" i="25"/>
  <c r="F6" i="25"/>
  <c r="F4" i="25"/>
  <c r="F8" i="25"/>
  <c r="G9" i="25"/>
  <c r="G5" i="25"/>
  <c r="F5" i="25"/>
  <c r="F18" i="25" s="1"/>
  <c r="H18" i="25" s="1"/>
  <c r="F9" i="25"/>
  <c r="F22" i="25" s="1"/>
  <c r="H22" i="25" s="1"/>
  <c r="G8" i="25"/>
  <c r="G4" i="25"/>
  <c r="F18" i="22"/>
  <c r="H18" i="22" s="1"/>
  <c r="H7" i="22"/>
  <c r="H11" i="22"/>
  <c r="H10" i="22"/>
  <c r="H6" i="22"/>
  <c r="F21" i="22"/>
  <c r="H21" i="22" s="1"/>
  <c r="H5" i="22"/>
  <c r="H4" i="22"/>
  <c r="H9" i="22"/>
  <c r="F17" i="22"/>
  <c r="H17" i="22" s="1"/>
  <c r="F22" i="22"/>
  <c r="H22" i="22" s="1"/>
  <c r="AB31" i="21"/>
  <c r="AB267" i="21" s="1"/>
  <c r="AB137" i="21"/>
  <c r="AB271" i="21" s="1"/>
  <c r="AB252" i="21"/>
  <c r="AB30" i="21"/>
  <c r="AB237" i="21" s="1"/>
  <c r="AB136" i="21"/>
  <c r="AB241" i="21" s="1"/>
  <c r="C15" i="20"/>
  <c r="G24" i="20"/>
  <c r="G23" i="20"/>
  <c r="G22" i="20"/>
  <c r="G21" i="20"/>
  <c r="G20" i="20"/>
  <c r="G19" i="20"/>
  <c r="G18" i="20"/>
  <c r="G17" i="20"/>
  <c r="D24" i="20"/>
  <c r="D23" i="20"/>
  <c r="D22" i="20"/>
  <c r="D21" i="20"/>
  <c r="D20" i="20"/>
  <c r="D19" i="20"/>
  <c r="D18" i="20"/>
  <c r="D17" i="20"/>
  <c r="K30" i="20"/>
  <c r="E4" i="22" l="1"/>
  <c r="I4" i="22"/>
  <c r="H5" i="25"/>
  <c r="F21" i="25"/>
  <c r="H21" i="25" s="1"/>
  <c r="H8" i="25"/>
  <c r="F19" i="25"/>
  <c r="H19" i="25" s="1"/>
  <c r="H6" i="25"/>
  <c r="F20" i="25"/>
  <c r="H20" i="25" s="1"/>
  <c r="H7" i="25"/>
  <c r="E9" i="22"/>
  <c r="I9" i="22" s="1"/>
  <c r="E22" i="22"/>
  <c r="I22" i="22" s="1"/>
  <c r="E8" i="22"/>
  <c r="C21" i="22"/>
  <c r="E21" i="22" s="1"/>
  <c r="I21" i="22" s="1"/>
  <c r="E6" i="22"/>
  <c r="I6" i="22" s="1"/>
  <c r="C19" i="22"/>
  <c r="E19" i="22" s="1"/>
  <c r="E7" i="22"/>
  <c r="I7" i="22" s="1"/>
  <c r="C20" i="22"/>
  <c r="E20" i="22" s="1"/>
  <c r="I20" i="22" s="1"/>
  <c r="H9" i="25"/>
  <c r="F17" i="25"/>
  <c r="H17" i="25" s="1"/>
  <c r="H4" i="25"/>
  <c r="F24" i="25"/>
  <c r="H24" i="25" s="1"/>
  <c r="H11" i="25"/>
  <c r="H10" i="25"/>
  <c r="F23" i="25"/>
  <c r="H23" i="25" s="1"/>
  <c r="E5" i="22"/>
  <c r="I5" i="22" s="1"/>
  <c r="C18" i="22"/>
  <c r="E18" i="22" s="1"/>
  <c r="I18" i="22" s="1"/>
  <c r="C17" i="22"/>
  <c r="E17" i="22" s="1"/>
  <c r="I17" i="22" s="1"/>
  <c r="E11" i="22"/>
  <c r="I11" i="22" s="1"/>
  <c r="C24" i="22"/>
  <c r="E24" i="22" s="1"/>
  <c r="E10" i="22"/>
  <c r="I10" i="22" s="1"/>
  <c r="C23" i="22"/>
  <c r="E23" i="22" s="1"/>
  <c r="I23" i="22" s="1"/>
  <c r="F19" i="22"/>
  <c r="H19" i="22" s="1"/>
  <c r="F24" i="22"/>
  <c r="H24" i="22" s="1"/>
  <c r="H8" i="22"/>
  <c r="N237" i="19"/>
  <c r="N238" i="19"/>
  <c r="N239" i="19"/>
  <c r="N240" i="19"/>
  <c r="N241" i="19"/>
  <c r="N242" i="19"/>
  <c r="N243" i="19"/>
  <c r="N244" i="19"/>
  <c r="N245" i="19"/>
  <c r="N247" i="19"/>
  <c r="N248" i="19"/>
  <c r="N249" i="19"/>
  <c r="N250" i="19"/>
  <c r="N251" i="19"/>
  <c r="N252" i="19"/>
  <c r="N253" i="19"/>
  <c r="N254" i="19"/>
  <c r="N255" i="19"/>
  <c r="N257" i="19"/>
  <c r="N258" i="19"/>
  <c r="N259" i="19"/>
  <c r="N260" i="19"/>
  <c r="N261" i="19"/>
  <c r="N262" i="19"/>
  <c r="N263" i="19"/>
  <c r="N264" i="19"/>
  <c r="N265" i="19"/>
  <c r="N267" i="19"/>
  <c r="N268" i="19"/>
  <c r="N269" i="19"/>
  <c r="N270" i="19"/>
  <c r="N271" i="19"/>
  <c r="N272" i="19"/>
  <c r="N273" i="19"/>
  <c r="N274" i="19"/>
  <c r="N275" i="19"/>
  <c r="I8" i="22" l="1"/>
  <c r="I24" i="22"/>
  <c r="I19" i="22"/>
  <c r="M267" i="19"/>
  <c r="M268" i="19"/>
  <c r="M269" i="19"/>
  <c r="M270" i="19"/>
  <c r="M271" i="19"/>
  <c r="M272" i="19"/>
  <c r="M273" i="19"/>
  <c r="M274" i="19"/>
  <c r="M275" i="19"/>
  <c r="M257" i="19"/>
  <c r="M258" i="19"/>
  <c r="M259" i="19"/>
  <c r="M260" i="19"/>
  <c r="M261" i="19"/>
  <c r="M262" i="19"/>
  <c r="M263" i="19"/>
  <c r="M264" i="19"/>
  <c r="M265" i="19"/>
  <c r="M247" i="19"/>
  <c r="M248" i="19"/>
  <c r="M249" i="19"/>
  <c r="M250" i="19"/>
  <c r="M251" i="19"/>
  <c r="M252" i="19"/>
  <c r="M253" i="19"/>
  <c r="M254" i="19"/>
  <c r="M255" i="19"/>
  <c r="M237" i="19"/>
  <c r="M238" i="19"/>
  <c r="M239" i="19"/>
  <c r="M240" i="19"/>
  <c r="M241" i="19"/>
  <c r="M242" i="19"/>
  <c r="M243" i="19"/>
  <c r="M244" i="19"/>
  <c r="M245" i="19"/>
  <c r="Y234" i="19"/>
  <c r="Y275" i="19" s="1"/>
  <c r="Y233" i="19"/>
  <c r="Y245" i="19" s="1"/>
  <c r="Y232" i="19"/>
  <c r="Y231" i="19"/>
  <c r="Y230" i="19"/>
  <c r="Y229" i="19"/>
  <c r="Y228" i="19"/>
  <c r="Y227" i="19"/>
  <c r="Y226" i="19"/>
  <c r="Y225" i="19"/>
  <c r="Y224" i="19"/>
  <c r="Y223" i="19"/>
  <c r="Y222" i="19"/>
  <c r="Y221" i="19"/>
  <c r="Y220" i="19"/>
  <c r="Y219" i="19"/>
  <c r="Y218" i="19"/>
  <c r="Y217" i="19"/>
  <c r="Y216" i="19"/>
  <c r="Y215" i="19"/>
  <c r="Y214" i="19"/>
  <c r="Y213" i="19"/>
  <c r="Y265" i="19" s="1"/>
  <c r="Y212" i="19"/>
  <c r="Y255" i="19" s="1"/>
  <c r="Y210" i="19"/>
  <c r="Y274" i="19" s="1"/>
  <c r="Y209" i="19"/>
  <c r="Y244" i="19" s="1"/>
  <c r="Y208" i="19"/>
  <c r="Y207" i="19"/>
  <c r="Y206" i="19"/>
  <c r="Y205" i="19"/>
  <c r="Y204" i="19"/>
  <c r="Y203" i="19"/>
  <c r="Y202" i="19"/>
  <c r="Y201" i="19"/>
  <c r="Y200" i="19"/>
  <c r="Y199" i="19"/>
  <c r="Y198" i="19"/>
  <c r="Y197" i="19"/>
  <c r="Y196" i="19"/>
  <c r="Y195" i="19"/>
  <c r="Y194" i="19"/>
  <c r="Y193" i="19"/>
  <c r="Y192" i="19"/>
  <c r="Y191" i="19"/>
  <c r="Y190" i="19"/>
  <c r="Y189" i="19"/>
  <c r="Y264" i="19" s="1"/>
  <c r="Y188" i="19"/>
  <c r="Y254" i="19" s="1"/>
  <c r="Y186" i="19"/>
  <c r="Y273" i="19" s="1"/>
  <c r="Y185" i="19"/>
  <c r="Y243" i="19" s="1"/>
  <c r="Y184" i="19"/>
  <c r="Y183" i="19"/>
  <c r="Y182" i="19"/>
  <c r="Y181" i="19"/>
  <c r="Y180" i="19"/>
  <c r="Y179" i="19"/>
  <c r="Y178" i="19"/>
  <c r="Y177" i="19"/>
  <c r="Y176" i="19"/>
  <c r="Y175" i="19"/>
  <c r="Y174" i="19"/>
  <c r="Y173" i="19"/>
  <c r="Y172" i="19"/>
  <c r="Y171" i="19"/>
  <c r="Y170" i="19"/>
  <c r="Y169" i="19"/>
  <c r="Y168" i="19"/>
  <c r="Y167" i="19"/>
  <c r="Y166" i="19"/>
  <c r="Y165" i="19"/>
  <c r="Y263" i="19" s="1"/>
  <c r="Y164" i="19"/>
  <c r="Y163" i="19"/>
  <c r="Y253" i="19" s="1"/>
  <c r="Y161" i="19"/>
  <c r="Y272" i="19" s="1"/>
  <c r="Y160" i="19"/>
  <c r="Y242" i="19" s="1"/>
  <c r="Y159" i="19"/>
  <c r="Y158" i="19"/>
  <c r="Y157" i="19"/>
  <c r="Y156" i="19"/>
  <c r="Y155" i="19"/>
  <c r="Y154" i="19"/>
  <c r="Y153" i="19"/>
  <c r="Y152" i="19"/>
  <c r="Y151" i="19"/>
  <c r="Y150" i="19"/>
  <c r="Y149" i="19"/>
  <c r="Y148" i="19"/>
  <c r="Y147" i="19"/>
  <c r="Y146" i="19"/>
  <c r="Y145" i="19"/>
  <c r="Y144" i="19"/>
  <c r="Y143" i="19"/>
  <c r="Y142" i="19"/>
  <c r="Y262" i="19" s="1"/>
  <c r="Y141" i="19"/>
  <c r="Y140" i="19"/>
  <c r="Y139" i="19"/>
  <c r="Y252" i="19" s="1"/>
  <c r="Y137" i="19"/>
  <c r="Y271" i="19" s="1"/>
  <c r="Y136" i="19"/>
  <c r="Y241" i="19" s="1"/>
  <c r="Y135" i="19"/>
  <c r="Y134" i="19"/>
  <c r="Y133" i="19"/>
  <c r="Y132" i="19"/>
  <c r="Y131" i="19"/>
  <c r="Y130" i="19"/>
  <c r="Y129" i="19"/>
  <c r="Y128" i="19"/>
  <c r="Y127" i="19"/>
  <c r="Y126" i="19"/>
  <c r="Y125" i="19"/>
  <c r="Y124" i="19"/>
  <c r="Y123" i="19"/>
  <c r="Y122" i="19"/>
  <c r="Y121" i="19"/>
  <c r="Y120" i="19"/>
  <c r="Y119" i="19"/>
  <c r="Y118" i="19"/>
  <c r="Y117" i="19"/>
  <c r="Y116" i="19"/>
  <c r="Y261" i="19" s="1"/>
  <c r="Y115" i="19"/>
  <c r="Y114" i="19"/>
  <c r="Y113" i="19"/>
  <c r="Y251" i="19" s="1"/>
  <c r="Y111" i="19"/>
  <c r="Y270" i="19" s="1"/>
  <c r="Y110" i="19"/>
  <c r="Y240" i="19" s="1"/>
  <c r="Y109" i="19"/>
  <c r="Y108" i="19"/>
  <c r="Y107" i="19"/>
  <c r="Y106" i="19"/>
  <c r="Y105" i="19"/>
  <c r="Y104" i="19"/>
  <c r="Y103" i="19"/>
  <c r="Y102" i="19"/>
  <c r="Y101" i="19"/>
  <c r="Y100" i="19"/>
  <c r="Y99" i="19"/>
  <c r="Y98" i="19"/>
  <c r="Y97" i="19"/>
  <c r="Y96" i="19"/>
  <c r="Y95" i="19"/>
  <c r="Y94" i="19"/>
  <c r="Y93" i="19"/>
  <c r="Y92" i="19"/>
  <c r="Y91" i="19"/>
  <c r="Y90" i="19"/>
  <c r="Y260" i="19" s="1"/>
  <c r="Y89" i="19"/>
  <c r="Y88" i="19"/>
  <c r="Y87" i="19"/>
  <c r="Y86" i="19"/>
  <c r="Y85" i="19"/>
  <c r="Y250" i="19" s="1"/>
  <c r="Y83" i="19"/>
  <c r="Y269" i="19" s="1"/>
  <c r="Y82" i="19"/>
  <c r="Y239" i="19" s="1"/>
  <c r="Y81" i="19"/>
  <c r="Y80" i="19"/>
  <c r="Y79" i="19"/>
  <c r="Y78" i="19"/>
  <c r="Y77" i="19"/>
  <c r="Y76" i="19"/>
  <c r="Y75" i="19"/>
  <c r="Y74" i="19"/>
  <c r="Y73" i="19"/>
  <c r="Y72" i="19"/>
  <c r="Y71" i="19"/>
  <c r="Y70" i="19"/>
  <c r="Y69" i="19"/>
  <c r="Y68" i="19"/>
  <c r="Y67" i="19"/>
  <c r="Y66" i="19"/>
  <c r="Y65" i="19"/>
  <c r="Y64" i="19"/>
  <c r="Y63" i="19"/>
  <c r="Y62" i="19"/>
  <c r="Y259" i="19" s="1"/>
  <c r="Y61" i="19"/>
  <c r="Y60" i="19"/>
  <c r="Y249" i="19" s="1"/>
  <c r="Y58" i="19"/>
  <c r="Y268" i="19" s="1"/>
  <c r="Y57" i="19"/>
  <c r="Y238" i="19" s="1"/>
  <c r="Y56" i="19"/>
  <c r="Y55" i="19"/>
  <c r="Y54" i="19"/>
  <c r="Y53" i="19"/>
  <c r="Y52" i="19"/>
  <c r="Y51" i="19"/>
  <c r="Y50" i="19"/>
  <c r="Y49" i="19"/>
  <c r="Y48" i="19"/>
  <c r="Y47" i="19"/>
  <c r="Y46" i="19"/>
  <c r="Y45" i="19"/>
  <c r="Y44" i="19"/>
  <c r="Y43" i="19"/>
  <c r="Y42" i="19"/>
  <c r="Y41" i="19"/>
  <c r="Y40" i="19"/>
  <c r="Y39" i="19"/>
  <c r="Y38" i="19"/>
  <c r="Y37" i="19"/>
  <c r="Y258" i="19" s="1"/>
  <c r="Y36" i="19"/>
  <c r="Y35" i="19"/>
  <c r="Y34" i="19"/>
  <c r="Y33" i="19"/>
  <c r="Y248" i="19" s="1"/>
  <c r="Y31" i="19"/>
  <c r="Y267" i="19" s="1"/>
  <c r="Y30" i="19"/>
  <c r="Y237" i="19" s="1"/>
  <c r="Y29" i="19"/>
  <c r="Y28" i="19"/>
  <c r="Y27" i="19"/>
  <c r="Y26" i="19"/>
  <c r="Y25" i="19"/>
  <c r="Y24" i="19"/>
  <c r="Y23" i="19"/>
  <c r="Y22" i="19"/>
  <c r="Y21" i="19"/>
  <c r="Y20" i="19"/>
  <c r="Y19" i="19"/>
  <c r="Y18" i="19"/>
  <c r="Y17" i="19"/>
  <c r="Y16" i="19"/>
  <c r="Y15" i="19"/>
  <c r="Y14" i="19"/>
  <c r="Y13" i="19"/>
  <c r="Y12" i="19"/>
  <c r="Y11" i="19"/>
  <c r="Y10" i="19"/>
  <c r="Y257" i="19" s="1"/>
  <c r="Y9" i="19"/>
  <c r="Y8" i="19"/>
  <c r="Y7" i="19"/>
  <c r="Y247" i="19" s="1"/>
  <c r="AW277" i="19" l="1"/>
  <c r="AW278" i="19"/>
  <c r="AW279" i="19"/>
  <c r="AW280" i="19"/>
  <c r="AW281" i="19"/>
  <c r="AW282" i="19"/>
  <c r="AW283" i="19"/>
  <c r="AW284" i="19"/>
  <c r="AW285" i="19"/>
  <c r="AW286" i="19"/>
  <c r="X267" i="19" l="1"/>
  <c r="X268" i="19"/>
  <c r="X269" i="19"/>
  <c r="X270" i="19"/>
  <c r="X271" i="19"/>
  <c r="X272" i="19"/>
  <c r="X273" i="19"/>
  <c r="X274" i="19"/>
  <c r="X275" i="19"/>
  <c r="X257" i="19"/>
  <c r="X258" i="19"/>
  <c r="X259" i="19"/>
  <c r="X260" i="19"/>
  <c r="X261" i="19"/>
  <c r="X262" i="19"/>
  <c r="X263" i="19"/>
  <c r="X264" i="19"/>
  <c r="X265" i="19"/>
  <c r="X247" i="19"/>
  <c r="X248" i="19"/>
  <c r="X249" i="19"/>
  <c r="X250" i="19"/>
  <c r="X251" i="19"/>
  <c r="X252" i="19"/>
  <c r="X253" i="19"/>
  <c r="X254" i="19"/>
  <c r="X255" i="19"/>
  <c r="L257" i="19"/>
  <c r="L258" i="19"/>
  <c r="L259" i="19"/>
  <c r="L260" i="19"/>
  <c r="L261" i="19"/>
  <c r="L262" i="19"/>
  <c r="L263" i="19"/>
  <c r="L264" i="19"/>
  <c r="L265" i="19"/>
  <c r="L247" i="19"/>
  <c r="L248" i="19"/>
  <c r="L249" i="19"/>
  <c r="L250" i="19"/>
  <c r="L251" i="19"/>
  <c r="L252" i="19"/>
  <c r="L253" i="19"/>
  <c r="L254" i="19"/>
  <c r="L255" i="19"/>
  <c r="X237" i="19"/>
  <c r="X238" i="19"/>
  <c r="X239" i="19"/>
  <c r="X240" i="19"/>
  <c r="X241" i="19"/>
  <c r="X242" i="19"/>
  <c r="X243" i="19"/>
  <c r="X244" i="19"/>
  <c r="X245" i="19"/>
  <c r="L237" i="19"/>
  <c r="L238" i="19"/>
  <c r="L239" i="19"/>
  <c r="L240" i="19"/>
  <c r="L241" i="19"/>
  <c r="L242" i="19"/>
  <c r="L243" i="19"/>
  <c r="L244" i="19"/>
  <c r="L245" i="19"/>
  <c r="AB210" i="17" l="1"/>
  <c r="AB274" i="17" s="1"/>
  <c r="W267" i="19" l="1"/>
  <c r="W268" i="19"/>
  <c r="W269" i="19"/>
  <c r="W270" i="19"/>
  <c r="W271" i="19"/>
  <c r="W272" i="19"/>
  <c r="W273" i="19"/>
  <c r="W274" i="19"/>
  <c r="W275" i="19"/>
  <c r="L267" i="19"/>
  <c r="L268" i="19"/>
  <c r="L269" i="19"/>
  <c r="L270" i="19"/>
  <c r="L271" i="19"/>
  <c r="L272" i="19"/>
  <c r="L273" i="19"/>
  <c r="L274" i="19"/>
  <c r="L275" i="19"/>
  <c r="W257" i="19"/>
  <c r="W258" i="19"/>
  <c r="W259" i="19"/>
  <c r="W260" i="19"/>
  <c r="W261" i="19"/>
  <c r="W262" i="19"/>
  <c r="W263" i="19"/>
  <c r="W264" i="19"/>
  <c r="W265" i="19"/>
  <c r="W247" i="19"/>
  <c r="W248" i="19"/>
  <c r="W249" i="19"/>
  <c r="W250" i="19"/>
  <c r="W251" i="19"/>
  <c r="W252" i="19"/>
  <c r="W253" i="19"/>
  <c r="W254" i="19"/>
  <c r="W255" i="19"/>
  <c r="W237" i="19"/>
  <c r="W238" i="19"/>
  <c r="W239" i="19"/>
  <c r="W240" i="19"/>
  <c r="W241" i="19"/>
  <c r="W242" i="19"/>
  <c r="W243" i="19"/>
  <c r="W244" i="19"/>
  <c r="W245" i="19"/>
  <c r="AS277" i="19" l="1"/>
  <c r="AS278" i="19"/>
  <c r="AS279" i="19"/>
  <c r="AS280" i="19"/>
  <c r="AS281" i="19"/>
  <c r="AS282" i="19"/>
  <c r="AS283" i="19"/>
  <c r="AS284" i="19"/>
  <c r="AS285" i="19"/>
  <c r="AS286" i="19"/>
  <c r="H237" i="19"/>
  <c r="H238" i="19"/>
  <c r="H239" i="19"/>
  <c r="H240" i="19"/>
  <c r="H241" i="19"/>
  <c r="H242" i="19"/>
  <c r="H243" i="19"/>
  <c r="H244" i="19"/>
  <c r="H245" i="19"/>
  <c r="H247" i="19"/>
  <c r="H248" i="19"/>
  <c r="H249" i="19"/>
  <c r="H250" i="19"/>
  <c r="H251" i="19"/>
  <c r="H252" i="19"/>
  <c r="H253" i="19"/>
  <c r="H254" i="19"/>
  <c r="H255" i="19"/>
  <c r="H257" i="19"/>
  <c r="H258" i="19"/>
  <c r="H259" i="19"/>
  <c r="H260" i="19"/>
  <c r="H261" i="19"/>
  <c r="H262" i="19"/>
  <c r="H263" i="19"/>
  <c r="H264" i="19"/>
  <c r="H265" i="19"/>
  <c r="H267" i="19"/>
  <c r="H268" i="19"/>
  <c r="H269" i="19"/>
  <c r="H270" i="19"/>
  <c r="H271" i="19"/>
  <c r="H272" i="19"/>
  <c r="H273" i="19"/>
  <c r="H274" i="19"/>
  <c r="H275" i="19"/>
  <c r="S237" i="19" l="1"/>
  <c r="S238" i="19"/>
  <c r="S239" i="19"/>
  <c r="S240" i="19"/>
  <c r="S241" i="19"/>
  <c r="S242" i="19"/>
  <c r="S243" i="19"/>
  <c r="S244" i="19"/>
  <c r="S245" i="19"/>
  <c r="S247" i="19"/>
  <c r="S248" i="19"/>
  <c r="S249" i="19"/>
  <c r="S250" i="19"/>
  <c r="S251" i="19"/>
  <c r="S252" i="19"/>
  <c r="S253" i="19"/>
  <c r="S254" i="19"/>
  <c r="S255" i="19"/>
  <c r="S257" i="19"/>
  <c r="S258" i="19"/>
  <c r="S259" i="19"/>
  <c r="S260" i="19"/>
  <c r="S261" i="19"/>
  <c r="S262" i="19"/>
  <c r="S263" i="19"/>
  <c r="S264" i="19"/>
  <c r="S265" i="19"/>
  <c r="S267" i="19"/>
  <c r="S268" i="19"/>
  <c r="S269" i="19"/>
  <c r="S270" i="19"/>
  <c r="S271" i="19"/>
  <c r="S272" i="19"/>
  <c r="S273" i="19"/>
  <c r="S274" i="19"/>
  <c r="S275" i="19"/>
  <c r="G257" i="19"/>
  <c r="G258" i="19"/>
  <c r="G259" i="19"/>
  <c r="G260" i="19"/>
  <c r="G261" i="19"/>
  <c r="G262" i="19"/>
  <c r="G263" i="19"/>
  <c r="G264" i="19"/>
  <c r="G265" i="19"/>
  <c r="G267" i="19"/>
  <c r="G268" i="19"/>
  <c r="G269" i="19"/>
  <c r="G270" i="19"/>
  <c r="G271" i="19"/>
  <c r="G272" i="19"/>
  <c r="G273" i="19"/>
  <c r="G274" i="19"/>
  <c r="G275" i="19"/>
  <c r="G247" i="19"/>
  <c r="G248" i="19"/>
  <c r="G249" i="19"/>
  <c r="G250" i="19"/>
  <c r="G251" i="19"/>
  <c r="G252" i="19"/>
  <c r="G253" i="19"/>
  <c r="G254" i="19"/>
  <c r="G255" i="19"/>
  <c r="G237" i="19"/>
  <c r="G238" i="19"/>
  <c r="G239" i="19"/>
  <c r="G240" i="19"/>
  <c r="G241" i="19"/>
  <c r="G242" i="19"/>
  <c r="G243" i="19"/>
  <c r="G244" i="19"/>
  <c r="G245" i="19"/>
  <c r="R267" i="19" l="1"/>
  <c r="R268" i="19"/>
  <c r="R269" i="19"/>
  <c r="R270" i="19"/>
  <c r="R271" i="19"/>
  <c r="R272" i="19"/>
  <c r="R273" i="19"/>
  <c r="R274" i="19"/>
  <c r="R275" i="19"/>
  <c r="R257" i="19"/>
  <c r="R258" i="19"/>
  <c r="R259" i="19"/>
  <c r="R260" i="19"/>
  <c r="R261" i="19"/>
  <c r="R262" i="19"/>
  <c r="R263" i="19"/>
  <c r="R264" i="19"/>
  <c r="R265" i="19"/>
  <c r="R247" i="19"/>
  <c r="R248" i="19"/>
  <c r="R249" i="19"/>
  <c r="R250" i="19"/>
  <c r="R251" i="19"/>
  <c r="R252" i="19"/>
  <c r="R253" i="19"/>
  <c r="R254" i="19"/>
  <c r="R255" i="19"/>
  <c r="R237" i="19"/>
  <c r="R238" i="19"/>
  <c r="R239" i="19"/>
  <c r="R240" i="19"/>
  <c r="R241" i="19"/>
  <c r="R242" i="19"/>
  <c r="R243" i="19"/>
  <c r="R244" i="19"/>
  <c r="R245" i="19"/>
  <c r="F15" i="20" l="1"/>
  <c r="F267" i="19"/>
  <c r="F268" i="19"/>
  <c r="F269" i="19"/>
  <c r="F270" i="19"/>
  <c r="F271" i="19"/>
  <c r="F272" i="19"/>
  <c r="F273" i="19"/>
  <c r="F274" i="19"/>
  <c r="F275" i="19"/>
  <c r="F247" i="19"/>
  <c r="F248" i="19"/>
  <c r="F249" i="19"/>
  <c r="F250" i="19"/>
  <c r="F251" i="19"/>
  <c r="F252" i="19"/>
  <c r="F253" i="19"/>
  <c r="F254" i="19"/>
  <c r="F255" i="19"/>
  <c r="F257" i="19"/>
  <c r="F258" i="19"/>
  <c r="F259" i="19"/>
  <c r="F260" i="19"/>
  <c r="F261" i="19"/>
  <c r="F262" i="19"/>
  <c r="F263" i="19"/>
  <c r="F264" i="19"/>
  <c r="F265" i="19"/>
  <c r="F237" i="19"/>
  <c r="F238" i="19"/>
  <c r="F239" i="19"/>
  <c r="F240" i="19"/>
  <c r="F241" i="19"/>
  <c r="F242" i="19"/>
  <c r="F243" i="19"/>
  <c r="F244" i="19"/>
  <c r="F245" i="19"/>
  <c r="Q247" i="19"/>
  <c r="Q248" i="19"/>
  <c r="Q249" i="19"/>
  <c r="Q250" i="19"/>
  <c r="Q251" i="19"/>
  <c r="Q252" i="19"/>
  <c r="Q253" i="19"/>
  <c r="Q254" i="19"/>
  <c r="Q255" i="19"/>
  <c r="Q257" i="19"/>
  <c r="Q258" i="19"/>
  <c r="Q259" i="19"/>
  <c r="Q260" i="19"/>
  <c r="Q261" i="19"/>
  <c r="Q262" i="19"/>
  <c r="Q263" i="19"/>
  <c r="Q264" i="19"/>
  <c r="Q265" i="19"/>
  <c r="Q267" i="19"/>
  <c r="Q268" i="19"/>
  <c r="Q269" i="19"/>
  <c r="Q270" i="19"/>
  <c r="Q271" i="19"/>
  <c r="Q272" i="19"/>
  <c r="Q273" i="19"/>
  <c r="Q274" i="19"/>
  <c r="Q275" i="19"/>
  <c r="Q237" i="19"/>
  <c r="Q238" i="19"/>
  <c r="Q239" i="19"/>
  <c r="Q240" i="19"/>
  <c r="Q241" i="19"/>
  <c r="Q242" i="19"/>
  <c r="Q243" i="19"/>
  <c r="Q244" i="19"/>
  <c r="Q245" i="19"/>
  <c r="AB215" i="19" l="1"/>
  <c r="AA275" i="19"/>
  <c r="Z275" i="19"/>
  <c r="V275" i="19"/>
  <c r="U275" i="19"/>
  <c r="T275" i="19"/>
  <c r="P275" i="19"/>
  <c r="O275" i="19"/>
  <c r="K275" i="19"/>
  <c r="J275" i="19"/>
  <c r="I275" i="19"/>
  <c r="E275" i="19"/>
  <c r="D275" i="19"/>
  <c r="AA274" i="19"/>
  <c r="Z274" i="19"/>
  <c r="V274" i="19"/>
  <c r="U274" i="19"/>
  <c r="T274" i="19"/>
  <c r="P274" i="19"/>
  <c r="O274" i="19"/>
  <c r="K274" i="19"/>
  <c r="J274" i="19"/>
  <c r="I274" i="19"/>
  <c r="E274" i="19"/>
  <c r="D274" i="19"/>
  <c r="AA273" i="19"/>
  <c r="Z273" i="19"/>
  <c r="V273" i="19"/>
  <c r="U273" i="19"/>
  <c r="T273" i="19"/>
  <c r="P273" i="19"/>
  <c r="O273" i="19"/>
  <c r="K273" i="19"/>
  <c r="J273" i="19"/>
  <c r="I273" i="19"/>
  <c r="E273" i="19"/>
  <c r="D273" i="19"/>
  <c r="AA272" i="19"/>
  <c r="Z272" i="19"/>
  <c r="V272" i="19"/>
  <c r="U272" i="19"/>
  <c r="T272" i="19"/>
  <c r="P272" i="19"/>
  <c r="O272" i="19"/>
  <c r="K272" i="19"/>
  <c r="J272" i="19"/>
  <c r="I272" i="19"/>
  <c r="E272" i="19"/>
  <c r="D272" i="19"/>
  <c r="AA271" i="19"/>
  <c r="Z271" i="19"/>
  <c r="V271" i="19"/>
  <c r="U271" i="19"/>
  <c r="T271" i="19"/>
  <c r="P271" i="19"/>
  <c r="O271" i="19"/>
  <c r="K271" i="19"/>
  <c r="J271" i="19"/>
  <c r="I271" i="19"/>
  <c r="E271" i="19"/>
  <c r="D271" i="19"/>
  <c r="AA270" i="19"/>
  <c r="Z270" i="19"/>
  <c r="V270" i="19"/>
  <c r="U270" i="19"/>
  <c r="T270" i="19"/>
  <c r="P270" i="19"/>
  <c r="O270" i="19"/>
  <c r="K270" i="19"/>
  <c r="J270" i="19"/>
  <c r="I270" i="19"/>
  <c r="E270" i="19"/>
  <c r="D270" i="19"/>
  <c r="AA269" i="19"/>
  <c r="Z269" i="19"/>
  <c r="V269" i="19"/>
  <c r="U269" i="19"/>
  <c r="T269" i="19"/>
  <c r="P269" i="19"/>
  <c r="O269" i="19"/>
  <c r="K269" i="19"/>
  <c r="J269" i="19"/>
  <c r="I269" i="19"/>
  <c r="E269" i="19"/>
  <c r="D269" i="19"/>
  <c r="AA268" i="19"/>
  <c r="Z268" i="19"/>
  <c r="V268" i="19"/>
  <c r="U268" i="19"/>
  <c r="T268" i="19"/>
  <c r="P268" i="19"/>
  <c r="O268" i="19"/>
  <c r="K268" i="19"/>
  <c r="J268" i="19"/>
  <c r="I268" i="19"/>
  <c r="E268" i="19"/>
  <c r="D268" i="19"/>
  <c r="AA267" i="19"/>
  <c r="Z267" i="19"/>
  <c r="V267" i="19"/>
  <c r="U267" i="19"/>
  <c r="T267" i="19"/>
  <c r="P267" i="19"/>
  <c r="O267" i="19"/>
  <c r="K267" i="19"/>
  <c r="J267" i="19"/>
  <c r="I267" i="19"/>
  <c r="E267" i="19"/>
  <c r="D267" i="19"/>
  <c r="AA265" i="19"/>
  <c r="Z265" i="19"/>
  <c r="V265" i="19"/>
  <c r="U265" i="19"/>
  <c r="T265" i="19"/>
  <c r="P265" i="19"/>
  <c r="O265" i="19"/>
  <c r="K265" i="19"/>
  <c r="J265" i="19"/>
  <c r="I265" i="19"/>
  <c r="E265" i="19"/>
  <c r="D265" i="19"/>
  <c r="AA264" i="19"/>
  <c r="Z264" i="19"/>
  <c r="V264" i="19"/>
  <c r="U264" i="19"/>
  <c r="T264" i="19"/>
  <c r="P264" i="19"/>
  <c r="O264" i="19"/>
  <c r="K264" i="19"/>
  <c r="J264" i="19"/>
  <c r="I264" i="19"/>
  <c r="E264" i="19"/>
  <c r="D264" i="19"/>
  <c r="AA263" i="19"/>
  <c r="Z263" i="19"/>
  <c r="V263" i="19"/>
  <c r="U263" i="19"/>
  <c r="T263" i="19"/>
  <c r="P263" i="19"/>
  <c r="O263" i="19"/>
  <c r="K263" i="19"/>
  <c r="J263" i="19"/>
  <c r="I263" i="19"/>
  <c r="E263" i="19"/>
  <c r="D263" i="19"/>
  <c r="AA262" i="19"/>
  <c r="Z262" i="19"/>
  <c r="V262" i="19"/>
  <c r="U262" i="19"/>
  <c r="T262" i="19"/>
  <c r="P262" i="19"/>
  <c r="O262" i="19"/>
  <c r="K262" i="19"/>
  <c r="J262" i="19"/>
  <c r="I262" i="19"/>
  <c r="E262" i="19"/>
  <c r="D262" i="19"/>
  <c r="AA261" i="19"/>
  <c r="Z261" i="19"/>
  <c r="V261" i="19"/>
  <c r="U261" i="19"/>
  <c r="T261" i="19"/>
  <c r="P261" i="19"/>
  <c r="O261" i="19"/>
  <c r="K261" i="19"/>
  <c r="J261" i="19"/>
  <c r="I261" i="19"/>
  <c r="E261" i="19"/>
  <c r="D261" i="19"/>
  <c r="AA260" i="19"/>
  <c r="Z260" i="19"/>
  <c r="V260" i="19"/>
  <c r="U260" i="19"/>
  <c r="T260" i="19"/>
  <c r="P260" i="19"/>
  <c r="O260" i="19"/>
  <c r="K260" i="19"/>
  <c r="J260" i="19"/>
  <c r="I260" i="19"/>
  <c r="E260" i="19"/>
  <c r="D260" i="19"/>
  <c r="AA259" i="19"/>
  <c r="Z259" i="19"/>
  <c r="V259" i="19"/>
  <c r="U259" i="19"/>
  <c r="T259" i="19"/>
  <c r="P259" i="19"/>
  <c r="O259" i="19"/>
  <c r="K259" i="19"/>
  <c r="J259" i="19"/>
  <c r="I259" i="19"/>
  <c r="E259" i="19"/>
  <c r="D259" i="19"/>
  <c r="AA258" i="19"/>
  <c r="Z258" i="19"/>
  <c r="V258" i="19"/>
  <c r="U258" i="19"/>
  <c r="T258" i="19"/>
  <c r="P258" i="19"/>
  <c r="O258" i="19"/>
  <c r="K258" i="19"/>
  <c r="J258" i="19"/>
  <c r="I258" i="19"/>
  <c r="E258" i="19"/>
  <c r="D258" i="19"/>
  <c r="AA257" i="19"/>
  <c r="Z257" i="19"/>
  <c r="V257" i="19"/>
  <c r="U257" i="19"/>
  <c r="T257" i="19"/>
  <c r="P257" i="19"/>
  <c r="O257" i="19"/>
  <c r="K257" i="19"/>
  <c r="J257" i="19"/>
  <c r="I257" i="19"/>
  <c r="E257" i="19"/>
  <c r="D257" i="19"/>
  <c r="AA255" i="19"/>
  <c r="Z255" i="19"/>
  <c r="V255" i="19"/>
  <c r="U255" i="19"/>
  <c r="T255" i="19"/>
  <c r="P255" i="19"/>
  <c r="O255" i="19"/>
  <c r="K255" i="19"/>
  <c r="J255" i="19"/>
  <c r="I255" i="19"/>
  <c r="E255" i="19"/>
  <c r="D255" i="19"/>
  <c r="AA254" i="19"/>
  <c r="Z254" i="19"/>
  <c r="V254" i="19"/>
  <c r="U254" i="19"/>
  <c r="T254" i="19"/>
  <c r="P254" i="19"/>
  <c r="O254" i="19"/>
  <c r="K254" i="19"/>
  <c r="J254" i="19"/>
  <c r="I254" i="19"/>
  <c r="E254" i="19"/>
  <c r="D254" i="19"/>
  <c r="AA253" i="19"/>
  <c r="Z253" i="19"/>
  <c r="V253" i="19"/>
  <c r="U253" i="19"/>
  <c r="T253" i="19"/>
  <c r="P253" i="19"/>
  <c r="O253" i="19"/>
  <c r="K253" i="19"/>
  <c r="J253" i="19"/>
  <c r="I253" i="19"/>
  <c r="E253" i="19"/>
  <c r="D253" i="19"/>
  <c r="AA252" i="19"/>
  <c r="Z252" i="19"/>
  <c r="V252" i="19"/>
  <c r="U252" i="19"/>
  <c r="T252" i="19"/>
  <c r="P252" i="19"/>
  <c r="O252" i="19"/>
  <c r="K252" i="19"/>
  <c r="J252" i="19"/>
  <c r="I252" i="19"/>
  <c r="E252" i="19"/>
  <c r="D252" i="19"/>
  <c r="AA251" i="19"/>
  <c r="Z251" i="19"/>
  <c r="V251" i="19"/>
  <c r="U251" i="19"/>
  <c r="T251" i="19"/>
  <c r="P251" i="19"/>
  <c r="K251" i="19"/>
  <c r="J251" i="19"/>
  <c r="I251" i="19"/>
  <c r="E251" i="19"/>
  <c r="D251" i="19"/>
  <c r="AA250" i="19"/>
  <c r="Z250" i="19"/>
  <c r="V250" i="19"/>
  <c r="U250" i="19"/>
  <c r="T250" i="19"/>
  <c r="P250" i="19"/>
  <c r="K250" i="19"/>
  <c r="J250" i="19"/>
  <c r="I250" i="19"/>
  <c r="E250" i="19"/>
  <c r="D250" i="19"/>
  <c r="AA249" i="19"/>
  <c r="Z249" i="19"/>
  <c r="V249" i="19"/>
  <c r="U249" i="19"/>
  <c r="T249" i="19"/>
  <c r="P249" i="19"/>
  <c r="K249" i="19"/>
  <c r="J249" i="19"/>
  <c r="I249" i="19"/>
  <c r="E249" i="19"/>
  <c r="D249" i="19"/>
  <c r="AA248" i="19"/>
  <c r="Z248" i="19"/>
  <c r="V248" i="19"/>
  <c r="U248" i="19"/>
  <c r="T248" i="19"/>
  <c r="P248" i="19"/>
  <c r="K248" i="19"/>
  <c r="J248" i="19"/>
  <c r="I248" i="19"/>
  <c r="E248" i="19"/>
  <c r="D248" i="19"/>
  <c r="AA247" i="19"/>
  <c r="Z247" i="19"/>
  <c r="V247" i="19"/>
  <c r="U247" i="19"/>
  <c r="T247" i="19"/>
  <c r="P247" i="19"/>
  <c r="K247" i="19"/>
  <c r="J247" i="19"/>
  <c r="I247" i="19"/>
  <c r="E247" i="19"/>
  <c r="D247" i="19"/>
  <c r="AA245" i="19"/>
  <c r="Z245" i="19"/>
  <c r="V245" i="19"/>
  <c r="U245" i="19"/>
  <c r="T245" i="19"/>
  <c r="P245" i="19"/>
  <c r="O245" i="19"/>
  <c r="K245" i="19"/>
  <c r="J245" i="19"/>
  <c r="I245" i="19"/>
  <c r="E245" i="19"/>
  <c r="D245" i="19"/>
  <c r="AA244" i="19"/>
  <c r="Z244" i="19"/>
  <c r="V244" i="19"/>
  <c r="U244" i="19"/>
  <c r="T244" i="19"/>
  <c r="P244" i="19"/>
  <c r="O244" i="19"/>
  <c r="K244" i="19"/>
  <c r="J244" i="19"/>
  <c r="I244" i="19"/>
  <c r="E244" i="19"/>
  <c r="D244" i="19"/>
  <c r="AA243" i="19"/>
  <c r="Z243" i="19"/>
  <c r="V243" i="19"/>
  <c r="U243" i="19"/>
  <c r="T243" i="19"/>
  <c r="P243" i="19"/>
  <c r="O243" i="19"/>
  <c r="K243" i="19"/>
  <c r="J243" i="19"/>
  <c r="I243" i="19"/>
  <c r="E243" i="19"/>
  <c r="D243" i="19"/>
  <c r="AA242" i="19"/>
  <c r="Z242" i="19"/>
  <c r="V242" i="19"/>
  <c r="U242" i="19"/>
  <c r="T242" i="19"/>
  <c r="P242" i="19"/>
  <c r="O242" i="19"/>
  <c r="K242" i="19"/>
  <c r="J242" i="19"/>
  <c r="I242" i="19"/>
  <c r="E242" i="19"/>
  <c r="D242" i="19"/>
  <c r="AA241" i="19"/>
  <c r="Z241" i="19"/>
  <c r="V241" i="19"/>
  <c r="U241" i="19"/>
  <c r="T241" i="19"/>
  <c r="P241" i="19"/>
  <c r="O241" i="19"/>
  <c r="K241" i="19"/>
  <c r="J241" i="19"/>
  <c r="I241" i="19"/>
  <c r="E241" i="19"/>
  <c r="D241" i="19"/>
  <c r="AA240" i="19"/>
  <c r="Z240" i="19"/>
  <c r="V240" i="19"/>
  <c r="U240" i="19"/>
  <c r="T240" i="19"/>
  <c r="P240" i="19"/>
  <c r="O240" i="19"/>
  <c r="K240" i="19"/>
  <c r="J240" i="19"/>
  <c r="I240" i="19"/>
  <c r="E240" i="19"/>
  <c r="D240" i="19"/>
  <c r="AA239" i="19"/>
  <c r="Z239" i="19"/>
  <c r="V239" i="19"/>
  <c r="U239" i="19"/>
  <c r="T239" i="19"/>
  <c r="P239" i="19"/>
  <c r="O239" i="19"/>
  <c r="K239" i="19"/>
  <c r="J239" i="19"/>
  <c r="I239" i="19"/>
  <c r="E239" i="19"/>
  <c r="D239" i="19"/>
  <c r="AA238" i="19"/>
  <c r="Z238" i="19"/>
  <c r="V238" i="19"/>
  <c r="U238" i="19"/>
  <c r="T238" i="19"/>
  <c r="P238" i="19"/>
  <c r="O238" i="19"/>
  <c r="K238" i="19"/>
  <c r="J238" i="19"/>
  <c r="I238" i="19"/>
  <c r="E238" i="19"/>
  <c r="D238" i="19"/>
  <c r="AA237" i="19"/>
  <c r="Z237" i="19"/>
  <c r="V237" i="19"/>
  <c r="U237" i="19"/>
  <c r="T237" i="19"/>
  <c r="P237" i="19"/>
  <c r="O237" i="19"/>
  <c r="K237" i="19"/>
  <c r="J237" i="19"/>
  <c r="I237" i="19"/>
  <c r="E237" i="19"/>
  <c r="D237" i="19"/>
  <c r="C275" i="19"/>
  <c r="C274" i="19"/>
  <c r="C273" i="19"/>
  <c r="C272" i="19"/>
  <c r="C271" i="19"/>
  <c r="C270" i="19"/>
  <c r="C269" i="19"/>
  <c r="C268" i="19"/>
  <c r="C267" i="19"/>
  <c r="C265" i="19"/>
  <c r="C264" i="19"/>
  <c r="C263" i="19"/>
  <c r="C262" i="19"/>
  <c r="C261" i="19"/>
  <c r="C260" i="19"/>
  <c r="C259" i="19"/>
  <c r="C258" i="19"/>
  <c r="C257" i="19"/>
  <c r="C255" i="19"/>
  <c r="C254" i="19"/>
  <c r="C253" i="19"/>
  <c r="C252" i="19"/>
  <c r="C251" i="19"/>
  <c r="C250" i="19"/>
  <c r="C249" i="19"/>
  <c r="C248" i="19"/>
  <c r="C247" i="19"/>
  <c r="C245" i="19"/>
  <c r="C244" i="19"/>
  <c r="C243" i="19"/>
  <c r="C242" i="19"/>
  <c r="C241" i="19"/>
  <c r="C240" i="19"/>
  <c r="C239" i="19"/>
  <c r="C238" i="19"/>
  <c r="C237" i="19"/>
  <c r="AZ297" i="19"/>
  <c r="AX297" i="19"/>
  <c r="AW297" i="19"/>
  <c r="AV297" i="19"/>
  <c r="AU297" i="19"/>
  <c r="AS297" i="19"/>
  <c r="AR297" i="19"/>
  <c r="AQ297" i="19"/>
  <c r="AP297" i="19"/>
  <c r="AO297" i="19"/>
  <c r="AN297" i="19"/>
  <c r="AL297" i="19"/>
  <c r="AK297" i="19"/>
  <c r="AJ297" i="19"/>
  <c r="AI297" i="19"/>
  <c r="AH297" i="19"/>
  <c r="AG297" i="19"/>
  <c r="AF297" i="19"/>
  <c r="AE297" i="19"/>
  <c r="AD297" i="19"/>
  <c r="AC297" i="19"/>
  <c r="AZ296" i="19"/>
  <c r="AX296" i="19"/>
  <c r="AW296" i="19"/>
  <c r="AV296" i="19"/>
  <c r="AU296" i="19"/>
  <c r="AS296" i="19"/>
  <c r="AR296" i="19"/>
  <c r="AQ296" i="19"/>
  <c r="AP296" i="19"/>
  <c r="AO296" i="19"/>
  <c r="AN296" i="19"/>
  <c r="AL296" i="19"/>
  <c r="AK296" i="19"/>
  <c r="AJ296" i="19"/>
  <c r="AI296" i="19"/>
  <c r="AH296" i="19"/>
  <c r="AG296" i="19"/>
  <c r="AF296" i="19"/>
  <c r="AE296" i="19"/>
  <c r="AD296" i="19"/>
  <c r="AC296" i="19"/>
  <c r="AZ295" i="19"/>
  <c r="AX295" i="19"/>
  <c r="AW295" i="19"/>
  <c r="AV295" i="19"/>
  <c r="AU295" i="19"/>
  <c r="AT295" i="19"/>
  <c r="AS295" i="19"/>
  <c r="AR295" i="19"/>
  <c r="AQ295" i="19"/>
  <c r="AP295" i="19"/>
  <c r="AO295" i="19"/>
  <c r="AN295" i="19"/>
  <c r="AL295" i="19"/>
  <c r="AK295" i="19"/>
  <c r="AJ295" i="19"/>
  <c r="AI295" i="19"/>
  <c r="AH295" i="19"/>
  <c r="AG295" i="19"/>
  <c r="AF295" i="19"/>
  <c r="AE295" i="19"/>
  <c r="AD295" i="19"/>
  <c r="AC295" i="19"/>
  <c r="AZ294" i="19"/>
  <c r="AX294" i="19"/>
  <c r="AW294" i="19"/>
  <c r="AV294" i="19"/>
  <c r="AU294" i="19"/>
  <c r="AS294" i="19"/>
  <c r="AR294" i="19"/>
  <c r="AQ294" i="19"/>
  <c r="AP294" i="19"/>
  <c r="AO294" i="19"/>
  <c r="AN294" i="19"/>
  <c r="AL294" i="19"/>
  <c r="AK294" i="19"/>
  <c r="AJ294" i="19"/>
  <c r="AI294" i="19"/>
  <c r="AH294" i="19"/>
  <c r="AG294" i="19"/>
  <c r="AF294" i="19"/>
  <c r="AE294" i="19"/>
  <c r="AD294" i="19"/>
  <c r="AC294" i="19"/>
  <c r="AZ293" i="19"/>
  <c r="AX293" i="19"/>
  <c r="AW293" i="19"/>
  <c r="AV293" i="19"/>
  <c r="AU293" i="19"/>
  <c r="AT293" i="19"/>
  <c r="AS293" i="19"/>
  <c r="AR293" i="19"/>
  <c r="AQ293" i="19"/>
  <c r="AP293" i="19"/>
  <c r="AO293" i="19"/>
  <c r="AN293" i="19"/>
  <c r="AL293" i="19"/>
  <c r="AK293" i="19"/>
  <c r="AJ293" i="19"/>
  <c r="AI293" i="19"/>
  <c r="AH293" i="19"/>
  <c r="AG293" i="19"/>
  <c r="AF293" i="19"/>
  <c r="AE293" i="19"/>
  <c r="AD293" i="19"/>
  <c r="AC293" i="19"/>
  <c r="AZ292" i="19"/>
  <c r="AX292" i="19"/>
  <c r="AW292" i="19"/>
  <c r="AV292" i="19"/>
  <c r="AU292" i="19"/>
  <c r="AS292" i="19"/>
  <c r="AR292" i="19"/>
  <c r="AQ292" i="19"/>
  <c r="AP292" i="19"/>
  <c r="AO292" i="19"/>
  <c r="AN292" i="19"/>
  <c r="AL292" i="19"/>
  <c r="AK292" i="19"/>
  <c r="AJ292" i="19"/>
  <c r="AI292" i="19"/>
  <c r="AH292" i="19"/>
  <c r="AG292" i="19"/>
  <c r="AF292" i="19"/>
  <c r="AE292" i="19"/>
  <c r="AD292" i="19"/>
  <c r="AC292" i="19"/>
  <c r="AZ291" i="19"/>
  <c r="AX291" i="19"/>
  <c r="AW291" i="19"/>
  <c r="AV291" i="19"/>
  <c r="AU291" i="19"/>
  <c r="AT291" i="19"/>
  <c r="AS291" i="19"/>
  <c r="AR291" i="19"/>
  <c r="AQ291" i="19"/>
  <c r="AP291" i="19"/>
  <c r="AO291" i="19"/>
  <c r="AN291" i="19"/>
  <c r="AL291" i="19"/>
  <c r="AK291" i="19"/>
  <c r="AJ291" i="19"/>
  <c r="AI291" i="19"/>
  <c r="AH291" i="19"/>
  <c r="AG291" i="19"/>
  <c r="AF291" i="19"/>
  <c r="AE291" i="19"/>
  <c r="AD291" i="19"/>
  <c r="AC291" i="19"/>
  <c r="AZ290" i="19"/>
  <c r="AX290" i="19"/>
  <c r="AW290" i="19"/>
  <c r="AV290" i="19"/>
  <c r="AU290" i="19"/>
  <c r="AS290" i="19"/>
  <c r="AR290" i="19"/>
  <c r="AQ290" i="19"/>
  <c r="AP290" i="19"/>
  <c r="AO290" i="19"/>
  <c r="AN290" i="19"/>
  <c r="AL290" i="19"/>
  <c r="AK290" i="19"/>
  <c r="AJ290" i="19"/>
  <c r="AI290" i="19"/>
  <c r="AH290" i="19"/>
  <c r="AG290" i="19"/>
  <c r="AF290" i="19"/>
  <c r="AE290" i="19"/>
  <c r="AD290" i="19"/>
  <c r="AC290" i="19"/>
  <c r="AZ289" i="19"/>
  <c r="AX289" i="19"/>
  <c r="AW289" i="19"/>
  <c r="AV289" i="19"/>
  <c r="AU289" i="19"/>
  <c r="AT289" i="19"/>
  <c r="AS289" i="19"/>
  <c r="AR289" i="19"/>
  <c r="AQ289" i="19"/>
  <c r="AP289" i="19"/>
  <c r="AO289" i="19"/>
  <c r="AN289" i="19"/>
  <c r="AL289" i="19"/>
  <c r="AK289" i="19"/>
  <c r="AJ289" i="19"/>
  <c r="AI289" i="19"/>
  <c r="AH289" i="19"/>
  <c r="AG289" i="19"/>
  <c r="AF289" i="19"/>
  <c r="AE289" i="19"/>
  <c r="AD289" i="19"/>
  <c r="AC289" i="19"/>
  <c r="AZ288" i="19"/>
  <c r="AX288" i="19"/>
  <c r="AW288" i="19"/>
  <c r="AV288" i="19"/>
  <c r="AU288" i="19"/>
  <c r="AS288" i="19"/>
  <c r="AR288" i="19"/>
  <c r="AQ288" i="19"/>
  <c r="AP288" i="19"/>
  <c r="AO288" i="19"/>
  <c r="AN288" i="19"/>
  <c r="AL288" i="19"/>
  <c r="AK288" i="19"/>
  <c r="AJ288" i="19"/>
  <c r="AI288" i="19"/>
  <c r="AH288" i="19"/>
  <c r="AG288" i="19"/>
  <c r="AF288" i="19"/>
  <c r="AE288" i="19"/>
  <c r="AD288" i="19"/>
  <c r="AC288" i="19"/>
  <c r="AZ286" i="19"/>
  <c r="AX286" i="19"/>
  <c r="AV286" i="19"/>
  <c r="AU286" i="19"/>
  <c r="AT286" i="19"/>
  <c r="AR286" i="19"/>
  <c r="AQ286" i="19"/>
  <c r="AP286" i="19"/>
  <c r="AO286" i="19"/>
  <c r="AN286" i="19"/>
  <c r="AL286" i="19"/>
  <c r="AK286" i="19"/>
  <c r="AJ286" i="19"/>
  <c r="AI286" i="19"/>
  <c r="AH286" i="19"/>
  <c r="AG286" i="19"/>
  <c r="AF286" i="19"/>
  <c r="AE286" i="19"/>
  <c r="AD286" i="19"/>
  <c r="AC286" i="19"/>
  <c r="AZ285" i="19"/>
  <c r="AX285" i="19"/>
  <c r="AV285" i="19"/>
  <c r="AU285" i="19"/>
  <c r="AR285" i="19"/>
  <c r="AQ285" i="19"/>
  <c r="AP285" i="19"/>
  <c r="AO285" i="19"/>
  <c r="AN285" i="19"/>
  <c r="AL285" i="19"/>
  <c r="AK285" i="19"/>
  <c r="AJ285" i="19"/>
  <c r="AI285" i="19"/>
  <c r="AH285" i="19"/>
  <c r="AG285" i="19"/>
  <c r="AF285" i="19"/>
  <c r="AE285" i="19"/>
  <c r="AD285" i="19"/>
  <c r="AC285" i="19"/>
  <c r="AZ284" i="19"/>
  <c r="AX284" i="19"/>
  <c r="AV284" i="19"/>
  <c r="AU284" i="19"/>
  <c r="AT284" i="19"/>
  <c r="AR284" i="19"/>
  <c r="AQ284" i="19"/>
  <c r="AP284" i="19"/>
  <c r="AO284" i="19"/>
  <c r="AN284" i="19"/>
  <c r="AL284" i="19"/>
  <c r="AK284" i="19"/>
  <c r="AJ284" i="19"/>
  <c r="AI284" i="19"/>
  <c r="AH284" i="19"/>
  <c r="AG284" i="19"/>
  <c r="AF284" i="19"/>
  <c r="AE284" i="19"/>
  <c r="AD284" i="19"/>
  <c r="AC284" i="19"/>
  <c r="AZ283" i="19"/>
  <c r="AX283" i="19"/>
  <c r="AV283" i="19"/>
  <c r="AU283" i="19"/>
  <c r="AR283" i="19"/>
  <c r="AQ283" i="19"/>
  <c r="AP283" i="19"/>
  <c r="AO283" i="19"/>
  <c r="AN283" i="19"/>
  <c r="AL283" i="19"/>
  <c r="AK283" i="19"/>
  <c r="AJ283" i="19"/>
  <c r="AI283" i="19"/>
  <c r="AH283" i="19"/>
  <c r="AG283" i="19"/>
  <c r="AF283" i="19"/>
  <c r="AE283" i="19"/>
  <c r="AD283" i="19"/>
  <c r="AC283" i="19"/>
  <c r="AZ282" i="19"/>
  <c r="AX282" i="19"/>
  <c r="AV282" i="19"/>
  <c r="AU282" i="19"/>
  <c r="AT282" i="19"/>
  <c r="AR282" i="19"/>
  <c r="AQ282" i="19"/>
  <c r="AP282" i="19"/>
  <c r="AO282" i="19"/>
  <c r="AN282" i="19"/>
  <c r="AL282" i="19"/>
  <c r="AK282" i="19"/>
  <c r="AJ282" i="19"/>
  <c r="AI282" i="19"/>
  <c r="AH282" i="19"/>
  <c r="AG282" i="19"/>
  <c r="AF282" i="19"/>
  <c r="AE282" i="19"/>
  <c r="AD282" i="19"/>
  <c r="AC282" i="19"/>
  <c r="AZ281" i="19"/>
  <c r="AX281" i="19"/>
  <c r="AV281" i="19"/>
  <c r="AU281" i="19"/>
  <c r="AR281" i="19"/>
  <c r="AQ281" i="19"/>
  <c r="AP281" i="19"/>
  <c r="AO281" i="19"/>
  <c r="AN281" i="19"/>
  <c r="AL281" i="19"/>
  <c r="AK281" i="19"/>
  <c r="AJ281" i="19"/>
  <c r="AI281" i="19"/>
  <c r="AH281" i="19"/>
  <c r="AG281" i="19"/>
  <c r="AF281" i="19"/>
  <c r="AE281" i="19"/>
  <c r="AD281" i="19"/>
  <c r="AC281" i="19"/>
  <c r="AZ280" i="19"/>
  <c r="AX280" i="19"/>
  <c r="AV280" i="19"/>
  <c r="AU280" i="19"/>
  <c r="AT280" i="19"/>
  <c r="AR280" i="19"/>
  <c r="AQ280" i="19"/>
  <c r="AP280" i="19"/>
  <c r="AO280" i="19"/>
  <c r="AN280" i="19"/>
  <c r="AL280" i="19"/>
  <c r="AK280" i="19"/>
  <c r="AJ280" i="19"/>
  <c r="AI280" i="19"/>
  <c r="AH280" i="19"/>
  <c r="AG280" i="19"/>
  <c r="AF280" i="19"/>
  <c r="AE280" i="19"/>
  <c r="AD280" i="19"/>
  <c r="AC280" i="19"/>
  <c r="AZ279" i="19"/>
  <c r="AX279" i="19"/>
  <c r="AV279" i="19"/>
  <c r="AU279" i="19"/>
  <c r="AR279" i="19"/>
  <c r="AQ279" i="19"/>
  <c r="AP279" i="19"/>
  <c r="AO279" i="19"/>
  <c r="AN279" i="19"/>
  <c r="AL279" i="19"/>
  <c r="AK279" i="19"/>
  <c r="AJ279" i="19"/>
  <c r="AI279" i="19"/>
  <c r="AH279" i="19"/>
  <c r="AG279" i="19"/>
  <c r="AF279" i="19"/>
  <c r="AE279" i="19"/>
  <c r="AD279" i="19"/>
  <c r="AC279" i="19"/>
  <c r="AZ278" i="19"/>
  <c r="AX278" i="19"/>
  <c r="AV278" i="19"/>
  <c r="AU278" i="19"/>
  <c r="AT278" i="19"/>
  <c r="AR278" i="19"/>
  <c r="AQ278" i="19"/>
  <c r="AP278" i="19"/>
  <c r="AO278" i="19"/>
  <c r="AN278" i="19"/>
  <c r="AL278" i="19"/>
  <c r="AK278" i="19"/>
  <c r="AJ278" i="19"/>
  <c r="AI278" i="19"/>
  <c r="AH278" i="19"/>
  <c r="AG278" i="19"/>
  <c r="AF278" i="19"/>
  <c r="AE278" i="19"/>
  <c r="AD278" i="19"/>
  <c r="AC278" i="19"/>
  <c r="AZ277" i="19"/>
  <c r="AX277" i="19"/>
  <c r="AV277" i="19"/>
  <c r="AU277" i="19"/>
  <c r="AR277" i="19"/>
  <c r="AQ277" i="19"/>
  <c r="AP277" i="19"/>
  <c r="AO277" i="19"/>
  <c r="AN277" i="19"/>
  <c r="AL277" i="19"/>
  <c r="AK277" i="19"/>
  <c r="AJ277" i="19"/>
  <c r="AI277" i="19"/>
  <c r="AH277" i="19"/>
  <c r="AG277" i="19"/>
  <c r="AF277" i="19"/>
  <c r="AE277" i="19"/>
  <c r="AD277" i="19"/>
  <c r="AC277" i="19"/>
  <c r="AB234" i="19"/>
  <c r="AB275" i="19" s="1"/>
  <c r="AB233" i="19"/>
  <c r="AB245" i="19" s="1"/>
  <c r="AB232" i="19"/>
  <c r="AB231" i="19"/>
  <c r="AB230" i="19"/>
  <c r="AB229" i="19"/>
  <c r="AB228" i="19"/>
  <c r="AB227" i="19"/>
  <c r="AB226" i="19"/>
  <c r="AB225" i="19"/>
  <c r="AB224" i="19"/>
  <c r="AB223" i="19"/>
  <c r="AB222" i="19"/>
  <c r="AB221" i="19"/>
  <c r="AB220" i="19"/>
  <c r="AB219" i="19"/>
  <c r="AB218" i="19"/>
  <c r="AB217" i="19"/>
  <c r="AB216" i="19"/>
  <c r="AB214" i="19"/>
  <c r="AB213" i="19"/>
  <c r="AB265" i="19" s="1"/>
  <c r="AB212" i="19"/>
  <c r="AB255" i="19" s="1"/>
  <c r="AB210" i="19"/>
  <c r="AB274" i="19" s="1"/>
  <c r="AB209" i="19"/>
  <c r="AB244" i="19" s="1"/>
  <c r="AB208" i="19"/>
  <c r="AB207" i="19"/>
  <c r="AB206" i="19"/>
  <c r="AB205" i="19"/>
  <c r="AB204" i="19"/>
  <c r="AB203" i="19"/>
  <c r="AB202" i="19"/>
  <c r="AB201" i="19"/>
  <c r="AB200" i="19"/>
  <c r="AB199" i="19"/>
  <c r="AB198" i="19"/>
  <c r="AB197" i="19"/>
  <c r="AB196" i="19"/>
  <c r="AB195" i="19"/>
  <c r="AB194" i="19"/>
  <c r="AB193" i="19"/>
  <c r="AB192" i="19"/>
  <c r="AB191" i="19"/>
  <c r="AB190" i="19"/>
  <c r="AB189" i="19"/>
  <c r="AB264" i="19" s="1"/>
  <c r="AB188" i="19"/>
  <c r="AB254" i="19" s="1"/>
  <c r="AB186" i="19"/>
  <c r="AB273" i="19" s="1"/>
  <c r="AB185" i="19"/>
  <c r="AB243" i="19" s="1"/>
  <c r="AB184" i="19"/>
  <c r="AB183" i="19"/>
  <c r="AB182" i="19"/>
  <c r="AB181" i="19"/>
  <c r="AB180" i="19"/>
  <c r="AB179" i="19"/>
  <c r="AB178" i="19"/>
  <c r="AB177" i="19"/>
  <c r="AB176" i="19"/>
  <c r="AB175" i="19"/>
  <c r="AB174" i="19"/>
  <c r="AB173" i="19"/>
  <c r="AB172" i="19"/>
  <c r="AB171" i="19"/>
  <c r="AB170" i="19"/>
  <c r="AB169" i="19"/>
  <c r="AB168" i="19"/>
  <c r="AB167" i="19"/>
  <c r="AB166" i="19"/>
  <c r="AB165" i="19"/>
  <c r="AB263" i="19" s="1"/>
  <c r="AB164" i="19"/>
  <c r="AB163" i="19"/>
  <c r="AB161" i="19"/>
  <c r="AB272" i="19" s="1"/>
  <c r="AB160" i="19"/>
  <c r="AB242" i="19" s="1"/>
  <c r="AB159" i="19"/>
  <c r="AB158" i="19"/>
  <c r="AB157" i="19"/>
  <c r="AB156" i="19"/>
  <c r="AB155" i="19"/>
  <c r="AB154" i="19"/>
  <c r="AB153" i="19"/>
  <c r="AB152" i="19"/>
  <c r="AB151" i="19"/>
  <c r="AB150" i="19"/>
  <c r="AB149" i="19"/>
  <c r="AB148" i="19"/>
  <c r="AB147" i="19"/>
  <c r="AB146" i="19"/>
  <c r="AB145" i="19"/>
  <c r="AB144" i="19"/>
  <c r="AB143" i="19"/>
  <c r="AB142" i="19"/>
  <c r="AB262" i="19" s="1"/>
  <c r="AB141" i="19"/>
  <c r="AB140" i="19"/>
  <c r="AB139" i="19"/>
  <c r="AB252" i="19" s="1"/>
  <c r="AB135" i="19"/>
  <c r="AB134" i="19"/>
  <c r="AB133" i="19"/>
  <c r="AB132" i="19"/>
  <c r="AB131" i="19"/>
  <c r="AB130" i="19"/>
  <c r="AB129" i="19"/>
  <c r="AB128" i="19"/>
  <c r="AB127" i="19"/>
  <c r="AB126" i="19"/>
  <c r="AB125" i="19"/>
  <c r="AB124" i="19"/>
  <c r="AB123" i="19"/>
  <c r="AB122" i="19"/>
  <c r="AB121" i="19"/>
  <c r="AB120" i="19"/>
  <c r="AB119" i="19"/>
  <c r="AB118" i="19"/>
  <c r="AB117" i="19"/>
  <c r="AB116" i="19"/>
  <c r="AB261" i="19" s="1"/>
  <c r="AB115" i="19"/>
  <c r="AB114" i="19"/>
  <c r="AB113" i="19"/>
  <c r="AB111" i="19"/>
  <c r="AB270" i="19" s="1"/>
  <c r="AB110" i="19"/>
  <c r="AB240" i="19" s="1"/>
  <c r="AB109" i="19"/>
  <c r="AB108" i="19"/>
  <c r="AB107" i="19"/>
  <c r="AB106" i="19"/>
  <c r="AB105" i="19"/>
  <c r="AB104" i="19"/>
  <c r="AB103" i="19"/>
  <c r="AB102" i="19"/>
  <c r="AB101" i="19"/>
  <c r="AB100" i="19"/>
  <c r="AB99" i="19"/>
  <c r="AB98" i="19"/>
  <c r="AB97" i="19"/>
  <c r="AB96" i="19"/>
  <c r="AB95" i="19"/>
  <c r="AB94" i="19"/>
  <c r="AB93" i="19"/>
  <c r="AB92" i="19"/>
  <c r="AB91" i="19"/>
  <c r="AB90" i="19"/>
  <c r="AB260" i="19" s="1"/>
  <c r="AB89" i="19"/>
  <c r="AB88" i="19"/>
  <c r="AB87" i="19"/>
  <c r="AB86" i="19"/>
  <c r="AB85" i="19"/>
  <c r="AB250" i="19" s="1"/>
  <c r="AB83" i="19"/>
  <c r="AB269" i="19" s="1"/>
  <c r="AB82" i="19"/>
  <c r="AB239" i="19" s="1"/>
  <c r="AB81" i="19"/>
  <c r="AB80" i="19"/>
  <c r="AB79" i="19"/>
  <c r="AB78" i="19"/>
  <c r="AB77" i="19"/>
  <c r="AB76" i="19"/>
  <c r="AB75" i="19"/>
  <c r="AB74" i="19"/>
  <c r="AB73" i="19"/>
  <c r="AB72" i="19"/>
  <c r="AB71" i="19"/>
  <c r="AB70" i="19"/>
  <c r="AB69" i="19"/>
  <c r="AB68" i="19"/>
  <c r="AB67" i="19"/>
  <c r="AB66" i="19"/>
  <c r="AB65" i="19"/>
  <c r="AB64" i="19"/>
  <c r="AB63" i="19"/>
  <c r="AB62" i="19"/>
  <c r="AB259" i="19" s="1"/>
  <c r="AB61" i="19"/>
  <c r="AB60" i="19"/>
  <c r="AB249" i="19" s="1"/>
  <c r="AB58" i="19"/>
  <c r="AB268" i="19" s="1"/>
  <c r="AB57" i="19"/>
  <c r="AB238" i="19" s="1"/>
  <c r="AB56" i="19"/>
  <c r="AB55" i="19"/>
  <c r="AB54" i="19"/>
  <c r="AB53" i="19"/>
  <c r="AB52" i="19"/>
  <c r="AB51" i="19"/>
  <c r="AB50" i="19"/>
  <c r="AB49" i="19"/>
  <c r="AB48" i="19"/>
  <c r="AB47" i="19"/>
  <c r="AB46" i="19"/>
  <c r="AB45" i="19"/>
  <c r="AB44" i="19"/>
  <c r="AB43" i="19"/>
  <c r="AB42" i="19"/>
  <c r="AB41" i="19"/>
  <c r="AB40" i="19"/>
  <c r="AB39" i="19"/>
  <c r="AB38" i="19"/>
  <c r="AB37" i="19"/>
  <c r="AB258" i="19" s="1"/>
  <c r="AB36" i="19"/>
  <c r="AB35" i="19"/>
  <c r="AB34" i="19"/>
  <c r="AB33" i="19"/>
  <c r="AB248" i="19" s="1"/>
  <c r="AB29" i="19"/>
  <c r="AB28" i="19"/>
  <c r="AB27" i="19"/>
  <c r="AB26" i="19"/>
  <c r="AB25" i="19"/>
  <c r="AB24" i="19"/>
  <c r="AB23" i="19"/>
  <c r="AB22" i="19"/>
  <c r="AB21" i="19"/>
  <c r="AB20" i="19"/>
  <c r="AB19" i="19"/>
  <c r="AB18" i="19"/>
  <c r="AB17" i="19"/>
  <c r="AB16" i="19"/>
  <c r="AB15" i="19"/>
  <c r="AB14" i="19"/>
  <c r="AB13" i="19"/>
  <c r="AB12" i="19"/>
  <c r="AB11" i="19"/>
  <c r="AB10" i="19"/>
  <c r="AB257" i="19" s="1"/>
  <c r="AB9" i="19"/>
  <c r="AB8" i="19"/>
  <c r="AB7" i="19"/>
  <c r="AB137" i="19" l="1"/>
  <c r="AB271" i="19" s="1"/>
  <c r="C10" i="25"/>
  <c r="C23" i="25" s="1"/>
  <c r="E23" i="25" s="1"/>
  <c r="I23" i="25" s="1"/>
  <c r="F10" i="20"/>
  <c r="C11" i="25"/>
  <c r="F11" i="20"/>
  <c r="H11" i="20" s="1"/>
  <c r="D11" i="25"/>
  <c r="G11" i="20"/>
  <c r="C4" i="25"/>
  <c r="F4" i="20"/>
  <c r="F17" i="20" s="1"/>
  <c r="H17" i="20" s="1"/>
  <c r="C8" i="25"/>
  <c r="F8" i="20"/>
  <c r="C5" i="25"/>
  <c r="F5" i="20"/>
  <c r="F18" i="20" s="1"/>
  <c r="H18" i="20" s="1"/>
  <c r="C9" i="25"/>
  <c r="F9" i="20"/>
  <c r="C7" i="25"/>
  <c r="F7" i="20"/>
  <c r="F20" i="20" s="1"/>
  <c r="D4" i="25"/>
  <c r="G4" i="20"/>
  <c r="D5" i="25"/>
  <c r="G5" i="20"/>
  <c r="D6" i="25"/>
  <c r="G6" i="20"/>
  <c r="D7" i="25"/>
  <c r="G7" i="20"/>
  <c r="D8" i="25"/>
  <c r="G8" i="20"/>
  <c r="D9" i="25"/>
  <c r="G9" i="20"/>
  <c r="D10" i="25"/>
  <c r="G10" i="20"/>
  <c r="C6" i="25"/>
  <c r="C19" i="25" s="1"/>
  <c r="E19" i="25" s="1"/>
  <c r="I19" i="25" s="1"/>
  <c r="F6" i="20"/>
  <c r="F22" i="20"/>
  <c r="H22" i="20" s="1"/>
  <c r="F21" i="20"/>
  <c r="H21" i="20" s="1"/>
  <c r="AB30" i="19"/>
  <c r="AB237" i="19" s="1"/>
  <c r="AB253" i="19"/>
  <c r="AB247" i="19"/>
  <c r="AB251" i="19"/>
  <c r="AT277" i="19"/>
  <c r="AT279" i="19"/>
  <c r="AT281" i="19"/>
  <c r="AT283" i="19"/>
  <c r="AT285" i="19"/>
  <c r="AY290" i="19"/>
  <c r="AY295" i="19"/>
  <c r="F23" i="20"/>
  <c r="AY285" i="19"/>
  <c r="AY281" i="19"/>
  <c r="AY279" i="19"/>
  <c r="AY284" i="19"/>
  <c r="AY278" i="19"/>
  <c r="AY280" i="19"/>
  <c r="AY286" i="19"/>
  <c r="AY283" i="19"/>
  <c r="AY277" i="19"/>
  <c r="AY282" i="19"/>
  <c r="AM285" i="19"/>
  <c r="AM281" i="19"/>
  <c r="AM279" i="19"/>
  <c r="AM284" i="19"/>
  <c r="AM278" i="19"/>
  <c r="AM286" i="19"/>
  <c r="AM283" i="19"/>
  <c r="AM277" i="19"/>
  <c r="AM282" i="19"/>
  <c r="AM280" i="19"/>
  <c r="AM295" i="19"/>
  <c r="AM289" i="19"/>
  <c r="AM296" i="19"/>
  <c r="AM297" i="19"/>
  <c r="AM294" i="19"/>
  <c r="AM288" i="19"/>
  <c r="AM290" i="19"/>
  <c r="AM293" i="19"/>
  <c r="AM291" i="19"/>
  <c r="AM292" i="19"/>
  <c r="AY296" i="19"/>
  <c r="AB31" i="19"/>
  <c r="AB267" i="19" s="1"/>
  <c r="AB136" i="19"/>
  <c r="AB241" i="19" s="1"/>
  <c r="AT288" i="19"/>
  <c r="AY291" i="19"/>
  <c r="AY293" i="19"/>
  <c r="AT294" i="19"/>
  <c r="AT297" i="19"/>
  <c r="AY292" i="19"/>
  <c r="AY288" i="19"/>
  <c r="AY294" i="19"/>
  <c r="AY297" i="19"/>
  <c r="AY289" i="19"/>
  <c r="AT290" i="19"/>
  <c r="AT292" i="19"/>
  <c r="AT296" i="19"/>
  <c r="G24" i="18"/>
  <c r="G23" i="18"/>
  <c r="G22" i="18"/>
  <c r="G21" i="18"/>
  <c r="G20" i="18"/>
  <c r="G19" i="18"/>
  <c r="G18" i="18"/>
  <c r="G17" i="18"/>
  <c r="D24" i="18"/>
  <c r="D23" i="18"/>
  <c r="D22" i="18"/>
  <c r="D21" i="18"/>
  <c r="D20" i="18"/>
  <c r="D19" i="18"/>
  <c r="D18" i="18"/>
  <c r="D17" i="18"/>
  <c r="AZ288" i="17"/>
  <c r="AZ289" i="17"/>
  <c r="AZ290" i="17"/>
  <c r="AZ291" i="17"/>
  <c r="AZ292" i="17"/>
  <c r="AZ293" i="17"/>
  <c r="AZ294" i="17"/>
  <c r="AZ295" i="17"/>
  <c r="AZ296" i="17"/>
  <c r="AZ297" i="17"/>
  <c r="AZ277" i="17"/>
  <c r="AZ278" i="17"/>
  <c r="AZ279" i="17"/>
  <c r="AZ280" i="17"/>
  <c r="AZ281" i="17"/>
  <c r="AZ282" i="17"/>
  <c r="AZ283" i="17"/>
  <c r="AZ284" i="17"/>
  <c r="AZ285" i="17"/>
  <c r="AZ286" i="17"/>
  <c r="AN288" i="17"/>
  <c r="AN289" i="17"/>
  <c r="AN290" i="17"/>
  <c r="AN291" i="17"/>
  <c r="AN292" i="17"/>
  <c r="AN293" i="17"/>
  <c r="AN294" i="17"/>
  <c r="AN295" i="17"/>
  <c r="AN296" i="17"/>
  <c r="AN297" i="17"/>
  <c r="AN277" i="17"/>
  <c r="AN278" i="17"/>
  <c r="AN279" i="17"/>
  <c r="AN280" i="17"/>
  <c r="AN281" i="17"/>
  <c r="AN282" i="17"/>
  <c r="AN283" i="17"/>
  <c r="AN284" i="17"/>
  <c r="AN285" i="17"/>
  <c r="AN286" i="17"/>
  <c r="AA267" i="17"/>
  <c r="AA268" i="17"/>
  <c r="AA269" i="17"/>
  <c r="AA270" i="17"/>
  <c r="AA271" i="17"/>
  <c r="AA272" i="17"/>
  <c r="AA273" i="17"/>
  <c r="AA274" i="17"/>
  <c r="AA275" i="17"/>
  <c r="AA257" i="17"/>
  <c r="AA258" i="17"/>
  <c r="AA259" i="17"/>
  <c r="AA260" i="17"/>
  <c r="AA261" i="17"/>
  <c r="AA262" i="17"/>
  <c r="AA263" i="17"/>
  <c r="AA264" i="17"/>
  <c r="AA265" i="17"/>
  <c r="AA247" i="17"/>
  <c r="AA248" i="17"/>
  <c r="AA249" i="17"/>
  <c r="AA250" i="17"/>
  <c r="AA251" i="17"/>
  <c r="AA252" i="17"/>
  <c r="AA253" i="17"/>
  <c r="AA254" i="17"/>
  <c r="AA255" i="17"/>
  <c r="AA237" i="17"/>
  <c r="AA238" i="17"/>
  <c r="AA239" i="17"/>
  <c r="AA240" i="17"/>
  <c r="AA241" i="17"/>
  <c r="AA242" i="17"/>
  <c r="AA243" i="17"/>
  <c r="AA244" i="17"/>
  <c r="AA245" i="17"/>
  <c r="O267" i="17"/>
  <c r="O268" i="17"/>
  <c r="O269" i="17"/>
  <c r="O270" i="17"/>
  <c r="O271" i="17"/>
  <c r="O272" i="17"/>
  <c r="O273" i="17"/>
  <c r="O274" i="17"/>
  <c r="O275" i="17"/>
  <c r="O257" i="17"/>
  <c r="O258" i="17"/>
  <c r="O259" i="17"/>
  <c r="O260" i="17"/>
  <c r="O261" i="17"/>
  <c r="O262" i="17"/>
  <c r="O263" i="17"/>
  <c r="O264" i="17"/>
  <c r="O265" i="17"/>
  <c r="O247" i="17"/>
  <c r="O248" i="17"/>
  <c r="O249" i="17"/>
  <c r="O250" i="17"/>
  <c r="O251" i="17"/>
  <c r="O252" i="17"/>
  <c r="O253" i="17"/>
  <c r="O254" i="17"/>
  <c r="O255" i="17"/>
  <c r="O237" i="17"/>
  <c r="O238" i="17"/>
  <c r="O239" i="17"/>
  <c r="O240" i="17"/>
  <c r="O241" i="17"/>
  <c r="O242" i="17"/>
  <c r="O243" i="17"/>
  <c r="O244" i="17"/>
  <c r="O245" i="17"/>
  <c r="E10" i="25" l="1"/>
  <c r="I10" i="25" s="1"/>
  <c r="C20" i="25"/>
  <c r="E20" i="25" s="1"/>
  <c r="I20" i="25" s="1"/>
  <c r="E7" i="25"/>
  <c r="I7" i="25" s="1"/>
  <c r="C18" i="25"/>
  <c r="E18" i="25" s="1"/>
  <c r="I18" i="25" s="1"/>
  <c r="E5" i="25"/>
  <c r="I5" i="25" s="1"/>
  <c r="C17" i="25"/>
  <c r="E17" i="25" s="1"/>
  <c r="I17" i="25" s="1"/>
  <c r="E4" i="25"/>
  <c r="I4" i="25" s="1"/>
  <c r="E11" i="25"/>
  <c r="I11" i="25" s="1"/>
  <c r="C24" i="25"/>
  <c r="E24" i="25" s="1"/>
  <c r="I24" i="25" s="1"/>
  <c r="F24" i="20"/>
  <c r="H24" i="20" s="1"/>
  <c r="E6" i="25"/>
  <c r="I6" i="25" s="1"/>
  <c r="C22" i="25"/>
  <c r="E22" i="25" s="1"/>
  <c r="I22" i="25" s="1"/>
  <c r="E9" i="25"/>
  <c r="I9" i="25" s="1"/>
  <c r="C21" i="25"/>
  <c r="E21" i="25" s="1"/>
  <c r="I21" i="25" s="1"/>
  <c r="E8" i="25"/>
  <c r="I8" i="25" s="1"/>
  <c r="H8" i="20"/>
  <c r="H5" i="20"/>
  <c r="H7" i="20"/>
  <c r="H9" i="20"/>
  <c r="H6" i="20"/>
  <c r="F19" i="20"/>
  <c r="H19" i="20" s="1"/>
  <c r="H10" i="20"/>
  <c r="H4" i="20"/>
  <c r="H20" i="20"/>
  <c r="H23" i="20"/>
  <c r="Q253" i="17"/>
  <c r="R253" i="17"/>
  <c r="S253" i="17"/>
  <c r="T253" i="17"/>
  <c r="V253" i="17"/>
  <c r="X253" i="17"/>
  <c r="Y253" i="17"/>
  <c r="Z253" i="17"/>
  <c r="P253" i="17"/>
  <c r="E253" i="17"/>
  <c r="F253" i="17"/>
  <c r="G253" i="17"/>
  <c r="H253" i="17"/>
  <c r="I253" i="17"/>
  <c r="J253" i="17"/>
  <c r="K253" i="17"/>
  <c r="L253" i="17"/>
  <c r="M253" i="17"/>
  <c r="N253" i="17"/>
  <c r="D253" i="17"/>
  <c r="R253" i="16"/>
  <c r="S253" i="16"/>
  <c r="T253" i="16"/>
  <c r="U253" i="16"/>
  <c r="V253" i="16"/>
  <c r="W253" i="16"/>
  <c r="X253" i="16"/>
  <c r="Y253" i="16"/>
  <c r="Z253" i="16"/>
  <c r="AA253" i="16"/>
  <c r="Q253" i="16"/>
  <c r="P253" i="16"/>
  <c r="D253" i="16"/>
  <c r="E253" i="16"/>
  <c r="F253" i="16"/>
  <c r="G253" i="16"/>
  <c r="H253" i="16"/>
  <c r="I253" i="16"/>
  <c r="J253" i="16"/>
  <c r="K253" i="16"/>
  <c r="L253" i="16"/>
  <c r="M253" i="16"/>
  <c r="N253" i="16"/>
  <c r="O253" i="16"/>
  <c r="AB165" i="16"/>
  <c r="AB163" i="16"/>
  <c r="AB185" i="16" s="1"/>
  <c r="AB10" i="16"/>
  <c r="AB7" i="16"/>
  <c r="C10" i="20" l="1"/>
  <c r="C23" i="20" s="1"/>
  <c r="E23" i="20" s="1"/>
  <c r="I23" i="20" s="1"/>
  <c r="AB30" i="16"/>
  <c r="F10" i="18"/>
  <c r="C10" i="18"/>
  <c r="N237" i="17"/>
  <c r="AX288" i="17"/>
  <c r="AW277" i="17"/>
  <c r="AX277" i="17"/>
  <c r="AW278" i="17"/>
  <c r="AX278" i="17"/>
  <c r="AW279" i="17"/>
  <c r="AX279" i="17"/>
  <c r="AW280" i="17"/>
  <c r="AX280" i="17"/>
  <c r="AW281" i="17"/>
  <c r="AX281" i="17"/>
  <c r="AW282" i="17"/>
  <c r="AX282" i="17"/>
  <c r="AW283" i="17"/>
  <c r="AX283" i="17"/>
  <c r="AW284" i="17"/>
  <c r="AX284" i="17"/>
  <c r="AW285" i="17"/>
  <c r="AX285" i="17"/>
  <c r="AW286" i="17"/>
  <c r="AX286" i="17"/>
  <c r="AL277" i="17"/>
  <c r="Z267" i="17"/>
  <c r="Z268" i="17"/>
  <c r="Z269" i="17"/>
  <c r="Z270" i="17"/>
  <c r="Z271" i="17"/>
  <c r="Z272" i="17"/>
  <c r="Z273" i="17"/>
  <c r="Z274" i="17"/>
  <c r="Z292" i="17" s="1"/>
  <c r="Z275" i="17"/>
  <c r="N267" i="17"/>
  <c r="N268" i="17"/>
  <c r="N269" i="17"/>
  <c r="N270" i="17"/>
  <c r="N271" i="17"/>
  <c r="N272" i="17"/>
  <c r="N273" i="17"/>
  <c r="N274" i="17"/>
  <c r="N292" i="17" s="1"/>
  <c r="AM289" i="17" s="1"/>
  <c r="N275" i="17"/>
  <c r="Z257" i="17"/>
  <c r="Z258" i="17"/>
  <c r="Z259" i="17"/>
  <c r="Z260" i="17"/>
  <c r="Z261" i="17"/>
  <c r="Z262" i="17"/>
  <c r="Z263" i="17"/>
  <c r="Z264" i="17"/>
  <c r="Z265" i="17"/>
  <c r="N257" i="17"/>
  <c r="N258" i="17"/>
  <c r="N259" i="17"/>
  <c r="N260" i="17"/>
  <c r="N261" i="17"/>
  <c r="N262" i="17"/>
  <c r="N263" i="17"/>
  <c r="N264" i="17"/>
  <c r="N265" i="17"/>
  <c r="Z247" i="17"/>
  <c r="Z248" i="17"/>
  <c r="Z249" i="17"/>
  <c r="Z250" i="17"/>
  <c r="Z251" i="17"/>
  <c r="Z252" i="17"/>
  <c r="Z254" i="17"/>
  <c r="Z255" i="17"/>
  <c r="N247" i="17"/>
  <c r="N248" i="17"/>
  <c r="N249" i="17"/>
  <c r="N250" i="17"/>
  <c r="N251" i="17"/>
  <c r="N252" i="17"/>
  <c r="N254" i="17"/>
  <c r="N255" i="17"/>
  <c r="Z237" i="17"/>
  <c r="Z238" i="17"/>
  <c r="Z239" i="17"/>
  <c r="Z240" i="17"/>
  <c r="Z241" i="17"/>
  <c r="Z242" i="17"/>
  <c r="Z243" i="17"/>
  <c r="Z244" i="17"/>
  <c r="Z281" i="17" s="1"/>
  <c r="Z245" i="17"/>
  <c r="N238" i="17"/>
  <c r="N239" i="17"/>
  <c r="N240" i="17"/>
  <c r="N241" i="17"/>
  <c r="N242" i="17"/>
  <c r="N243" i="17"/>
  <c r="N244" i="17"/>
  <c r="N281" i="17" s="1"/>
  <c r="AM278" i="17" s="1"/>
  <c r="N245" i="17"/>
  <c r="M237" i="17"/>
  <c r="AB213" i="17"/>
  <c r="AB214" i="17"/>
  <c r="AB215" i="17"/>
  <c r="AB216" i="17"/>
  <c r="AB217" i="17"/>
  <c r="AB218" i="17"/>
  <c r="AB219" i="17"/>
  <c r="AB220" i="17"/>
  <c r="AB221" i="17"/>
  <c r="AB222" i="17"/>
  <c r="AB223" i="17"/>
  <c r="AB224" i="17"/>
  <c r="AB225" i="17"/>
  <c r="AB226" i="17"/>
  <c r="AB227" i="17"/>
  <c r="AB228" i="17"/>
  <c r="AB229" i="17"/>
  <c r="AB230" i="17"/>
  <c r="AB231" i="17"/>
  <c r="AB232" i="17"/>
  <c r="AB233" i="17"/>
  <c r="AB234" i="17"/>
  <c r="AB212" i="17"/>
  <c r="AB189" i="17"/>
  <c r="AB190" i="17"/>
  <c r="AB191" i="17"/>
  <c r="AB192" i="17"/>
  <c r="AB193" i="17"/>
  <c r="AB194" i="17"/>
  <c r="AB195" i="17"/>
  <c r="AB196" i="17"/>
  <c r="AB197" i="17"/>
  <c r="AB198" i="17"/>
  <c r="AB199" i="17"/>
  <c r="AB200" i="17"/>
  <c r="AB201" i="17"/>
  <c r="AB202" i="17"/>
  <c r="AB203" i="17"/>
  <c r="AB204" i="17"/>
  <c r="AB205" i="17"/>
  <c r="AB206" i="17"/>
  <c r="AB207" i="17"/>
  <c r="AB208" i="17"/>
  <c r="AB209" i="17"/>
  <c r="AB188" i="17"/>
  <c r="AB164" i="17"/>
  <c r="AB165" i="17"/>
  <c r="AB166" i="17"/>
  <c r="AB167" i="17"/>
  <c r="AB168" i="17"/>
  <c r="AB169" i="17"/>
  <c r="AB170" i="17"/>
  <c r="AB171" i="17"/>
  <c r="AB172" i="17"/>
  <c r="AB173" i="17"/>
  <c r="AB174" i="17"/>
  <c r="AB175" i="17"/>
  <c r="AB176" i="17"/>
  <c r="AB177" i="17"/>
  <c r="AB178" i="17"/>
  <c r="AB179" i="17"/>
  <c r="AB180" i="17"/>
  <c r="AB181" i="17"/>
  <c r="AB182" i="17"/>
  <c r="AB183" i="17"/>
  <c r="AB184" i="17"/>
  <c r="AB185" i="17"/>
  <c r="AB186" i="17"/>
  <c r="AB163" i="17"/>
  <c r="AB140" i="17"/>
  <c r="AB141" i="17"/>
  <c r="AB142" i="17"/>
  <c r="AB143" i="17"/>
  <c r="AB144" i="17"/>
  <c r="AB145" i="17"/>
  <c r="AB146" i="17"/>
  <c r="AB147" i="17"/>
  <c r="AB148" i="17"/>
  <c r="AB149" i="17"/>
  <c r="AB150" i="17"/>
  <c r="AB151" i="17"/>
  <c r="AB152" i="17"/>
  <c r="AB153" i="17"/>
  <c r="AB154" i="17"/>
  <c r="AB155" i="17"/>
  <c r="AB156" i="17"/>
  <c r="AB157" i="17"/>
  <c r="AB158" i="17"/>
  <c r="AB159" i="17"/>
  <c r="AB160" i="17"/>
  <c r="AB161" i="17"/>
  <c r="AB139" i="17"/>
  <c r="AB86" i="17"/>
  <c r="AB87" i="17"/>
  <c r="AB88" i="17"/>
  <c r="AB89" i="17"/>
  <c r="AB90" i="17"/>
  <c r="AB91" i="17"/>
  <c r="AB92" i="17"/>
  <c r="AB93" i="17"/>
  <c r="AB94" i="17"/>
  <c r="AB95" i="17"/>
  <c r="AB96" i="17"/>
  <c r="AB97" i="17"/>
  <c r="AB98" i="17"/>
  <c r="AB99" i="17"/>
  <c r="AB100" i="17"/>
  <c r="AB101" i="17"/>
  <c r="AB102" i="17"/>
  <c r="AB103" i="17"/>
  <c r="AB104" i="17"/>
  <c r="AB105" i="17"/>
  <c r="AB106" i="17"/>
  <c r="AB107" i="17"/>
  <c r="AB108" i="17"/>
  <c r="AB109" i="17"/>
  <c r="AB110" i="17"/>
  <c r="AB111" i="17"/>
  <c r="AB85" i="17"/>
  <c r="AB61" i="17"/>
  <c r="AB62" i="17"/>
  <c r="AB63" i="17"/>
  <c r="AB64" i="17"/>
  <c r="AB65" i="17"/>
  <c r="AB66" i="17"/>
  <c r="AB67" i="17"/>
  <c r="AB68" i="17"/>
  <c r="AB69" i="17"/>
  <c r="AB70" i="17"/>
  <c r="AB71" i="17"/>
  <c r="AB72" i="17"/>
  <c r="AB73" i="17"/>
  <c r="AB74" i="17"/>
  <c r="AB75" i="17"/>
  <c r="AB76" i="17"/>
  <c r="AB77" i="17"/>
  <c r="AB78" i="17"/>
  <c r="AB79" i="17"/>
  <c r="AB80" i="17"/>
  <c r="AB81" i="17"/>
  <c r="AB82" i="17"/>
  <c r="AB83" i="17"/>
  <c r="AB34" i="17"/>
  <c r="AB35" i="17"/>
  <c r="AB36" i="17"/>
  <c r="AB37" i="17"/>
  <c r="AB38" i="17"/>
  <c r="AB39" i="17"/>
  <c r="AB40" i="17"/>
  <c r="AB41" i="17"/>
  <c r="AB42" i="17"/>
  <c r="AB43" i="17"/>
  <c r="AB44" i="17"/>
  <c r="AB45" i="17"/>
  <c r="AB46" i="17"/>
  <c r="AB47" i="17"/>
  <c r="AB48" i="17"/>
  <c r="AB49" i="17"/>
  <c r="AB50" i="17"/>
  <c r="AB51" i="17"/>
  <c r="AB52" i="17"/>
  <c r="AB53" i="17"/>
  <c r="AB54" i="17"/>
  <c r="AB55" i="17"/>
  <c r="AB56" i="17"/>
  <c r="AB57" i="17"/>
  <c r="AB58" i="17"/>
  <c r="AB33" i="17"/>
  <c r="AB60" i="17"/>
  <c r="AM281" i="17" l="1"/>
  <c r="AM277" i="17"/>
  <c r="AM285" i="17"/>
  <c r="AY280" i="17"/>
  <c r="AY284" i="17"/>
  <c r="AY279" i="17"/>
  <c r="AY283" i="17"/>
  <c r="AY277" i="17"/>
  <c r="AY285" i="17"/>
  <c r="AY278" i="17"/>
  <c r="AY282" i="17"/>
  <c r="AY286" i="17"/>
  <c r="AY281" i="17"/>
  <c r="AY288" i="17"/>
  <c r="AY291" i="17"/>
  <c r="AY295" i="17"/>
  <c r="AY292" i="17"/>
  <c r="AY296" i="17"/>
  <c r="AY290" i="17"/>
  <c r="AY289" i="17"/>
  <c r="AY293" i="17"/>
  <c r="AY297" i="17"/>
  <c r="AY294" i="17"/>
  <c r="AM296" i="17"/>
  <c r="AM292" i="17"/>
  <c r="AM284" i="17"/>
  <c r="AM280" i="17"/>
  <c r="AM295" i="17"/>
  <c r="AM291" i="17"/>
  <c r="AM288" i="17"/>
  <c r="AM283" i="17"/>
  <c r="AM279" i="17"/>
  <c r="AM294" i="17"/>
  <c r="AM290" i="17"/>
  <c r="AM286" i="17"/>
  <c r="AM282" i="17"/>
  <c r="AM297" i="17"/>
  <c r="AM293" i="17"/>
  <c r="AB29" i="17"/>
  <c r="AW288" i="17" l="1"/>
  <c r="AW289" i="17"/>
  <c r="AW290" i="17"/>
  <c r="AW291" i="17"/>
  <c r="AW292" i="17"/>
  <c r="AW293" i="17"/>
  <c r="AW294" i="17"/>
  <c r="AW295" i="17"/>
  <c r="AW296" i="17"/>
  <c r="AW297" i="17"/>
  <c r="AL288" i="17"/>
  <c r="AL289" i="17"/>
  <c r="AL290" i="17"/>
  <c r="AL291" i="17"/>
  <c r="AL292" i="17"/>
  <c r="AL293" i="17"/>
  <c r="AL294" i="17"/>
  <c r="AL295" i="17"/>
  <c r="AL296" i="17"/>
  <c r="AL297" i="17"/>
  <c r="AL278" i="17"/>
  <c r="AL279" i="17"/>
  <c r="AL280" i="17"/>
  <c r="AL281" i="17"/>
  <c r="AL282" i="17"/>
  <c r="AL283" i="17"/>
  <c r="AL284" i="17"/>
  <c r="AL285" i="17"/>
  <c r="AL286" i="17"/>
  <c r="Y267" i="17"/>
  <c r="Y268" i="17"/>
  <c r="Y269" i="17"/>
  <c r="Y270" i="17"/>
  <c r="Y271" i="17"/>
  <c r="Y272" i="17"/>
  <c r="Y273" i="17"/>
  <c r="Y274" i="17"/>
  <c r="Y275" i="17"/>
  <c r="M267" i="17"/>
  <c r="M268" i="17"/>
  <c r="M269" i="17"/>
  <c r="M270" i="17"/>
  <c r="M271" i="17"/>
  <c r="M272" i="17"/>
  <c r="M273" i="17"/>
  <c r="M274" i="17"/>
  <c r="M275" i="17"/>
  <c r="Y257" i="17"/>
  <c r="Y258" i="17"/>
  <c r="Y259" i="17"/>
  <c r="Y260" i="17"/>
  <c r="Y261" i="17"/>
  <c r="Y262" i="17"/>
  <c r="Y263" i="17"/>
  <c r="Y264" i="17"/>
  <c r="Y265" i="17"/>
  <c r="M257" i="17"/>
  <c r="M258" i="17"/>
  <c r="M259" i="17"/>
  <c r="M260" i="17"/>
  <c r="M261" i="17"/>
  <c r="M262" i="17"/>
  <c r="M263" i="17"/>
  <c r="M264" i="17"/>
  <c r="M265" i="17"/>
  <c r="Y247" i="17"/>
  <c r="Y248" i="17"/>
  <c r="Y249" i="17"/>
  <c r="Y250" i="17"/>
  <c r="Y251" i="17"/>
  <c r="Y252" i="17"/>
  <c r="Y254" i="17"/>
  <c r="Y255" i="17"/>
  <c r="M247" i="17"/>
  <c r="M248" i="17"/>
  <c r="M249" i="17"/>
  <c r="M250" i="17"/>
  <c r="M251" i="17"/>
  <c r="M252" i="17"/>
  <c r="M254" i="17"/>
  <c r="M255" i="17"/>
  <c r="Y237" i="17"/>
  <c r="Y238" i="17"/>
  <c r="Y239" i="17"/>
  <c r="Y240" i="17"/>
  <c r="Y241" i="17"/>
  <c r="Y242" i="17"/>
  <c r="Y243" i="17"/>
  <c r="Y244" i="17"/>
  <c r="Y245" i="17"/>
  <c r="M238" i="17"/>
  <c r="M239" i="17"/>
  <c r="M240" i="17"/>
  <c r="M241" i="17"/>
  <c r="M242" i="17"/>
  <c r="M243" i="17"/>
  <c r="M244" i="17"/>
  <c r="M245" i="17"/>
  <c r="AB23" i="17" l="1"/>
  <c r="AB10" i="17"/>
  <c r="AS277" i="17" l="1"/>
  <c r="AU277" i="17"/>
  <c r="AV277" i="17"/>
  <c r="AU278" i="17"/>
  <c r="AV278" i="17"/>
  <c r="AU279" i="17"/>
  <c r="AV279" i="17"/>
  <c r="AU280" i="17"/>
  <c r="AV280" i="17"/>
  <c r="AU281" i="17"/>
  <c r="AV281" i="17"/>
  <c r="AU282" i="17"/>
  <c r="AV282" i="17"/>
  <c r="AU283" i="17"/>
  <c r="AV283" i="17"/>
  <c r="AU284" i="17"/>
  <c r="AV284" i="17"/>
  <c r="AU285" i="17"/>
  <c r="AV285" i="17"/>
  <c r="AU286" i="17"/>
  <c r="AV286" i="17"/>
  <c r="X267" i="17"/>
  <c r="X268" i="17"/>
  <c r="X269" i="17"/>
  <c r="X270" i="17"/>
  <c r="X271" i="17"/>
  <c r="X272" i="17"/>
  <c r="X273" i="17"/>
  <c r="X274" i="17"/>
  <c r="X275" i="17"/>
  <c r="X257" i="17"/>
  <c r="X258" i="17"/>
  <c r="X259" i="17"/>
  <c r="X260" i="17"/>
  <c r="X261" i="17"/>
  <c r="X262" i="17"/>
  <c r="X263" i="17"/>
  <c r="X264" i="17"/>
  <c r="X265" i="17"/>
  <c r="L267" i="17"/>
  <c r="L268" i="17"/>
  <c r="L269" i="17"/>
  <c r="L270" i="17"/>
  <c r="L271" i="17"/>
  <c r="L272" i="17"/>
  <c r="L273" i="17"/>
  <c r="L274" i="17"/>
  <c r="L275" i="17"/>
  <c r="L257" i="17"/>
  <c r="L258" i="17"/>
  <c r="L259" i="17"/>
  <c r="L260" i="17"/>
  <c r="L261" i="17"/>
  <c r="L262" i="17"/>
  <c r="L263" i="17"/>
  <c r="L264" i="17"/>
  <c r="L265" i="17"/>
  <c r="X247" i="17"/>
  <c r="X248" i="17"/>
  <c r="X249" i="17"/>
  <c r="X250" i="17"/>
  <c r="X251" i="17"/>
  <c r="X252" i="17"/>
  <c r="X254" i="17"/>
  <c r="X255" i="17"/>
  <c r="L247" i="17"/>
  <c r="L248" i="17"/>
  <c r="L249" i="17"/>
  <c r="L250" i="17"/>
  <c r="L251" i="17"/>
  <c r="L252" i="17"/>
  <c r="L254" i="17"/>
  <c r="L255" i="17"/>
  <c r="X237" i="17"/>
  <c r="X238" i="17"/>
  <c r="X239" i="17"/>
  <c r="X240" i="17"/>
  <c r="X241" i="17"/>
  <c r="X242" i="17"/>
  <c r="X243" i="17"/>
  <c r="X244" i="17"/>
  <c r="X245" i="17"/>
  <c r="L237" i="17"/>
  <c r="L238" i="17"/>
  <c r="L239" i="17"/>
  <c r="L240" i="17"/>
  <c r="L241" i="17"/>
  <c r="L242" i="17"/>
  <c r="L243" i="17"/>
  <c r="L244" i="17"/>
  <c r="L245" i="17"/>
  <c r="AP277" i="17" l="1"/>
  <c r="AQ277" i="17"/>
  <c r="AR277" i="17"/>
  <c r="AP278" i="17"/>
  <c r="AQ278" i="17"/>
  <c r="AR278" i="17"/>
  <c r="AS278" i="17"/>
  <c r="AP279" i="17"/>
  <c r="AQ279" i="17"/>
  <c r="AR279" i="17"/>
  <c r="AS279" i="17"/>
  <c r="AP280" i="17"/>
  <c r="AQ280" i="17"/>
  <c r="AR280" i="17"/>
  <c r="AS280" i="17"/>
  <c r="AP281" i="17"/>
  <c r="AQ281" i="17"/>
  <c r="AR281" i="17"/>
  <c r="AS281" i="17"/>
  <c r="AP282" i="17"/>
  <c r="AQ282" i="17"/>
  <c r="AR282" i="17"/>
  <c r="AS282" i="17"/>
  <c r="AP283" i="17"/>
  <c r="AQ283" i="17"/>
  <c r="AR283" i="17"/>
  <c r="AS283" i="17"/>
  <c r="AP284" i="17"/>
  <c r="AQ284" i="17"/>
  <c r="AR284" i="17"/>
  <c r="AS284" i="17"/>
  <c r="AP285" i="17"/>
  <c r="AQ285" i="17"/>
  <c r="AR285" i="17"/>
  <c r="AS285" i="17"/>
  <c r="AP286" i="17"/>
  <c r="AQ286" i="17"/>
  <c r="AR286" i="17"/>
  <c r="AS286" i="17"/>
  <c r="AJ288" i="17"/>
  <c r="AJ289" i="17"/>
  <c r="AJ290" i="17"/>
  <c r="AJ291" i="17"/>
  <c r="AJ292" i="17"/>
  <c r="AJ293" i="17"/>
  <c r="AJ294" i="17"/>
  <c r="AJ295" i="17"/>
  <c r="AJ296" i="17"/>
  <c r="AJ297" i="17"/>
  <c r="AJ277" i="17"/>
  <c r="AJ278" i="17"/>
  <c r="AJ279" i="17"/>
  <c r="AJ280" i="17"/>
  <c r="AJ281" i="17"/>
  <c r="AJ282" i="17"/>
  <c r="AJ283" i="17"/>
  <c r="AJ284" i="17"/>
  <c r="AJ285" i="17"/>
  <c r="AJ286" i="17"/>
  <c r="K267" i="17"/>
  <c r="K268" i="17"/>
  <c r="K269" i="17"/>
  <c r="K270" i="17"/>
  <c r="K271" i="17"/>
  <c r="K272" i="17"/>
  <c r="K273" i="17"/>
  <c r="K274" i="17"/>
  <c r="K275" i="17"/>
  <c r="K257" i="17"/>
  <c r="K258" i="17"/>
  <c r="K259" i="17"/>
  <c r="K260" i="17"/>
  <c r="K261" i="17"/>
  <c r="K262" i="17"/>
  <c r="K263" i="17"/>
  <c r="K264" i="17"/>
  <c r="K265" i="17"/>
  <c r="K247" i="17"/>
  <c r="K248" i="17"/>
  <c r="K249" i="17"/>
  <c r="K250" i="17"/>
  <c r="K251" i="17"/>
  <c r="K252" i="17"/>
  <c r="K254" i="17"/>
  <c r="K255" i="17"/>
  <c r="K237" i="17"/>
  <c r="K238" i="17"/>
  <c r="K239" i="17"/>
  <c r="K240" i="17"/>
  <c r="K241" i="17"/>
  <c r="K242" i="17"/>
  <c r="K243" i="17"/>
  <c r="K244" i="17"/>
  <c r="K245" i="17"/>
  <c r="W234" i="17"/>
  <c r="W275" i="17" s="1"/>
  <c r="W233" i="17"/>
  <c r="W245" i="17" s="1"/>
  <c r="W232" i="17"/>
  <c r="W231" i="17"/>
  <c r="W230" i="17"/>
  <c r="W229" i="17"/>
  <c r="W228" i="17"/>
  <c r="W227" i="17"/>
  <c r="W226" i="17"/>
  <c r="W225" i="17"/>
  <c r="W224" i="17"/>
  <c r="W223" i="17"/>
  <c r="W222" i="17"/>
  <c r="W221" i="17"/>
  <c r="W220" i="17"/>
  <c r="W219" i="17"/>
  <c r="W218" i="17"/>
  <c r="W217" i="17"/>
  <c r="W216" i="17"/>
  <c r="W215" i="17"/>
  <c r="W214" i="17"/>
  <c r="W213" i="17"/>
  <c r="W265" i="17" s="1"/>
  <c r="W212" i="17"/>
  <c r="W255" i="17" s="1"/>
  <c r="W210" i="17"/>
  <c r="W274" i="17" s="1"/>
  <c r="W209" i="17"/>
  <c r="W244" i="17" s="1"/>
  <c r="W208" i="17"/>
  <c r="W207" i="17"/>
  <c r="W206" i="17"/>
  <c r="W205" i="17"/>
  <c r="W204" i="17"/>
  <c r="W203" i="17"/>
  <c r="W202" i="17"/>
  <c r="W201" i="17"/>
  <c r="W200" i="17"/>
  <c r="W199" i="17"/>
  <c r="W198" i="17"/>
  <c r="W197" i="17"/>
  <c r="W196" i="17"/>
  <c r="W195" i="17"/>
  <c r="W194" i="17"/>
  <c r="W193" i="17"/>
  <c r="W192" i="17"/>
  <c r="W191" i="17"/>
  <c r="W190" i="17"/>
  <c r="W189" i="17"/>
  <c r="W264" i="17" s="1"/>
  <c r="W188" i="17"/>
  <c r="W254" i="17" s="1"/>
  <c r="W186" i="17"/>
  <c r="W273" i="17" s="1"/>
  <c r="W185" i="17"/>
  <c r="W243" i="17" s="1"/>
  <c r="W184" i="17"/>
  <c r="W183" i="17"/>
  <c r="W182" i="17"/>
  <c r="W181" i="17"/>
  <c r="W180" i="17"/>
  <c r="W179" i="17"/>
  <c r="W178" i="17"/>
  <c r="W177" i="17"/>
  <c r="W176" i="17"/>
  <c r="W175" i="17"/>
  <c r="W174" i="17"/>
  <c r="W173" i="17"/>
  <c r="W172" i="17"/>
  <c r="W171" i="17"/>
  <c r="W170" i="17"/>
  <c r="W169" i="17"/>
  <c r="W168" i="17"/>
  <c r="W167" i="17"/>
  <c r="W166" i="17"/>
  <c r="W165" i="17"/>
  <c r="W263" i="17" s="1"/>
  <c r="W164" i="17"/>
  <c r="W163" i="17"/>
  <c r="W253" i="17" s="1"/>
  <c r="W161" i="17"/>
  <c r="W272" i="17" s="1"/>
  <c r="W160" i="17"/>
  <c r="W242" i="17" s="1"/>
  <c r="W159" i="17"/>
  <c r="W158" i="17"/>
  <c r="W157" i="17"/>
  <c r="W156" i="17"/>
  <c r="W155" i="17"/>
  <c r="W154" i="17"/>
  <c r="W153" i="17"/>
  <c r="W152" i="17"/>
  <c r="W151" i="17"/>
  <c r="W150" i="17"/>
  <c r="W149" i="17"/>
  <c r="W148" i="17"/>
  <c r="W147" i="17"/>
  <c r="W146" i="17"/>
  <c r="W145" i="17"/>
  <c r="W144" i="17"/>
  <c r="W143" i="17"/>
  <c r="W142" i="17"/>
  <c r="W262" i="17" s="1"/>
  <c r="W141" i="17"/>
  <c r="W140" i="17"/>
  <c r="W139" i="17"/>
  <c r="W252" i="17" s="1"/>
  <c r="W137" i="17"/>
  <c r="W271" i="17" s="1"/>
  <c r="W136" i="17"/>
  <c r="W241" i="17" s="1"/>
  <c r="W135" i="17"/>
  <c r="W134" i="17"/>
  <c r="W133" i="17"/>
  <c r="W132" i="17"/>
  <c r="W131" i="17"/>
  <c r="W130" i="17"/>
  <c r="W129" i="17"/>
  <c r="W128" i="17"/>
  <c r="W127" i="17"/>
  <c r="W126" i="17"/>
  <c r="W125" i="17"/>
  <c r="W124" i="17"/>
  <c r="W123" i="17"/>
  <c r="W122" i="17"/>
  <c r="W121" i="17"/>
  <c r="W120" i="17"/>
  <c r="W119" i="17"/>
  <c r="W118" i="17"/>
  <c r="W117" i="17"/>
  <c r="W116" i="17"/>
  <c r="W261" i="17" s="1"/>
  <c r="W115" i="17"/>
  <c r="W114" i="17"/>
  <c r="W113" i="17"/>
  <c r="W251" i="17" s="1"/>
  <c r="W111" i="17"/>
  <c r="W270" i="17" s="1"/>
  <c r="W110" i="17"/>
  <c r="W240" i="17" s="1"/>
  <c r="W109" i="17"/>
  <c r="W108" i="17"/>
  <c r="W107" i="17"/>
  <c r="W106" i="17"/>
  <c r="W105" i="17"/>
  <c r="W104" i="17"/>
  <c r="W103" i="17"/>
  <c r="W102" i="17"/>
  <c r="W101" i="17"/>
  <c r="W100" i="17"/>
  <c r="W99" i="17"/>
  <c r="W98" i="17"/>
  <c r="W97" i="17"/>
  <c r="W96" i="17"/>
  <c r="W95" i="17"/>
  <c r="W94" i="17"/>
  <c r="W93" i="17"/>
  <c r="W92" i="17"/>
  <c r="W91" i="17"/>
  <c r="W90" i="17"/>
  <c r="W260" i="17" s="1"/>
  <c r="W89" i="17"/>
  <c r="W88" i="17"/>
  <c r="W87" i="17"/>
  <c r="W86" i="17"/>
  <c r="W85" i="17"/>
  <c r="W250" i="17" s="1"/>
  <c r="W83" i="17"/>
  <c r="W269" i="17" s="1"/>
  <c r="W82" i="17"/>
  <c r="W239" i="17" s="1"/>
  <c r="W81" i="17"/>
  <c r="W80" i="17"/>
  <c r="W79" i="17"/>
  <c r="W78" i="17"/>
  <c r="W77" i="17"/>
  <c r="W76" i="17"/>
  <c r="W75" i="17"/>
  <c r="W74" i="17"/>
  <c r="W73" i="17"/>
  <c r="W72" i="17"/>
  <c r="W71" i="17"/>
  <c r="W70" i="17"/>
  <c r="W69" i="17"/>
  <c r="W68" i="17"/>
  <c r="W67" i="17"/>
  <c r="W66" i="17"/>
  <c r="W65" i="17"/>
  <c r="W64" i="17"/>
  <c r="W63" i="17"/>
  <c r="W62" i="17"/>
  <c r="W259" i="17" s="1"/>
  <c r="W61" i="17"/>
  <c r="W60" i="17"/>
  <c r="W249" i="17" s="1"/>
  <c r="W58" i="17"/>
  <c r="W268" i="17" s="1"/>
  <c r="W57" i="17"/>
  <c r="W238" i="17" s="1"/>
  <c r="W56" i="17"/>
  <c r="W55" i="17"/>
  <c r="W54" i="17"/>
  <c r="W53" i="17"/>
  <c r="W52" i="17"/>
  <c r="W51" i="17"/>
  <c r="W50" i="17"/>
  <c r="W49" i="17"/>
  <c r="W48" i="17"/>
  <c r="W47" i="17"/>
  <c r="W46" i="17"/>
  <c r="W45" i="17"/>
  <c r="W44" i="17"/>
  <c r="W43" i="17"/>
  <c r="W42" i="17"/>
  <c r="W41" i="17"/>
  <c r="W40" i="17"/>
  <c r="W39" i="17"/>
  <c r="W38" i="17"/>
  <c r="W37" i="17"/>
  <c r="W258" i="17" s="1"/>
  <c r="W36" i="17"/>
  <c r="W35" i="17"/>
  <c r="W34" i="17"/>
  <c r="W33" i="17"/>
  <c r="W248" i="17" s="1"/>
  <c r="W31" i="17"/>
  <c r="W267" i="17" s="1"/>
  <c r="W30" i="17"/>
  <c r="W237" i="17" s="1"/>
  <c r="W29" i="17"/>
  <c r="W28" i="17"/>
  <c r="W27" i="17"/>
  <c r="W26" i="17"/>
  <c r="W25" i="17"/>
  <c r="W24" i="17"/>
  <c r="W23" i="17"/>
  <c r="W22" i="17"/>
  <c r="W21" i="17"/>
  <c r="W20" i="17"/>
  <c r="W19" i="17"/>
  <c r="W18" i="17"/>
  <c r="W17" i="17"/>
  <c r="W16" i="17"/>
  <c r="W15" i="17"/>
  <c r="W14" i="17"/>
  <c r="W13" i="17"/>
  <c r="W12" i="17"/>
  <c r="W11" i="17"/>
  <c r="W10" i="17"/>
  <c r="W257" i="17" s="1"/>
  <c r="W9" i="17"/>
  <c r="W8" i="17"/>
  <c r="W7" i="17"/>
  <c r="W247" i="17" s="1"/>
  <c r="V267" i="17" l="1"/>
  <c r="V268" i="17"/>
  <c r="V269" i="17"/>
  <c r="V270" i="17"/>
  <c r="V271" i="17"/>
  <c r="V272" i="17"/>
  <c r="V273" i="17"/>
  <c r="V274" i="17"/>
  <c r="V275" i="17"/>
  <c r="U270" i="17"/>
  <c r="U272" i="17"/>
  <c r="U275" i="17"/>
  <c r="AU288" i="17" l="1"/>
  <c r="AU289" i="17"/>
  <c r="AU290" i="17"/>
  <c r="AU291" i="17"/>
  <c r="AU292" i="17"/>
  <c r="AU293" i="17"/>
  <c r="AU294" i="17"/>
  <c r="AU295" i="17"/>
  <c r="AU296" i="17"/>
  <c r="AU297" i="17"/>
  <c r="AI288" i="17"/>
  <c r="AI289" i="17"/>
  <c r="AI290" i="17"/>
  <c r="AI291" i="17"/>
  <c r="AI292" i="17"/>
  <c r="AI293" i="17"/>
  <c r="AI294" i="17"/>
  <c r="AI295" i="17"/>
  <c r="AI296" i="17"/>
  <c r="AI297" i="17"/>
  <c r="AI277" i="17"/>
  <c r="AI278" i="17"/>
  <c r="AI279" i="17"/>
  <c r="AI280" i="17"/>
  <c r="AI281" i="17"/>
  <c r="AI282" i="17"/>
  <c r="AI283" i="17"/>
  <c r="AI284" i="17"/>
  <c r="AI285" i="17"/>
  <c r="AI286" i="17"/>
  <c r="J267" i="17"/>
  <c r="J268" i="17"/>
  <c r="J269" i="17"/>
  <c r="J270" i="17"/>
  <c r="J271" i="17"/>
  <c r="J272" i="17"/>
  <c r="J273" i="17"/>
  <c r="J274" i="17"/>
  <c r="J275" i="17"/>
  <c r="V257" i="17"/>
  <c r="V258" i="17"/>
  <c r="V259" i="17"/>
  <c r="V260" i="17"/>
  <c r="V261" i="17"/>
  <c r="V262" i="17"/>
  <c r="V263" i="17"/>
  <c r="V264" i="17"/>
  <c r="V265" i="17"/>
  <c r="J257" i="17"/>
  <c r="J258" i="17"/>
  <c r="J259" i="17"/>
  <c r="J260" i="17"/>
  <c r="J261" i="17"/>
  <c r="J262" i="17"/>
  <c r="J263" i="17"/>
  <c r="J264" i="17"/>
  <c r="J265" i="17"/>
  <c r="V247" i="17"/>
  <c r="V248" i="17"/>
  <c r="V249" i="17"/>
  <c r="V250" i="17"/>
  <c r="V251" i="17"/>
  <c r="V252" i="17"/>
  <c r="V254" i="17"/>
  <c r="V255" i="17"/>
  <c r="J247" i="17"/>
  <c r="J248" i="17"/>
  <c r="J249" i="17"/>
  <c r="J250" i="17"/>
  <c r="J251" i="17"/>
  <c r="J252" i="17"/>
  <c r="J254" i="17"/>
  <c r="J255" i="17"/>
  <c r="J237" i="17"/>
  <c r="J238" i="17"/>
  <c r="J239" i="17"/>
  <c r="J240" i="17"/>
  <c r="J241" i="17"/>
  <c r="J242" i="17"/>
  <c r="J243" i="17"/>
  <c r="J244" i="17"/>
  <c r="J245" i="17"/>
  <c r="V237" i="17"/>
  <c r="V238" i="17"/>
  <c r="V239" i="17"/>
  <c r="V240" i="17"/>
  <c r="V241" i="17"/>
  <c r="V242" i="17"/>
  <c r="V243" i="17"/>
  <c r="V244" i="17"/>
  <c r="V245" i="17"/>
  <c r="AS297" i="17" l="1"/>
  <c r="AS296" i="17"/>
  <c r="AS295" i="17"/>
  <c r="AS294" i="17"/>
  <c r="AS293" i="17"/>
  <c r="AS292" i="17"/>
  <c r="AS291" i="17"/>
  <c r="AS290" i="17"/>
  <c r="AS289" i="17"/>
  <c r="AS288" i="17"/>
  <c r="AH288" i="17"/>
  <c r="AH289" i="17"/>
  <c r="AH290" i="17"/>
  <c r="AH291" i="17"/>
  <c r="AH292" i="17"/>
  <c r="AH293" i="17"/>
  <c r="AH294" i="17"/>
  <c r="AH295" i="17"/>
  <c r="AH296" i="17"/>
  <c r="AH297" i="17"/>
  <c r="AH277" i="17"/>
  <c r="AH278" i="17"/>
  <c r="AH279" i="17"/>
  <c r="AH280" i="17"/>
  <c r="AH281" i="17"/>
  <c r="AH282" i="17"/>
  <c r="AH283" i="17"/>
  <c r="AH284" i="17"/>
  <c r="AH285" i="17"/>
  <c r="AH286" i="17"/>
  <c r="U286" i="17"/>
  <c r="U297" i="17"/>
  <c r="AT297" i="17" s="1"/>
  <c r="I267" i="17"/>
  <c r="I268" i="17"/>
  <c r="I269" i="17"/>
  <c r="I270" i="17"/>
  <c r="I271" i="17"/>
  <c r="I272" i="17"/>
  <c r="I273" i="17"/>
  <c r="I274" i="17"/>
  <c r="I275" i="17"/>
  <c r="U260" i="17"/>
  <c r="U262" i="17"/>
  <c r="U265" i="17"/>
  <c r="I257" i="17"/>
  <c r="I258" i="17"/>
  <c r="I259" i="17"/>
  <c r="I260" i="17"/>
  <c r="I261" i="17"/>
  <c r="I262" i="17"/>
  <c r="I263" i="17"/>
  <c r="I264" i="17"/>
  <c r="I265" i="17"/>
  <c r="U250" i="17"/>
  <c r="U252" i="17"/>
  <c r="U255" i="17"/>
  <c r="I247" i="17"/>
  <c r="I248" i="17"/>
  <c r="I249" i="17"/>
  <c r="I250" i="17"/>
  <c r="I251" i="17"/>
  <c r="I252" i="17"/>
  <c r="I254" i="17"/>
  <c r="I255" i="17"/>
  <c r="U240" i="17"/>
  <c r="U242" i="17"/>
  <c r="U245" i="17"/>
  <c r="I237" i="17"/>
  <c r="I238" i="17"/>
  <c r="I239" i="17"/>
  <c r="I240" i="17"/>
  <c r="I241" i="17"/>
  <c r="I242" i="17"/>
  <c r="I243" i="17"/>
  <c r="I244" i="17"/>
  <c r="I245" i="17"/>
  <c r="U210" i="17"/>
  <c r="U274" i="17" s="1"/>
  <c r="U209" i="17"/>
  <c r="U244" i="17" s="1"/>
  <c r="U208" i="17"/>
  <c r="U207" i="17"/>
  <c r="U206" i="17"/>
  <c r="U205" i="17"/>
  <c r="U204" i="17"/>
  <c r="U203" i="17"/>
  <c r="U202" i="17"/>
  <c r="U201" i="17"/>
  <c r="U200" i="17"/>
  <c r="U199" i="17"/>
  <c r="U198" i="17"/>
  <c r="U197" i="17"/>
  <c r="U196" i="17"/>
  <c r="U195" i="17"/>
  <c r="U194" i="17"/>
  <c r="U193" i="17"/>
  <c r="U192" i="17"/>
  <c r="U191" i="17"/>
  <c r="U190" i="17"/>
  <c r="U189" i="17"/>
  <c r="U264" i="17" s="1"/>
  <c r="U188" i="17"/>
  <c r="U254" i="17" s="1"/>
  <c r="U186" i="17"/>
  <c r="U273" i="17" s="1"/>
  <c r="U185" i="17"/>
  <c r="U243" i="17" s="1"/>
  <c r="U184" i="17"/>
  <c r="U183" i="17"/>
  <c r="U182" i="17"/>
  <c r="U181" i="17"/>
  <c r="U180" i="17"/>
  <c r="U179" i="17"/>
  <c r="U178" i="17"/>
  <c r="U177" i="17"/>
  <c r="U176" i="17"/>
  <c r="U175" i="17"/>
  <c r="U174" i="17"/>
  <c r="U173" i="17"/>
  <c r="U172" i="17"/>
  <c r="U171" i="17"/>
  <c r="U170" i="17"/>
  <c r="U169" i="17"/>
  <c r="U168" i="17"/>
  <c r="U167" i="17"/>
  <c r="U166" i="17"/>
  <c r="U165" i="17"/>
  <c r="U263" i="17" s="1"/>
  <c r="U164" i="17"/>
  <c r="U163" i="17"/>
  <c r="U253" i="17" s="1"/>
  <c r="U137" i="17"/>
  <c r="U271" i="17" s="1"/>
  <c r="U136" i="17"/>
  <c r="U241" i="17" s="1"/>
  <c r="U135" i="17"/>
  <c r="U134" i="17"/>
  <c r="U133" i="17"/>
  <c r="U132" i="17"/>
  <c r="U131" i="17"/>
  <c r="U130" i="17"/>
  <c r="U129" i="17"/>
  <c r="U128" i="17"/>
  <c r="U127" i="17"/>
  <c r="U126" i="17"/>
  <c r="U125" i="17"/>
  <c r="U124" i="17"/>
  <c r="U123" i="17"/>
  <c r="U122" i="17"/>
  <c r="U121" i="17"/>
  <c r="U120" i="17"/>
  <c r="U119" i="17"/>
  <c r="U118" i="17"/>
  <c r="U117" i="17"/>
  <c r="U116" i="17"/>
  <c r="U261" i="17" s="1"/>
  <c r="U115" i="17"/>
  <c r="U114" i="17"/>
  <c r="U113" i="17"/>
  <c r="U251" i="17" s="1"/>
  <c r="U83" i="17"/>
  <c r="U269" i="17" s="1"/>
  <c r="U82" i="17"/>
  <c r="U239" i="17" s="1"/>
  <c r="U81" i="17"/>
  <c r="U80" i="17"/>
  <c r="U79" i="17"/>
  <c r="U78" i="17"/>
  <c r="U77" i="17"/>
  <c r="U76" i="17"/>
  <c r="U75" i="17"/>
  <c r="U74" i="17"/>
  <c r="U73" i="17"/>
  <c r="U72" i="17"/>
  <c r="U71" i="17"/>
  <c r="U70" i="17"/>
  <c r="U69" i="17"/>
  <c r="U68" i="17"/>
  <c r="U67" i="17"/>
  <c r="U66" i="17"/>
  <c r="U65" i="17"/>
  <c r="U64" i="17"/>
  <c r="U63" i="17"/>
  <c r="U62" i="17"/>
  <c r="U259" i="17" s="1"/>
  <c r="U61" i="17"/>
  <c r="U60" i="17"/>
  <c r="U249" i="17" s="1"/>
  <c r="U58" i="17"/>
  <c r="U268" i="17" s="1"/>
  <c r="U57" i="17"/>
  <c r="U238" i="17" s="1"/>
  <c r="U56" i="17"/>
  <c r="U55" i="17"/>
  <c r="U54" i="17"/>
  <c r="U53" i="17"/>
  <c r="U52" i="17"/>
  <c r="U51" i="17"/>
  <c r="U50" i="17"/>
  <c r="U49" i="17"/>
  <c r="U48" i="17"/>
  <c r="U47" i="17"/>
  <c r="U46" i="17"/>
  <c r="U45" i="17"/>
  <c r="U44" i="17"/>
  <c r="U43" i="17"/>
  <c r="U42" i="17"/>
  <c r="U41" i="17"/>
  <c r="U40" i="17"/>
  <c r="U39" i="17"/>
  <c r="U38" i="17"/>
  <c r="U37" i="17"/>
  <c r="U258" i="17" s="1"/>
  <c r="U36" i="17"/>
  <c r="U35" i="17"/>
  <c r="U34" i="17"/>
  <c r="U33" i="17"/>
  <c r="U248" i="17" s="1"/>
  <c r="U31" i="17"/>
  <c r="U267" i="17" s="1"/>
  <c r="U30" i="17"/>
  <c r="U237" i="17" s="1"/>
  <c r="U29" i="17"/>
  <c r="U28" i="17"/>
  <c r="U27" i="17"/>
  <c r="U26" i="17"/>
  <c r="U25" i="17"/>
  <c r="U24" i="17"/>
  <c r="U23" i="17"/>
  <c r="U22" i="17"/>
  <c r="U21" i="17"/>
  <c r="U20" i="17"/>
  <c r="U19" i="17"/>
  <c r="U18" i="17"/>
  <c r="U17" i="17"/>
  <c r="U16" i="17"/>
  <c r="U15" i="17"/>
  <c r="U14" i="17"/>
  <c r="U13" i="17"/>
  <c r="U12" i="17"/>
  <c r="U11" i="17"/>
  <c r="U10" i="17"/>
  <c r="U257" i="17" s="1"/>
  <c r="U9" i="17"/>
  <c r="U8" i="17"/>
  <c r="U7" i="17"/>
  <c r="U247" i="17" s="1"/>
  <c r="AT278" i="17" l="1"/>
  <c r="AT277" i="17"/>
  <c r="AT281" i="17"/>
  <c r="AT283" i="17"/>
  <c r="AT285" i="17"/>
  <c r="AT279" i="17"/>
  <c r="AT280" i="17"/>
  <c r="AT282" i="17"/>
  <c r="AT284" i="17"/>
  <c r="AT286" i="17"/>
  <c r="AT294" i="17"/>
  <c r="AT292" i="17"/>
  <c r="AT290" i="17"/>
  <c r="AT288" i="17"/>
  <c r="AT296" i="17"/>
  <c r="AT289" i="17"/>
  <c r="AT291" i="17"/>
  <c r="AT293" i="17"/>
  <c r="AT295" i="17"/>
  <c r="AG288" i="17"/>
  <c r="AG289" i="17"/>
  <c r="AG290" i="17"/>
  <c r="AG291" i="17"/>
  <c r="AG292" i="17"/>
  <c r="AG293" i="17"/>
  <c r="AG294" i="17"/>
  <c r="AG295" i="17"/>
  <c r="AG296" i="17"/>
  <c r="AG297" i="17"/>
  <c r="AG277" i="17"/>
  <c r="AG278" i="17"/>
  <c r="AG279" i="17"/>
  <c r="AG280" i="17"/>
  <c r="AG281" i="17"/>
  <c r="AG282" i="17"/>
  <c r="AG283" i="17"/>
  <c r="AG284" i="17"/>
  <c r="AG285" i="17"/>
  <c r="AG286" i="17"/>
  <c r="T267" i="17" l="1"/>
  <c r="T268" i="17"/>
  <c r="T269" i="17"/>
  <c r="T270" i="17"/>
  <c r="T271" i="17"/>
  <c r="T272" i="17"/>
  <c r="T273" i="17"/>
  <c r="T274" i="17"/>
  <c r="T275" i="17"/>
  <c r="H267" i="17"/>
  <c r="H268" i="17"/>
  <c r="H269" i="17"/>
  <c r="H270" i="17"/>
  <c r="H271" i="17"/>
  <c r="H272" i="17"/>
  <c r="H273" i="17"/>
  <c r="H274" i="17"/>
  <c r="H275" i="17"/>
  <c r="T257" i="17"/>
  <c r="T258" i="17"/>
  <c r="T259" i="17"/>
  <c r="T260" i="17"/>
  <c r="T261" i="17"/>
  <c r="T262" i="17"/>
  <c r="T263" i="17"/>
  <c r="T264" i="17"/>
  <c r="T265" i="17"/>
  <c r="H257" i="17"/>
  <c r="H258" i="17"/>
  <c r="H259" i="17"/>
  <c r="H260" i="17"/>
  <c r="H261" i="17"/>
  <c r="H262" i="17"/>
  <c r="H263" i="17"/>
  <c r="H264" i="17"/>
  <c r="H265" i="17"/>
  <c r="T247" i="17"/>
  <c r="T248" i="17"/>
  <c r="T249" i="17"/>
  <c r="T250" i="17"/>
  <c r="T251" i="17"/>
  <c r="T252" i="17"/>
  <c r="T254" i="17"/>
  <c r="T255" i="17"/>
  <c r="H247" i="17"/>
  <c r="H248" i="17"/>
  <c r="H249" i="17"/>
  <c r="H250" i="17"/>
  <c r="H251" i="17"/>
  <c r="H252" i="17"/>
  <c r="H254" i="17"/>
  <c r="H255" i="17"/>
  <c r="T237" i="17"/>
  <c r="T238" i="17"/>
  <c r="T239" i="17"/>
  <c r="T240" i="17"/>
  <c r="T241" i="17"/>
  <c r="T242" i="17"/>
  <c r="T243" i="17"/>
  <c r="T244" i="17"/>
  <c r="T245" i="17"/>
  <c r="H237" i="17"/>
  <c r="H238" i="17"/>
  <c r="H239" i="17"/>
  <c r="H240" i="17"/>
  <c r="H241" i="17"/>
  <c r="H242" i="17"/>
  <c r="H243" i="17"/>
  <c r="H244" i="17"/>
  <c r="H245" i="17"/>
  <c r="S267" i="17" l="1"/>
  <c r="S268" i="17"/>
  <c r="S269" i="17"/>
  <c r="S270" i="17"/>
  <c r="S271" i="17"/>
  <c r="S272" i="17"/>
  <c r="S273" i="17"/>
  <c r="S274" i="17"/>
  <c r="S275" i="17"/>
  <c r="S257" i="17"/>
  <c r="S258" i="17"/>
  <c r="S259" i="17"/>
  <c r="S260" i="17"/>
  <c r="S261" i="17"/>
  <c r="S262" i="17"/>
  <c r="S263" i="17"/>
  <c r="S264" i="17"/>
  <c r="S265" i="17"/>
  <c r="S247" i="17"/>
  <c r="S248" i="17"/>
  <c r="S249" i="17"/>
  <c r="S250" i="17"/>
  <c r="S251" i="17"/>
  <c r="S252" i="17"/>
  <c r="S254" i="17"/>
  <c r="S255" i="17"/>
  <c r="S237" i="17"/>
  <c r="S238" i="17"/>
  <c r="S239" i="17"/>
  <c r="S240" i="17"/>
  <c r="S241" i="17"/>
  <c r="S242" i="17"/>
  <c r="S243" i="17"/>
  <c r="S244" i="17"/>
  <c r="S245" i="17"/>
  <c r="G267" i="17"/>
  <c r="G268" i="17"/>
  <c r="G269" i="17"/>
  <c r="G270" i="17"/>
  <c r="G271" i="17"/>
  <c r="G272" i="17"/>
  <c r="G273" i="17"/>
  <c r="G274" i="17"/>
  <c r="G275" i="17"/>
  <c r="G257" i="17"/>
  <c r="G258" i="17"/>
  <c r="G259" i="17"/>
  <c r="G260" i="17"/>
  <c r="G261" i="17"/>
  <c r="G262" i="17"/>
  <c r="G263" i="17"/>
  <c r="G264" i="17"/>
  <c r="G265" i="17"/>
  <c r="G247" i="17"/>
  <c r="G248" i="17"/>
  <c r="G249" i="17"/>
  <c r="G250" i="17"/>
  <c r="G251" i="17"/>
  <c r="G252" i="17"/>
  <c r="G254" i="17"/>
  <c r="G255" i="17"/>
  <c r="G237" i="17"/>
  <c r="G238" i="17"/>
  <c r="G239" i="17"/>
  <c r="G240" i="17"/>
  <c r="G241" i="17"/>
  <c r="G242" i="17"/>
  <c r="G243" i="17"/>
  <c r="G244" i="17"/>
  <c r="G245" i="17"/>
  <c r="R267" i="17" l="1"/>
  <c r="R268" i="17"/>
  <c r="R269" i="17"/>
  <c r="R270" i="17"/>
  <c r="R271" i="17"/>
  <c r="R272" i="17"/>
  <c r="R273" i="17"/>
  <c r="R274" i="17"/>
  <c r="R275" i="17"/>
  <c r="R257" i="17"/>
  <c r="R258" i="17"/>
  <c r="R259" i="17"/>
  <c r="R260" i="17"/>
  <c r="R261" i="17"/>
  <c r="R262" i="17"/>
  <c r="R263" i="17"/>
  <c r="R264" i="17"/>
  <c r="R265" i="17"/>
  <c r="R247" i="17"/>
  <c r="R248" i="17"/>
  <c r="R249" i="17"/>
  <c r="R250" i="17"/>
  <c r="R251" i="17"/>
  <c r="R252" i="17"/>
  <c r="R254" i="17"/>
  <c r="R255" i="17"/>
  <c r="R237" i="17"/>
  <c r="R238" i="17"/>
  <c r="R239" i="17"/>
  <c r="R240" i="17"/>
  <c r="R241" i="17"/>
  <c r="R242" i="17"/>
  <c r="R243" i="17"/>
  <c r="R244" i="17"/>
  <c r="R245" i="17"/>
  <c r="AB288" i="17" l="1"/>
  <c r="AB289" i="17"/>
  <c r="AB290" i="17"/>
  <c r="AB291" i="17"/>
  <c r="AB292" i="17"/>
  <c r="AB293" i="17"/>
  <c r="AB294" i="17"/>
  <c r="AB295" i="17"/>
  <c r="AB296" i="17"/>
  <c r="AB297" i="17"/>
  <c r="AB278" i="17"/>
  <c r="AB279" i="17"/>
  <c r="AB280" i="17"/>
  <c r="AB281" i="17"/>
  <c r="AB282" i="17"/>
  <c r="AB283" i="17"/>
  <c r="AB284" i="17"/>
  <c r="AB285" i="17"/>
  <c r="AB286" i="17"/>
  <c r="AB277" i="17"/>
  <c r="AX297" i="17" l="1"/>
  <c r="AV297" i="17"/>
  <c r="AR297" i="17"/>
  <c r="AQ297" i="17"/>
  <c r="AP297" i="17"/>
  <c r="AO297" i="17"/>
  <c r="AK297" i="17"/>
  <c r="AF297" i="17"/>
  <c r="AE297" i="17"/>
  <c r="AD297" i="17"/>
  <c r="AC297" i="17"/>
  <c r="AX296" i="17"/>
  <c r="AV296" i="17"/>
  <c r="AR296" i="17"/>
  <c r="AQ296" i="17"/>
  <c r="AP296" i="17"/>
  <c r="AO296" i="17"/>
  <c r="AK296" i="17"/>
  <c r="AF296" i="17"/>
  <c r="AE296" i="17"/>
  <c r="AD296" i="17"/>
  <c r="AC296" i="17"/>
  <c r="AX295" i="17"/>
  <c r="AV295" i="17"/>
  <c r="AR295" i="17"/>
  <c r="AQ295" i="17"/>
  <c r="AP295" i="17"/>
  <c r="AO295" i="17"/>
  <c r="AK295" i="17"/>
  <c r="AF295" i="17"/>
  <c r="AE295" i="17"/>
  <c r="AD295" i="17"/>
  <c r="AC295" i="17"/>
  <c r="AX294" i="17"/>
  <c r="AV294" i="17"/>
  <c r="AR294" i="17"/>
  <c r="AQ294" i="17"/>
  <c r="AP294" i="17"/>
  <c r="AO294" i="17"/>
  <c r="AK294" i="17"/>
  <c r="AF294" i="17"/>
  <c r="AE294" i="17"/>
  <c r="AD294" i="17"/>
  <c r="AC294" i="17"/>
  <c r="AX293" i="17"/>
  <c r="AV293" i="17"/>
  <c r="AR293" i="17"/>
  <c r="AQ293" i="17"/>
  <c r="AP293" i="17"/>
  <c r="AO293" i="17"/>
  <c r="AK293" i="17"/>
  <c r="AF293" i="17"/>
  <c r="AE293" i="17"/>
  <c r="AD293" i="17"/>
  <c r="AC293" i="17"/>
  <c r="AX292" i="17"/>
  <c r="AV292" i="17"/>
  <c r="AR292" i="17"/>
  <c r="AQ292" i="17"/>
  <c r="AP292" i="17"/>
  <c r="AO292" i="17"/>
  <c r="AK292" i="17"/>
  <c r="AF292" i="17"/>
  <c r="AE292" i="17"/>
  <c r="AD292" i="17"/>
  <c r="AC292" i="17"/>
  <c r="AX291" i="17"/>
  <c r="AV291" i="17"/>
  <c r="AR291" i="17"/>
  <c r="AQ291" i="17"/>
  <c r="AP291" i="17"/>
  <c r="AO291" i="17"/>
  <c r="AK291" i="17"/>
  <c r="AF291" i="17"/>
  <c r="AE291" i="17"/>
  <c r="AD291" i="17"/>
  <c r="AC291" i="17"/>
  <c r="AX290" i="17"/>
  <c r="AV290" i="17"/>
  <c r="AR290" i="17"/>
  <c r="AQ290" i="17"/>
  <c r="AP290" i="17"/>
  <c r="AO290" i="17"/>
  <c r="AK290" i="17"/>
  <c r="AF290" i="17"/>
  <c r="AE290" i="17"/>
  <c r="AD290" i="17"/>
  <c r="AC290" i="17"/>
  <c r="AX289" i="17"/>
  <c r="AV289" i="17"/>
  <c r="AR289" i="17"/>
  <c r="AQ289" i="17"/>
  <c r="AP289" i="17"/>
  <c r="AO289" i="17"/>
  <c r="AK289" i="17"/>
  <c r="AF289" i="17"/>
  <c r="AE289" i="17"/>
  <c r="AD289" i="17"/>
  <c r="AC289" i="17"/>
  <c r="AV288" i="17"/>
  <c r="AR288" i="17"/>
  <c r="AQ288" i="17"/>
  <c r="AP288" i="17"/>
  <c r="AO288" i="17"/>
  <c r="AK288" i="17"/>
  <c r="AF288" i="17"/>
  <c r="AE288" i="17"/>
  <c r="AD288" i="17"/>
  <c r="AC288" i="17"/>
  <c r="AO286" i="17"/>
  <c r="AK286" i="17"/>
  <c r="AF286" i="17"/>
  <c r="AE286" i="17"/>
  <c r="AD286" i="17"/>
  <c r="AC286" i="17"/>
  <c r="AO285" i="17"/>
  <c r="AK285" i="17"/>
  <c r="AF285" i="17"/>
  <c r="AE285" i="17"/>
  <c r="AD285" i="17"/>
  <c r="AC285" i="17"/>
  <c r="AO284" i="17"/>
  <c r="AK284" i="17"/>
  <c r="AF284" i="17"/>
  <c r="AE284" i="17"/>
  <c r="AD284" i="17"/>
  <c r="AC284" i="17"/>
  <c r="AO283" i="17"/>
  <c r="AK283" i="17"/>
  <c r="AF283" i="17"/>
  <c r="AE283" i="17"/>
  <c r="AD283" i="17"/>
  <c r="AC283" i="17"/>
  <c r="AO282" i="17"/>
  <c r="AK282" i="17"/>
  <c r="AF282" i="17"/>
  <c r="AE282" i="17"/>
  <c r="AD282" i="17"/>
  <c r="AC282" i="17"/>
  <c r="AO281" i="17"/>
  <c r="AK281" i="17"/>
  <c r="AF281" i="17"/>
  <c r="AE281" i="17"/>
  <c r="AD281" i="17"/>
  <c r="AC281" i="17"/>
  <c r="AO280" i="17"/>
  <c r="AK280" i="17"/>
  <c r="AF280" i="17"/>
  <c r="AE280" i="17"/>
  <c r="AD280" i="17"/>
  <c r="AC280" i="17"/>
  <c r="AO279" i="17"/>
  <c r="AK279" i="17"/>
  <c r="AF279" i="17"/>
  <c r="AE279" i="17"/>
  <c r="AD279" i="17"/>
  <c r="AC279" i="17"/>
  <c r="AO278" i="17"/>
  <c r="AK278" i="17"/>
  <c r="AF278" i="17"/>
  <c r="AE278" i="17"/>
  <c r="AD278" i="17"/>
  <c r="AC278" i="17"/>
  <c r="AO277" i="17"/>
  <c r="AK277" i="17"/>
  <c r="AF277" i="17"/>
  <c r="AE277" i="17"/>
  <c r="AD277" i="17"/>
  <c r="AC277" i="17"/>
  <c r="Q275" i="17"/>
  <c r="P275" i="17"/>
  <c r="F275" i="17"/>
  <c r="E275" i="17"/>
  <c r="D275" i="17"/>
  <c r="C275" i="17"/>
  <c r="Q274" i="17"/>
  <c r="P274" i="17"/>
  <c r="F274" i="17"/>
  <c r="E274" i="17"/>
  <c r="D274" i="17"/>
  <c r="C274" i="17"/>
  <c r="Q273" i="17"/>
  <c r="P273" i="17"/>
  <c r="F273" i="17"/>
  <c r="E273" i="17"/>
  <c r="D273" i="17"/>
  <c r="C273" i="17"/>
  <c r="Q272" i="17"/>
  <c r="P272" i="17"/>
  <c r="F272" i="17"/>
  <c r="E272" i="17"/>
  <c r="D272" i="17"/>
  <c r="C272" i="17"/>
  <c r="Q271" i="17"/>
  <c r="P271" i="17"/>
  <c r="F271" i="17"/>
  <c r="E271" i="17"/>
  <c r="D271" i="17"/>
  <c r="C271" i="17"/>
  <c r="Q270" i="17"/>
  <c r="P270" i="17"/>
  <c r="F270" i="17"/>
  <c r="E270" i="17"/>
  <c r="D270" i="17"/>
  <c r="C270" i="17"/>
  <c r="Q269" i="17"/>
  <c r="P269" i="17"/>
  <c r="F269" i="17"/>
  <c r="E269" i="17"/>
  <c r="D269" i="17"/>
  <c r="C269" i="17"/>
  <c r="Q268" i="17"/>
  <c r="P268" i="17"/>
  <c r="F268" i="17"/>
  <c r="E268" i="17"/>
  <c r="D268" i="17"/>
  <c r="C268" i="17"/>
  <c r="Q267" i="17"/>
  <c r="P267" i="17"/>
  <c r="F267" i="17"/>
  <c r="E267" i="17"/>
  <c r="D267" i="17"/>
  <c r="C267" i="17"/>
  <c r="Q265" i="17"/>
  <c r="P265" i="17"/>
  <c r="F265" i="17"/>
  <c r="E265" i="17"/>
  <c r="D265" i="17"/>
  <c r="C265" i="17"/>
  <c r="Q264" i="17"/>
  <c r="P264" i="17"/>
  <c r="F264" i="17"/>
  <c r="G11" i="18" s="1"/>
  <c r="E264" i="17"/>
  <c r="D264" i="17"/>
  <c r="C264" i="17"/>
  <c r="Q263" i="17"/>
  <c r="P263" i="17"/>
  <c r="F263" i="17"/>
  <c r="G10" i="18" s="1"/>
  <c r="E263" i="17"/>
  <c r="D263" i="17"/>
  <c r="D10" i="20" s="1"/>
  <c r="E10" i="20" s="1"/>
  <c r="I10" i="20" s="1"/>
  <c r="C263" i="17"/>
  <c r="Q262" i="17"/>
  <c r="P262" i="17"/>
  <c r="F262" i="17"/>
  <c r="G9" i="18" s="1"/>
  <c r="E262" i="17"/>
  <c r="D262" i="17"/>
  <c r="C262" i="17"/>
  <c r="Q261" i="17"/>
  <c r="P261" i="17"/>
  <c r="F261" i="17"/>
  <c r="G8" i="18" s="1"/>
  <c r="E261" i="17"/>
  <c r="D261" i="17"/>
  <c r="D8" i="20" s="1"/>
  <c r="C261" i="17"/>
  <c r="Q260" i="17"/>
  <c r="P260" i="17"/>
  <c r="F260" i="17"/>
  <c r="G7" i="18" s="1"/>
  <c r="E260" i="17"/>
  <c r="D260" i="17"/>
  <c r="C260" i="17"/>
  <c r="Q259" i="17"/>
  <c r="P259" i="17"/>
  <c r="F259" i="17"/>
  <c r="G6" i="18" s="1"/>
  <c r="E259" i="17"/>
  <c r="D259" i="17"/>
  <c r="D6" i="20" s="1"/>
  <c r="C259" i="17"/>
  <c r="Q258" i="17"/>
  <c r="P258" i="17"/>
  <c r="F258" i="17"/>
  <c r="G5" i="18" s="1"/>
  <c r="E258" i="17"/>
  <c r="D258" i="17"/>
  <c r="C258" i="17"/>
  <c r="Q257" i="17"/>
  <c r="P257" i="17"/>
  <c r="F257" i="17"/>
  <c r="G4" i="18" s="1"/>
  <c r="E257" i="17"/>
  <c r="D257" i="17"/>
  <c r="D4" i="20" s="1"/>
  <c r="C257" i="17"/>
  <c r="Q255" i="17"/>
  <c r="P255" i="17"/>
  <c r="F255" i="17"/>
  <c r="E255" i="17"/>
  <c r="D255" i="17"/>
  <c r="C255" i="17"/>
  <c r="Q254" i="17"/>
  <c r="P254" i="17"/>
  <c r="F254" i="17"/>
  <c r="F11" i="18" s="1"/>
  <c r="E254" i="17"/>
  <c r="D254" i="17"/>
  <c r="C11" i="20" s="1"/>
  <c r="C254" i="17"/>
  <c r="C253" i="17"/>
  <c r="Q252" i="17"/>
  <c r="P252" i="17"/>
  <c r="F252" i="17"/>
  <c r="E252" i="17"/>
  <c r="D252" i="17"/>
  <c r="C252" i="17"/>
  <c r="Q251" i="17"/>
  <c r="P251" i="17"/>
  <c r="F251" i="17"/>
  <c r="F8" i="18" s="1"/>
  <c r="E251" i="17"/>
  <c r="D251" i="17"/>
  <c r="C251" i="17"/>
  <c r="Q250" i="17"/>
  <c r="P250" i="17"/>
  <c r="F250" i="17"/>
  <c r="F7" i="18" s="1"/>
  <c r="E250" i="17"/>
  <c r="D250" i="17"/>
  <c r="C250" i="17"/>
  <c r="Q249" i="17"/>
  <c r="P249" i="17"/>
  <c r="F249" i="17"/>
  <c r="F6" i="18" s="1"/>
  <c r="E249" i="17"/>
  <c r="D249" i="17"/>
  <c r="C249" i="17"/>
  <c r="Q248" i="17"/>
  <c r="P248" i="17"/>
  <c r="F248" i="17"/>
  <c r="F5" i="18" s="1"/>
  <c r="E248" i="17"/>
  <c r="D248" i="17"/>
  <c r="C248" i="17"/>
  <c r="Q247" i="17"/>
  <c r="P247" i="17"/>
  <c r="F247" i="17"/>
  <c r="F4" i="18" s="1"/>
  <c r="E247" i="17"/>
  <c r="D247" i="17"/>
  <c r="C247" i="17"/>
  <c r="Q245" i="17"/>
  <c r="P245" i="17"/>
  <c r="F245" i="17"/>
  <c r="E245" i="17"/>
  <c r="D245" i="17"/>
  <c r="C245" i="17"/>
  <c r="Q244" i="17"/>
  <c r="P244" i="17"/>
  <c r="F244" i="17"/>
  <c r="E244" i="17"/>
  <c r="D244" i="17"/>
  <c r="C244" i="17"/>
  <c r="Q243" i="17"/>
  <c r="P243" i="17"/>
  <c r="F243" i="17"/>
  <c r="E243" i="17"/>
  <c r="D243" i="17"/>
  <c r="C243" i="17"/>
  <c r="Q242" i="17"/>
  <c r="P242" i="17"/>
  <c r="F242" i="17"/>
  <c r="E242" i="17"/>
  <c r="D242" i="17"/>
  <c r="C242" i="17"/>
  <c r="Q241" i="17"/>
  <c r="P241" i="17"/>
  <c r="F241" i="17"/>
  <c r="E241" i="17"/>
  <c r="D241" i="17"/>
  <c r="C241" i="17"/>
  <c r="Q240" i="17"/>
  <c r="P240" i="17"/>
  <c r="F240" i="17"/>
  <c r="E240" i="17"/>
  <c r="D240" i="17"/>
  <c r="C240" i="17"/>
  <c r="Q239" i="17"/>
  <c r="P239" i="17"/>
  <c r="F239" i="17"/>
  <c r="E239" i="17"/>
  <c r="D239" i="17"/>
  <c r="C239" i="17"/>
  <c r="Q238" i="17"/>
  <c r="P238" i="17"/>
  <c r="F238" i="17"/>
  <c r="E238" i="17"/>
  <c r="D238" i="17"/>
  <c r="C238" i="17"/>
  <c r="Q237" i="17"/>
  <c r="P237" i="17"/>
  <c r="F237" i="17"/>
  <c r="E237" i="17"/>
  <c r="D237" i="17"/>
  <c r="C237" i="17"/>
  <c r="AB265" i="17"/>
  <c r="AB255" i="17"/>
  <c r="AB264" i="17"/>
  <c r="AB263" i="17"/>
  <c r="AB262" i="17"/>
  <c r="AB253" i="17"/>
  <c r="AB135" i="17"/>
  <c r="AB134" i="17"/>
  <c r="AB133" i="17"/>
  <c r="AB132" i="17"/>
  <c r="AB131" i="17"/>
  <c r="AB130" i="17"/>
  <c r="AB129" i="17"/>
  <c r="AB128" i="17"/>
  <c r="AB127" i="17"/>
  <c r="AB126" i="17"/>
  <c r="AB125" i="17"/>
  <c r="AB124" i="17"/>
  <c r="AB123" i="17"/>
  <c r="AB122" i="17"/>
  <c r="AB121" i="17"/>
  <c r="AB120" i="17"/>
  <c r="AB119" i="17"/>
  <c r="AB118" i="17"/>
  <c r="AB117" i="17"/>
  <c r="AB116" i="17"/>
  <c r="AB261" i="17" s="1"/>
  <c r="AB115" i="17"/>
  <c r="AB114" i="17"/>
  <c r="AB113" i="17"/>
  <c r="AB251" i="17" s="1"/>
  <c r="AB260" i="17"/>
  <c r="AB250" i="17"/>
  <c r="AB259" i="17"/>
  <c r="AB249" i="17"/>
  <c r="AB258" i="17"/>
  <c r="AB28" i="17"/>
  <c r="AB27" i="17"/>
  <c r="AB26" i="17"/>
  <c r="AB25" i="17"/>
  <c r="AB24" i="17"/>
  <c r="AB22" i="17"/>
  <c r="AB21" i="17"/>
  <c r="AB20" i="17"/>
  <c r="AB19" i="17"/>
  <c r="AB18" i="17"/>
  <c r="AB17" i="17"/>
  <c r="AB16" i="17"/>
  <c r="AB15" i="17"/>
  <c r="AB14" i="17"/>
  <c r="AB13" i="17"/>
  <c r="AB12" i="17"/>
  <c r="AB11" i="17"/>
  <c r="AB257" i="17"/>
  <c r="AB9" i="17"/>
  <c r="AB8" i="17"/>
  <c r="AB7" i="17"/>
  <c r="C5" i="20" l="1"/>
  <c r="C18" i="20" s="1"/>
  <c r="E18" i="20" s="1"/>
  <c r="I18" i="20" s="1"/>
  <c r="C7" i="20"/>
  <c r="C9" i="20"/>
  <c r="C20" i="20"/>
  <c r="E20" i="20" s="1"/>
  <c r="I20" i="20" s="1"/>
  <c r="C22" i="20"/>
  <c r="E22" i="20" s="1"/>
  <c r="I22" i="20" s="1"/>
  <c r="H11" i="18"/>
  <c r="D5" i="20"/>
  <c r="D7" i="20"/>
  <c r="E7" i="20" s="1"/>
  <c r="I7" i="20" s="1"/>
  <c r="D9" i="20"/>
  <c r="E9" i="20" s="1"/>
  <c r="I9" i="20" s="1"/>
  <c r="D11" i="20"/>
  <c r="E11" i="20" s="1"/>
  <c r="I11" i="20" s="1"/>
  <c r="C24" i="20"/>
  <c r="E24" i="20" s="1"/>
  <c r="I24" i="20" s="1"/>
  <c r="C4" i="20"/>
  <c r="C6" i="20"/>
  <c r="C8" i="20"/>
  <c r="F9" i="18"/>
  <c r="F22" i="18" s="1"/>
  <c r="H22" i="18" s="1"/>
  <c r="F17" i="18"/>
  <c r="H17" i="18" s="1"/>
  <c r="F19" i="18"/>
  <c r="H19" i="18" s="1"/>
  <c r="F21" i="18"/>
  <c r="H21" i="18" s="1"/>
  <c r="F23" i="18"/>
  <c r="H23" i="18" s="1"/>
  <c r="F20" i="18"/>
  <c r="H20" i="18" s="1"/>
  <c r="F24" i="18"/>
  <c r="H24" i="18" s="1"/>
  <c r="F18" i="18"/>
  <c r="H18" i="18" s="1"/>
  <c r="H9" i="18"/>
  <c r="AB31" i="17"/>
  <c r="AB267" i="17" s="1"/>
  <c r="AB247" i="17"/>
  <c r="AB273" i="17"/>
  <c r="AB268" i="17"/>
  <c r="AB244" i="17"/>
  <c r="AB240" i="17"/>
  <c r="AB242" i="17"/>
  <c r="AB243" i="17"/>
  <c r="AB238" i="17"/>
  <c r="AB239" i="17"/>
  <c r="AB270" i="17"/>
  <c r="AB136" i="17"/>
  <c r="AB241" i="17" s="1"/>
  <c r="AB272" i="17"/>
  <c r="AB248" i="17"/>
  <c r="AB252" i="17"/>
  <c r="AB254" i="17"/>
  <c r="AB269" i="17"/>
  <c r="AB137" i="17"/>
  <c r="AB271" i="17" s="1"/>
  <c r="AB245" i="17"/>
  <c r="AB30" i="17"/>
  <c r="AB237" i="17" s="1"/>
  <c r="AB275" i="17"/>
  <c r="AX277" i="16"/>
  <c r="AY277" i="16"/>
  <c r="E5" i="20" l="1"/>
  <c r="I5" i="20" s="1"/>
  <c r="E6" i="20"/>
  <c r="I6" i="20" s="1"/>
  <c r="C19" i="20"/>
  <c r="E19" i="20" s="1"/>
  <c r="I19" i="20" s="1"/>
  <c r="E4" i="20"/>
  <c r="I4" i="20" s="1"/>
  <c r="C17" i="20"/>
  <c r="E17" i="20" s="1"/>
  <c r="I17" i="20" s="1"/>
  <c r="C21" i="20"/>
  <c r="E21" i="20" s="1"/>
  <c r="I21" i="20" s="1"/>
  <c r="E8" i="20"/>
  <c r="I8" i="20" s="1"/>
  <c r="H10" i="18"/>
  <c r="H6" i="18"/>
  <c r="H7" i="18"/>
  <c r="H8" i="18"/>
  <c r="H4" i="18"/>
  <c r="H5" i="18"/>
  <c r="AB151" i="13"/>
  <c r="AB142" i="13"/>
  <c r="AB139" i="13"/>
  <c r="AB131" i="13"/>
  <c r="AB122" i="13"/>
  <c r="AB119" i="13"/>
  <c r="AB151" i="11"/>
  <c r="AB142" i="11"/>
  <c r="AB139" i="11"/>
  <c r="AB131" i="11"/>
  <c r="AB122" i="11"/>
  <c r="AB119" i="11"/>
  <c r="AB151" i="10"/>
  <c r="AB131" i="10"/>
  <c r="AB142" i="10"/>
  <c r="AB122" i="10"/>
  <c r="AB139" i="10"/>
  <c r="AB119" i="10"/>
  <c r="AB137" i="10" s="1"/>
  <c r="AB97" i="10"/>
  <c r="AB159" i="10" l="1"/>
  <c r="AB158" i="11"/>
  <c r="AB159" i="13"/>
  <c r="AB158" i="10"/>
  <c r="AB136" i="13"/>
  <c r="AB136" i="11"/>
  <c r="AB136" i="10"/>
  <c r="AB159" i="11"/>
  <c r="AB137" i="13"/>
  <c r="AB158" i="13"/>
  <c r="AB137" i="11"/>
  <c r="AZ253" i="1"/>
  <c r="AY253" i="1"/>
  <c r="AX253" i="1"/>
  <c r="AW253" i="1"/>
  <c r="AV253" i="1"/>
  <c r="AU253" i="1"/>
  <c r="AT253" i="1"/>
  <c r="AS253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Z251" i="1"/>
  <c r="AY251" i="1"/>
  <c r="AX251" i="1"/>
  <c r="AW251" i="1"/>
  <c r="AV251" i="1"/>
  <c r="AU251" i="1"/>
  <c r="AT251" i="1"/>
  <c r="AS251" i="1"/>
  <c r="AR251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D251" i="1"/>
  <c r="AZ250" i="1"/>
  <c r="AY250" i="1"/>
  <c r="AX250" i="1"/>
  <c r="AW250" i="1"/>
  <c r="AV250" i="1"/>
  <c r="AU250" i="1"/>
  <c r="AT250" i="1"/>
  <c r="AS250" i="1"/>
  <c r="AR250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D250" i="1"/>
  <c r="AZ249" i="1"/>
  <c r="AY249" i="1"/>
  <c r="AX249" i="1"/>
  <c r="AW249" i="1"/>
  <c r="AV249" i="1"/>
  <c r="AU249" i="1"/>
  <c r="AT249" i="1"/>
  <c r="AS249" i="1"/>
  <c r="AR249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D249" i="1"/>
  <c r="AZ248" i="1"/>
  <c r="AY248" i="1"/>
  <c r="AX248" i="1"/>
  <c r="AW248" i="1"/>
  <c r="AV248" i="1"/>
  <c r="AU248" i="1"/>
  <c r="AT248" i="1"/>
  <c r="AS248" i="1"/>
  <c r="AR248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D248" i="1"/>
  <c r="AZ247" i="1"/>
  <c r="AY247" i="1"/>
  <c r="AX247" i="1"/>
  <c r="AW247" i="1"/>
  <c r="AV247" i="1"/>
  <c r="AU247" i="1"/>
  <c r="AT247" i="1"/>
  <c r="AS247" i="1"/>
  <c r="AR247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D247" i="1"/>
  <c r="AZ246" i="1"/>
  <c r="AY246" i="1"/>
  <c r="AX246" i="1"/>
  <c r="AW246" i="1"/>
  <c r="AV246" i="1"/>
  <c r="AU246" i="1"/>
  <c r="AT246" i="1"/>
  <c r="AS246" i="1"/>
  <c r="AR246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D246" i="1"/>
  <c r="AZ245" i="1"/>
  <c r="AY245" i="1"/>
  <c r="AX245" i="1"/>
  <c r="AW245" i="1"/>
  <c r="AV245" i="1"/>
  <c r="AU245" i="1"/>
  <c r="AT245" i="1"/>
  <c r="AS245" i="1"/>
  <c r="AR245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D245" i="1"/>
  <c r="AZ244" i="1"/>
  <c r="AY244" i="1"/>
  <c r="AX244" i="1"/>
  <c r="AW244" i="1"/>
  <c r="AV244" i="1"/>
  <c r="AU244" i="1"/>
  <c r="AT244" i="1"/>
  <c r="AS244" i="1"/>
  <c r="AR244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D244" i="1"/>
  <c r="AZ243" i="1"/>
  <c r="AY243" i="1"/>
  <c r="AX243" i="1"/>
  <c r="AW243" i="1"/>
  <c r="AV243" i="1"/>
  <c r="AU243" i="1"/>
  <c r="AT243" i="1"/>
  <c r="AS243" i="1"/>
  <c r="AR243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D243" i="1"/>
  <c r="AZ242" i="1"/>
  <c r="AY242" i="1"/>
  <c r="AX242" i="1"/>
  <c r="AW242" i="1"/>
  <c r="AV242" i="1"/>
  <c r="AU242" i="1"/>
  <c r="AT242" i="1"/>
  <c r="AS242" i="1"/>
  <c r="AR242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D242" i="1"/>
  <c r="AC251" i="1"/>
  <c r="AC250" i="1"/>
  <c r="AC249" i="1"/>
  <c r="AC248" i="1"/>
  <c r="AC247" i="1"/>
  <c r="AC246" i="1"/>
  <c r="AC245" i="1"/>
  <c r="AC244" i="1"/>
  <c r="AC243" i="1"/>
  <c r="AC242" i="1"/>
  <c r="AZ262" i="10"/>
  <c r="AY262" i="10"/>
  <c r="AX262" i="10"/>
  <c r="AW262" i="10"/>
  <c r="AV262" i="10"/>
  <c r="AU262" i="10"/>
  <c r="AT262" i="10"/>
  <c r="AS262" i="10"/>
  <c r="AR262" i="10"/>
  <c r="AQ262" i="10"/>
  <c r="AP262" i="10"/>
  <c r="AO262" i="10"/>
  <c r="AN262" i="10"/>
  <c r="AM262" i="10"/>
  <c r="AL262" i="10"/>
  <c r="AK262" i="10"/>
  <c r="AJ262" i="10"/>
  <c r="AI262" i="10"/>
  <c r="AH262" i="10"/>
  <c r="AG262" i="10"/>
  <c r="AF262" i="10"/>
  <c r="AE262" i="10"/>
  <c r="AD262" i="10"/>
  <c r="AZ261" i="10"/>
  <c r="AY261" i="10"/>
  <c r="AX261" i="10"/>
  <c r="AW261" i="10"/>
  <c r="AV261" i="10"/>
  <c r="AU261" i="10"/>
  <c r="AT261" i="10"/>
  <c r="AS261" i="10"/>
  <c r="AR261" i="10"/>
  <c r="AQ261" i="10"/>
  <c r="AP261" i="10"/>
  <c r="AO261" i="10"/>
  <c r="AN261" i="10"/>
  <c r="AM261" i="10"/>
  <c r="AL261" i="10"/>
  <c r="AK261" i="10"/>
  <c r="AJ261" i="10"/>
  <c r="AI261" i="10"/>
  <c r="AH261" i="10"/>
  <c r="AG261" i="10"/>
  <c r="AF261" i="10"/>
  <c r="AE261" i="10"/>
  <c r="AD261" i="10"/>
  <c r="AZ260" i="10"/>
  <c r="AY260" i="10"/>
  <c r="AX260" i="10"/>
  <c r="AW260" i="10"/>
  <c r="AV260" i="10"/>
  <c r="AU260" i="10"/>
  <c r="AT260" i="10"/>
  <c r="AS260" i="10"/>
  <c r="AR260" i="10"/>
  <c r="AQ260" i="10"/>
  <c r="AP260" i="10"/>
  <c r="AO260" i="10"/>
  <c r="AN260" i="10"/>
  <c r="AM260" i="10"/>
  <c r="AL260" i="10"/>
  <c r="AK260" i="10"/>
  <c r="AJ260" i="10"/>
  <c r="AI260" i="10"/>
  <c r="AH260" i="10"/>
  <c r="AG260" i="10"/>
  <c r="AF260" i="10"/>
  <c r="AE260" i="10"/>
  <c r="AD260" i="10"/>
  <c r="AZ259" i="10"/>
  <c r="AY259" i="10"/>
  <c r="AX259" i="10"/>
  <c r="AW259" i="10"/>
  <c r="AV259" i="10"/>
  <c r="AU259" i="10"/>
  <c r="AT259" i="10"/>
  <c r="AS259" i="10"/>
  <c r="AR259" i="10"/>
  <c r="AQ259" i="10"/>
  <c r="AP259" i="10"/>
  <c r="AO259" i="10"/>
  <c r="AN259" i="10"/>
  <c r="AM259" i="10"/>
  <c r="AL259" i="10"/>
  <c r="AK259" i="10"/>
  <c r="AJ259" i="10"/>
  <c r="AI259" i="10"/>
  <c r="AH259" i="10"/>
  <c r="AG259" i="10"/>
  <c r="AF259" i="10"/>
  <c r="AE259" i="10"/>
  <c r="AD259" i="10"/>
  <c r="AZ258" i="10"/>
  <c r="AY258" i="10"/>
  <c r="AX258" i="10"/>
  <c r="AW258" i="10"/>
  <c r="AV258" i="10"/>
  <c r="AU258" i="10"/>
  <c r="AT258" i="10"/>
  <c r="AS258" i="10"/>
  <c r="AR258" i="10"/>
  <c r="AQ258" i="10"/>
  <c r="AP258" i="10"/>
  <c r="AO258" i="10"/>
  <c r="AN258" i="10"/>
  <c r="AM258" i="10"/>
  <c r="AL258" i="10"/>
  <c r="AK258" i="10"/>
  <c r="AJ258" i="10"/>
  <c r="AI258" i="10"/>
  <c r="AH258" i="10"/>
  <c r="AG258" i="10"/>
  <c r="AF258" i="10"/>
  <c r="AE258" i="10"/>
  <c r="AD258" i="10"/>
  <c r="AZ257" i="10"/>
  <c r="AY257" i="10"/>
  <c r="AX257" i="10"/>
  <c r="AW257" i="10"/>
  <c r="AV257" i="10"/>
  <c r="AU257" i="10"/>
  <c r="AT257" i="10"/>
  <c r="AS257" i="10"/>
  <c r="AR257" i="10"/>
  <c r="AQ257" i="10"/>
  <c r="AP257" i="10"/>
  <c r="AO257" i="10"/>
  <c r="AN257" i="10"/>
  <c r="AM257" i="10"/>
  <c r="AL257" i="10"/>
  <c r="AK257" i="10"/>
  <c r="AJ257" i="10"/>
  <c r="AI257" i="10"/>
  <c r="AH257" i="10"/>
  <c r="AG257" i="10"/>
  <c r="AF257" i="10"/>
  <c r="AE257" i="10"/>
  <c r="AD257" i="10"/>
  <c r="AZ256" i="10"/>
  <c r="AY256" i="10"/>
  <c r="AX256" i="10"/>
  <c r="AW256" i="10"/>
  <c r="AV256" i="10"/>
  <c r="AU256" i="10"/>
  <c r="AT256" i="10"/>
  <c r="AS256" i="10"/>
  <c r="AR256" i="10"/>
  <c r="AQ256" i="10"/>
  <c r="AP256" i="10"/>
  <c r="AO256" i="10"/>
  <c r="AN256" i="10"/>
  <c r="AM256" i="10"/>
  <c r="AL256" i="10"/>
  <c r="AK256" i="10"/>
  <c r="AJ256" i="10"/>
  <c r="AI256" i="10"/>
  <c r="AH256" i="10"/>
  <c r="AG256" i="10"/>
  <c r="AF256" i="10"/>
  <c r="AE256" i="10"/>
  <c r="AD256" i="10"/>
  <c r="AZ255" i="10"/>
  <c r="AY255" i="10"/>
  <c r="AX255" i="10"/>
  <c r="AW255" i="10"/>
  <c r="AV255" i="10"/>
  <c r="AU255" i="10"/>
  <c r="AT255" i="10"/>
  <c r="AS255" i="10"/>
  <c r="AR255" i="10"/>
  <c r="AQ255" i="10"/>
  <c r="AP255" i="10"/>
  <c r="AO255" i="10"/>
  <c r="AN255" i="10"/>
  <c r="AM255" i="10"/>
  <c r="AL255" i="10"/>
  <c r="AK255" i="10"/>
  <c r="AJ255" i="10"/>
  <c r="AI255" i="10"/>
  <c r="AH255" i="10"/>
  <c r="AG255" i="10"/>
  <c r="AF255" i="10"/>
  <c r="AE255" i="10"/>
  <c r="AD255" i="10"/>
  <c r="AZ254" i="10"/>
  <c r="AY254" i="10"/>
  <c r="AX254" i="10"/>
  <c r="AW254" i="10"/>
  <c r="AV254" i="10"/>
  <c r="AU254" i="10"/>
  <c r="AT254" i="10"/>
  <c r="AS254" i="10"/>
  <c r="AR254" i="10"/>
  <c r="AQ254" i="10"/>
  <c r="AP254" i="10"/>
  <c r="AO254" i="10"/>
  <c r="AN254" i="10"/>
  <c r="AM254" i="10"/>
  <c r="AL254" i="10"/>
  <c r="AK254" i="10"/>
  <c r="AJ254" i="10"/>
  <c r="AI254" i="10"/>
  <c r="AH254" i="10"/>
  <c r="AG254" i="10"/>
  <c r="AF254" i="10"/>
  <c r="AE254" i="10"/>
  <c r="AD254" i="10"/>
  <c r="AZ253" i="10"/>
  <c r="AY253" i="10"/>
  <c r="AX253" i="10"/>
  <c r="AW253" i="10"/>
  <c r="AV253" i="10"/>
  <c r="AU253" i="10"/>
  <c r="AT253" i="10"/>
  <c r="AS253" i="10"/>
  <c r="AR253" i="10"/>
  <c r="AQ253" i="10"/>
  <c r="AP253" i="10"/>
  <c r="AO253" i="10"/>
  <c r="AN253" i="10"/>
  <c r="AM253" i="10"/>
  <c r="AL253" i="10"/>
  <c r="AK253" i="10"/>
  <c r="AJ253" i="10"/>
  <c r="AI253" i="10"/>
  <c r="AH253" i="10"/>
  <c r="AG253" i="10"/>
  <c r="AF253" i="10"/>
  <c r="AE253" i="10"/>
  <c r="AD253" i="10"/>
  <c r="AC262" i="10"/>
  <c r="AC261" i="10"/>
  <c r="AC260" i="10"/>
  <c r="AC259" i="10"/>
  <c r="AC258" i="10"/>
  <c r="AC257" i="10"/>
  <c r="AC256" i="10"/>
  <c r="AC255" i="10"/>
  <c r="AC254" i="10"/>
  <c r="AC253" i="10"/>
  <c r="AZ251" i="10"/>
  <c r="AY251" i="10"/>
  <c r="AX251" i="10"/>
  <c r="AW251" i="10"/>
  <c r="AV251" i="10"/>
  <c r="AU251" i="10"/>
  <c r="AT251" i="10"/>
  <c r="AS251" i="10"/>
  <c r="AR251" i="10"/>
  <c r="AQ251" i="10"/>
  <c r="AP251" i="10"/>
  <c r="AO251" i="10"/>
  <c r="AN251" i="10"/>
  <c r="AM251" i="10"/>
  <c r="AL251" i="10"/>
  <c r="AK251" i="10"/>
  <c r="AJ251" i="10"/>
  <c r="AI251" i="10"/>
  <c r="AH251" i="10"/>
  <c r="AG251" i="10"/>
  <c r="AF251" i="10"/>
  <c r="AE251" i="10"/>
  <c r="AD251" i="10"/>
  <c r="AZ250" i="10"/>
  <c r="AY250" i="10"/>
  <c r="AX250" i="10"/>
  <c r="AW250" i="10"/>
  <c r="AV250" i="10"/>
  <c r="AU250" i="10"/>
  <c r="AT250" i="10"/>
  <c r="AS250" i="10"/>
  <c r="AR250" i="10"/>
  <c r="AQ250" i="10"/>
  <c r="AP250" i="10"/>
  <c r="AO250" i="10"/>
  <c r="AN250" i="10"/>
  <c r="AM250" i="10"/>
  <c r="AL250" i="10"/>
  <c r="AK250" i="10"/>
  <c r="AJ250" i="10"/>
  <c r="AI250" i="10"/>
  <c r="AH250" i="10"/>
  <c r="AG250" i="10"/>
  <c r="AF250" i="10"/>
  <c r="AE250" i="10"/>
  <c r="AD250" i="10"/>
  <c r="AZ249" i="10"/>
  <c r="AY249" i="10"/>
  <c r="AX249" i="10"/>
  <c r="AW249" i="10"/>
  <c r="AV249" i="10"/>
  <c r="AU249" i="10"/>
  <c r="AT249" i="10"/>
  <c r="AS249" i="10"/>
  <c r="AR249" i="10"/>
  <c r="AQ249" i="10"/>
  <c r="AP249" i="10"/>
  <c r="AO249" i="10"/>
  <c r="AN249" i="10"/>
  <c r="AM249" i="10"/>
  <c r="AL249" i="10"/>
  <c r="AK249" i="10"/>
  <c r="AJ249" i="10"/>
  <c r="AI249" i="10"/>
  <c r="AH249" i="10"/>
  <c r="AG249" i="10"/>
  <c r="AF249" i="10"/>
  <c r="AE249" i="10"/>
  <c r="AD249" i="10"/>
  <c r="AZ248" i="10"/>
  <c r="AY248" i="10"/>
  <c r="AX248" i="10"/>
  <c r="AW248" i="10"/>
  <c r="AV248" i="10"/>
  <c r="AU248" i="10"/>
  <c r="AT248" i="10"/>
  <c r="AS248" i="10"/>
  <c r="AR248" i="10"/>
  <c r="AQ248" i="10"/>
  <c r="AP248" i="10"/>
  <c r="AO248" i="10"/>
  <c r="AN248" i="10"/>
  <c r="AM248" i="10"/>
  <c r="AL248" i="10"/>
  <c r="AK248" i="10"/>
  <c r="AJ248" i="10"/>
  <c r="AI248" i="10"/>
  <c r="AH248" i="10"/>
  <c r="AG248" i="10"/>
  <c r="AF248" i="10"/>
  <c r="AE248" i="10"/>
  <c r="AD248" i="10"/>
  <c r="AZ247" i="10"/>
  <c r="AY247" i="10"/>
  <c r="AX247" i="10"/>
  <c r="AW247" i="10"/>
  <c r="AV247" i="10"/>
  <c r="AU247" i="10"/>
  <c r="AT247" i="10"/>
  <c r="AS247" i="10"/>
  <c r="AR247" i="10"/>
  <c r="AQ247" i="10"/>
  <c r="AP247" i="10"/>
  <c r="AO247" i="10"/>
  <c r="AN247" i="10"/>
  <c r="AM247" i="10"/>
  <c r="AL247" i="10"/>
  <c r="AK247" i="10"/>
  <c r="AJ247" i="10"/>
  <c r="AI247" i="10"/>
  <c r="AH247" i="10"/>
  <c r="AG247" i="10"/>
  <c r="AF247" i="10"/>
  <c r="AE247" i="10"/>
  <c r="AD247" i="10"/>
  <c r="AZ246" i="10"/>
  <c r="AY246" i="10"/>
  <c r="AX246" i="10"/>
  <c r="AW246" i="10"/>
  <c r="AV246" i="10"/>
  <c r="AU246" i="10"/>
  <c r="AT246" i="10"/>
  <c r="AS246" i="10"/>
  <c r="AR246" i="10"/>
  <c r="AQ246" i="10"/>
  <c r="AP246" i="10"/>
  <c r="AO246" i="10"/>
  <c r="AN246" i="10"/>
  <c r="AM246" i="10"/>
  <c r="AL246" i="10"/>
  <c r="AK246" i="10"/>
  <c r="AJ246" i="10"/>
  <c r="AI246" i="10"/>
  <c r="AH246" i="10"/>
  <c r="AG246" i="10"/>
  <c r="AF246" i="10"/>
  <c r="AE246" i="10"/>
  <c r="AD246" i="10"/>
  <c r="AZ245" i="10"/>
  <c r="AY245" i="10"/>
  <c r="AX245" i="10"/>
  <c r="AW245" i="10"/>
  <c r="AV245" i="10"/>
  <c r="AU245" i="10"/>
  <c r="AT245" i="10"/>
  <c r="AS245" i="10"/>
  <c r="AR245" i="10"/>
  <c r="AQ245" i="10"/>
  <c r="AP245" i="10"/>
  <c r="AO245" i="10"/>
  <c r="AN245" i="10"/>
  <c r="AM245" i="10"/>
  <c r="AL245" i="10"/>
  <c r="AK245" i="10"/>
  <c r="AJ245" i="10"/>
  <c r="AI245" i="10"/>
  <c r="AH245" i="10"/>
  <c r="AG245" i="10"/>
  <c r="AF245" i="10"/>
  <c r="AE245" i="10"/>
  <c r="AD245" i="10"/>
  <c r="AZ244" i="10"/>
  <c r="AY244" i="10"/>
  <c r="AX244" i="10"/>
  <c r="AW244" i="10"/>
  <c r="AV244" i="10"/>
  <c r="AU244" i="10"/>
  <c r="AT244" i="10"/>
  <c r="AS244" i="10"/>
  <c r="AR244" i="10"/>
  <c r="AQ244" i="10"/>
  <c r="AP244" i="10"/>
  <c r="AO244" i="10"/>
  <c r="AN244" i="10"/>
  <c r="AM244" i="10"/>
  <c r="AL244" i="10"/>
  <c r="AK244" i="10"/>
  <c r="AJ244" i="10"/>
  <c r="AI244" i="10"/>
  <c r="AH244" i="10"/>
  <c r="AG244" i="10"/>
  <c r="AF244" i="10"/>
  <c r="AE244" i="10"/>
  <c r="AD244" i="10"/>
  <c r="AZ243" i="10"/>
  <c r="AY243" i="10"/>
  <c r="AX243" i="10"/>
  <c r="AW243" i="10"/>
  <c r="AV243" i="10"/>
  <c r="AU243" i="10"/>
  <c r="AT243" i="10"/>
  <c r="AS243" i="10"/>
  <c r="AR243" i="10"/>
  <c r="AQ243" i="10"/>
  <c r="AP243" i="10"/>
  <c r="AO243" i="10"/>
  <c r="AN243" i="10"/>
  <c r="AM243" i="10"/>
  <c r="AL243" i="10"/>
  <c r="AK243" i="10"/>
  <c r="AJ243" i="10"/>
  <c r="AI243" i="10"/>
  <c r="AH243" i="10"/>
  <c r="AG243" i="10"/>
  <c r="AF243" i="10"/>
  <c r="AE243" i="10"/>
  <c r="AD243" i="10"/>
  <c r="AZ242" i="10"/>
  <c r="AY242" i="10"/>
  <c r="AX242" i="10"/>
  <c r="AW242" i="10"/>
  <c r="AV242" i="10"/>
  <c r="AU242" i="10"/>
  <c r="AT242" i="10"/>
  <c r="AS242" i="10"/>
  <c r="AR242" i="10"/>
  <c r="AQ242" i="10"/>
  <c r="AP242" i="10"/>
  <c r="AO242" i="10"/>
  <c r="AN242" i="10"/>
  <c r="AM242" i="10"/>
  <c r="AL242" i="10"/>
  <c r="AK242" i="10"/>
  <c r="AJ242" i="10"/>
  <c r="AI242" i="10"/>
  <c r="AH242" i="10"/>
  <c r="AG242" i="10"/>
  <c r="AF242" i="10"/>
  <c r="AE242" i="10"/>
  <c r="AD242" i="10"/>
  <c r="AC251" i="10"/>
  <c r="AC250" i="10"/>
  <c r="AC249" i="10"/>
  <c r="AC248" i="10"/>
  <c r="AC247" i="10"/>
  <c r="AC246" i="10"/>
  <c r="AC245" i="10"/>
  <c r="AC244" i="10"/>
  <c r="AC243" i="10"/>
  <c r="AC242" i="10"/>
  <c r="AZ262" i="11"/>
  <c r="AY262" i="11"/>
  <c r="AX262" i="11"/>
  <c r="AW262" i="11"/>
  <c r="AV262" i="11"/>
  <c r="AU262" i="11"/>
  <c r="AT262" i="11"/>
  <c r="AS262" i="11"/>
  <c r="AR262" i="11"/>
  <c r="AQ262" i="11"/>
  <c r="AP262" i="11"/>
  <c r="AO262" i="11"/>
  <c r="AN262" i="11"/>
  <c r="AM262" i="11"/>
  <c r="AL262" i="11"/>
  <c r="AK262" i="11"/>
  <c r="AJ262" i="11"/>
  <c r="AI262" i="11"/>
  <c r="AH262" i="11"/>
  <c r="AG262" i="11"/>
  <c r="AF262" i="11"/>
  <c r="AE262" i="11"/>
  <c r="AD262" i="11"/>
  <c r="AZ261" i="11"/>
  <c r="AY261" i="11"/>
  <c r="AX261" i="11"/>
  <c r="AW261" i="11"/>
  <c r="AV261" i="11"/>
  <c r="AU261" i="11"/>
  <c r="AT261" i="11"/>
  <c r="AS261" i="11"/>
  <c r="AR261" i="11"/>
  <c r="AQ261" i="11"/>
  <c r="AP261" i="11"/>
  <c r="AO261" i="11"/>
  <c r="AN261" i="11"/>
  <c r="AM261" i="11"/>
  <c r="AL261" i="11"/>
  <c r="AK261" i="11"/>
  <c r="AJ261" i="11"/>
  <c r="AI261" i="11"/>
  <c r="AH261" i="11"/>
  <c r="AG261" i="11"/>
  <c r="AF261" i="11"/>
  <c r="AE261" i="11"/>
  <c r="AD261" i="11"/>
  <c r="AZ260" i="11"/>
  <c r="AY260" i="11"/>
  <c r="AX260" i="11"/>
  <c r="AW260" i="11"/>
  <c r="AV260" i="11"/>
  <c r="AU260" i="11"/>
  <c r="AT260" i="11"/>
  <c r="AS260" i="11"/>
  <c r="AR260" i="11"/>
  <c r="AQ260" i="11"/>
  <c r="AP260" i="11"/>
  <c r="AO260" i="11"/>
  <c r="AN260" i="11"/>
  <c r="AM260" i="11"/>
  <c r="AL260" i="11"/>
  <c r="AK260" i="11"/>
  <c r="AJ260" i="11"/>
  <c r="AI260" i="11"/>
  <c r="AH260" i="11"/>
  <c r="AG260" i="11"/>
  <c r="AF260" i="11"/>
  <c r="AE260" i="11"/>
  <c r="AD260" i="11"/>
  <c r="AZ259" i="11"/>
  <c r="AY259" i="11"/>
  <c r="AX259" i="11"/>
  <c r="AW259" i="11"/>
  <c r="AV259" i="11"/>
  <c r="AU259" i="11"/>
  <c r="AT259" i="11"/>
  <c r="AS259" i="11"/>
  <c r="AR259" i="11"/>
  <c r="AQ259" i="11"/>
  <c r="AP259" i="11"/>
  <c r="AO259" i="11"/>
  <c r="AN259" i="11"/>
  <c r="AM259" i="11"/>
  <c r="AL259" i="11"/>
  <c r="AK259" i="11"/>
  <c r="AJ259" i="11"/>
  <c r="AI259" i="11"/>
  <c r="AH259" i="11"/>
  <c r="AG259" i="11"/>
  <c r="AF259" i="11"/>
  <c r="AE259" i="11"/>
  <c r="AD259" i="11"/>
  <c r="AZ258" i="11"/>
  <c r="AY258" i="11"/>
  <c r="AX258" i="11"/>
  <c r="AW258" i="11"/>
  <c r="AV258" i="11"/>
  <c r="AU258" i="11"/>
  <c r="AT258" i="11"/>
  <c r="AS258" i="11"/>
  <c r="AR258" i="11"/>
  <c r="AQ258" i="11"/>
  <c r="AP258" i="11"/>
  <c r="AO258" i="11"/>
  <c r="AN258" i="11"/>
  <c r="AM258" i="11"/>
  <c r="AL258" i="11"/>
  <c r="AK258" i="11"/>
  <c r="AJ258" i="11"/>
  <c r="AI258" i="11"/>
  <c r="AH258" i="11"/>
  <c r="AG258" i="11"/>
  <c r="AF258" i="11"/>
  <c r="AE258" i="11"/>
  <c r="AD258" i="11"/>
  <c r="AZ257" i="11"/>
  <c r="AY257" i="11"/>
  <c r="AX257" i="11"/>
  <c r="AW257" i="11"/>
  <c r="AV257" i="11"/>
  <c r="AU257" i="11"/>
  <c r="AT257" i="11"/>
  <c r="AS257" i="11"/>
  <c r="AR257" i="11"/>
  <c r="AQ257" i="11"/>
  <c r="AP257" i="11"/>
  <c r="AO257" i="11"/>
  <c r="AN257" i="11"/>
  <c r="AM257" i="11"/>
  <c r="AL257" i="11"/>
  <c r="AK257" i="11"/>
  <c r="AJ257" i="11"/>
  <c r="AI257" i="11"/>
  <c r="AH257" i="11"/>
  <c r="AG257" i="11"/>
  <c r="AF257" i="11"/>
  <c r="AE257" i="11"/>
  <c r="AD257" i="11"/>
  <c r="AZ256" i="11"/>
  <c r="AY256" i="11"/>
  <c r="AX256" i="11"/>
  <c r="AW256" i="11"/>
  <c r="AV256" i="11"/>
  <c r="AU256" i="11"/>
  <c r="AT256" i="11"/>
  <c r="AS256" i="11"/>
  <c r="AR256" i="11"/>
  <c r="AQ256" i="11"/>
  <c r="AP256" i="11"/>
  <c r="AO256" i="11"/>
  <c r="AN256" i="11"/>
  <c r="AM256" i="11"/>
  <c r="AL256" i="11"/>
  <c r="AK256" i="11"/>
  <c r="AJ256" i="11"/>
  <c r="AI256" i="11"/>
  <c r="AH256" i="11"/>
  <c r="AG256" i="11"/>
  <c r="AF256" i="11"/>
  <c r="AE256" i="11"/>
  <c r="AD256" i="11"/>
  <c r="AZ255" i="11"/>
  <c r="AY255" i="11"/>
  <c r="AX255" i="11"/>
  <c r="AW255" i="11"/>
  <c r="AV255" i="11"/>
  <c r="AU255" i="11"/>
  <c r="AT255" i="11"/>
  <c r="AS255" i="11"/>
  <c r="AR255" i="11"/>
  <c r="AQ255" i="11"/>
  <c r="AP255" i="11"/>
  <c r="AO255" i="11"/>
  <c r="AN255" i="11"/>
  <c r="AM255" i="11"/>
  <c r="AL255" i="11"/>
  <c r="AK255" i="11"/>
  <c r="AJ255" i="11"/>
  <c r="AI255" i="11"/>
  <c r="AH255" i="11"/>
  <c r="AG255" i="11"/>
  <c r="AF255" i="11"/>
  <c r="AE255" i="11"/>
  <c r="AD255" i="11"/>
  <c r="AZ254" i="11"/>
  <c r="AY254" i="11"/>
  <c r="AX254" i="11"/>
  <c r="AW254" i="11"/>
  <c r="AV254" i="11"/>
  <c r="AU254" i="11"/>
  <c r="AT254" i="11"/>
  <c r="AS254" i="11"/>
  <c r="AR254" i="11"/>
  <c r="AQ254" i="11"/>
  <c r="AP254" i="11"/>
  <c r="AO254" i="11"/>
  <c r="AN254" i="11"/>
  <c r="AM254" i="11"/>
  <c r="AL254" i="11"/>
  <c r="AK254" i="11"/>
  <c r="AJ254" i="11"/>
  <c r="AI254" i="11"/>
  <c r="AH254" i="11"/>
  <c r="AG254" i="11"/>
  <c r="AF254" i="11"/>
  <c r="AE254" i="11"/>
  <c r="AD254" i="11"/>
  <c r="AZ253" i="11"/>
  <c r="AY253" i="11"/>
  <c r="AX253" i="11"/>
  <c r="AW253" i="11"/>
  <c r="AV253" i="11"/>
  <c r="AU253" i="11"/>
  <c r="AT253" i="11"/>
  <c r="AS253" i="11"/>
  <c r="AR253" i="11"/>
  <c r="AQ253" i="11"/>
  <c r="AP253" i="11"/>
  <c r="AO253" i="11"/>
  <c r="AN253" i="11"/>
  <c r="AM253" i="11"/>
  <c r="AL253" i="11"/>
  <c r="AK253" i="11"/>
  <c r="AJ253" i="11"/>
  <c r="AI253" i="11"/>
  <c r="AH253" i="11"/>
  <c r="AG253" i="11"/>
  <c r="AF253" i="11"/>
  <c r="AE253" i="11"/>
  <c r="AD253" i="11"/>
  <c r="AC262" i="11"/>
  <c r="AC261" i="11"/>
  <c r="AC260" i="11"/>
  <c r="AC259" i="11"/>
  <c r="AC258" i="11"/>
  <c r="AC257" i="11"/>
  <c r="AC256" i="11"/>
  <c r="AC255" i="11"/>
  <c r="AC254" i="11"/>
  <c r="AC253" i="11"/>
  <c r="AZ251" i="11"/>
  <c r="AY251" i="11"/>
  <c r="AX251" i="11"/>
  <c r="AW251" i="11"/>
  <c r="AV251" i="11"/>
  <c r="AU251" i="11"/>
  <c r="AT251" i="11"/>
  <c r="AS251" i="11"/>
  <c r="AR251" i="11"/>
  <c r="AQ251" i="11"/>
  <c r="AP251" i="11"/>
  <c r="AO251" i="11"/>
  <c r="AN251" i="11"/>
  <c r="AM251" i="11"/>
  <c r="AL251" i="11"/>
  <c r="AK251" i="11"/>
  <c r="AJ251" i="11"/>
  <c r="AI251" i="11"/>
  <c r="AH251" i="11"/>
  <c r="AG251" i="11"/>
  <c r="AF251" i="11"/>
  <c r="AE251" i="11"/>
  <c r="AD251" i="11"/>
  <c r="AC251" i="11"/>
  <c r="AZ250" i="11"/>
  <c r="AY250" i="11"/>
  <c r="AX250" i="11"/>
  <c r="AW250" i="11"/>
  <c r="AV250" i="11"/>
  <c r="AU250" i="11"/>
  <c r="AT250" i="11"/>
  <c r="AS250" i="11"/>
  <c r="AR250" i="11"/>
  <c r="AQ250" i="11"/>
  <c r="AP250" i="11"/>
  <c r="AO250" i="11"/>
  <c r="AN250" i="11"/>
  <c r="AM250" i="11"/>
  <c r="AL250" i="11"/>
  <c r="AK250" i="11"/>
  <c r="AJ250" i="11"/>
  <c r="AI250" i="11"/>
  <c r="AH250" i="11"/>
  <c r="AG250" i="11"/>
  <c r="AF250" i="11"/>
  <c r="AE250" i="11"/>
  <c r="AD250" i="11"/>
  <c r="AC250" i="11"/>
  <c r="AZ249" i="11"/>
  <c r="AY249" i="11"/>
  <c r="AX249" i="11"/>
  <c r="AW249" i="11"/>
  <c r="AV249" i="11"/>
  <c r="AU249" i="11"/>
  <c r="AT249" i="11"/>
  <c r="AS249" i="11"/>
  <c r="AR249" i="11"/>
  <c r="AQ249" i="11"/>
  <c r="AP249" i="11"/>
  <c r="AO249" i="11"/>
  <c r="AN249" i="11"/>
  <c r="AM249" i="11"/>
  <c r="AL249" i="11"/>
  <c r="AK249" i="11"/>
  <c r="AJ249" i="11"/>
  <c r="AI249" i="11"/>
  <c r="AH249" i="11"/>
  <c r="AG249" i="11"/>
  <c r="AF249" i="11"/>
  <c r="AE249" i="11"/>
  <c r="AD249" i="11"/>
  <c r="AC249" i="11"/>
  <c r="AZ248" i="11"/>
  <c r="AY248" i="11"/>
  <c r="AX248" i="11"/>
  <c r="AW248" i="11"/>
  <c r="AV248" i="11"/>
  <c r="AU248" i="11"/>
  <c r="AT248" i="11"/>
  <c r="AS248" i="11"/>
  <c r="AR248" i="11"/>
  <c r="AQ248" i="11"/>
  <c r="AP248" i="11"/>
  <c r="AO248" i="11"/>
  <c r="AN248" i="11"/>
  <c r="AM248" i="11"/>
  <c r="AL248" i="11"/>
  <c r="AK248" i="11"/>
  <c r="AJ248" i="11"/>
  <c r="AI248" i="11"/>
  <c r="AH248" i="11"/>
  <c r="AG248" i="11"/>
  <c r="AF248" i="11"/>
  <c r="AE248" i="11"/>
  <c r="AD248" i="11"/>
  <c r="AC248" i="11"/>
  <c r="AZ247" i="11"/>
  <c r="AY247" i="11"/>
  <c r="AX247" i="11"/>
  <c r="AW247" i="11"/>
  <c r="AV247" i="11"/>
  <c r="AU247" i="11"/>
  <c r="AT247" i="11"/>
  <c r="AS247" i="11"/>
  <c r="AR247" i="11"/>
  <c r="AQ247" i="11"/>
  <c r="AP247" i="11"/>
  <c r="AO247" i="11"/>
  <c r="AN247" i="11"/>
  <c r="AM247" i="11"/>
  <c r="AL247" i="11"/>
  <c r="AK247" i="11"/>
  <c r="AJ247" i="11"/>
  <c r="AI247" i="11"/>
  <c r="AH247" i="11"/>
  <c r="AG247" i="11"/>
  <c r="AF247" i="11"/>
  <c r="AE247" i="11"/>
  <c r="AD247" i="11"/>
  <c r="AC247" i="11"/>
  <c r="AZ246" i="11"/>
  <c r="AY246" i="11"/>
  <c r="AX246" i="11"/>
  <c r="AW246" i="11"/>
  <c r="AV246" i="11"/>
  <c r="AU246" i="11"/>
  <c r="AT246" i="11"/>
  <c r="AS246" i="11"/>
  <c r="AR246" i="11"/>
  <c r="AQ246" i="11"/>
  <c r="AP246" i="11"/>
  <c r="AO246" i="11"/>
  <c r="AN246" i="11"/>
  <c r="AM246" i="11"/>
  <c r="AL246" i="11"/>
  <c r="AK246" i="11"/>
  <c r="AJ246" i="11"/>
  <c r="AI246" i="11"/>
  <c r="AH246" i="11"/>
  <c r="AG246" i="11"/>
  <c r="AF246" i="11"/>
  <c r="AE246" i="11"/>
  <c r="AD246" i="11"/>
  <c r="AC246" i="11"/>
  <c r="AZ245" i="11"/>
  <c r="AY245" i="11"/>
  <c r="AX245" i="11"/>
  <c r="AW245" i="11"/>
  <c r="AV245" i="11"/>
  <c r="AU245" i="11"/>
  <c r="AT245" i="11"/>
  <c r="AS245" i="11"/>
  <c r="AR245" i="11"/>
  <c r="AQ245" i="11"/>
  <c r="AP245" i="11"/>
  <c r="AO245" i="11"/>
  <c r="AN245" i="11"/>
  <c r="AM245" i="11"/>
  <c r="AL245" i="11"/>
  <c r="AK245" i="11"/>
  <c r="AJ245" i="11"/>
  <c r="AI245" i="11"/>
  <c r="AH245" i="11"/>
  <c r="AG245" i="11"/>
  <c r="AF245" i="11"/>
  <c r="AE245" i="11"/>
  <c r="AD245" i="11"/>
  <c r="AC245" i="11"/>
  <c r="AZ244" i="11"/>
  <c r="AY244" i="11"/>
  <c r="AX244" i="11"/>
  <c r="AW244" i="11"/>
  <c r="AV244" i="11"/>
  <c r="AU244" i="11"/>
  <c r="AT244" i="11"/>
  <c r="AS244" i="11"/>
  <c r="AR244" i="11"/>
  <c r="AQ244" i="11"/>
  <c r="AP244" i="11"/>
  <c r="AO244" i="11"/>
  <c r="AN244" i="11"/>
  <c r="AM244" i="11"/>
  <c r="AL244" i="11"/>
  <c r="AK244" i="11"/>
  <c r="AJ244" i="11"/>
  <c r="AI244" i="11"/>
  <c r="AH244" i="11"/>
  <c r="AG244" i="11"/>
  <c r="AF244" i="11"/>
  <c r="AE244" i="11"/>
  <c r="AD244" i="11"/>
  <c r="AC244" i="11"/>
  <c r="AZ243" i="11"/>
  <c r="AY243" i="11"/>
  <c r="AX243" i="11"/>
  <c r="AW243" i="11"/>
  <c r="AV243" i="11"/>
  <c r="AU243" i="11"/>
  <c r="AT243" i="11"/>
  <c r="AS243" i="11"/>
  <c r="AR243" i="11"/>
  <c r="AQ243" i="11"/>
  <c r="AP243" i="11"/>
  <c r="AO243" i="11"/>
  <c r="AN243" i="11"/>
  <c r="AM243" i="11"/>
  <c r="AL243" i="11"/>
  <c r="AK243" i="11"/>
  <c r="AJ243" i="11"/>
  <c r="AI243" i="11"/>
  <c r="AH243" i="11"/>
  <c r="AG243" i="11"/>
  <c r="AF243" i="11"/>
  <c r="AE243" i="11"/>
  <c r="AD243" i="11"/>
  <c r="AC243" i="11"/>
  <c r="AZ242" i="11"/>
  <c r="AY242" i="11"/>
  <c r="AX242" i="11"/>
  <c r="AW242" i="11"/>
  <c r="AV242" i="11"/>
  <c r="AU242" i="11"/>
  <c r="AT242" i="11"/>
  <c r="AS242" i="11"/>
  <c r="AR242" i="11"/>
  <c r="AQ242" i="11"/>
  <c r="AP242" i="11"/>
  <c r="AO242" i="11"/>
  <c r="AN242" i="11"/>
  <c r="AM242" i="11"/>
  <c r="AL242" i="11"/>
  <c r="AK242" i="11"/>
  <c r="AJ242" i="11"/>
  <c r="AI242" i="11"/>
  <c r="AH242" i="11"/>
  <c r="AG242" i="11"/>
  <c r="AF242" i="11"/>
  <c r="AE242" i="11"/>
  <c r="AD242" i="11"/>
  <c r="AC242" i="11"/>
  <c r="AZ262" i="13"/>
  <c r="AY262" i="13"/>
  <c r="AX262" i="13"/>
  <c r="AW262" i="13"/>
  <c r="AV262" i="13"/>
  <c r="AU262" i="13"/>
  <c r="AT262" i="13"/>
  <c r="AS262" i="13"/>
  <c r="AR262" i="13"/>
  <c r="AQ262" i="13"/>
  <c r="AP262" i="13"/>
  <c r="AO262" i="13"/>
  <c r="AN262" i="13"/>
  <c r="AM262" i="13"/>
  <c r="AL262" i="13"/>
  <c r="AK262" i="13"/>
  <c r="AJ262" i="13"/>
  <c r="AI262" i="13"/>
  <c r="AH262" i="13"/>
  <c r="AG262" i="13"/>
  <c r="AF262" i="13"/>
  <c r="AE262" i="13"/>
  <c r="AD262" i="13"/>
  <c r="AZ261" i="13"/>
  <c r="AY261" i="13"/>
  <c r="AX261" i="13"/>
  <c r="AW261" i="13"/>
  <c r="AV261" i="13"/>
  <c r="AU261" i="13"/>
  <c r="AT261" i="13"/>
  <c r="AS261" i="13"/>
  <c r="AR261" i="13"/>
  <c r="AQ261" i="13"/>
  <c r="AP261" i="13"/>
  <c r="AO261" i="13"/>
  <c r="AN261" i="13"/>
  <c r="AM261" i="13"/>
  <c r="AL261" i="13"/>
  <c r="AK261" i="13"/>
  <c r="AJ261" i="13"/>
  <c r="AI261" i="13"/>
  <c r="AH261" i="13"/>
  <c r="AG261" i="13"/>
  <c r="AF261" i="13"/>
  <c r="AE261" i="13"/>
  <c r="AD261" i="13"/>
  <c r="AZ260" i="13"/>
  <c r="AY260" i="13"/>
  <c r="AX260" i="13"/>
  <c r="AW260" i="13"/>
  <c r="AV260" i="13"/>
  <c r="AU260" i="13"/>
  <c r="AT260" i="13"/>
  <c r="AS260" i="13"/>
  <c r="AR260" i="13"/>
  <c r="AQ260" i="13"/>
  <c r="AP260" i="13"/>
  <c r="AO260" i="13"/>
  <c r="AN260" i="13"/>
  <c r="AM260" i="13"/>
  <c r="AL260" i="13"/>
  <c r="AK260" i="13"/>
  <c r="AJ260" i="13"/>
  <c r="AI260" i="13"/>
  <c r="AH260" i="13"/>
  <c r="AG260" i="13"/>
  <c r="AF260" i="13"/>
  <c r="AE260" i="13"/>
  <c r="AD260" i="13"/>
  <c r="AZ259" i="13"/>
  <c r="AY259" i="13"/>
  <c r="AX259" i="13"/>
  <c r="AW259" i="13"/>
  <c r="AV259" i="13"/>
  <c r="AU259" i="13"/>
  <c r="AT259" i="13"/>
  <c r="AS259" i="13"/>
  <c r="AR259" i="13"/>
  <c r="AQ259" i="13"/>
  <c r="AP259" i="13"/>
  <c r="AO259" i="13"/>
  <c r="AN259" i="13"/>
  <c r="AM259" i="13"/>
  <c r="AL259" i="13"/>
  <c r="AK259" i="13"/>
  <c r="AJ259" i="13"/>
  <c r="AI259" i="13"/>
  <c r="AH259" i="13"/>
  <c r="AG259" i="13"/>
  <c r="AF259" i="13"/>
  <c r="AE259" i="13"/>
  <c r="AD259" i="13"/>
  <c r="AZ258" i="13"/>
  <c r="AY258" i="13"/>
  <c r="AX258" i="13"/>
  <c r="AW258" i="13"/>
  <c r="AV258" i="13"/>
  <c r="AU258" i="13"/>
  <c r="AT258" i="13"/>
  <c r="AS258" i="13"/>
  <c r="AR258" i="13"/>
  <c r="AQ258" i="13"/>
  <c r="AP258" i="13"/>
  <c r="AO258" i="13"/>
  <c r="AN258" i="13"/>
  <c r="AM258" i="13"/>
  <c r="AL258" i="13"/>
  <c r="AK258" i="13"/>
  <c r="AJ258" i="13"/>
  <c r="AI258" i="13"/>
  <c r="AH258" i="13"/>
  <c r="AG258" i="13"/>
  <c r="AF258" i="13"/>
  <c r="AE258" i="13"/>
  <c r="AD258" i="13"/>
  <c r="AZ257" i="13"/>
  <c r="AY257" i="13"/>
  <c r="AX257" i="13"/>
  <c r="AW257" i="13"/>
  <c r="AV257" i="13"/>
  <c r="AU257" i="13"/>
  <c r="AT257" i="13"/>
  <c r="AS257" i="13"/>
  <c r="AR257" i="13"/>
  <c r="AQ257" i="13"/>
  <c r="AP257" i="13"/>
  <c r="AO257" i="13"/>
  <c r="AN257" i="13"/>
  <c r="AM257" i="13"/>
  <c r="AL257" i="13"/>
  <c r="AK257" i="13"/>
  <c r="AJ257" i="13"/>
  <c r="AI257" i="13"/>
  <c r="AH257" i="13"/>
  <c r="AG257" i="13"/>
  <c r="AF257" i="13"/>
  <c r="AE257" i="13"/>
  <c r="AD257" i="13"/>
  <c r="AZ256" i="13"/>
  <c r="AY256" i="13"/>
  <c r="AX256" i="13"/>
  <c r="AW256" i="13"/>
  <c r="AV256" i="13"/>
  <c r="AU256" i="13"/>
  <c r="AT256" i="13"/>
  <c r="AS256" i="13"/>
  <c r="AR256" i="13"/>
  <c r="AQ256" i="13"/>
  <c r="AP256" i="13"/>
  <c r="AO256" i="13"/>
  <c r="AN256" i="13"/>
  <c r="AM256" i="13"/>
  <c r="AL256" i="13"/>
  <c r="AK256" i="13"/>
  <c r="AJ256" i="13"/>
  <c r="AI256" i="13"/>
  <c r="AH256" i="13"/>
  <c r="AG256" i="13"/>
  <c r="AF256" i="13"/>
  <c r="AE256" i="13"/>
  <c r="AD256" i="13"/>
  <c r="AZ255" i="13"/>
  <c r="AY255" i="13"/>
  <c r="AX255" i="13"/>
  <c r="AW255" i="13"/>
  <c r="AV255" i="13"/>
  <c r="AU255" i="13"/>
  <c r="AT255" i="13"/>
  <c r="AS255" i="13"/>
  <c r="AR255" i="13"/>
  <c r="AQ255" i="13"/>
  <c r="AP255" i="13"/>
  <c r="AO255" i="13"/>
  <c r="AN255" i="13"/>
  <c r="AM255" i="13"/>
  <c r="AL255" i="13"/>
  <c r="AK255" i="13"/>
  <c r="AJ255" i="13"/>
  <c r="AI255" i="13"/>
  <c r="AH255" i="13"/>
  <c r="AG255" i="13"/>
  <c r="AF255" i="13"/>
  <c r="AE255" i="13"/>
  <c r="AD255" i="13"/>
  <c r="AZ254" i="13"/>
  <c r="AY254" i="13"/>
  <c r="AX254" i="13"/>
  <c r="AW254" i="13"/>
  <c r="AV254" i="13"/>
  <c r="AU254" i="13"/>
  <c r="AT254" i="13"/>
  <c r="AS254" i="13"/>
  <c r="AR254" i="13"/>
  <c r="AQ254" i="13"/>
  <c r="AP254" i="13"/>
  <c r="AO254" i="13"/>
  <c r="AN254" i="13"/>
  <c r="AM254" i="13"/>
  <c r="AL254" i="13"/>
  <c r="AK254" i="13"/>
  <c r="AJ254" i="13"/>
  <c r="AI254" i="13"/>
  <c r="AH254" i="13"/>
  <c r="AG254" i="13"/>
  <c r="AF254" i="13"/>
  <c r="AE254" i="13"/>
  <c r="AD254" i="13"/>
  <c r="AZ253" i="13"/>
  <c r="AY253" i="13"/>
  <c r="AX253" i="13"/>
  <c r="AW253" i="13"/>
  <c r="AV253" i="13"/>
  <c r="AU253" i="13"/>
  <c r="AT253" i="13"/>
  <c r="AS253" i="13"/>
  <c r="AR253" i="13"/>
  <c r="AQ253" i="13"/>
  <c r="AP253" i="13"/>
  <c r="AO253" i="13"/>
  <c r="AN253" i="13"/>
  <c r="AM253" i="13"/>
  <c r="AL253" i="13"/>
  <c r="AK253" i="13"/>
  <c r="AJ253" i="13"/>
  <c r="AI253" i="13"/>
  <c r="AH253" i="13"/>
  <c r="AG253" i="13"/>
  <c r="AF253" i="13"/>
  <c r="AE253" i="13"/>
  <c r="AD253" i="13"/>
  <c r="AC262" i="13"/>
  <c r="AC261" i="13"/>
  <c r="AC260" i="13"/>
  <c r="AC259" i="13"/>
  <c r="AC258" i="13"/>
  <c r="AC257" i="13"/>
  <c r="AC256" i="13"/>
  <c r="AC255" i="13"/>
  <c r="AC254" i="13"/>
  <c r="AC253" i="13"/>
  <c r="AZ251" i="13"/>
  <c r="AY251" i="13"/>
  <c r="AX251" i="13"/>
  <c r="AW251" i="13"/>
  <c r="AV251" i="13"/>
  <c r="AU251" i="13"/>
  <c r="AT251" i="13"/>
  <c r="AS251" i="13"/>
  <c r="AR251" i="13"/>
  <c r="AQ251" i="13"/>
  <c r="AP251" i="13"/>
  <c r="AO251" i="13"/>
  <c r="AN251" i="13"/>
  <c r="AM251" i="13"/>
  <c r="AL251" i="13"/>
  <c r="AK251" i="13"/>
  <c r="AJ251" i="13"/>
  <c r="AI251" i="13"/>
  <c r="AH251" i="13"/>
  <c r="AG251" i="13"/>
  <c r="AF251" i="13"/>
  <c r="AE251" i="13"/>
  <c r="AD251" i="13"/>
  <c r="AZ250" i="13"/>
  <c r="AY250" i="13"/>
  <c r="AX250" i="13"/>
  <c r="AW250" i="13"/>
  <c r="AV250" i="13"/>
  <c r="AU250" i="13"/>
  <c r="AT250" i="13"/>
  <c r="AS250" i="13"/>
  <c r="AR250" i="13"/>
  <c r="AQ250" i="13"/>
  <c r="AP250" i="13"/>
  <c r="AO250" i="13"/>
  <c r="AN250" i="13"/>
  <c r="AM250" i="13"/>
  <c r="AL250" i="13"/>
  <c r="AK250" i="13"/>
  <c r="AJ250" i="13"/>
  <c r="AI250" i="13"/>
  <c r="AH250" i="13"/>
  <c r="AG250" i="13"/>
  <c r="AF250" i="13"/>
  <c r="AE250" i="13"/>
  <c r="AD250" i="13"/>
  <c r="AZ249" i="13"/>
  <c r="AY249" i="13"/>
  <c r="AX249" i="13"/>
  <c r="AW249" i="13"/>
  <c r="AV249" i="13"/>
  <c r="AU249" i="13"/>
  <c r="AT249" i="13"/>
  <c r="AS249" i="13"/>
  <c r="AR249" i="13"/>
  <c r="AQ249" i="13"/>
  <c r="AP249" i="13"/>
  <c r="AO249" i="13"/>
  <c r="AN249" i="13"/>
  <c r="AM249" i="13"/>
  <c r="AL249" i="13"/>
  <c r="AK249" i="13"/>
  <c r="AJ249" i="13"/>
  <c r="AI249" i="13"/>
  <c r="AH249" i="13"/>
  <c r="AG249" i="13"/>
  <c r="AF249" i="13"/>
  <c r="AE249" i="13"/>
  <c r="AD249" i="13"/>
  <c r="AZ248" i="13"/>
  <c r="AY248" i="13"/>
  <c r="AX248" i="13"/>
  <c r="AW248" i="13"/>
  <c r="AV248" i="13"/>
  <c r="AU248" i="13"/>
  <c r="AT248" i="13"/>
  <c r="AS248" i="13"/>
  <c r="AR248" i="13"/>
  <c r="AQ248" i="13"/>
  <c r="AP248" i="13"/>
  <c r="AO248" i="13"/>
  <c r="AN248" i="13"/>
  <c r="AM248" i="13"/>
  <c r="AL248" i="13"/>
  <c r="AK248" i="13"/>
  <c r="AJ248" i="13"/>
  <c r="AI248" i="13"/>
  <c r="AH248" i="13"/>
  <c r="AG248" i="13"/>
  <c r="AF248" i="13"/>
  <c r="AE248" i="13"/>
  <c r="AD248" i="13"/>
  <c r="AZ247" i="13"/>
  <c r="AY247" i="13"/>
  <c r="AX247" i="13"/>
  <c r="AW247" i="13"/>
  <c r="AV247" i="13"/>
  <c r="AU247" i="13"/>
  <c r="AT247" i="13"/>
  <c r="AS247" i="13"/>
  <c r="AR247" i="13"/>
  <c r="AQ247" i="13"/>
  <c r="AP247" i="13"/>
  <c r="AO247" i="13"/>
  <c r="AN247" i="13"/>
  <c r="AM247" i="13"/>
  <c r="AL247" i="13"/>
  <c r="AK247" i="13"/>
  <c r="AJ247" i="13"/>
  <c r="AI247" i="13"/>
  <c r="AH247" i="13"/>
  <c r="AG247" i="13"/>
  <c r="AF247" i="13"/>
  <c r="AE247" i="13"/>
  <c r="AD247" i="13"/>
  <c r="AZ246" i="13"/>
  <c r="AY246" i="13"/>
  <c r="AX246" i="13"/>
  <c r="AW246" i="13"/>
  <c r="AV246" i="13"/>
  <c r="AU246" i="13"/>
  <c r="AT246" i="13"/>
  <c r="AS246" i="13"/>
  <c r="AR246" i="13"/>
  <c r="AQ246" i="13"/>
  <c r="AP246" i="13"/>
  <c r="AO246" i="13"/>
  <c r="AN246" i="13"/>
  <c r="AM246" i="13"/>
  <c r="AL246" i="13"/>
  <c r="AK246" i="13"/>
  <c r="AJ246" i="13"/>
  <c r="AI246" i="13"/>
  <c r="AH246" i="13"/>
  <c r="AG246" i="13"/>
  <c r="AF246" i="13"/>
  <c r="AE246" i="13"/>
  <c r="AD246" i="13"/>
  <c r="AZ245" i="13"/>
  <c r="AY245" i="13"/>
  <c r="AX245" i="13"/>
  <c r="AW245" i="13"/>
  <c r="AV245" i="13"/>
  <c r="AU245" i="13"/>
  <c r="AT245" i="13"/>
  <c r="AS245" i="13"/>
  <c r="AR245" i="13"/>
  <c r="AQ245" i="13"/>
  <c r="AP245" i="13"/>
  <c r="AO245" i="13"/>
  <c r="AN245" i="13"/>
  <c r="AM245" i="13"/>
  <c r="AL245" i="13"/>
  <c r="AK245" i="13"/>
  <c r="AJ245" i="13"/>
  <c r="AI245" i="13"/>
  <c r="AH245" i="13"/>
  <c r="AG245" i="13"/>
  <c r="AF245" i="13"/>
  <c r="AE245" i="13"/>
  <c r="AD245" i="13"/>
  <c r="AZ244" i="13"/>
  <c r="AY244" i="13"/>
  <c r="AX244" i="13"/>
  <c r="AW244" i="13"/>
  <c r="AV244" i="13"/>
  <c r="AU244" i="13"/>
  <c r="AT244" i="13"/>
  <c r="AS244" i="13"/>
  <c r="AR244" i="13"/>
  <c r="AQ244" i="13"/>
  <c r="AP244" i="13"/>
  <c r="AO244" i="13"/>
  <c r="AN244" i="13"/>
  <c r="AM244" i="13"/>
  <c r="AL244" i="13"/>
  <c r="AK244" i="13"/>
  <c r="AJ244" i="13"/>
  <c r="AI244" i="13"/>
  <c r="AH244" i="13"/>
  <c r="AG244" i="13"/>
  <c r="AF244" i="13"/>
  <c r="AE244" i="13"/>
  <c r="AD244" i="13"/>
  <c r="AZ243" i="13"/>
  <c r="AY243" i="13"/>
  <c r="AX243" i="13"/>
  <c r="AW243" i="13"/>
  <c r="AV243" i="13"/>
  <c r="AU243" i="13"/>
  <c r="AT243" i="13"/>
  <c r="AS243" i="13"/>
  <c r="AR243" i="13"/>
  <c r="AQ243" i="13"/>
  <c r="AP243" i="13"/>
  <c r="AO243" i="13"/>
  <c r="AN243" i="13"/>
  <c r="AM243" i="13"/>
  <c r="AL243" i="13"/>
  <c r="AK243" i="13"/>
  <c r="AJ243" i="13"/>
  <c r="AI243" i="13"/>
  <c r="AH243" i="13"/>
  <c r="AG243" i="13"/>
  <c r="AF243" i="13"/>
  <c r="AE243" i="13"/>
  <c r="AD243" i="13"/>
  <c r="AZ242" i="13"/>
  <c r="AY242" i="13"/>
  <c r="AX242" i="13"/>
  <c r="AW242" i="13"/>
  <c r="AV242" i="13"/>
  <c r="AU242" i="13"/>
  <c r="AT242" i="13"/>
  <c r="AS242" i="13"/>
  <c r="AR242" i="13"/>
  <c r="AQ242" i="13"/>
  <c r="AP242" i="13"/>
  <c r="AO242" i="13"/>
  <c r="AN242" i="13"/>
  <c r="AM242" i="13"/>
  <c r="AL242" i="13"/>
  <c r="AK242" i="13"/>
  <c r="AJ242" i="13"/>
  <c r="AI242" i="13"/>
  <c r="AH242" i="13"/>
  <c r="AG242" i="13"/>
  <c r="AF242" i="13"/>
  <c r="AE242" i="13"/>
  <c r="AD242" i="13"/>
  <c r="AC251" i="13"/>
  <c r="AC250" i="13"/>
  <c r="AC249" i="13"/>
  <c r="AC248" i="13"/>
  <c r="AC247" i="13"/>
  <c r="AC246" i="13"/>
  <c r="AC245" i="13"/>
  <c r="AC244" i="13"/>
  <c r="AC243" i="13"/>
  <c r="AC242" i="13"/>
  <c r="T238" i="13"/>
  <c r="AZ297" i="16"/>
  <c r="AY297" i="16"/>
  <c r="AX297" i="16"/>
  <c r="AW297" i="16"/>
  <c r="AV297" i="16"/>
  <c r="AU297" i="16"/>
  <c r="AT297" i="16"/>
  <c r="AS297" i="16"/>
  <c r="AR297" i="16"/>
  <c r="AQ297" i="16"/>
  <c r="AP297" i="16"/>
  <c r="AO297" i="16"/>
  <c r="AN297" i="16"/>
  <c r="AM297" i="16"/>
  <c r="AL297" i="16"/>
  <c r="AK297" i="16"/>
  <c r="AJ297" i="16"/>
  <c r="AI297" i="16"/>
  <c r="AH297" i="16"/>
  <c r="AG297" i="16"/>
  <c r="AF297" i="16"/>
  <c r="AE297" i="16"/>
  <c r="AD297" i="16"/>
  <c r="AC297" i="16"/>
  <c r="AZ296" i="16"/>
  <c r="AY296" i="16"/>
  <c r="AX296" i="16"/>
  <c r="AW296" i="16"/>
  <c r="AV296" i="16"/>
  <c r="AU296" i="16"/>
  <c r="AT296" i="16"/>
  <c r="AS296" i="16"/>
  <c r="AR296" i="16"/>
  <c r="AQ296" i="16"/>
  <c r="AP296" i="16"/>
  <c r="AO296" i="16"/>
  <c r="AN296" i="16"/>
  <c r="AM296" i="16"/>
  <c r="AL296" i="16"/>
  <c r="AK296" i="16"/>
  <c r="AJ296" i="16"/>
  <c r="AI296" i="16"/>
  <c r="AH296" i="16"/>
  <c r="AG296" i="16"/>
  <c r="AF296" i="16"/>
  <c r="AE296" i="16"/>
  <c r="AD296" i="16"/>
  <c r="AC296" i="16"/>
  <c r="AZ295" i="16"/>
  <c r="AY295" i="16"/>
  <c r="AX295" i="16"/>
  <c r="AW295" i="16"/>
  <c r="AV295" i="16"/>
  <c r="AU295" i="16"/>
  <c r="AT295" i="16"/>
  <c r="AS295" i="16"/>
  <c r="AR295" i="16"/>
  <c r="AQ295" i="16"/>
  <c r="AP295" i="16"/>
  <c r="AO295" i="16"/>
  <c r="AN295" i="16"/>
  <c r="AM295" i="16"/>
  <c r="AL295" i="16"/>
  <c r="AK295" i="16"/>
  <c r="AJ295" i="16"/>
  <c r="AI295" i="16"/>
  <c r="AH295" i="16"/>
  <c r="AG295" i="16"/>
  <c r="AF295" i="16"/>
  <c r="AE295" i="16"/>
  <c r="AD295" i="16"/>
  <c r="AC295" i="16"/>
  <c r="AZ294" i="16"/>
  <c r="AY294" i="16"/>
  <c r="AX294" i="16"/>
  <c r="AW294" i="16"/>
  <c r="AV294" i="16"/>
  <c r="AU294" i="16"/>
  <c r="AT294" i="16"/>
  <c r="AS294" i="16"/>
  <c r="AR294" i="16"/>
  <c r="AQ294" i="16"/>
  <c r="AP294" i="16"/>
  <c r="AO294" i="16"/>
  <c r="AN294" i="16"/>
  <c r="AM294" i="16"/>
  <c r="AL294" i="16"/>
  <c r="AK294" i="16"/>
  <c r="AJ294" i="16"/>
  <c r="AI294" i="16"/>
  <c r="AH294" i="16"/>
  <c r="AG294" i="16"/>
  <c r="AF294" i="16"/>
  <c r="AE294" i="16"/>
  <c r="AD294" i="16"/>
  <c r="AC294" i="16"/>
  <c r="AZ293" i="16"/>
  <c r="AY293" i="16"/>
  <c r="AX293" i="16"/>
  <c r="AW293" i="16"/>
  <c r="AV293" i="16"/>
  <c r="AU293" i="16"/>
  <c r="AT293" i="16"/>
  <c r="AS293" i="16"/>
  <c r="AR293" i="16"/>
  <c r="AQ293" i="16"/>
  <c r="AP293" i="16"/>
  <c r="AO293" i="16"/>
  <c r="AN293" i="16"/>
  <c r="AM293" i="16"/>
  <c r="AL293" i="16"/>
  <c r="AK293" i="16"/>
  <c r="AJ293" i="16"/>
  <c r="AI293" i="16"/>
  <c r="AH293" i="16"/>
  <c r="AG293" i="16"/>
  <c r="AF293" i="16"/>
  <c r="AE293" i="16"/>
  <c r="AD293" i="16"/>
  <c r="AC293" i="16"/>
  <c r="AZ292" i="16"/>
  <c r="AY292" i="16"/>
  <c r="AX292" i="16"/>
  <c r="AW292" i="16"/>
  <c r="AV292" i="16"/>
  <c r="AU292" i="16"/>
  <c r="AT292" i="16"/>
  <c r="AS292" i="16"/>
  <c r="AR292" i="16"/>
  <c r="AQ292" i="16"/>
  <c r="AP292" i="16"/>
  <c r="AO292" i="16"/>
  <c r="AN292" i="16"/>
  <c r="AM292" i="16"/>
  <c r="AL292" i="16"/>
  <c r="AK292" i="16"/>
  <c r="AJ292" i="16"/>
  <c r="AI292" i="16"/>
  <c r="AH292" i="16"/>
  <c r="AG292" i="16"/>
  <c r="AF292" i="16"/>
  <c r="AE292" i="16"/>
  <c r="AD292" i="16"/>
  <c r="AC292" i="16"/>
  <c r="AZ291" i="16"/>
  <c r="AY291" i="16"/>
  <c r="AX291" i="16"/>
  <c r="AW291" i="16"/>
  <c r="AV291" i="16"/>
  <c r="AU291" i="16"/>
  <c r="AT291" i="16"/>
  <c r="AS291" i="16"/>
  <c r="AR291" i="16"/>
  <c r="AQ291" i="16"/>
  <c r="AP291" i="16"/>
  <c r="AO291" i="16"/>
  <c r="AN291" i="16"/>
  <c r="AM291" i="16"/>
  <c r="AL291" i="16"/>
  <c r="AK291" i="16"/>
  <c r="AJ291" i="16"/>
  <c r="AI291" i="16"/>
  <c r="AH291" i="16"/>
  <c r="AG291" i="16"/>
  <c r="AF291" i="16"/>
  <c r="AE291" i="16"/>
  <c r="AD291" i="16"/>
  <c r="AC291" i="16"/>
  <c r="AZ290" i="16"/>
  <c r="AY290" i="16"/>
  <c r="AX290" i="16"/>
  <c r="AW290" i="16"/>
  <c r="AV290" i="16"/>
  <c r="AU290" i="16"/>
  <c r="AT290" i="16"/>
  <c r="AS290" i="16"/>
  <c r="AR290" i="16"/>
  <c r="AQ290" i="16"/>
  <c r="AP290" i="16"/>
  <c r="AO290" i="16"/>
  <c r="AN290" i="16"/>
  <c r="AM290" i="16"/>
  <c r="AL290" i="16"/>
  <c r="AK290" i="16"/>
  <c r="AJ290" i="16"/>
  <c r="AI290" i="16"/>
  <c r="AH290" i="16"/>
  <c r="AG290" i="16"/>
  <c r="AF290" i="16"/>
  <c r="AE290" i="16"/>
  <c r="AD290" i="16"/>
  <c r="AC290" i="16"/>
  <c r="AZ289" i="16"/>
  <c r="AY289" i="16"/>
  <c r="AX289" i="16"/>
  <c r="AW289" i="16"/>
  <c r="AV289" i="16"/>
  <c r="AU289" i="16"/>
  <c r="AT289" i="16"/>
  <c r="AS289" i="16"/>
  <c r="AR289" i="16"/>
  <c r="AQ289" i="16"/>
  <c r="AP289" i="16"/>
  <c r="AO289" i="16"/>
  <c r="AN289" i="16"/>
  <c r="AM289" i="16"/>
  <c r="AL289" i="16"/>
  <c r="AK289" i="16"/>
  <c r="AJ289" i="16"/>
  <c r="AI289" i="16"/>
  <c r="AH289" i="16"/>
  <c r="AG289" i="16"/>
  <c r="AF289" i="16"/>
  <c r="AE289" i="16"/>
  <c r="AD289" i="16"/>
  <c r="AC289" i="16"/>
  <c r="AZ288" i="16"/>
  <c r="AY288" i="16"/>
  <c r="AX288" i="16"/>
  <c r="AW288" i="16"/>
  <c r="AV288" i="16"/>
  <c r="AU288" i="16"/>
  <c r="AT288" i="16"/>
  <c r="AS288" i="16"/>
  <c r="AR288" i="16"/>
  <c r="AQ288" i="16"/>
  <c r="AP288" i="16"/>
  <c r="AO288" i="16"/>
  <c r="AN288" i="16"/>
  <c r="AM288" i="16"/>
  <c r="AL288" i="16"/>
  <c r="AK288" i="16"/>
  <c r="AJ288" i="16"/>
  <c r="AI288" i="16"/>
  <c r="AH288" i="16"/>
  <c r="AG288" i="16"/>
  <c r="AF288" i="16"/>
  <c r="AE288" i="16"/>
  <c r="AD288" i="16"/>
  <c r="AC288" i="16"/>
  <c r="AZ286" i="16"/>
  <c r="AY286" i="16"/>
  <c r="AX286" i="16"/>
  <c r="AW286" i="16"/>
  <c r="AV286" i="16"/>
  <c r="AU286" i="16"/>
  <c r="AT286" i="16"/>
  <c r="AS286" i="16"/>
  <c r="AR286" i="16"/>
  <c r="AQ286" i="16"/>
  <c r="AP286" i="16"/>
  <c r="AO286" i="16"/>
  <c r="AN286" i="16"/>
  <c r="AM286" i="16"/>
  <c r="AL286" i="16"/>
  <c r="AK286" i="16"/>
  <c r="AJ286" i="16"/>
  <c r="AI286" i="16"/>
  <c r="AH286" i="16"/>
  <c r="AG286" i="16"/>
  <c r="AF286" i="16"/>
  <c r="AE286" i="16"/>
  <c r="AD286" i="16"/>
  <c r="AC286" i="16"/>
  <c r="AZ285" i="16"/>
  <c r="AY285" i="16"/>
  <c r="AX285" i="16"/>
  <c r="AW285" i="16"/>
  <c r="AV285" i="16"/>
  <c r="AU285" i="16"/>
  <c r="AT285" i="16"/>
  <c r="AS285" i="16"/>
  <c r="AR285" i="16"/>
  <c r="AQ285" i="16"/>
  <c r="AP285" i="16"/>
  <c r="AO285" i="16"/>
  <c r="AN285" i="16"/>
  <c r="AM285" i="16"/>
  <c r="AL285" i="16"/>
  <c r="AK285" i="16"/>
  <c r="AJ285" i="16"/>
  <c r="AI285" i="16"/>
  <c r="AH285" i="16"/>
  <c r="AG285" i="16"/>
  <c r="AF285" i="16"/>
  <c r="AE285" i="16"/>
  <c r="AD285" i="16"/>
  <c r="AC285" i="16"/>
  <c r="AZ284" i="16"/>
  <c r="AY284" i="16"/>
  <c r="AX284" i="16"/>
  <c r="AW284" i="16"/>
  <c r="AV284" i="16"/>
  <c r="AU284" i="16"/>
  <c r="AT284" i="16"/>
  <c r="AS284" i="16"/>
  <c r="AR284" i="16"/>
  <c r="AQ284" i="16"/>
  <c r="AP284" i="16"/>
  <c r="AO284" i="16"/>
  <c r="AN284" i="16"/>
  <c r="AM284" i="16"/>
  <c r="AL284" i="16"/>
  <c r="AK284" i="16"/>
  <c r="AJ284" i="16"/>
  <c r="AI284" i="16"/>
  <c r="AH284" i="16"/>
  <c r="AG284" i="16"/>
  <c r="AF284" i="16"/>
  <c r="AE284" i="16"/>
  <c r="AD284" i="16"/>
  <c r="AC284" i="16"/>
  <c r="AZ283" i="16"/>
  <c r="AY283" i="16"/>
  <c r="AX283" i="16"/>
  <c r="AW283" i="16"/>
  <c r="AV283" i="16"/>
  <c r="AU283" i="16"/>
  <c r="AT283" i="16"/>
  <c r="AS283" i="16"/>
  <c r="AR283" i="16"/>
  <c r="AQ283" i="16"/>
  <c r="AP283" i="16"/>
  <c r="AO283" i="16"/>
  <c r="AN283" i="16"/>
  <c r="AM283" i="16"/>
  <c r="AL283" i="16"/>
  <c r="AK283" i="16"/>
  <c r="AJ283" i="16"/>
  <c r="AI283" i="16"/>
  <c r="AH283" i="16"/>
  <c r="AG283" i="16"/>
  <c r="AF283" i="16"/>
  <c r="AE283" i="16"/>
  <c r="AD283" i="16"/>
  <c r="AC283" i="16"/>
  <c r="AZ282" i="16"/>
  <c r="AY282" i="16"/>
  <c r="AX282" i="16"/>
  <c r="AW282" i="16"/>
  <c r="AV282" i="16"/>
  <c r="AU282" i="16"/>
  <c r="AT282" i="16"/>
  <c r="AS282" i="16"/>
  <c r="AR282" i="16"/>
  <c r="AQ282" i="16"/>
  <c r="AP282" i="16"/>
  <c r="AO282" i="16"/>
  <c r="AN282" i="16"/>
  <c r="AM282" i="16"/>
  <c r="AL282" i="16"/>
  <c r="AK282" i="16"/>
  <c r="AJ282" i="16"/>
  <c r="AI282" i="16"/>
  <c r="AH282" i="16"/>
  <c r="AG282" i="16"/>
  <c r="AF282" i="16"/>
  <c r="AE282" i="16"/>
  <c r="AD282" i="16"/>
  <c r="AC282" i="16"/>
  <c r="AZ281" i="16"/>
  <c r="AY281" i="16"/>
  <c r="AX281" i="16"/>
  <c r="AW281" i="16"/>
  <c r="AV281" i="16"/>
  <c r="AU281" i="16"/>
  <c r="AT281" i="16"/>
  <c r="AS281" i="16"/>
  <c r="AR281" i="16"/>
  <c r="AQ281" i="16"/>
  <c r="AP281" i="16"/>
  <c r="AO281" i="16"/>
  <c r="AN281" i="16"/>
  <c r="AM281" i="16"/>
  <c r="AL281" i="16"/>
  <c r="AK281" i="16"/>
  <c r="AJ281" i="16"/>
  <c r="AI281" i="16"/>
  <c r="AH281" i="16"/>
  <c r="AG281" i="16"/>
  <c r="AF281" i="16"/>
  <c r="AE281" i="16"/>
  <c r="AD281" i="16"/>
  <c r="AC281" i="16"/>
  <c r="AZ280" i="16"/>
  <c r="AY280" i="16"/>
  <c r="AX280" i="16"/>
  <c r="AW280" i="16"/>
  <c r="AV280" i="16"/>
  <c r="AU280" i="16"/>
  <c r="AT280" i="16"/>
  <c r="AS280" i="16"/>
  <c r="AR280" i="16"/>
  <c r="AQ280" i="16"/>
  <c r="AP280" i="16"/>
  <c r="AO280" i="16"/>
  <c r="AN280" i="16"/>
  <c r="AM280" i="16"/>
  <c r="AL280" i="16"/>
  <c r="AK280" i="16"/>
  <c r="AJ280" i="16"/>
  <c r="AI280" i="16"/>
  <c r="AH280" i="16"/>
  <c r="AG280" i="16"/>
  <c r="AF280" i="16"/>
  <c r="AE280" i="16"/>
  <c r="AD280" i="16"/>
  <c r="AC280" i="16"/>
  <c r="AZ279" i="16"/>
  <c r="AY279" i="16"/>
  <c r="AX279" i="16"/>
  <c r="AW279" i="16"/>
  <c r="AV279" i="16"/>
  <c r="AU279" i="16"/>
  <c r="AT279" i="16"/>
  <c r="AS279" i="16"/>
  <c r="AR279" i="16"/>
  <c r="AQ279" i="16"/>
  <c r="AP279" i="16"/>
  <c r="AO279" i="16"/>
  <c r="AN279" i="16"/>
  <c r="AM279" i="16"/>
  <c r="AL279" i="16"/>
  <c r="AK279" i="16"/>
  <c r="AJ279" i="16"/>
  <c r="AI279" i="16"/>
  <c r="AH279" i="16"/>
  <c r="AG279" i="16"/>
  <c r="AF279" i="16"/>
  <c r="AE279" i="16"/>
  <c r="AD279" i="16"/>
  <c r="AC279" i="16"/>
  <c r="AZ278" i="16"/>
  <c r="AY278" i="16"/>
  <c r="AX278" i="16"/>
  <c r="AW278" i="16"/>
  <c r="AV278" i="16"/>
  <c r="AU278" i="16"/>
  <c r="AT278" i="16"/>
  <c r="AS278" i="16"/>
  <c r="AR278" i="16"/>
  <c r="AQ278" i="16"/>
  <c r="AP278" i="16"/>
  <c r="AO278" i="16"/>
  <c r="AN278" i="16"/>
  <c r="AM278" i="16"/>
  <c r="AL278" i="16"/>
  <c r="AK278" i="16"/>
  <c r="AJ278" i="16"/>
  <c r="AI278" i="16"/>
  <c r="AH278" i="16"/>
  <c r="AG278" i="16"/>
  <c r="AF278" i="16"/>
  <c r="AE278" i="16"/>
  <c r="AD278" i="16"/>
  <c r="AC278" i="16"/>
  <c r="AZ277" i="16"/>
  <c r="AW277" i="16"/>
  <c r="AV277" i="16"/>
  <c r="AU277" i="16"/>
  <c r="AT277" i="16"/>
  <c r="AS277" i="16"/>
  <c r="AR277" i="16"/>
  <c r="AQ277" i="16"/>
  <c r="AP277" i="16"/>
  <c r="AO277" i="16"/>
  <c r="AN277" i="16"/>
  <c r="AM277" i="16"/>
  <c r="AL277" i="16"/>
  <c r="AK277" i="16"/>
  <c r="AJ277" i="16"/>
  <c r="AI277" i="16"/>
  <c r="AH277" i="16"/>
  <c r="AG277" i="16"/>
  <c r="AF277" i="16"/>
  <c r="AE277" i="16"/>
  <c r="AD277" i="16"/>
  <c r="AC277" i="16"/>
  <c r="AA275" i="14"/>
  <c r="Z275" i="14"/>
  <c r="Y275" i="14"/>
  <c r="X275" i="14"/>
  <c r="W275" i="14"/>
  <c r="V275" i="14"/>
  <c r="U275" i="14"/>
  <c r="T275" i="14"/>
  <c r="S275" i="14"/>
  <c r="R275" i="14"/>
  <c r="Q275" i="14"/>
  <c r="P275" i="14"/>
  <c r="O275" i="14"/>
  <c r="N275" i="14"/>
  <c r="M275" i="14"/>
  <c r="L275" i="14"/>
  <c r="K275" i="14"/>
  <c r="J275" i="14"/>
  <c r="I275" i="14"/>
  <c r="H275" i="14"/>
  <c r="G275" i="14"/>
  <c r="F275" i="14"/>
  <c r="E275" i="14"/>
  <c r="D275" i="14"/>
  <c r="AA274" i="14"/>
  <c r="Z274" i="14"/>
  <c r="Y274" i="14"/>
  <c r="X274" i="14"/>
  <c r="W274" i="14"/>
  <c r="V274" i="14"/>
  <c r="U274" i="14"/>
  <c r="T274" i="14"/>
  <c r="S274" i="14"/>
  <c r="R274" i="14"/>
  <c r="Q274" i="14"/>
  <c r="P274" i="14"/>
  <c r="O274" i="14"/>
  <c r="N274" i="14"/>
  <c r="M274" i="14"/>
  <c r="L274" i="14"/>
  <c r="K274" i="14"/>
  <c r="J274" i="14"/>
  <c r="I274" i="14"/>
  <c r="H274" i="14"/>
  <c r="G274" i="14"/>
  <c r="F274" i="14"/>
  <c r="E274" i="14"/>
  <c r="D274" i="14"/>
  <c r="AA273" i="14"/>
  <c r="Z273" i="14"/>
  <c r="Y273" i="14"/>
  <c r="X273" i="14"/>
  <c r="W273" i="14"/>
  <c r="V273" i="14"/>
  <c r="U273" i="14"/>
  <c r="T273" i="14"/>
  <c r="S273" i="14"/>
  <c r="R273" i="14"/>
  <c r="Q273" i="14"/>
  <c r="P273" i="14"/>
  <c r="O273" i="14"/>
  <c r="N273" i="14"/>
  <c r="M273" i="14"/>
  <c r="L273" i="14"/>
  <c r="K273" i="14"/>
  <c r="J273" i="14"/>
  <c r="I273" i="14"/>
  <c r="H273" i="14"/>
  <c r="G273" i="14"/>
  <c r="F273" i="14"/>
  <c r="E273" i="14"/>
  <c r="D273" i="14"/>
  <c r="AA272" i="14"/>
  <c r="Z272" i="14"/>
  <c r="Y272" i="14"/>
  <c r="X272" i="14"/>
  <c r="W272" i="14"/>
  <c r="V272" i="14"/>
  <c r="U272" i="14"/>
  <c r="T272" i="14"/>
  <c r="S272" i="14"/>
  <c r="R272" i="14"/>
  <c r="Q272" i="14"/>
  <c r="P272" i="14"/>
  <c r="O272" i="14"/>
  <c r="N272" i="14"/>
  <c r="M272" i="14"/>
  <c r="L272" i="14"/>
  <c r="K272" i="14"/>
  <c r="J272" i="14"/>
  <c r="I272" i="14"/>
  <c r="H272" i="14"/>
  <c r="G272" i="14"/>
  <c r="F272" i="14"/>
  <c r="E272" i="14"/>
  <c r="D272" i="14"/>
  <c r="AA271" i="14"/>
  <c r="Z271" i="14"/>
  <c r="Y271" i="14"/>
  <c r="X271" i="14"/>
  <c r="W271" i="14"/>
  <c r="V271" i="14"/>
  <c r="U271" i="14"/>
  <c r="T271" i="14"/>
  <c r="S271" i="14"/>
  <c r="R271" i="14"/>
  <c r="Q271" i="14"/>
  <c r="P271" i="14"/>
  <c r="O271" i="14"/>
  <c r="N271" i="14"/>
  <c r="M271" i="14"/>
  <c r="L271" i="14"/>
  <c r="K271" i="14"/>
  <c r="J271" i="14"/>
  <c r="I271" i="14"/>
  <c r="H271" i="14"/>
  <c r="G271" i="14"/>
  <c r="F271" i="14"/>
  <c r="E271" i="14"/>
  <c r="D271" i="14"/>
  <c r="AA270" i="14"/>
  <c r="Z270" i="14"/>
  <c r="Y270" i="14"/>
  <c r="X270" i="14"/>
  <c r="W270" i="14"/>
  <c r="V270" i="14"/>
  <c r="U270" i="14"/>
  <c r="T270" i="14"/>
  <c r="S270" i="14"/>
  <c r="R270" i="14"/>
  <c r="Q270" i="14"/>
  <c r="P270" i="14"/>
  <c r="O270" i="14"/>
  <c r="N270" i="14"/>
  <c r="M270" i="14"/>
  <c r="L270" i="14"/>
  <c r="K270" i="14"/>
  <c r="J270" i="14"/>
  <c r="I270" i="14"/>
  <c r="H270" i="14"/>
  <c r="G270" i="14"/>
  <c r="F270" i="14"/>
  <c r="E270" i="14"/>
  <c r="D270" i="14"/>
  <c r="AA269" i="14"/>
  <c r="Z269" i="14"/>
  <c r="Y269" i="14"/>
  <c r="X269" i="14"/>
  <c r="W269" i="14"/>
  <c r="V269" i="14"/>
  <c r="U269" i="14"/>
  <c r="T269" i="14"/>
  <c r="S269" i="14"/>
  <c r="R269" i="14"/>
  <c r="Q269" i="14"/>
  <c r="P269" i="14"/>
  <c r="O269" i="14"/>
  <c r="N269" i="14"/>
  <c r="M269" i="14"/>
  <c r="L269" i="14"/>
  <c r="K269" i="14"/>
  <c r="J269" i="14"/>
  <c r="I269" i="14"/>
  <c r="H269" i="14"/>
  <c r="G269" i="14"/>
  <c r="F269" i="14"/>
  <c r="E269" i="14"/>
  <c r="D269" i="14"/>
  <c r="AA268" i="14"/>
  <c r="Z268" i="14"/>
  <c r="Y268" i="14"/>
  <c r="X268" i="14"/>
  <c r="W268" i="14"/>
  <c r="V268" i="14"/>
  <c r="U268" i="14"/>
  <c r="T268" i="14"/>
  <c r="S268" i="14"/>
  <c r="R268" i="14"/>
  <c r="Q268" i="14"/>
  <c r="P268" i="14"/>
  <c r="O268" i="14"/>
  <c r="N268" i="14"/>
  <c r="M268" i="14"/>
  <c r="L268" i="14"/>
  <c r="K268" i="14"/>
  <c r="J268" i="14"/>
  <c r="I268" i="14"/>
  <c r="H268" i="14"/>
  <c r="G268" i="14"/>
  <c r="F268" i="14"/>
  <c r="E268" i="14"/>
  <c r="D268" i="14"/>
  <c r="AA267" i="14"/>
  <c r="Z267" i="14"/>
  <c r="Y267" i="14"/>
  <c r="X267" i="14"/>
  <c r="W267" i="14"/>
  <c r="V267" i="14"/>
  <c r="U267" i="14"/>
  <c r="T267" i="14"/>
  <c r="S267" i="14"/>
  <c r="R267" i="14"/>
  <c r="Q267" i="14"/>
  <c r="P267" i="14"/>
  <c r="O267" i="14"/>
  <c r="N267" i="14"/>
  <c r="M267" i="14"/>
  <c r="L267" i="14"/>
  <c r="K267" i="14"/>
  <c r="J267" i="14"/>
  <c r="I267" i="14"/>
  <c r="H267" i="14"/>
  <c r="G267" i="14"/>
  <c r="F267" i="14"/>
  <c r="E267" i="14"/>
  <c r="D267" i="14"/>
  <c r="C275" i="14"/>
  <c r="C274" i="14"/>
  <c r="C273" i="14"/>
  <c r="C272" i="14"/>
  <c r="C271" i="14"/>
  <c r="C270" i="14"/>
  <c r="C269" i="14"/>
  <c r="C268" i="14"/>
  <c r="C267" i="14"/>
  <c r="AA265" i="14"/>
  <c r="Z265" i="14"/>
  <c r="Y265" i="14"/>
  <c r="X265" i="14"/>
  <c r="W265" i="14"/>
  <c r="V265" i="14"/>
  <c r="U265" i="14"/>
  <c r="T265" i="14"/>
  <c r="S265" i="14"/>
  <c r="R265" i="14"/>
  <c r="Q265" i="14"/>
  <c r="P265" i="14"/>
  <c r="O265" i="14"/>
  <c r="N265" i="14"/>
  <c r="M265" i="14"/>
  <c r="L265" i="14"/>
  <c r="K265" i="14"/>
  <c r="J265" i="14"/>
  <c r="I265" i="14"/>
  <c r="H265" i="14"/>
  <c r="G265" i="14"/>
  <c r="F265" i="14"/>
  <c r="E265" i="14"/>
  <c r="AA264" i="14"/>
  <c r="Z264" i="14"/>
  <c r="Y264" i="14"/>
  <c r="X264" i="14"/>
  <c r="W264" i="14"/>
  <c r="V264" i="14"/>
  <c r="U264" i="14"/>
  <c r="T264" i="14"/>
  <c r="S264" i="14"/>
  <c r="R264" i="14"/>
  <c r="Q264" i="14"/>
  <c r="P264" i="14"/>
  <c r="O264" i="14"/>
  <c r="N264" i="14"/>
  <c r="M264" i="14"/>
  <c r="L264" i="14"/>
  <c r="K264" i="14"/>
  <c r="J264" i="14"/>
  <c r="I264" i="14"/>
  <c r="H264" i="14"/>
  <c r="G264" i="14"/>
  <c r="F264" i="14"/>
  <c r="E264" i="14"/>
  <c r="AA263" i="14"/>
  <c r="Z263" i="14"/>
  <c r="Y263" i="14"/>
  <c r="X263" i="14"/>
  <c r="W263" i="14"/>
  <c r="V263" i="14"/>
  <c r="U263" i="14"/>
  <c r="T263" i="14"/>
  <c r="S263" i="14"/>
  <c r="R263" i="14"/>
  <c r="Q263" i="14"/>
  <c r="P263" i="14"/>
  <c r="O263" i="14"/>
  <c r="N263" i="14"/>
  <c r="M263" i="14"/>
  <c r="L263" i="14"/>
  <c r="K263" i="14"/>
  <c r="J263" i="14"/>
  <c r="I263" i="14"/>
  <c r="H263" i="14"/>
  <c r="G263" i="14"/>
  <c r="F263" i="14"/>
  <c r="E263" i="14"/>
  <c r="AA262" i="14"/>
  <c r="Z262" i="14"/>
  <c r="Y262" i="14"/>
  <c r="X262" i="14"/>
  <c r="W262" i="14"/>
  <c r="V262" i="14"/>
  <c r="U262" i="14"/>
  <c r="T262" i="14"/>
  <c r="S262" i="14"/>
  <c r="R262" i="14"/>
  <c r="Q262" i="14"/>
  <c r="P262" i="14"/>
  <c r="O262" i="14"/>
  <c r="N262" i="14"/>
  <c r="M262" i="14"/>
  <c r="L262" i="14"/>
  <c r="K262" i="14"/>
  <c r="J262" i="14"/>
  <c r="I262" i="14"/>
  <c r="H262" i="14"/>
  <c r="G262" i="14"/>
  <c r="F262" i="14"/>
  <c r="E262" i="14"/>
  <c r="AA261" i="14"/>
  <c r="Z261" i="14"/>
  <c r="Y261" i="14"/>
  <c r="X261" i="14"/>
  <c r="W261" i="14"/>
  <c r="V261" i="14"/>
  <c r="U261" i="14"/>
  <c r="T261" i="14"/>
  <c r="S261" i="14"/>
  <c r="R261" i="14"/>
  <c r="Q261" i="14"/>
  <c r="P261" i="14"/>
  <c r="O261" i="14"/>
  <c r="N261" i="14"/>
  <c r="M261" i="14"/>
  <c r="L261" i="14"/>
  <c r="K261" i="14"/>
  <c r="J261" i="14"/>
  <c r="I261" i="14"/>
  <c r="H261" i="14"/>
  <c r="G261" i="14"/>
  <c r="F261" i="14"/>
  <c r="E261" i="14"/>
  <c r="AA260" i="14"/>
  <c r="Z260" i="14"/>
  <c r="Y260" i="14"/>
  <c r="X260" i="14"/>
  <c r="W260" i="14"/>
  <c r="V260" i="14"/>
  <c r="U260" i="14"/>
  <c r="T260" i="14"/>
  <c r="S260" i="14"/>
  <c r="R260" i="14"/>
  <c r="Q260" i="14"/>
  <c r="P260" i="14"/>
  <c r="O260" i="14"/>
  <c r="N260" i="14"/>
  <c r="M260" i="14"/>
  <c r="L260" i="14"/>
  <c r="K260" i="14"/>
  <c r="J260" i="14"/>
  <c r="I260" i="14"/>
  <c r="H260" i="14"/>
  <c r="G260" i="14"/>
  <c r="F260" i="14"/>
  <c r="E260" i="14"/>
  <c r="AA259" i="14"/>
  <c r="Z259" i="14"/>
  <c r="Y259" i="14"/>
  <c r="X259" i="14"/>
  <c r="W259" i="14"/>
  <c r="V259" i="14"/>
  <c r="U259" i="14"/>
  <c r="T259" i="14"/>
  <c r="S259" i="14"/>
  <c r="R259" i="14"/>
  <c r="Q259" i="14"/>
  <c r="P259" i="14"/>
  <c r="O259" i="14"/>
  <c r="N259" i="14"/>
  <c r="M259" i="14"/>
  <c r="L259" i="14"/>
  <c r="K259" i="14"/>
  <c r="J259" i="14"/>
  <c r="I259" i="14"/>
  <c r="H259" i="14"/>
  <c r="G259" i="14"/>
  <c r="F259" i="14"/>
  <c r="E259" i="14"/>
  <c r="AA258" i="14"/>
  <c r="Z258" i="14"/>
  <c r="Y258" i="14"/>
  <c r="X258" i="14"/>
  <c r="W258" i="14"/>
  <c r="V258" i="14"/>
  <c r="U258" i="14"/>
  <c r="T258" i="14"/>
  <c r="S258" i="14"/>
  <c r="R258" i="14"/>
  <c r="Q258" i="14"/>
  <c r="P258" i="14"/>
  <c r="O258" i="14"/>
  <c r="N258" i="14"/>
  <c r="M258" i="14"/>
  <c r="L258" i="14"/>
  <c r="K258" i="14"/>
  <c r="J258" i="14"/>
  <c r="I258" i="14"/>
  <c r="H258" i="14"/>
  <c r="G258" i="14"/>
  <c r="F258" i="14"/>
  <c r="E258" i="14"/>
  <c r="AA257" i="14"/>
  <c r="Z257" i="14"/>
  <c r="Y257" i="14"/>
  <c r="X257" i="14"/>
  <c r="W257" i="14"/>
  <c r="V257" i="14"/>
  <c r="U257" i="14"/>
  <c r="T257" i="14"/>
  <c r="S257" i="14"/>
  <c r="R257" i="14"/>
  <c r="Q257" i="14"/>
  <c r="P257" i="14"/>
  <c r="O257" i="14"/>
  <c r="N257" i="14"/>
  <c r="M257" i="14"/>
  <c r="L257" i="14"/>
  <c r="K257" i="14"/>
  <c r="J257" i="14"/>
  <c r="I257" i="14"/>
  <c r="H257" i="14"/>
  <c r="G257" i="14"/>
  <c r="F257" i="14"/>
  <c r="E257" i="14"/>
  <c r="C265" i="14"/>
  <c r="C264" i="14"/>
  <c r="C263" i="14"/>
  <c r="C262" i="14"/>
  <c r="C261" i="14"/>
  <c r="C260" i="14"/>
  <c r="C259" i="14"/>
  <c r="C258" i="14"/>
  <c r="C257" i="14"/>
  <c r="D265" i="14"/>
  <c r="D264" i="14"/>
  <c r="D263" i="14"/>
  <c r="D262" i="14"/>
  <c r="D261" i="14"/>
  <c r="D260" i="14"/>
  <c r="D259" i="14"/>
  <c r="D258" i="14"/>
  <c r="D257" i="14"/>
  <c r="AB234" i="14"/>
  <c r="AB275" i="14" s="1"/>
  <c r="AB233" i="14"/>
  <c r="AB245" i="14" s="1"/>
  <c r="AB232" i="14"/>
  <c r="AB231" i="14"/>
  <c r="AB230" i="14"/>
  <c r="AB229" i="14"/>
  <c r="AB228" i="14"/>
  <c r="AB227" i="14"/>
  <c r="AB226" i="14"/>
  <c r="AB225" i="14"/>
  <c r="AB224" i="14"/>
  <c r="AB223" i="14"/>
  <c r="AB222" i="14"/>
  <c r="AB221" i="14"/>
  <c r="AB220" i="14"/>
  <c r="AB219" i="14"/>
  <c r="AB218" i="14"/>
  <c r="AB217" i="14"/>
  <c r="AB216" i="14"/>
  <c r="AB215" i="14"/>
  <c r="AB214" i="14"/>
  <c r="AB213" i="14"/>
  <c r="AB265" i="14" s="1"/>
  <c r="AB212" i="14"/>
  <c r="AB255" i="14" s="1"/>
  <c r="AB210" i="14"/>
  <c r="AB274" i="14" s="1"/>
  <c r="AB209" i="14"/>
  <c r="AB244" i="14" s="1"/>
  <c r="AB208" i="14"/>
  <c r="AB207" i="14"/>
  <c r="AB206" i="14"/>
  <c r="AB205" i="14"/>
  <c r="AB204" i="14"/>
  <c r="AB203" i="14"/>
  <c r="AB202" i="14"/>
  <c r="AB201" i="14"/>
  <c r="AB200" i="14"/>
  <c r="AB199" i="14"/>
  <c r="AB198" i="14"/>
  <c r="AB197" i="14"/>
  <c r="AB196" i="14"/>
  <c r="AB195" i="14"/>
  <c r="AB194" i="14"/>
  <c r="AB193" i="14"/>
  <c r="AB192" i="14"/>
  <c r="AB191" i="14"/>
  <c r="AB190" i="14"/>
  <c r="AB189" i="14"/>
  <c r="AB264" i="14" s="1"/>
  <c r="AB188" i="14"/>
  <c r="AB254" i="14" s="1"/>
  <c r="AB186" i="14"/>
  <c r="AB273" i="14" s="1"/>
  <c r="AB185" i="14"/>
  <c r="AB243" i="14" s="1"/>
  <c r="AB184" i="14"/>
  <c r="AB183" i="14"/>
  <c r="AB182" i="14"/>
  <c r="AB181" i="14"/>
  <c r="AB180" i="14"/>
  <c r="AB179" i="14"/>
  <c r="AB178" i="14"/>
  <c r="AB177" i="14"/>
  <c r="AB176" i="14"/>
  <c r="AB175" i="14"/>
  <c r="AB174" i="14"/>
  <c r="AB173" i="14"/>
  <c r="AB172" i="14"/>
  <c r="AB171" i="14"/>
  <c r="AB170" i="14"/>
  <c r="AB169" i="14"/>
  <c r="AB168" i="14"/>
  <c r="AB167" i="14"/>
  <c r="AB166" i="14"/>
  <c r="AB165" i="14"/>
  <c r="AB263" i="14" s="1"/>
  <c r="AB164" i="14"/>
  <c r="AB163" i="14"/>
  <c r="AB253" i="14" s="1"/>
  <c r="AB161" i="14"/>
  <c r="AB272" i="14" s="1"/>
  <c r="AB160" i="14"/>
  <c r="AB242" i="14" s="1"/>
  <c r="AB159" i="14"/>
  <c r="AB158" i="14"/>
  <c r="AB157" i="14"/>
  <c r="AB156" i="14"/>
  <c r="AB155" i="14"/>
  <c r="AB154" i="14"/>
  <c r="AB153" i="14"/>
  <c r="AB152" i="14"/>
  <c r="AB151" i="14"/>
  <c r="AB150" i="14"/>
  <c r="AB149" i="14"/>
  <c r="AB148" i="14"/>
  <c r="AB147" i="14"/>
  <c r="AB146" i="14"/>
  <c r="AB145" i="14"/>
  <c r="AB144" i="14"/>
  <c r="AB143" i="14"/>
  <c r="AB142" i="14"/>
  <c r="AB262" i="14" s="1"/>
  <c r="AB141" i="14"/>
  <c r="AB140" i="14"/>
  <c r="AB139" i="14"/>
  <c r="AB252" i="14" s="1"/>
  <c r="AB137" i="14"/>
  <c r="AB271" i="14" s="1"/>
  <c r="AB136" i="14"/>
  <c r="AB241" i="14" s="1"/>
  <c r="AB135" i="14"/>
  <c r="AB134" i="14"/>
  <c r="AB133" i="14"/>
  <c r="AB132" i="14"/>
  <c r="AB131" i="14"/>
  <c r="AB130" i="14"/>
  <c r="AB129" i="14"/>
  <c r="AB128" i="14"/>
  <c r="AB127" i="14"/>
  <c r="AB126" i="14"/>
  <c r="AB125" i="14"/>
  <c r="AB124" i="14"/>
  <c r="AB123" i="14"/>
  <c r="AB122" i="14"/>
  <c r="AB121" i="14"/>
  <c r="AB120" i="14"/>
  <c r="AB119" i="14"/>
  <c r="AB118" i="14"/>
  <c r="AB117" i="14"/>
  <c r="AB116" i="14"/>
  <c r="AB261" i="14" s="1"/>
  <c r="AB115" i="14"/>
  <c r="AB114" i="14"/>
  <c r="AB113" i="14"/>
  <c r="AB251" i="14" s="1"/>
  <c r="AB111" i="14"/>
  <c r="AB270" i="14" s="1"/>
  <c r="AB110" i="14"/>
  <c r="AB109" i="14"/>
  <c r="AB108" i="14"/>
  <c r="AB107" i="14"/>
  <c r="AB106" i="14"/>
  <c r="AB105" i="14"/>
  <c r="AB104" i="14"/>
  <c r="AB103" i="14"/>
  <c r="AB102" i="14"/>
  <c r="AB101" i="14"/>
  <c r="AB100" i="14"/>
  <c r="AB99" i="14"/>
  <c r="AB98" i="14"/>
  <c r="AB97" i="14"/>
  <c r="AB96" i="14"/>
  <c r="AB95" i="14"/>
  <c r="AB94" i="14"/>
  <c r="AB93" i="14"/>
  <c r="AB92" i="14"/>
  <c r="AB91" i="14"/>
  <c r="AB90" i="14"/>
  <c r="AB260" i="14" s="1"/>
  <c r="AB89" i="14"/>
  <c r="AB88" i="14"/>
  <c r="AB87" i="14"/>
  <c r="AB86" i="14"/>
  <c r="AB85" i="14"/>
  <c r="AB250" i="14" s="1"/>
  <c r="AB83" i="14"/>
  <c r="AB269" i="14" s="1"/>
  <c r="AB82" i="14"/>
  <c r="AB239" i="14" s="1"/>
  <c r="AB81" i="14"/>
  <c r="AB80" i="14"/>
  <c r="AB79" i="14"/>
  <c r="AB78" i="14"/>
  <c r="AB77" i="14"/>
  <c r="AB76" i="14"/>
  <c r="AB75" i="14"/>
  <c r="AB74" i="14"/>
  <c r="AB73" i="14"/>
  <c r="AB72" i="14"/>
  <c r="AB71" i="14"/>
  <c r="AB70" i="14"/>
  <c r="AB69" i="14"/>
  <c r="AB68" i="14"/>
  <c r="AB67" i="14"/>
  <c r="AB66" i="14"/>
  <c r="AB65" i="14"/>
  <c r="AB64" i="14"/>
  <c r="AB63" i="14"/>
  <c r="AB62" i="14"/>
  <c r="AB259" i="14" s="1"/>
  <c r="AB61" i="14"/>
  <c r="AB60" i="14"/>
  <c r="AB249" i="14" s="1"/>
  <c r="AB58" i="14"/>
  <c r="AB268" i="14" s="1"/>
  <c r="AB57" i="14"/>
  <c r="AB238" i="14" s="1"/>
  <c r="AB56" i="14"/>
  <c r="AB55" i="14"/>
  <c r="AB54" i="14"/>
  <c r="AB53" i="14"/>
  <c r="AB52" i="14"/>
  <c r="AB51" i="14"/>
  <c r="AB50" i="14"/>
  <c r="AB49" i="14"/>
  <c r="AB48" i="14"/>
  <c r="AB47" i="14"/>
  <c r="AB46" i="14"/>
  <c r="AB45" i="14"/>
  <c r="AB44" i="14"/>
  <c r="AB43" i="14"/>
  <c r="AB42" i="14"/>
  <c r="AB41" i="14"/>
  <c r="AB40" i="14"/>
  <c r="AB39" i="14"/>
  <c r="AB38" i="14"/>
  <c r="AB37" i="14"/>
  <c r="AB258" i="14" s="1"/>
  <c r="AB36" i="14"/>
  <c r="AB35" i="14"/>
  <c r="AB34" i="14"/>
  <c r="AB33" i="14"/>
  <c r="AB248" i="14" s="1"/>
  <c r="AB31" i="14"/>
  <c r="AB267" i="14" s="1"/>
  <c r="AB30" i="14"/>
  <c r="AB29" i="14"/>
  <c r="AB28" i="14"/>
  <c r="AB27" i="14"/>
  <c r="AB26" i="14"/>
  <c r="AB25" i="14"/>
  <c r="AB24" i="14"/>
  <c r="AB23" i="14"/>
  <c r="AB22" i="14"/>
  <c r="AB21" i="14"/>
  <c r="AB20" i="14"/>
  <c r="AB19" i="14"/>
  <c r="AB18" i="14"/>
  <c r="AB17" i="14"/>
  <c r="AB16" i="14"/>
  <c r="AB15" i="14"/>
  <c r="AB14" i="14"/>
  <c r="AB13" i="14"/>
  <c r="AB12" i="14"/>
  <c r="AB11" i="14"/>
  <c r="AB10" i="14"/>
  <c r="AB257" i="14" s="1"/>
  <c r="AB9" i="14"/>
  <c r="AB8" i="14"/>
  <c r="AB240" i="14"/>
  <c r="AB237" i="14"/>
  <c r="AA255" i="14"/>
  <c r="Z255" i="14"/>
  <c r="Y255" i="14"/>
  <c r="X255" i="14"/>
  <c r="W255" i="14"/>
  <c r="V255" i="14"/>
  <c r="U255" i="14"/>
  <c r="T255" i="14"/>
  <c r="S255" i="14"/>
  <c r="R255" i="14"/>
  <c r="Q255" i="14"/>
  <c r="P255" i="14"/>
  <c r="O255" i="14"/>
  <c r="N255" i="14"/>
  <c r="M255" i="14"/>
  <c r="L255" i="14"/>
  <c r="K255" i="14"/>
  <c r="J255" i="14"/>
  <c r="I255" i="14"/>
  <c r="H255" i="14"/>
  <c r="G255" i="14"/>
  <c r="F255" i="14"/>
  <c r="E255" i="14"/>
  <c r="AA254" i="14"/>
  <c r="Z254" i="14"/>
  <c r="Y254" i="14"/>
  <c r="X254" i="14"/>
  <c r="W254" i="14"/>
  <c r="V254" i="14"/>
  <c r="U254" i="14"/>
  <c r="T254" i="14"/>
  <c r="S254" i="14"/>
  <c r="R254" i="14"/>
  <c r="Q254" i="14"/>
  <c r="P254" i="14"/>
  <c r="O254" i="14"/>
  <c r="N254" i="14"/>
  <c r="M254" i="14"/>
  <c r="L254" i="14"/>
  <c r="K254" i="14"/>
  <c r="J254" i="14"/>
  <c r="I254" i="14"/>
  <c r="H254" i="14"/>
  <c r="G254" i="14"/>
  <c r="F254" i="14"/>
  <c r="E254" i="14"/>
  <c r="AA253" i="14"/>
  <c r="Z253" i="14"/>
  <c r="Y253" i="14"/>
  <c r="X253" i="14"/>
  <c r="W253" i="14"/>
  <c r="V253" i="14"/>
  <c r="U253" i="14"/>
  <c r="T253" i="14"/>
  <c r="S253" i="14"/>
  <c r="R253" i="14"/>
  <c r="Q253" i="14"/>
  <c r="P253" i="14"/>
  <c r="O253" i="14"/>
  <c r="N253" i="14"/>
  <c r="M253" i="14"/>
  <c r="L253" i="14"/>
  <c r="K253" i="14"/>
  <c r="J253" i="14"/>
  <c r="I253" i="14"/>
  <c r="H253" i="14"/>
  <c r="G253" i="14"/>
  <c r="F253" i="14"/>
  <c r="E253" i="14"/>
  <c r="AA252" i="14"/>
  <c r="Z252" i="14"/>
  <c r="Y252" i="14"/>
  <c r="X252" i="14"/>
  <c r="W252" i="14"/>
  <c r="V252" i="14"/>
  <c r="U252" i="14"/>
  <c r="T252" i="14"/>
  <c r="S252" i="14"/>
  <c r="R252" i="14"/>
  <c r="Q252" i="14"/>
  <c r="P252" i="14"/>
  <c r="O252" i="14"/>
  <c r="N252" i="14"/>
  <c r="M252" i="14"/>
  <c r="L252" i="14"/>
  <c r="K252" i="14"/>
  <c r="J252" i="14"/>
  <c r="I252" i="14"/>
  <c r="H252" i="14"/>
  <c r="G252" i="14"/>
  <c r="F252" i="14"/>
  <c r="E252" i="14"/>
  <c r="AA251" i="14"/>
  <c r="Z251" i="14"/>
  <c r="Y251" i="14"/>
  <c r="X251" i="14"/>
  <c r="W251" i="14"/>
  <c r="V251" i="14"/>
  <c r="U251" i="14"/>
  <c r="T251" i="14"/>
  <c r="S251" i="14"/>
  <c r="R251" i="14"/>
  <c r="Q251" i="14"/>
  <c r="P251" i="14"/>
  <c r="O251" i="14"/>
  <c r="N251" i="14"/>
  <c r="M251" i="14"/>
  <c r="L251" i="14"/>
  <c r="K251" i="14"/>
  <c r="J251" i="14"/>
  <c r="I251" i="14"/>
  <c r="H251" i="14"/>
  <c r="G251" i="14"/>
  <c r="F251" i="14"/>
  <c r="E251" i="14"/>
  <c r="AA250" i="14"/>
  <c r="Z250" i="14"/>
  <c r="Y250" i="14"/>
  <c r="X250" i="14"/>
  <c r="W250" i="14"/>
  <c r="V250" i="14"/>
  <c r="U250" i="14"/>
  <c r="T250" i="14"/>
  <c r="S250" i="14"/>
  <c r="R250" i="14"/>
  <c r="Q250" i="14"/>
  <c r="P250" i="14"/>
  <c r="O250" i="14"/>
  <c r="N250" i="14"/>
  <c r="M250" i="14"/>
  <c r="L250" i="14"/>
  <c r="K250" i="14"/>
  <c r="J250" i="14"/>
  <c r="I250" i="14"/>
  <c r="H250" i="14"/>
  <c r="G250" i="14"/>
  <c r="F250" i="14"/>
  <c r="E250" i="14"/>
  <c r="AA249" i="14"/>
  <c r="Z249" i="14"/>
  <c r="Y249" i="14"/>
  <c r="X249" i="14"/>
  <c r="W249" i="14"/>
  <c r="V249" i="14"/>
  <c r="U249" i="14"/>
  <c r="T249" i="14"/>
  <c r="S249" i="14"/>
  <c r="R249" i="14"/>
  <c r="Q249" i="14"/>
  <c r="P249" i="14"/>
  <c r="O249" i="14"/>
  <c r="N249" i="14"/>
  <c r="M249" i="14"/>
  <c r="L249" i="14"/>
  <c r="K249" i="14"/>
  <c r="J249" i="14"/>
  <c r="I249" i="14"/>
  <c r="H249" i="14"/>
  <c r="G249" i="14"/>
  <c r="F249" i="14"/>
  <c r="E249" i="14"/>
  <c r="AA248" i="14"/>
  <c r="Z248" i="14"/>
  <c r="Y248" i="14"/>
  <c r="X248" i="14"/>
  <c r="W248" i="14"/>
  <c r="V248" i="14"/>
  <c r="U248" i="14"/>
  <c r="T248" i="14"/>
  <c r="S248" i="14"/>
  <c r="R248" i="14"/>
  <c r="Q248" i="14"/>
  <c r="P248" i="14"/>
  <c r="O248" i="14"/>
  <c r="N248" i="14"/>
  <c r="M248" i="14"/>
  <c r="L248" i="14"/>
  <c r="K248" i="14"/>
  <c r="J248" i="14"/>
  <c r="I248" i="14"/>
  <c r="H248" i="14"/>
  <c r="G248" i="14"/>
  <c r="F248" i="14"/>
  <c r="E248" i="14"/>
  <c r="AA247" i="14"/>
  <c r="Z247" i="14"/>
  <c r="Y247" i="14"/>
  <c r="X247" i="14"/>
  <c r="W247" i="14"/>
  <c r="V247" i="14"/>
  <c r="U247" i="14"/>
  <c r="T247" i="14"/>
  <c r="S247" i="14"/>
  <c r="R247" i="14"/>
  <c r="Q247" i="14"/>
  <c r="P247" i="14"/>
  <c r="O247" i="14"/>
  <c r="N247" i="14"/>
  <c r="M247" i="14"/>
  <c r="L247" i="14"/>
  <c r="K247" i="14"/>
  <c r="J247" i="14"/>
  <c r="I247" i="14"/>
  <c r="H247" i="14"/>
  <c r="G247" i="14"/>
  <c r="F247" i="14"/>
  <c r="E247" i="14"/>
  <c r="C255" i="14"/>
  <c r="C254" i="14"/>
  <c r="C253" i="14"/>
  <c r="C252" i="14"/>
  <c r="C251" i="14"/>
  <c r="C250" i="14"/>
  <c r="C249" i="14"/>
  <c r="C248" i="14"/>
  <c r="C247" i="14"/>
  <c r="D255" i="14"/>
  <c r="D254" i="14"/>
  <c r="D253" i="14"/>
  <c r="D252" i="14"/>
  <c r="D251" i="14"/>
  <c r="D250" i="14"/>
  <c r="D249" i="14"/>
  <c r="D248" i="14"/>
  <c r="D247" i="14"/>
  <c r="AA245" i="14"/>
  <c r="Z245" i="14"/>
  <c r="Y245" i="14"/>
  <c r="X245" i="14"/>
  <c r="W245" i="14"/>
  <c r="V245" i="14"/>
  <c r="U245" i="14"/>
  <c r="T245" i="14"/>
  <c r="S245" i="14"/>
  <c r="R245" i="14"/>
  <c r="Q245" i="14"/>
  <c r="P245" i="14"/>
  <c r="O245" i="14"/>
  <c r="N245" i="14"/>
  <c r="M245" i="14"/>
  <c r="L245" i="14"/>
  <c r="K245" i="14"/>
  <c r="J245" i="14"/>
  <c r="I245" i="14"/>
  <c r="H245" i="14"/>
  <c r="G245" i="14"/>
  <c r="F245" i="14"/>
  <c r="E245" i="14"/>
  <c r="D245" i="14"/>
  <c r="AA244" i="14"/>
  <c r="Z244" i="14"/>
  <c r="Y244" i="14"/>
  <c r="X244" i="14"/>
  <c r="W244" i="14"/>
  <c r="V244" i="14"/>
  <c r="U244" i="14"/>
  <c r="T244" i="14"/>
  <c r="S244" i="14"/>
  <c r="R244" i="14"/>
  <c r="Q244" i="14"/>
  <c r="P244" i="14"/>
  <c r="O244" i="14"/>
  <c r="N244" i="14"/>
  <c r="M244" i="14"/>
  <c r="L244" i="14"/>
  <c r="K244" i="14"/>
  <c r="J244" i="14"/>
  <c r="I244" i="14"/>
  <c r="H244" i="14"/>
  <c r="G244" i="14"/>
  <c r="F244" i="14"/>
  <c r="E244" i="14"/>
  <c r="D244" i="14"/>
  <c r="AA243" i="14"/>
  <c r="Z243" i="14"/>
  <c r="Y243" i="14"/>
  <c r="X243" i="14"/>
  <c r="W243" i="14"/>
  <c r="V243" i="14"/>
  <c r="U243" i="14"/>
  <c r="T243" i="14"/>
  <c r="S243" i="14"/>
  <c r="R243" i="14"/>
  <c r="Q243" i="14"/>
  <c r="P243" i="14"/>
  <c r="O243" i="14"/>
  <c r="N243" i="14"/>
  <c r="M243" i="14"/>
  <c r="L243" i="14"/>
  <c r="K243" i="14"/>
  <c r="J243" i="14"/>
  <c r="I243" i="14"/>
  <c r="H243" i="14"/>
  <c r="G243" i="14"/>
  <c r="F243" i="14"/>
  <c r="E243" i="14"/>
  <c r="D243" i="14"/>
  <c r="AA242" i="14"/>
  <c r="Z242" i="14"/>
  <c r="Y242" i="14"/>
  <c r="X242" i="14"/>
  <c r="W242" i="14"/>
  <c r="V242" i="14"/>
  <c r="U242" i="14"/>
  <c r="T242" i="14"/>
  <c r="S242" i="14"/>
  <c r="R242" i="14"/>
  <c r="Q242" i="14"/>
  <c r="P242" i="14"/>
  <c r="O242" i="14"/>
  <c r="N242" i="14"/>
  <c r="M242" i="14"/>
  <c r="L242" i="14"/>
  <c r="K242" i="14"/>
  <c r="J242" i="14"/>
  <c r="I242" i="14"/>
  <c r="H242" i="14"/>
  <c r="G242" i="14"/>
  <c r="F242" i="14"/>
  <c r="E242" i="14"/>
  <c r="D242" i="14"/>
  <c r="AA241" i="14"/>
  <c r="Z241" i="14"/>
  <c r="Y241" i="14"/>
  <c r="X241" i="14"/>
  <c r="W241" i="14"/>
  <c r="V241" i="14"/>
  <c r="U241" i="14"/>
  <c r="T241" i="14"/>
  <c r="S241" i="14"/>
  <c r="R241" i="14"/>
  <c r="Q241" i="14"/>
  <c r="P241" i="14"/>
  <c r="O241" i="14"/>
  <c r="N241" i="14"/>
  <c r="M241" i="14"/>
  <c r="L241" i="14"/>
  <c r="K241" i="14"/>
  <c r="J241" i="14"/>
  <c r="I241" i="14"/>
  <c r="H241" i="14"/>
  <c r="G241" i="14"/>
  <c r="F241" i="14"/>
  <c r="E241" i="14"/>
  <c r="D241" i="14"/>
  <c r="AA240" i="14"/>
  <c r="Z240" i="14"/>
  <c r="Y240" i="14"/>
  <c r="X240" i="14"/>
  <c r="W240" i="14"/>
  <c r="V240" i="14"/>
  <c r="U240" i="14"/>
  <c r="T240" i="14"/>
  <c r="S240" i="14"/>
  <c r="R240" i="14"/>
  <c r="Q240" i="14"/>
  <c r="P240" i="14"/>
  <c r="O240" i="14"/>
  <c r="N240" i="14"/>
  <c r="M240" i="14"/>
  <c r="L240" i="14"/>
  <c r="K240" i="14"/>
  <c r="J240" i="14"/>
  <c r="I240" i="14"/>
  <c r="H240" i="14"/>
  <c r="G240" i="14"/>
  <c r="F240" i="14"/>
  <c r="E240" i="14"/>
  <c r="D240" i="14"/>
  <c r="AA239" i="14"/>
  <c r="Z239" i="14"/>
  <c r="Y239" i="14"/>
  <c r="X239" i="14"/>
  <c r="W239" i="14"/>
  <c r="V239" i="14"/>
  <c r="U239" i="14"/>
  <c r="T239" i="14"/>
  <c r="S239" i="14"/>
  <c r="R239" i="14"/>
  <c r="Q239" i="14"/>
  <c r="P239" i="14"/>
  <c r="O239" i="14"/>
  <c r="N239" i="14"/>
  <c r="M239" i="14"/>
  <c r="L239" i="14"/>
  <c r="K239" i="14"/>
  <c r="J239" i="14"/>
  <c r="I239" i="14"/>
  <c r="H239" i="14"/>
  <c r="G239" i="14"/>
  <c r="F239" i="14"/>
  <c r="E239" i="14"/>
  <c r="D239" i="14"/>
  <c r="AA238" i="14"/>
  <c r="Z238" i="14"/>
  <c r="Y238" i="14"/>
  <c r="X238" i="14"/>
  <c r="W238" i="14"/>
  <c r="V238" i="14"/>
  <c r="U238" i="14"/>
  <c r="T238" i="14"/>
  <c r="S238" i="14"/>
  <c r="R238" i="14"/>
  <c r="Q238" i="14"/>
  <c r="P238" i="14"/>
  <c r="O238" i="14"/>
  <c r="N238" i="14"/>
  <c r="M238" i="14"/>
  <c r="L238" i="14"/>
  <c r="K238" i="14"/>
  <c r="J238" i="14"/>
  <c r="I238" i="14"/>
  <c r="H238" i="14"/>
  <c r="G238" i="14"/>
  <c r="F238" i="14"/>
  <c r="E238" i="14"/>
  <c r="D238" i="14"/>
  <c r="AA237" i="14"/>
  <c r="Z237" i="14"/>
  <c r="Y237" i="14"/>
  <c r="X237" i="14"/>
  <c r="W237" i="14"/>
  <c r="V237" i="14"/>
  <c r="U237" i="14"/>
  <c r="T237" i="14"/>
  <c r="S237" i="14"/>
  <c r="R237" i="14"/>
  <c r="Q237" i="14"/>
  <c r="P237" i="14"/>
  <c r="O237" i="14"/>
  <c r="N237" i="14"/>
  <c r="M237" i="14"/>
  <c r="L237" i="14"/>
  <c r="K237" i="14"/>
  <c r="J237" i="14"/>
  <c r="I237" i="14"/>
  <c r="H237" i="14"/>
  <c r="G237" i="14"/>
  <c r="F237" i="14"/>
  <c r="E237" i="14"/>
  <c r="D237" i="14"/>
  <c r="C245" i="14"/>
  <c r="C244" i="14"/>
  <c r="C243" i="14"/>
  <c r="C242" i="14"/>
  <c r="C241" i="14"/>
  <c r="C240" i="14"/>
  <c r="C239" i="14"/>
  <c r="C238" i="14"/>
  <c r="C237" i="14"/>
  <c r="AA275" i="16"/>
  <c r="Z275" i="16"/>
  <c r="Y275" i="16"/>
  <c r="X275" i="16"/>
  <c r="W275" i="16"/>
  <c r="V275" i="16"/>
  <c r="U275" i="16"/>
  <c r="T275" i="16"/>
  <c r="S275" i="16"/>
  <c r="R275" i="16"/>
  <c r="Q275" i="16"/>
  <c r="P275" i="16"/>
  <c r="O275" i="16"/>
  <c r="N275" i="16"/>
  <c r="M275" i="16"/>
  <c r="L275" i="16"/>
  <c r="K275" i="16"/>
  <c r="J275" i="16"/>
  <c r="I275" i="16"/>
  <c r="H275" i="16"/>
  <c r="G275" i="16"/>
  <c r="F275" i="16"/>
  <c r="E275" i="16"/>
  <c r="D275" i="16"/>
  <c r="AA274" i="16"/>
  <c r="Z274" i="16"/>
  <c r="Y274" i="16"/>
  <c r="X274" i="16"/>
  <c r="W274" i="16"/>
  <c r="V274" i="16"/>
  <c r="U274" i="16"/>
  <c r="T274" i="16"/>
  <c r="S274" i="16"/>
  <c r="R274" i="16"/>
  <c r="Q274" i="16"/>
  <c r="P274" i="16"/>
  <c r="O274" i="16"/>
  <c r="N274" i="16"/>
  <c r="M274" i="16"/>
  <c r="L274" i="16"/>
  <c r="K274" i="16"/>
  <c r="J274" i="16"/>
  <c r="I274" i="16"/>
  <c r="H274" i="16"/>
  <c r="G274" i="16"/>
  <c r="F274" i="16"/>
  <c r="E274" i="16"/>
  <c r="D274" i="16"/>
  <c r="AA273" i="16"/>
  <c r="Z273" i="16"/>
  <c r="Y273" i="16"/>
  <c r="X273" i="16"/>
  <c r="W273" i="16"/>
  <c r="V273" i="16"/>
  <c r="U273" i="16"/>
  <c r="T273" i="16"/>
  <c r="S273" i="16"/>
  <c r="R273" i="16"/>
  <c r="Q273" i="16"/>
  <c r="P273" i="16"/>
  <c r="O273" i="16"/>
  <c r="N273" i="16"/>
  <c r="M273" i="16"/>
  <c r="L273" i="16"/>
  <c r="K273" i="16"/>
  <c r="J273" i="16"/>
  <c r="I273" i="16"/>
  <c r="H273" i="16"/>
  <c r="G273" i="16"/>
  <c r="F273" i="16"/>
  <c r="E273" i="16"/>
  <c r="D273" i="16"/>
  <c r="AA272" i="16"/>
  <c r="Z272" i="16"/>
  <c r="Y272" i="16"/>
  <c r="X272" i="16"/>
  <c r="W272" i="16"/>
  <c r="V272" i="16"/>
  <c r="U272" i="16"/>
  <c r="T272" i="16"/>
  <c r="S272" i="16"/>
  <c r="R272" i="16"/>
  <c r="Q272" i="16"/>
  <c r="P272" i="16"/>
  <c r="O272" i="16"/>
  <c r="N272" i="16"/>
  <c r="M272" i="16"/>
  <c r="L272" i="16"/>
  <c r="K272" i="16"/>
  <c r="J272" i="16"/>
  <c r="I272" i="16"/>
  <c r="H272" i="16"/>
  <c r="G272" i="16"/>
  <c r="F272" i="16"/>
  <c r="E272" i="16"/>
  <c r="D272" i="16"/>
  <c r="AA271" i="16"/>
  <c r="Z271" i="16"/>
  <c r="Y271" i="16"/>
  <c r="X271" i="16"/>
  <c r="W271" i="16"/>
  <c r="V271" i="16"/>
  <c r="U271" i="16"/>
  <c r="T271" i="16"/>
  <c r="S271" i="16"/>
  <c r="R271" i="16"/>
  <c r="Q271" i="16"/>
  <c r="P271" i="16"/>
  <c r="O271" i="16"/>
  <c r="N271" i="16"/>
  <c r="M271" i="16"/>
  <c r="L271" i="16"/>
  <c r="K271" i="16"/>
  <c r="J271" i="16"/>
  <c r="I271" i="16"/>
  <c r="H271" i="16"/>
  <c r="G271" i="16"/>
  <c r="F271" i="16"/>
  <c r="E271" i="16"/>
  <c r="D271" i="16"/>
  <c r="AA270" i="16"/>
  <c r="Z270" i="16"/>
  <c r="Y270" i="16"/>
  <c r="X270" i="16"/>
  <c r="W270" i="16"/>
  <c r="V270" i="16"/>
  <c r="U270" i="16"/>
  <c r="T270" i="16"/>
  <c r="S270" i="16"/>
  <c r="R270" i="16"/>
  <c r="Q270" i="16"/>
  <c r="P270" i="16"/>
  <c r="O270" i="16"/>
  <c r="N270" i="16"/>
  <c r="M270" i="16"/>
  <c r="L270" i="16"/>
  <c r="K270" i="16"/>
  <c r="J270" i="16"/>
  <c r="I270" i="16"/>
  <c r="H270" i="16"/>
  <c r="G270" i="16"/>
  <c r="F270" i="16"/>
  <c r="E270" i="16"/>
  <c r="D270" i="16"/>
  <c r="AA269" i="16"/>
  <c r="Z269" i="16"/>
  <c r="Y269" i="16"/>
  <c r="X269" i="16"/>
  <c r="W269" i="16"/>
  <c r="V269" i="16"/>
  <c r="U269" i="16"/>
  <c r="T269" i="16"/>
  <c r="S269" i="16"/>
  <c r="R269" i="16"/>
  <c r="Q269" i="16"/>
  <c r="P269" i="16"/>
  <c r="O269" i="16"/>
  <c r="N269" i="16"/>
  <c r="M269" i="16"/>
  <c r="L269" i="16"/>
  <c r="K269" i="16"/>
  <c r="J269" i="16"/>
  <c r="I269" i="16"/>
  <c r="H269" i="16"/>
  <c r="G269" i="16"/>
  <c r="F269" i="16"/>
  <c r="E269" i="16"/>
  <c r="D269" i="16"/>
  <c r="AA268" i="16"/>
  <c r="Z268" i="16"/>
  <c r="Y268" i="16"/>
  <c r="X268" i="16"/>
  <c r="W268" i="16"/>
  <c r="V268" i="16"/>
  <c r="U268" i="16"/>
  <c r="T268" i="16"/>
  <c r="S268" i="16"/>
  <c r="R268" i="16"/>
  <c r="Q268" i="16"/>
  <c r="P268" i="16"/>
  <c r="O268" i="16"/>
  <c r="N268" i="16"/>
  <c r="M268" i="16"/>
  <c r="L268" i="16"/>
  <c r="K268" i="16"/>
  <c r="J268" i="16"/>
  <c r="I268" i="16"/>
  <c r="H268" i="16"/>
  <c r="G268" i="16"/>
  <c r="F268" i="16"/>
  <c r="E268" i="16"/>
  <c r="D268" i="16"/>
  <c r="AA267" i="16"/>
  <c r="Z267" i="16"/>
  <c r="Y267" i="16"/>
  <c r="X267" i="16"/>
  <c r="W267" i="16"/>
  <c r="V267" i="16"/>
  <c r="U267" i="16"/>
  <c r="T267" i="16"/>
  <c r="S267" i="16"/>
  <c r="R267" i="16"/>
  <c r="Q267" i="16"/>
  <c r="P267" i="16"/>
  <c r="O267" i="16"/>
  <c r="N267" i="16"/>
  <c r="M267" i="16"/>
  <c r="L267" i="16"/>
  <c r="K267" i="16"/>
  <c r="J267" i="16"/>
  <c r="I267" i="16"/>
  <c r="H267" i="16"/>
  <c r="G267" i="16"/>
  <c r="F267" i="16"/>
  <c r="E267" i="16"/>
  <c r="D267" i="16"/>
  <c r="AA265" i="16"/>
  <c r="Z265" i="16"/>
  <c r="Y265" i="16"/>
  <c r="X265" i="16"/>
  <c r="W265" i="16"/>
  <c r="V265" i="16"/>
  <c r="U265" i="16"/>
  <c r="T265" i="16"/>
  <c r="S265" i="16"/>
  <c r="R265" i="16"/>
  <c r="Q265" i="16"/>
  <c r="P265" i="16"/>
  <c r="O265" i="16"/>
  <c r="N265" i="16"/>
  <c r="M265" i="16"/>
  <c r="L265" i="16"/>
  <c r="K265" i="16"/>
  <c r="J265" i="16"/>
  <c r="I265" i="16"/>
  <c r="H265" i="16"/>
  <c r="G265" i="16"/>
  <c r="F265" i="16"/>
  <c r="E265" i="16"/>
  <c r="AA264" i="16"/>
  <c r="Z264" i="16"/>
  <c r="Y264" i="16"/>
  <c r="X264" i="16"/>
  <c r="W264" i="16"/>
  <c r="V264" i="16"/>
  <c r="U264" i="16"/>
  <c r="T264" i="16"/>
  <c r="S264" i="16"/>
  <c r="R264" i="16"/>
  <c r="Q264" i="16"/>
  <c r="P264" i="16"/>
  <c r="O264" i="16"/>
  <c r="N264" i="16"/>
  <c r="M264" i="16"/>
  <c r="L264" i="16"/>
  <c r="K264" i="16"/>
  <c r="J264" i="16"/>
  <c r="I264" i="16"/>
  <c r="H264" i="16"/>
  <c r="G264" i="16"/>
  <c r="F264" i="16"/>
  <c r="E264" i="16"/>
  <c r="AA263" i="16"/>
  <c r="Z263" i="16"/>
  <c r="Y263" i="16"/>
  <c r="X263" i="16"/>
  <c r="W263" i="16"/>
  <c r="V263" i="16"/>
  <c r="U263" i="16"/>
  <c r="T263" i="16"/>
  <c r="S263" i="16"/>
  <c r="R263" i="16"/>
  <c r="Q263" i="16"/>
  <c r="P263" i="16"/>
  <c r="O263" i="16"/>
  <c r="N263" i="16"/>
  <c r="M263" i="16"/>
  <c r="L263" i="16"/>
  <c r="K263" i="16"/>
  <c r="J263" i="16"/>
  <c r="I263" i="16"/>
  <c r="H263" i="16"/>
  <c r="G263" i="16"/>
  <c r="F263" i="16"/>
  <c r="E263" i="16"/>
  <c r="AA262" i="16"/>
  <c r="Z262" i="16"/>
  <c r="Y262" i="16"/>
  <c r="X262" i="16"/>
  <c r="W262" i="16"/>
  <c r="V262" i="16"/>
  <c r="U262" i="16"/>
  <c r="T262" i="16"/>
  <c r="S262" i="16"/>
  <c r="R262" i="16"/>
  <c r="Q262" i="16"/>
  <c r="P262" i="16"/>
  <c r="O262" i="16"/>
  <c r="N262" i="16"/>
  <c r="M262" i="16"/>
  <c r="L262" i="16"/>
  <c r="K262" i="16"/>
  <c r="J262" i="16"/>
  <c r="I262" i="16"/>
  <c r="H262" i="16"/>
  <c r="G262" i="16"/>
  <c r="F262" i="16"/>
  <c r="E262" i="16"/>
  <c r="AA261" i="16"/>
  <c r="Z261" i="16"/>
  <c r="Y261" i="16"/>
  <c r="X261" i="16"/>
  <c r="W261" i="16"/>
  <c r="V261" i="16"/>
  <c r="U261" i="16"/>
  <c r="T261" i="16"/>
  <c r="S261" i="16"/>
  <c r="R261" i="16"/>
  <c r="Q261" i="16"/>
  <c r="P261" i="16"/>
  <c r="O261" i="16"/>
  <c r="N261" i="16"/>
  <c r="M261" i="16"/>
  <c r="L261" i="16"/>
  <c r="K261" i="16"/>
  <c r="J261" i="16"/>
  <c r="I261" i="16"/>
  <c r="H261" i="16"/>
  <c r="G261" i="16"/>
  <c r="F261" i="16"/>
  <c r="E261" i="16"/>
  <c r="AA260" i="16"/>
  <c r="Z260" i="16"/>
  <c r="Y260" i="16"/>
  <c r="X260" i="16"/>
  <c r="W260" i="16"/>
  <c r="V260" i="16"/>
  <c r="U260" i="16"/>
  <c r="T260" i="16"/>
  <c r="S260" i="16"/>
  <c r="R260" i="16"/>
  <c r="Q260" i="16"/>
  <c r="P260" i="16"/>
  <c r="O260" i="16"/>
  <c r="N260" i="16"/>
  <c r="M260" i="16"/>
  <c r="L260" i="16"/>
  <c r="K260" i="16"/>
  <c r="J260" i="16"/>
  <c r="I260" i="16"/>
  <c r="H260" i="16"/>
  <c r="G260" i="16"/>
  <c r="F260" i="16"/>
  <c r="E260" i="16"/>
  <c r="AA259" i="16"/>
  <c r="Z259" i="16"/>
  <c r="Y259" i="16"/>
  <c r="X259" i="16"/>
  <c r="W259" i="16"/>
  <c r="V259" i="16"/>
  <c r="U259" i="16"/>
  <c r="T259" i="16"/>
  <c r="S259" i="16"/>
  <c r="R259" i="16"/>
  <c r="Q259" i="16"/>
  <c r="P259" i="16"/>
  <c r="O259" i="16"/>
  <c r="N259" i="16"/>
  <c r="M259" i="16"/>
  <c r="L259" i="16"/>
  <c r="K259" i="16"/>
  <c r="J259" i="16"/>
  <c r="I259" i="16"/>
  <c r="H259" i="16"/>
  <c r="G259" i="16"/>
  <c r="F259" i="16"/>
  <c r="E259" i="16"/>
  <c r="AA258" i="16"/>
  <c r="Z258" i="16"/>
  <c r="Y258" i="16"/>
  <c r="X258" i="16"/>
  <c r="W258" i="16"/>
  <c r="V258" i="16"/>
  <c r="U258" i="16"/>
  <c r="T258" i="16"/>
  <c r="S258" i="16"/>
  <c r="R258" i="16"/>
  <c r="Q258" i="16"/>
  <c r="P258" i="16"/>
  <c r="O258" i="16"/>
  <c r="N258" i="16"/>
  <c r="M258" i="16"/>
  <c r="L258" i="16"/>
  <c r="K258" i="16"/>
  <c r="J258" i="16"/>
  <c r="I258" i="16"/>
  <c r="H258" i="16"/>
  <c r="G258" i="16"/>
  <c r="F258" i="16"/>
  <c r="E258" i="16"/>
  <c r="AA257" i="16"/>
  <c r="Z257" i="16"/>
  <c r="Y257" i="16"/>
  <c r="X257" i="16"/>
  <c r="W257" i="16"/>
  <c r="V257" i="16"/>
  <c r="U257" i="16"/>
  <c r="T257" i="16"/>
  <c r="S257" i="16"/>
  <c r="R257" i="16"/>
  <c r="Q257" i="16"/>
  <c r="P257" i="16"/>
  <c r="O257" i="16"/>
  <c r="N257" i="16"/>
  <c r="M257" i="16"/>
  <c r="L257" i="16"/>
  <c r="K257" i="16"/>
  <c r="J257" i="16"/>
  <c r="I257" i="16"/>
  <c r="H257" i="16"/>
  <c r="G257" i="16"/>
  <c r="F257" i="16"/>
  <c r="E257" i="16"/>
  <c r="D265" i="16"/>
  <c r="D264" i="16"/>
  <c r="D263" i="16"/>
  <c r="D262" i="16"/>
  <c r="D261" i="16"/>
  <c r="D260" i="16"/>
  <c r="D259" i="16"/>
  <c r="D258" i="16"/>
  <c r="D257" i="16"/>
  <c r="AA255" i="16"/>
  <c r="Z255" i="16"/>
  <c r="Y255" i="16"/>
  <c r="X255" i="16"/>
  <c r="W255" i="16"/>
  <c r="V255" i="16"/>
  <c r="U255" i="16"/>
  <c r="T255" i="16"/>
  <c r="S255" i="16"/>
  <c r="R255" i="16"/>
  <c r="Q255" i="16"/>
  <c r="P255" i="16"/>
  <c r="O255" i="16"/>
  <c r="N255" i="16"/>
  <c r="M255" i="16"/>
  <c r="L255" i="16"/>
  <c r="K255" i="16"/>
  <c r="J255" i="16"/>
  <c r="I255" i="16"/>
  <c r="H255" i="16"/>
  <c r="G255" i="16"/>
  <c r="F255" i="16"/>
  <c r="E255" i="16"/>
  <c r="D255" i="16"/>
  <c r="AA254" i="16"/>
  <c r="Z254" i="16"/>
  <c r="Y254" i="16"/>
  <c r="X254" i="16"/>
  <c r="W254" i="16"/>
  <c r="V254" i="16"/>
  <c r="U254" i="16"/>
  <c r="T254" i="16"/>
  <c r="S254" i="16"/>
  <c r="R254" i="16"/>
  <c r="Q254" i="16"/>
  <c r="P254" i="16"/>
  <c r="O254" i="16"/>
  <c r="N254" i="16"/>
  <c r="M254" i="16"/>
  <c r="L254" i="16"/>
  <c r="K254" i="16"/>
  <c r="J254" i="16"/>
  <c r="I254" i="16"/>
  <c r="H254" i="16"/>
  <c r="G254" i="16"/>
  <c r="F254" i="16"/>
  <c r="E254" i="16"/>
  <c r="D254" i="16"/>
  <c r="AA252" i="16"/>
  <c r="Z252" i="16"/>
  <c r="Y252" i="16"/>
  <c r="X252" i="16"/>
  <c r="W252" i="16"/>
  <c r="V252" i="16"/>
  <c r="U252" i="16"/>
  <c r="T252" i="16"/>
  <c r="S252" i="16"/>
  <c r="R252" i="16"/>
  <c r="Q252" i="16"/>
  <c r="P252" i="16"/>
  <c r="O252" i="16"/>
  <c r="N252" i="16"/>
  <c r="M252" i="16"/>
  <c r="L252" i="16"/>
  <c r="K252" i="16"/>
  <c r="J252" i="16"/>
  <c r="I252" i="16"/>
  <c r="H252" i="16"/>
  <c r="G252" i="16"/>
  <c r="F252" i="16"/>
  <c r="E252" i="16"/>
  <c r="D252" i="16"/>
  <c r="AA251" i="16"/>
  <c r="Z251" i="16"/>
  <c r="Y251" i="16"/>
  <c r="X251" i="16"/>
  <c r="W251" i="16"/>
  <c r="V251" i="16"/>
  <c r="U251" i="16"/>
  <c r="T251" i="16"/>
  <c r="S251" i="16"/>
  <c r="R251" i="16"/>
  <c r="Q251" i="16"/>
  <c r="P251" i="16"/>
  <c r="O251" i="16"/>
  <c r="N251" i="16"/>
  <c r="M251" i="16"/>
  <c r="L251" i="16"/>
  <c r="K251" i="16"/>
  <c r="J251" i="16"/>
  <c r="I251" i="16"/>
  <c r="H251" i="16"/>
  <c r="G251" i="16"/>
  <c r="F251" i="16"/>
  <c r="E251" i="16"/>
  <c r="D251" i="16"/>
  <c r="AA250" i="16"/>
  <c r="Z250" i="16"/>
  <c r="Y250" i="16"/>
  <c r="X250" i="16"/>
  <c r="W250" i="16"/>
  <c r="V250" i="16"/>
  <c r="U250" i="16"/>
  <c r="T250" i="16"/>
  <c r="S250" i="16"/>
  <c r="R250" i="16"/>
  <c r="Q250" i="16"/>
  <c r="P250" i="16"/>
  <c r="O250" i="16"/>
  <c r="N250" i="16"/>
  <c r="M250" i="16"/>
  <c r="L250" i="16"/>
  <c r="K250" i="16"/>
  <c r="J250" i="16"/>
  <c r="I250" i="16"/>
  <c r="H250" i="16"/>
  <c r="G250" i="16"/>
  <c r="F250" i="16"/>
  <c r="E250" i="16"/>
  <c r="D250" i="16"/>
  <c r="AA249" i="16"/>
  <c r="Z249" i="16"/>
  <c r="Y249" i="16"/>
  <c r="X249" i="16"/>
  <c r="W249" i="16"/>
  <c r="V249" i="16"/>
  <c r="U249" i="16"/>
  <c r="T249" i="16"/>
  <c r="S249" i="16"/>
  <c r="R249" i="16"/>
  <c r="Q249" i="16"/>
  <c r="P249" i="16"/>
  <c r="O249" i="16"/>
  <c r="N249" i="16"/>
  <c r="M249" i="16"/>
  <c r="L249" i="16"/>
  <c r="K249" i="16"/>
  <c r="J249" i="16"/>
  <c r="I249" i="16"/>
  <c r="H249" i="16"/>
  <c r="G249" i="16"/>
  <c r="F249" i="16"/>
  <c r="E249" i="16"/>
  <c r="D249" i="16"/>
  <c r="AA248" i="16"/>
  <c r="Z248" i="16"/>
  <c r="Y248" i="16"/>
  <c r="X248" i="16"/>
  <c r="W248" i="16"/>
  <c r="V248" i="16"/>
  <c r="U248" i="16"/>
  <c r="T248" i="16"/>
  <c r="S248" i="16"/>
  <c r="R248" i="16"/>
  <c r="Q248" i="16"/>
  <c r="P248" i="16"/>
  <c r="O248" i="16"/>
  <c r="N248" i="16"/>
  <c r="M248" i="16"/>
  <c r="L248" i="16"/>
  <c r="K248" i="16"/>
  <c r="J248" i="16"/>
  <c r="I248" i="16"/>
  <c r="H248" i="16"/>
  <c r="G248" i="16"/>
  <c r="F248" i="16"/>
  <c r="E248" i="16"/>
  <c r="D248" i="16"/>
  <c r="AA247" i="16"/>
  <c r="Z247" i="16"/>
  <c r="Y247" i="16"/>
  <c r="X247" i="16"/>
  <c r="W247" i="16"/>
  <c r="V247" i="16"/>
  <c r="U247" i="16"/>
  <c r="T247" i="16"/>
  <c r="S247" i="16"/>
  <c r="R247" i="16"/>
  <c r="Q247" i="16"/>
  <c r="P247" i="16"/>
  <c r="O247" i="16"/>
  <c r="N247" i="16"/>
  <c r="M247" i="16"/>
  <c r="L247" i="16"/>
  <c r="K247" i="16"/>
  <c r="J247" i="16"/>
  <c r="I247" i="16"/>
  <c r="H247" i="16"/>
  <c r="G247" i="16"/>
  <c r="F247" i="16"/>
  <c r="E247" i="16"/>
  <c r="D247" i="16"/>
  <c r="AA245" i="16"/>
  <c r="Z245" i="16"/>
  <c r="Y245" i="16"/>
  <c r="X245" i="16"/>
  <c r="W245" i="16"/>
  <c r="V245" i="16"/>
  <c r="U245" i="16"/>
  <c r="T245" i="16"/>
  <c r="S245" i="16"/>
  <c r="R245" i="16"/>
  <c r="Q245" i="16"/>
  <c r="P245" i="16"/>
  <c r="O245" i="16"/>
  <c r="N245" i="16"/>
  <c r="M245" i="16"/>
  <c r="L245" i="16"/>
  <c r="K245" i="16"/>
  <c r="J245" i="16"/>
  <c r="I245" i="16"/>
  <c r="H245" i="16"/>
  <c r="G245" i="16"/>
  <c r="F245" i="16"/>
  <c r="E245" i="16"/>
  <c r="D245" i="16"/>
  <c r="AA244" i="16"/>
  <c r="Z244" i="16"/>
  <c r="Y244" i="16"/>
  <c r="X244" i="16"/>
  <c r="W244" i="16"/>
  <c r="V244" i="16"/>
  <c r="U244" i="16"/>
  <c r="T244" i="16"/>
  <c r="S244" i="16"/>
  <c r="R244" i="16"/>
  <c r="Q244" i="16"/>
  <c r="P244" i="16"/>
  <c r="O244" i="16"/>
  <c r="N244" i="16"/>
  <c r="M244" i="16"/>
  <c r="L244" i="16"/>
  <c r="K244" i="16"/>
  <c r="J244" i="16"/>
  <c r="I244" i="16"/>
  <c r="H244" i="16"/>
  <c r="G244" i="16"/>
  <c r="F244" i="16"/>
  <c r="E244" i="16"/>
  <c r="D244" i="16"/>
  <c r="AA243" i="16"/>
  <c r="Z243" i="16"/>
  <c r="Y243" i="16"/>
  <c r="X243" i="16"/>
  <c r="W243" i="16"/>
  <c r="V243" i="16"/>
  <c r="U243" i="16"/>
  <c r="T243" i="16"/>
  <c r="S243" i="16"/>
  <c r="R243" i="16"/>
  <c r="Q243" i="16"/>
  <c r="P243" i="16"/>
  <c r="O243" i="16"/>
  <c r="N243" i="16"/>
  <c r="M243" i="16"/>
  <c r="L243" i="16"/>
  <c r="K243" i="16"/>
  <c r="J243" i="16"/>
  <c r="I243" i="16"/>
  <c r="H243" i="16"/>
  <c r="G243" i="16"/>
  <c r="F243" i="16"/>
  <c r="E243" i="16"/>
  <c r="D243" i="16"/>
  <c r="AA242" i="16"/>
  <c r="Z242" i="16"/>
  <c r="Y242" i="16"/>
  <c r="X242" i="16"/>
  <c r="W242" i="16"/>
  <c r="V242" i="16"/>
  <c r="U242" i="16"/>
  <c r="T242" i="16"/>
  <c r="S242" i="16"/>
  <c r="R242" i="16"/>
  <c r="Q242" i="16"/>
  <c r="P242" i="16"/>
  <c r="O242" i="16"/>
  <c r="N242" i="16"/>
  <c r="M242" i="16"/>
  <c r="L242" i="16"/>
  <c r="K242" i="16"/>
  <c r="J242" i="16"/>
  <c r="I242" i="16"/>
  <c r="H242" i="16"/>
  <c r="G242" i="16"/>
  <c r="F242" i="16"/>
  <c r="E242" i="16"/>
  <c r="D242" i="16"/>
  <c r="AA241" i="16"/>
  <c r="Z241" i="16"/>
  <c r="Y241" i="16"/>
  <c r="X241" i="16"/>
  <c r="W241" i="16"/>
  <c r="V241" i="16"/>
  <c r="U241" i="16"/>
  <c r="T241" i="16"/>
  <c r="S241" i="16"/>
  <c r="R241" i="16"/>
  <c r="Q241" i="16"/>
  <c r="P241" i="16"/>
  <c r="O241" i="16"/>
  <c r="N241" i="16"/>
  <c r="M241" i="16"/>
  <c r="L241" i="16"/>
  <c r="K241" i="16"/>
  <c r="J241" i="16"/>
  <c r="I241" i="16"/>
  <c r="H241" i="16"/>
  <c r="G241" i="16"/>
  <c r="F241" i="16"/>
  <c r="E241" i="16"/>
  <c r="D241" i="16"/>
  <c r="AA240" i="16"/>
  <c r="Z240" i="16"/>
  <c r="Y240" i="16"/>
  <c r="X240" i="16"/>
  <c r="W240" i="16"/>
  <c r="V240" i="16"/>
  <c r="U240" i="16"/>
  <c r="T240" i="16"/>
  <c r="S240" i="16"/>
  <c r="R240" i="16"/>
  <c r="Q240" i="16"/>
  <c r="P240" i="16"/>
  <c r="O240" i="16"/>
  <c r="N240" i="16"/>
  <c r="M240" i="16"/>
  <c r="L240" i="16"/>
  <c r="K240" i="16"/>
  <c r="J240" i="16"/>
  <c r="I240" i="16"/>
  <c r="H240" i="16"/>
  <c r="G240" i="16"/>
  <c r="F240" i="16"/>
  <c r="E240" i="16"/>
  <c r="D240" i="16"/>
  <c r="AA239" i="16"/>
  <c r="Z239" i="16"/>
  <c r="Y239" i="16"/>
  <c r="X239" i="16"/>
  <c r="W239" i="16"/>
  <c r="V239" i="16"/>
  <c r="U239" i="16"/>
  <c r="T239" i="16"/>
  <c r="S239" i="16"/>
  <c r="R239" i="16"/>
  <c r="Q239" i="16"/>
  <c r="P239" i="16"/>
  <c r="O239" i="16"/>
  <c r="N239" i="16"/>
  <c r="M239" i="16"/>
  <c r="L239" i="16"/>
  <c r="K239" i="16"/>
  <c r="J239" i="16"/>
  <c r="I239" i="16"/>
  <c r="H239" i="16"/>
  <c r="G239" i="16"/>
  <c r="F239" i="16"/>
  <c r="E239" i="16"/>
  <c r="D239" i="16"/>
  <c r="AA238" i="16"/>
  <c r="Z238" i="16"/>
  <c r="Y238" i="16"/>
  <c r="X238" i="16"/>
  <c r="W238" i="16"/>
  <c r="V238" i="16"/>
  <c r="U238" i="16"/>
  <c r="T238" i="16"/>
  <c r="S238" i="16"/>
  <c r="R238" i="16"/>
  <c r="Q238" i="16"/>
  <c r="P238" i="16"/>
  <c r="O238" i="16"/>
  <c r="N238" i="16"/>
  <c r="M238" i="16"/>
  <c r="L238" i="16"/>
  <c r="K238" i="16"/>
  <c r="J238" i="16"/>
  <c r="I238" i="16"/>
  <c r="H238" i="16"/>
  <c r="G238" i="16"/>
  <c r="F238" i="16"/>
  <c r="E238" i="16"/>
  <c r="D238" i="16"/>
  <c r="AA237" i="16"/>
  <c r="Z237" i="16"/>
  <c r="Y237" i="16"/>
  <c r="X237" i="16"/>
  <c r="W237" i="16"/>
  <c r="V237" i="16"/>
  <c r="U237" i="16"/>
  <c r="T237" i="16"/>
  <c r="S237" i="16"/>
  <c r="R237" i="16"/>
  <c r="Q237" i="16"/>
  <c r="P237" i="16"/>
  <c r="O237" i="16"/>
  <c r="N237" i="16"/>
  <c r="M237" i="16"/>
  <c r="L237" i="16"/>
  <c r="K237" i="16"/>
  <c r="J237" i="16"/>
  <c r="I237" i="16"/>
  <c r="H237" i="16"/>
  <c r="G237" i="16"/>
  <c r="F237" i="16"/>
  <c r="E237" i="16"/>
  <c r="D237" i="16"/>
  <c r="AB7" i="14"/>
  <c r="AB247" i="14" s="1"/>
  <c r="D6" i="18" l="1"/>
  <c r="D10" i="18"/>
  <c r="D7" i="18"/>
  <c r="C4" i="18"/>
  <c r="C5" i="18"/>
  <c r="C6" i="18"/>
  <c r="C7" i="18"/>
  <c r="C8" i="18"/>
  <c r="C9" i="18"/>
  <c r="C11" i="18"/>
  <c r="D4" i="18"/>
  <c r="D8" i="18"/>
  <c r="D11" i="18"/>
  <c r="D5" i="18"/>
  <c r="D9" i="18"/>
  <c r="C268" i="15"/>
  <c r="E263" i="15"/>
  <c r="C275" i="16"/>
  <c r="C274" i="16"/>
  <c r="C273" i="16"/>
  <c r="C272" i="16"/>
  <c r="C271" i="16"/>
  <c r="C270" i="16"/>
  <c r="C269" i="16"/>
  <c r="C268" i="16"/>
  <c r="C267" i="16"/>
  <c r="C265" i="16"/>
  <c r="C264" i="16"/>
  <c r="C263" i="16"/>
  <c r="C262" i="16"/>
  <c r="C261" i="16"/>
  <c r="C260" i="16"/>
  <c r="C259" i="16"/>
  <c r="C258" i="16"/>
  <c r="C257" i="16"/>
  <c r="C255" i="16"/>
  <c r="C254" i="16"/>
  <c r="C253" i="16"/>
  <c r="C252" i="16"/>
  <c r="C251" i="16"/>
  <c r="C250" i="16"/>
  <c r="C249" i="16"/>
  <c r="C248" i="16"/>
  <c r="C247" i="16"/>
  <c r="C245" i="16"/>
  <c r="C244" i="16"/>
  <c r="C243" i="16"/>
  <c r="C242" i="16"/>
  <c r="C241" i="16"/>
  <c r="C240" i="16"/>
  <c r="C239" i="16"/>
  <c r="C238" i="16"/>
  <c r="C237" i="16"/>
  <c r="AB232" i="16"/>
  <c r="AB231" i="16"/>
  <c r="AB230" i="16"/>
  <c r="AB229" i="16"/>
  <c r="AB228" i="16"/>
  <c r="AB227" i="16"/>
  <c r="AB226" i="16"/>
  <c r="AB225" i="16"/>
  <c r="AB224" i="16"/>
  <c r="AB223" i="16"/>
  <c r="AB222" i="16"/>
  <c r="AB221" i="16"/>
  <c r="AB220" i="16"/>
  <c r="AB219" i="16"/>
  <c r="AB218" i="16"/>
  <c r="AB217" i="16"/>
  <c r="AB216" i="16"/>
  <c r="AB215" i="16"/>
  <c r="AB214" i="16"/>
  <c r="AB213" i="16"/>
  <c r="AB265" i="16" s="1"/>
  <c r="AB212" i="16"/>
  <c r="AB255" i="16" s="1"/>
  <c r="AB208" i="16"/>
  <c r="AB207" i="16"/>
  <c r="AB206" i="16"/>
  <c r="AB205" i="16"/>
  <c r="AB204" i="16"/>
  <c r="AB203" i="16"/>
  <c r="AB202" i="16"/>
  <c r="AB201" i="16"/>
  <c r="AB200" i="16"/>
  <c r="AB199" i="16"/>
  <c r="AB198" i="16"/>
  <c r="AB197" i="16"/>
  <c r="AB196" i="16"/>
  <c r="AB195" i="16"/>
  <c r="AB194" i="16"/>
  <c r="AB193" i="16"/>
  <c r="AB192" i="16"/>
  <c r="AB191" i="16"/>
  <c r="AB190" i="16"/>
  <c r="AB189" i="16"/>
  <c r="AB264" i="16" s="1"/>
  <c r="AB188" i="16"/>
  <c r="AB184" i="16"/>
  <c r="AB183" i="16"/>
  <c r="AB182" i="16"/>
  <c r="AB181" i="16"/>
  <c r="AB180" i="16"/>
  <c r="AB179" i="16"/>
  <c r="AB178" i="16"/>
  <c r="AB177" i="16"/>
  <c r="AB176" i="16"/>
  <c r="AB175" i="16"/>
  <c r="AB174" i="16"/>
  <c r="AB173" i="16"/>
  <c r="AB172" i="16"/>
  <c r="AB171" i="16"/>
  <c r="AB170" i="16"/>
  <c r="AB169" i="16"/>
  <c r="AB168" i="16"/>
  <c r="AB167" i="16"/>
  <c r="AB166" i="16"/>
  <c r="AB263" i="16"/>
  <c r="AB164" i="16"/>
  <c r="AB159" i="16"/>
  <c r="AB158" i="16"/>
  <c r="AB157" i="16"/>
  <c r="AB156" i="16"/>
  <c r="AB155" i="16"/>
  <c r="AB154" i="16"/>
  <c r="AB153" i="16"/>
  <c r="AB152" i="16"/>
  <c r="AB151" i="16"/>
  <c r="AB150" i="16"/>
  <c r="AB149" i="16"/>
  <c r="AB148" i="16"/>
  <c r="AB147" i="16"/>
  <c r="AB146" i="16"/>
  <c r="AB145" i="16"/>
  <c r="AB144" i="16"/>
  <c r="AB143" i="16"/>
  <c r="AB142" i="16"/>
  <c r="AB262" i="16" s="1"/>
  <c r="AB141" i="16"/>
  <c r="AB140" i="16"/>
  <c r="AB139" i="16"/>
  <c r="AB135" i="16"/>
  <c r="AB134" i="16"/>
  <c r="AB133" i="16"/>
  <c r="AB132" i="16"/>
  <c r="AB131" i="16"/>
  <c r="AB130" i="16"/>
  <c r="AB129" i="16"/>
  <c r="AB128" i="16"/>
  <c r="AB127" i="16"/>
  <c r="AB126" i="16"/>
  <c r="AB125" i="16"/>
  <c r="AB124" i="16"/>
  <c r="AB123" i="16"/>
  <c r="AB122" i="16"/>
  <c r="AB121" i="16"/>
  <c r="AB120" i="16"/>
  <c r="AB119" i="16"/>
  <c r="AB118" i="16"/>
  <c r="AB117" i="16"/>
  <c r="AB116" i="16"/>
  <c r="AB261" i="16" s="1"/>
  <c r="AB115" i="16"/>
  <c r="AB114" i="16"/>
  <c r="AB113" i="16"/>
  <c r="AB109" i="16"/>
  <c r="AB108" i="16"/>
  <c r="AB107" i="16"/>
  <c r="AB106" i="16"/>
  <c r="AB105" i="16"/>
  <c r="AB104" i="16"/>
  <c r="AB103" i="16"/>
  <c r="AB102" i="16"/>
  <c r="AB101" i="16"/>
  <c r="AB100" i="16"/>
  <c r="AB99" i="16"/>
  <c r="AB98" i="16"/>
  <c r="AB97" i="16"/>
  <c r="AB96" i="16"/>
  <c r="AB95" i="16"/>
  <c r="AB94" i="16"/>
  <c r="AB93" i="16"/>
  <c r="AB92" i="16"/>
  <c r="AB91" i="16"/>
  <c r="AB90" i="16"/>
  <c r="AB260" i="16" s="1"/>
  <c r="AB89" i="16"/>
  <c r="AB88" i="16"/>
  <c r="AB87" i="16"/>
  <c r="AB86" i="16"/>
  <c r="AB85" i="16"/>
  <c r="AB250" i="16" s="1"/>
  <c r="AB81" i="16"/>
  <c r="AB80" i="16"/>
  <c r="AB79" i="16"/>
  <c r="AB78" i="16"/>
  <c r="AB77" i="16"/>
  <c r="AB76" i="16"/>
  <c r="AB75" i="16"/>
  <c r="AB74" i="16"/>
  <c r="AB73" i="16"/>
  <c r="AB72" i="16"/>
  <c r="AB71" i="16"/>
  <c r="AB70" i="16"/>
  <c r="AB69" i="16"/>
  <c r="AB68" i="16"/>
  <c r="AB67" i="16"/>
  <c r="AB66" i="16"/>
  <c r="AB65" i="16"/>
  <c r="AB64" i="16"/>
  <c r="AB63" i="16"/>
  <c r="AB62" i="16"/>
  <c r="AB259" i="16" s="1"/>
  <c r="AB61" i="16"/>
  <c r="AB60" i="16"/>
  <c r="AB56" i="16"/>
  <c r="AB55" i="16"/>
  <c r="AB54" i="16"/>
  <c r="AB53" i="16"/>
  <c r="AB52" i="16"/>
  <c r="AB51" i="16"/>
  <c r="AB50" i="16"/>
  <c r="AB49" i="16"/>
  <c r="AB48" i="16"/>
  <c r="AB47" i="16"/>
  <c r="AB46" i="16"/>
  <c r="AB45" i="16"/>
  <c r="AB44" i="16"/>
  <c r="AB43" i="16"/>
  <c r="AB42" i="16"/>
  <c r="AB41" i="16"/>
  <c r="AB40" i="16"/>
  <c r="AB39" i="16"/>
  <c r="AB38" i="16"/>
  <c r="AB37" i="16"/>
  <c r="AB258" i="16" s="1"/>
  <c r="AB36" i="16"/>
  <c r="AB35" i="16"/>
  <c r="AB34" i="16"/>
  <c r="AB33" i="16"/>
  <c r="AB248" i="16" s="1"/>
  <c r="AB29" i="16"/>
  <c r="AB28" i="16"/>
  <c r="AB27" i="16"/>
  <c r="AB26" i="16"/>
  <c r="AB25" i="16"/>
  <c r="AB24" i="16"/>
  <c r="AB23" i="16"/>
  <c r="AB31" i="16" s="1"/>
  <c r="AB267" i="16" s="1"/>
  <c r="AB22" i="16"/>
  <c r="AB21" i="16"/>
  <c r="AB20" i="16"/>
  <c r="AB19" i="16"/>
  <c r="AB18" i="16"/>
  <c r="AB17" i="16"/>
  <c r="AB16" i="16"/>
  <c r="AB15" i="16"/>
  <c r="AB14" i="16"/>
  <c r="AB13" i="16"/>
  <c r="AB12" i="16"/>
  <c r="AB11" i="16"/>
  <c r="AB9" i="16"/>
  <c r="AB8" i="16"/>
  <c r="O275" i="15"/>
  <c r="N275" i="15"/>
  <c r="M275" i="15"/>
  <c r="L275" i="15"/>
  <c r="K275" i="15"/>
  <c r="J275" i="15"/>
  <c r="I275" i="15"/>
  <c r="H275" i="15"/>
  <c r="G275" i="15"/>
  <c r="F275" i="15"/>
  <c r="E275" i="15"/>
  <c r="D275" i="15"/>
  <c r="C275" i="15"/>
  <c r="O274" i="15"/>
  <c r="N274" i="15"/>
  <c r="M274" i="15"/>
  <c r="L274" i="15"/>
  <c r="K274" i="15"/>
  <c r="J274" i="15"/>
  <c r="I274" i="15"/>
  <c r="H274" i="15"/>
  <c r="G274" i="15"/>
  <c r="F274" i="15"/>
  <c r="E274" i="15"/>
  <c r="D274" i="15"/>
  <c r="C274" i="15"/>
  <c r="O273" i="15"/>
  <c r="N273" i="15"/>
  <c r="M273" i="15"/>
  <c r="L273" i="15"/>
  <c r="K273" i="15"/>
  <c r="J273" i="15"/>
  <c r="I273" i="15"/>
  <c r="H273" i="15"/>
  <c r="G273" i="15"/>
  <c r="F273" i="15"/>
  <c r="E273" i="15"/>
  <c r="D273" i="15"/>
  <c r="C273" i="15"/>
  <c r="O272" i="15"/>
  <c r="N272" i="15"/>
  <c r="M272" i="15"/>
  <c r="L272" i="15"/>
  <c r="K272" i="15"/>
  <c r="J272" i="15"/>
  <c r="I272" i="15"/>
  <c r="H272" i="15"/>
  <c r="G272" i="15"/>
  <c r="F272" i="15"/>
  <c r="E272" i="15"/>
  <c r="D272" i="15"/>
  <c r="C272" i="15"/>
  <c r="O271" i="15"/>
  <c r="N271" i="15"/>
  <c r="M271" i="15"/>
  <c r="L271" i="15"/>
  <c r="K271" i="15"/>
  <c r="J271" i="15"/>
  <c r="I271" i="15"/>
  <c r="H271" i="15"/>
  <c r="G271" i="15"/>
  <c r="F271" i="15"/>
  <c r="E271" i="15"/>
  <c r="D271" i="15"/>
  <c r="C271" i="15"/>
  <c r="O270" i="15"/>
  <c r="N270" i="15"/>
  <c r="M270" i="15"/>
  <c r="L270" i="15"/>
  <c r="K270" i="15"/>
  <c r="J270" i="15"/>
  <c r="I270" i="15"/>
  <c r="H270" i="15"/>
  <c r="G270" i="15"/>
  <c r="F270" i="15"/>
  <c r="E270" i="15"/>
  <c r="D270" i="15"/>
  <c r="C270" i="15"/>
  <c r="O269" i="15"/>
  <c r="N269" i="15"/>
  <c r="M269" i="15"/>
  <c r="L269" i="15"/>
  <c r="K269" i="15"/>
  <c r="J269" i="15"/>
  <c r="I269" i="15"/>
  <c r="H269" i="15"/>
  <c r="G269" i="15"/>
  <c r="F269" i="15"/>
  <c r="E269" i="15"/>
  <c r="D269" i="15"/>
  <c r="C269" i="15"/>
  <c r="O268" i="15"/>
  <c r="N268" i="15"/>
  <c r="M268" i="15"/>
  <c r="L268" i="15"/>
  <c r="K268" i="15"/>
  <c r="J268" i="15"/>
  <c r="I268" i="15"/>
  <c r="H268" i="15"/>
  <c r="G268" i="15"/>
  <c r="F268" i="15"/>
  <c r="E268" i="15"/>
  <c r="D268" i="15"/>
  <c r="O267" i="15"/>
  <c r="N267" i="15"/>
  <c r="M267" i="15"/>
  <c r="L267" i="15"/>
  <c r="K267" i="15"/>
  <c r="J267" i="15"/>
  <c r="I267" i="15"/>
  <c r="H267" i="15"/>
  <c r="G267" i="15"/>
  <c r="F267" i="15"/>
  <c r="E267" i="15"/>
  <c r="D267" i="15"/>
  <c r="C267" i="15"/>
  <c r="O265" i="15"/>
  <c r="N265" i="15"/>
  <c r="M265" i="15"/>
  <c r="L265" i="15"/>
  <c r="K265" i="15"/>
  <c r="J265" i="15"/>
  <c r="I265" i="15"/>
  <c r="H265" i="15"/>
  <c r="G265" i="15"/>
  <c r="F265" i="15"/>
  <c r="E265" i="15"/>
  <c r="D265" i="15"/>
  <c r="C265" i="15"/>
  <c r="O264" i="15"/>
  <c r="N264" i="15"/>
  <c r="M264" i="15"/>
  <c r="L264" i="15"/>
  <c r="K264" i="15"/>
  <c r="J264" i="15"/>
  <c r="I264" i="15"/>
  <c r="H264" i="15"/>
  <c r="G264" i="15"/>
  <c r="F264" i="15"/>
  <c r="E264" i="15"/>
  <c r="D264" i="15"/>
  <c r="C264" i="15"/>
  <c r="O263" i="15"/>
  <c r="N263" i="15"/>
  <c r="M263" i="15"/>
  <c r="L263" i="15"/>
  <c r="K263" i="15"/>
  <c r="J263" i="15"/>
  <c r="I263" i="15"/>
  <c r="H263" i="15"/>
  <c r="G263" i="15"/>
  <c r="F263" i="15"/>
  <c r="D263" i="15"/>
  <c r="C263" i="15"/>
  <c r="O262" i="15"/>
  <c r="N262" i="15"/>
  <c r="M262" i="15"/>
  <c r="L262" i="15"/>
  <c r="K262" i="15"/>
  <c r="J262" i="15"/>
  <c r="I262" i="15"/>
  <c r="H262" i="15"/>
  <c r="G262" i="15"/>
  <c r="F262" i="15"/>
  <c r="E262" i="15"/>
  <c r="D262" i="15"/>
  <c r="C262" i="15"/>
  <c r="O261" i="15"/>
  <c r="N261" i="15"/>
  <c r="M261" i="15"/>
  <c r="L261" i="15"/>
  <c r="K261" i="15"/>
  <c r="J261" i="15"/>
  <c r="I261" i="15"/>
  <c r="H261" i="15"/>
  <c r="G261" i="15"/>
  <c r="F261" i="15"/>
  <c r="E261" i="15"/>
  <c r="D261" i="15"/>
  <c r="C261" i="15"/>
  <c r="O260" i="15"/>
  <c r="N260" i="15"/>
  <c r="M260" i="15"/>
  <c r="L260" i="15"/>
  <c r="K260" i="15"/>
  <c r="J260" i="15"/>
  <c r="I260" i="15"/>
  <c r="H260" i="15"/>
  <c r="G260" i="15"/>
  <c r="F260" i="15"/>
  <c r="E260" i="15"/>
  <c r="D260" i="15"/>
  <c r="C260" i="15"/>
  <c r="O259" i="15"/>
  <c r="N259" i="15"/>
  <c r="M259" i="15"/>
  <c r="L259" i="15"/>
  <c r="K259" i="15"/>
  <c r="J259" i="15"/>
  <c r="I259" i="15"/>
  <c r="H259" i="15"/>
  <c r="G259" i="15"/>
  <c r="F259" i="15"/>
  <c r="E259" i="15"/>
  <c r="D259" i="15"/>
  <c r="C259" i="15"/>
  <c r="O258" i="15"/>
  <c r="N258" i="15"/>
  <c r="M258" i="15"/>
  <c r="L258" i="15"/>
  <c r="K258" i="15"/>
  <c r="J258" i="15"/>
  <c r="I258" i="15"/>
  <c r="H258" i="15"/>
  <c r="G258" i="15"/>
  <c r="F258" i="15"/>
  <c r="E258" i="15"/>
  <c r="D258" i="15"/>
  <c r="C258" i="15"/>
  <c r="O257" i="15"/>
  <c r="N257" i="15"/>
  <c r="M257" i="15"/>
  <c r="L257" i="15"/>
  <c r="K257" i="15"/>
  <c r="J257" i="15"/>
  <c r="I257" i="15"/>
  <c r="H257" i="15"/>
  <c r="G257" i="15"/>
  <c r="F257" i="15"/>
  <c r="E257" i="15"/>
  <c r="D257" i="15"/>
  <c r="C257" i="15"/>
  <c r="O255" i="15"/>
  <c r="N255" i="15"/>
  <c r="M255" i="15"/>
  <c r="L255" i="15"/>
  <c r="K255" i="15"/>
  <c r="J255" i="15"/>
  <c r="I255" i="15"/>
  <c r="H255" i="15"/>
  <c r="G255" i="15"/>
  <c r="F255" i="15"/>
  <c r="E255" i="15"/>
  <c r="D255" i="15"/>
  <c r="C255" i="15"/>
  <c r="O254" i="15"/>
  <c r="N254" i="15"/>
  <c r="M254" i="15"/>
  <c r="L254" i="15"/>
  <c r="K254" i="15"/>
  <c r="J254" i="15"/>
  <c r="I254" i="15"/>
  <c r="H254" i="15"/>
  <c r="G254" i="15"/>
  <c r="F254" i="15"/>
  <c r="E254" i="15"/>
  <c r="D254" i="15"/>
  <c r="C254" i="15"/>
  <c r="O253" i="15"/>
  <c r="N253" i="15"/>
  <c r="M253" i="15"/>
  <c r="L253" i="15"/>
  <c r="K253" i="15"/>
  <c r="J253" i="15"/>
  <c r="I253" i="15"/>
  <c r="H253" i="15"/>
  <c r="G253" i="15"/>
  <c r="F253" i="15"/>
  <c r="E253" i="15"/>
  <c r="D253" i="15"/>
  <c r="C253" i="15"/>
  <c r="O252" i="15"/>
  <c r="N252" i="15"/>
  <c r="M252" i="15"/>
  <c r="L252" i="15"/>
  <c r="K252" i="15"/>
  <c r="J252" i="15"/>
  <c r="I252" i="15"/>
  <c r="H252" i="15"/>
  <c r="G252" i="15"/>
  <c r="F252" i="15"/>
  <c r="E252" i="15"/>
  <c r="D252" i="15"/>
  <c r="C252" i="15"/>
  <c r="O251" i="15"/>
  <c r="N251" i="15"/>
  <c r="M251" i="15"/>
  <c r="L251" i="15"/>
  <c r="K251" i="15"/>
  <c r="J251" i="15"/>
  <c r="I251" i="15"/>
  <c r="H251" i="15"/>
  <c r="G251" i="15"/>
  <c r="F251" i="15"/>
  <c r="E251" i="15"/>
  <c r="D251" i="15"/>
  <c r="C251" i="15"/>
  <c r="O250" i="15"/>
  <c r="N250" i="15"/>
  <c r="M250" i="15"/>
  <c r="L250" i="15"/>
  <c r="K250" i="15"/>
  <c r="J250" i="15"/>
  <c r="I250" i="15"/>
  <c r="H250" i="15"/>
  <c r="G250" i="15"/>
  <c r="F250" i="15"/>
  <c r="E250" i="15"/>
  <c r="D250" i="15"/>
  <c r="C250" i="15"/>
  <c r="O249" i="15"/>
  <c r="N249" i="15"/>
  <c r="M249" i="15"/>
  <c r="L249" i="15"/>
  <c r="K249" i="15"/>
  <c r="J249" i="15"/>
  <c r="I249" i="15"/>
  <c r="H249" i="15"/>
  <c r="G249" i="15"/>
  <c r="F249" i="15"/>
  <c r="E249" i="15"/>
  <c r="D249" i="15"/>
  <c r="C249" i="15"/>
  <c r="O248" i="15"/>
  <c r="N248" i="15"/>
  <c r="M248" i="15"/>
  <c r="L248" i="15"/>
  <c r="K248" i="15"/>
  <c r="J248" i="15"/>
  <c r="I248" i="15"/>
  <c r="H248" i="15"/>
  <c r="G248" i="15"/>
  <c r="F248" i="15"/>
  <c r="E248" i="15"/>
  <c r="D248" i="15"/>
  <c r="C248" i="15"/>
  <c r="O247" i="15"/>
  <c r="N247" i="15"/>
  <c r="M247" i="15"/>
  <c r="L247" i="15"/>
  <c r="K247" i="15"/>
  <c r="J247" i="15"/>
  <c r="I247" i="15"/>
  <c r="H247" i="15"/>
  <c r="G247" i="15"/>
  <c r="F247" i="15"/>
  <c r="E247" i="15"/>
  <c r="D247" i="15"/>
  <c r="C247" i="15"/>
  <c r="O245" i="15"/>
  <c r="N245" i="15"/>
  <c r="M245" i="15"/>
  <c r="L245" i="15"/>
  <c r="K245" i="15"/>
  <c r="J245" i="15"/>
  <c r="I245" i="15"/>
  <c r="H245" i="15"/>
  <c r="G245" i="15"/>
  <c r="F245" i="15"/>
  <c r="E245" i="15"/>
  <c r="D245" i="15"/>
  <c r="C245" i="15"/>
  <c r="O244" i="15"/>
  <c r="N244" i="15"/>
  <c r="M244" i="15"/>
  <c r="L244" i="15"/>
  <c r="K244" i="15"/>
  <c r="J244" i="15"/>
  <c r="I244" i="15"/>
  <c r="H244" i="15"/>
  <c r="G244" i="15"/>
  <c r="F244" i="15"/>
  <c r="E244" i="15"/>
  <c r="D244" i="15"/>
  <c r="C244" i="15"/>
  <c r="O243" i="15"/>
  <c r="N243" i="15"/>
  <c r="M243" i="15"/>
  <c r="L243" i="15"/>
  <c r="K243" i="15"/>
  <c r="J243" i="15"/>
  <c r="I243" i="15"/>
  <c r="H243" i="15"/>
  <c r="G243" i="15"/>
  <c r="F243" i="15"/>
  <c r="E243" i="15"/>
  <c r="D243" i="15"/>
  <c r="C243" i="15"/>
  <c r="O242" i="15"/>
  <c r="N242" i="15"/>
  <c r="M242" i="15"/>
  <c r="L242" i="15"/>
  <c r="K242" i="15"/>
  <c r="J242" i="15"/>
  <c r="I242" i="15"/>
  <c r="H242" i="15"/>
  <c r="G242" i="15"/>
  <c r="F242" i="15"/>
  <c r="E242" i="15"/>
  <c r="D242" i="15"/>
  <c r="C242" i="15"/>
  <c r="O241" i="15"/>
  <c r="N241" i="15"/>
  <c r="M241" i="15"/>
  <c r="L241" i="15"/>
  <c r="K241" i="15"/>
  <c r="J241" i="15"/>
  <c r="I241" i="15"/>
  <c r="H241" i="15"/>
  <c r="G241" i="15"/>
  <c r="F241" i="15"/>
  <c r="E241" i="15"/>
  <c r="D241" i="15"/>
  <c r="C241" i="15"/>
  <c r="O240" i="15"/>
  <c r="N240" i="15"/>
  <c r="M240" i="15"/>
  <c r="L240" i="15"/>
  <c r="K240" i="15"/>
  <c r="J240" i="15"/>
  <c r="I240" i="15"/>
  <c r="H240" i="15"/>
  <c r="G240" i="15"/>
  <c r="F240" i="15"/>
  <c r="E240" i="15"/>
  <c r="D240" i="15"/>
  <c r="C240" i="15"/>
  <c r="O239" i="15"/>
  <c r="N239" i="15"/>
  <c r="M239" i="15"/>
  <c r="L239" i="15"/>
  <c r="K239" i="15"/>
  <c r="J239" i="15"/>
  <c r="I239" i="15"/>
  <c r="H239" i="15"/>
  <c r="G239" i="15"/>
  <c r="F239" i="15"/>
  <c r="E239" i="15"/>
  <c r="D239" i="15"/>
  <c r="C239" i="15"/>
  <c r="O238" i="15"/>
  <c r="N238" i="15"/>
  <c r="M238" i="15"/>
  <c r="L238" i="15"/>
  <c r="K238" i="15"/>
  <c r="J238" i="15"/>
  <c r="I238" i="15"/>
  <c r="H238" i="15"/>
  <c r="G238" i="15"/>
  <c r="F238" i="15"/>
  <c r="E238" i="15"/>
  <c r="D238" i="15"/>
  <c r="C238" i="15"/>
  <c r="O237" i="15"/>
  <c r="N237" i="15"/>
  <c r="M237" i="15"/>
  <c r="L237" i="15"/>
  <c r="K237" i="15"/>
  <c r="J237" i="15"/>
  <c r="I237" i="15"/>
  <c r="H237" i="15"/>
  <c r="G237" i="15"/>
  <c r="F237" i="15"/>
  <c r="E237" i="15"/>
  <c r="D237" i="15"/>
  <c r="C237" i="15"/>
  <c r="AA234" i="15"/>
  <c r="AA275" i="15" s="1"/>
  <c r="Z234" i="15"/>
  <c r="Z275" i="15" s="1"/>
  <c r="Y234" i="15"/>
  <c r="Y275" i="15" s="1"/>
  <c r="X234" i="15"/>
  <c r="X275" i="15" s="1"/>
  <c r="W234" i="15"/>
  <c r="W275" i="15" s="1"/>
  <c r="V234" i="15"/>
  <c r="V275" i="15" s="1"/>
  <c r="U234" i="15"/>
  <c r="U275" i="15" s="1"/>
  <c r="T234" i="15"/>
  <c r="T275" i="15" s="1"/>
  <c r="S234" i="15"/>
  <c r="S275" i="15" s="1"/>
  <c r="R234" i="15"/>
  <c r="R275" i="15" s="1"/>
  <c r="Q234" i="15"/>
  <c r="Q275" i="15" s="1"/>
  <c r="P234" i="15"/>
  <c r="P275" i="15" s="1"/>
  <c r="AA233" i="15"/>
  <c r="AA245" i="15" s="1"/>
  <c r="Z233" i="15"/>
  <c r="Z245" i="15" s="1"/>
  <c r="Y233" i="15"/>
  <c r="Y245" i="15" s="1"/>
  <c r="X233" i="15"/>
  <c r="X245" i="15" s="1"/>
  <c r="W233" i="15"/>
  <c r="W245" i="15" s="1"/>
  <c r="V233" i="15"/>
  <c r="V245" i="15" s="1"/>
  <c r="U233" i="15"/>
  <c r="U245" i="15" s="1"/>
  <c r="T233" i="15"/>
  <c r="T245" i="15" s="1"/>
  <c r="S233" i="15"/>
  <c r="S245" i="15" s="1"/>
  <c r="R233" i="15"/>
  <c r="R245" i="15" s="1"/>
  <c r="Q233" i="15"/>
  <c r="Q245" i="15" s="1"/>
  <c r="P233" i="15"/>
  <c r="P245" i="15" s="1"/>
  <c r="AB232" i="15"/>
  <c r="AA232" i="15"/>
  <c r="Z232" i="15"/>
  <c r="Y232" i="15"/>
  <c r="X232" i="15"/>
  <c r="W232" i="15"/>
  <c r="V232" i="15"/>
  <c r="U232" i="15"/>
  <c r="T232" i="15"/>
  <c r="S232" i="15"/>
  <c r="R232" i="15"/>
  <c r="Q232" i="15"/>
  <c r="P232" i="15"/>
  <c r="AB231" i="15"/>
  <c r="AA231" i="15"/>
  <c r="Z231" i="15"/>
  <c r="Y231" i="15"/>
  <c r="X231" i="15"/>
  <c r="W231" i="15"/>
  <c r="V231" i="15"/>
  <c r="U231" i="15"/>
  <c r="T231" i="15"/>
  <c r="S231" i="15"/>
  <c r="R231" i="15"/>
  <c r="Q231" i="15"/>
  <c r="P231" i="15"/>
  <c r="AB230" i="15"/>
  <c r="AA230" i="15"/>
  <c r="Z230" i="15"/>
  <c r="Y230" i="15"/>
  <c r="X230" i="15"/>
  <c r="W230" i="15"/>
  <c r="V230" i="15"/>
  <c r="U230" i="15"/>
  <c r="T230" i="15"/>
  <c r="S230" i="15"/>
  <c r="R230" i="15"/>
  <c r="Q230" i="15"/>
  <c r="P230" i="15"/>
  <c r="AB229" i="15"/>
  <c r="AA229" i="15"/>
  <c r="Z229" i="15"/>
  <c r="Y229" i="15"/>
  <c r="X229" i="15"/>
  <c r="W229" i="15"/>
  <c r="V229" i="15"/>
  <c r="U229" i="15"/>
  <c r="T229" i="15"/>
  <c r="S229" i="15"/>
  <c r="R229" i="15"/>
  <c r="Q229" i="15"/>
  <c r="P229" i="15"/>
  <c r="AB228" i="15"/>
  <c r="AA228" i="15"/>
  <c r="Z228" i="15"/>
  <c r="Y228" i="15"/>
  <c r="X228" i="15"/>
  <c r="W228" i="15"/>
  <c r="V228" i="15"/>
  <c r="U228" i="15"/>
  <c r="T228" i="15"/>
  <c r="S228" i="15"/>
  <c r="R228" i="15"/>
  <c r="Q228" i="15"/>
  <c r="P228" i="15"/>
  <c r="AB227" i="15"/>
  <c r="AA227" i="15"/>
  <c r="Z227" i="15"/>
  <c r="Y227" i="15"/>
  <c r="X227" i="15"/>
  <c r="W227" i="15"/>
  <c r="V227" i="15"/>
  <c r="U227" i="15"/>
  <c r="T227" i="15"/>
  <c r="S227" i="15"/>
  <c r="R227" i="15"/>
  <c r="Q227" i="15"/>
  <c r="P227" i="15"/>
  <c r="AB226" i="15"/>
  <c r="AA226" i="15"/>
  <c r="Z226" i="15"/>
  <c r="Y226" i="15"/>
  <c r="X226" i="15"/>
  <c r="W226" i="15"/>
  <c r="V226" i="15"/>
  <c r="U226" i="15"/>
  <c r="T226" i="15"/>
  <c r="S226" i="15"/>
  <c r="R226" i="15"/>
  <c r="Q226" i="15"/>
  <c r="P226" i="15"/>
  <c r="AB225" i="15"/>
  <c r="AA225" i="15"/>
  <c r="Z225" i="15"/>
  <c r="Y225" i="15"/>
  <c r="X225" i="15"/>
  <c r="W225" i="15"/>
  <c r="V225" i="15"/>
  <c r="U225" i="15"/>
  <c r="T225" i="15"/>
  <c r="S225" i="15"/>
  <c r="R225" i="15"/>
  <c r="Q225" i="15"/>
  <c r="P225" i="15"/>
  <c r="AB224" i="15"/>
  <c r="AA224" i="15"/>
  <c r="Z224" i="15"/>
  <c r="Y224" i="15"/>
  <c r="X224" i="15"/>
  <c r="W224" i="15"/>
  <c r="V224" i="15"/>
  <c r="U224" i="15"/>
  <c r="T224" i="15"/>
  <c r="S224" i="15"/>
  <c r="R224" i="15"/>
  <c r="Q224" i="15"/>
  <c r="P224" i="15"/>
  <c r="AB223" i="15"/>
  <c r="AA223" i="15"/>
  <c r="Z223" i="15"/>
  <c r="Y223" i="15"/>
  <c r="X223" i="15"/>
  <c r="W223" i="15"/>
  <c r="V223" i="15"/>
  <c r="U223" i="15"/>
  <c r="T223" i="15"/>
  <c r="S223" i="15"/>
  <c r="R223" i="15"/>
  <c r="Q223" i="15"/>
  <c r="P223" i="15"/>
  <c r="AB222" i="15"/>
  <c r="AA222" i="15"/>
  <c r="Z222" i="15"/>
  <c r="Y222" i="15"/>
  <c r="X222" i="15"/>
  <c r="W222" i="15"/>
  <c r="V222" i="15"/>
  <c r="U222" i="15"/>
  <c r="T222" i="15"/>
  <c r="S222" i="15"/>
  <c r="R222" i="15"/>
  <c r="Q222" i="15"/>
  <c r="P222" i="15"/>
  <c r="AB221" i="15"/>
  <c r="AA221" i="15"/>
  <c r="Z221" i="15"/>
  <c r="Y221" i="15"/>
  <c r="X221" i="15"/>
  <c r="W221" i="15"/>
  <c r="V221" i="15"/>
  <c r="U221" i="15"/>
  <c r="T221" i="15"/>
  <c r="S221" i="15"/>
  <c r="R221" i="15"/>
  <c r="Q221" i="15"/>
  <c r="P221" i="15"/>
  <c r="AB220" i="15"/>
  <c r="AA220" i="15"/>
  <c r="Z220" i="15"/>
  <c r="Y220" i="15"/>
  <c r="X220" i="15"/>
  <c r="W220" i="15"/>
  <c r="V220" i="15"/>
  <c r="U220" i="15"/>
  <c r="T220" i="15"/>
  <c r="S220" i="15"/>
  <c r="R220" i="15"/>
  <c r="Q220" i="15"/>
  <c r="P220" i="15"/>
  <c r="AB219" i="15"/>
  <c r="AA219" i="15"/>
  <c r="Z219" i="15"/>
  <c r="Y219" i="15"/>
  <c r="X219" i="15"/>
  <c r="W219" i="15"/>
  <c r="V219" i="15"/>
  <c r="U219" i="15"/>
  <c r="T219" i="15"/>
  <c r="S219" i="15"/>
  <c r="R219" i="15"/>
  <c r="Q219" i="15"/>
  <c r="P219" i="15"/>
  <c r="AB218" i="15"/>
  <c r="AA218" i="15"/>
  <c r="Z218" i="15"/>
  <c r="Y218" i="15"/>
  <c r="X218" i="15"/>
  <c r="W218" i="15"/>
  <c r="V218" i="15"/>
  <c r="U218" i="15"/>
  <c r="T218" i="15"/>
  <c r="S218" i="15"/>
  <c r="R218" i="15"/>
  <c r="Q218" i="15"/>
  <c r="P218" i="15"/>
  <c r="AB217" i="15"/>
  <c r="AA217" i="15"/>
  <c r="Z217" i="15"/>
  <c r="Y217" i="15"/>
  <c r="X217" i="15"/>
  <c r="W217" i="15"/>
  <c r="V217" i="15"/>
  <c r="U217" i="15"/>
  <c r="T217" i="15"/>
  <c r="S217" i="15"/>
  <c r="R217" i="15"/>
  <c r="Q217" i="15"/>
  <c r="P217" i="15"/>
  <c r="AB216" i="15"/>
  <c r="AA216" i="15"/>
  <c r="Z216" i="15"/>
  <c r="Y216" i="15"/>
  <c r="X216" i="15"/>
  <c r="W216" i="15"/>
  <c r="V216" i="15"/>
  <c r="U216" i="15"/>
  <c r="T216" i="15"/>
  <c r="S216" i="15"/>
  <c r="R216" i="15"/>
  <c r="Q216" i="15"/>
  <c r="P216" i="15"/>
  <c r="AB215" i="15"/>
  <c r="AA215" i="15"/>
  <c r="Z215" i="15"/>
  <c r="Y215" i="15"/>
  <c r="X215" i="15"/>
  <c r="W215" i="15"/>
  <c r="V215" i="15"/>
  <c r="U215" i="15"/>
  <c r="T215" i="15"/>
  <c r="S215" i="15"/>
  <c r="R215" i="15"/>
  <c r="Q215" i="15"/>
  <c r="P215" i="15"/>
  <c r="AB214" i="15"/>
  <c r="AA214" i="15"/>
  <c r="Z214" i="15"/>
  <c r="Y214" i="15"/>
  <c r="X214" i="15"/>
  <c r="W214" i="15"/>
  <c r="V214" i="15"/>
  <c r="U214" i="15"/>
  <c r="T214" i="15"/>
  <c r="S214" i="15"/>
  <c r="R214" i="15"/>
  <c r="Q214" i="15"/>
  <c r="P214" i="15"/>
  <c r="AB213" i="15"/>
  <c r="AB265" i="15" s="1"/>
  <c r="AA213" i="15"/>
  <c r="AA265" i="15" s="1"/>
  <c r="Z213" i="15"/>
  <c r="Z265" i="15" s="1"/>
  <c r="Y213" i="15"/>
  <c r="Y265" i="15" s="1"/>
  <c r="X213" i="15"/>
  <c r="X265" i="15" s="1"/>
  <c r="W213" i="15"/>
  <c r="W265" i="15" s="1"/>
  <c r="V213" i="15"/>
  <c r="V265" i="15" s="1"/>
  <c r="U213" i="15"/>
  <c r="U265" i="15" s="1"/>
  <c r="T213" i="15"/>
  <c r="T265" i="15" s="1"/>
  <c r="S213" i="15"/>
  <c r="S265" i="15" s="1"/>
  <c r="R213" i="15"/>
  <c r="R265" i="15" s="1"/>
  <c r="Q213" i="15"/>
  <c r="Q265" i="15" s="1"/>
  <c r="P213" i="15"/>
  <c r="P265" i="15" s="1"/>
  <c r="AB212" i="15"/>
  <c r="AB255" i="15" s="1"/>
  <c r="AA212" i="15"/>
  <c r="AA255" i="15" s="1"/>
  <c r="Z212" i="15"/>
  <c r="Z255" i="15" s="1"/>
  <c r="Y212" i="15"/>
  <c r="Y255" i="15" s="1"/>
  <c r="X212" i="15"/>
  <c r="X255" i="15" s="1"/>
  <c r="W212" i="15"/>
  <c r="W255" i="15" s="1"/>
  <c r="V212" i="15"/>
  <c r="V255" i="15" s="1"/>
  <c r="U212" i="15"/>
  <c r="U255" i="15" s="1"/>
  <c r="T212" i="15"/>
  <c r="T255" i="15" s="1"/>
  <c r="S212" i="15"/>
  <c r="S255" i="15" s="1"/>
  <c r="R212" i="15"/>
  <c r="R255" i="15" s="1"/>
  <c r="Q212" i="15"/>
  <c r="Q255" i="15" s="1"/>
  <c r="P212" i="15"/>
  <c r="P255" i="15" s="1"/>
  <c r="AA210" i="15"/>
  <c r="AA274" i="15" s="1"/>
  <c r="Z210" i="15"/>
  <c r="Z274" i="15" s="1"/>
  <c r="Y210" i="15"/>
  <c r="Y274" i="15" s="1"/>
  <c r="X210" i="15"/>
  <c r="X274" i="15" s="1"/>
  <c r="W210" i="15"/>
  <c r="W274" i="15" s="1"/>
  <c r="V210" i="15"/>
  <c r="V274" i="15" s="1"/>
  <c r="U210" i="15"/>
  <c r="U274" i="15" s="1"/>
  <c r="T210" i="15"/>
  <c r="T274" i="15" s="1"/>
  <c r="S210" i="15"/>
  <c r="S274" i="15" s="1"/>
  <c r="R210" i="15"/>
  <c r="R274" i="15" s="1"/>
  <c r="Q210" i="15"/>
  <c r="Q274" i="15" s="1"/>
  <c r="P210" i="15"/>
  <c r="P274" i="15" s="1"/>
  <c r="AA209" i="15"/>
  <c r="AA244" i="15" s="1"/>
  <c r="Z209" i="15"/>
  <c r="Z244" i="15" s="1"/>
  <c r="Y209" i="15"/>
  <c r="Y244" i="15" s="1"/>
  <c r="X209" i="15"/>
  <c r="X244" i="15" s="1"/>
  <c r="W209" i="15"/>
  <c r="W244" i="15" s="1"/>
  <c r="V209" i="15"/>
  <c r="V244" i="15" s="1"/>
  <c r="U209" i="15"/>
  <c r="U244" i="15" s="1"/>
  <c r="T209" i="15"/>
  <c r="T244" i="15" s="1"/>
  <c r="S209" i="15"/>
  <c r="S244" i="15" s="1"/>
  <c r="R209" i="15"/>
  <c r="R244" i="15" s="1"/>
  <c r="Q209" i="15"/>
  <c r="Q244" i="15" s="1"/>
  <c r="P209" i="15"/>
  <c r="P244" i="15" s="1"/>
  <c r="AB208" i="15"/>
  <c r="AA208" i="15"/>
  <c r="Z208" i="15"/>
  <c r="Y208" i="15"/>
  <c r="X208" i="15"/>
  <c r="W208" i="15"/>
  <c r="V208" i="15"/>
  <c r="U208" i="15"/>
  <c r="T208" i="15"/>
  <c r="S208" i="15"/>
  <c r="R208" i="15"/>
  <c r="Q208" i="15"/>
  <c r="P208" i="15"/>
  <c r="AB207" i="15"/>
  <c r="AA207" i="15"/>
  <c r="Z207" i="15"/>
  <c r="Y207" i="15"/>
  <c r="X207" i="15"/>
  <c r="W207" i="15"/>
  <c r="V207" i="15"/>
  <c r="U207" i="15"/>
  <c r="T207" i="15"/>
  <c r="S207" i="15"/>
  <c r="R207" i="15"/>
  <c r="Q207" i="15"/>
  <c r="P207" i="15"/>
  <c r="AB206" i="15"/>
  <c r="AA206" i="15"/>
  <c r="Z206" i="15"/>
  <c r="Y206" i="15"/>
  <c r="X206" i="15"/>
  <c r="W206" i="15"/>
  <c r="V206" i="15"/>
  <c r="U206" i="15"/>
  <c r="T206" i="15"/>
  <c r="S206" i="15"/>
  <c r="R206" i="15"/>
  <c r="Q206" i="15"/>
  <c r="P206" i="15"/>
  <c r="AB205" i="15"/>
  <c r="AA205" i="15"/>
  <c r="Z205" i="15"/>
  <c r="Y205" i="15"/>
  <c r="X205" i="15"/>
  <c r="W205" i="15"/>
  <c r="V205" i="15"/>
  <c r="U205" i="15"/>
  <c r="T205" i="15"/>
  <c r="S205" i="15"/>
  <c r="R205" i="15"/>
  <c r="Q205" i="15"/>
  <c r="P205" i="15"/>
  <c r="AB204" i="15"/>
  <c r="AA204" i="15"/>
  <c r="Z204" i="15"/>
  <c r="Y204" i="15"/>
  <c r="X204" i="15"/>
  <c r="W204" i="15"/>
  <c r="V204" i="15"/>
  <c r="U204" i="15"/>
  <c r="T204" i="15"/>
  <c r="S204" i="15"/>
  <c r="R204" i="15"/>
  <c r="Q204" i="15"/>
  <c r="P204" i="15"/>
  <c r="AB203" i="15"/>
  <c r="AA203" i="15"/>
  <c r="Z203" i="15"/>
  <c r="Y203" i="15"/>
  <c r="X203" i="15"/>
  <c r="W203" i="15"/>
  <c r="V203" i="15"/>
  <c r="U203" i="15"/>
  <c r="T203" i="15"/>
  <c r="S203" i="15"/>
  <c r="R203" i="15"/>
  <c r="Q203" i="15"/>
  <c r="P203" i="15"/>
  <c r="AB202" i="15"/>
  <c r="AA202" i="15"/>
  <c r="Z202" i="15"/>
  <c r="Y202" i="15"/>
  <c r="X202" i="15"/>
  <c r="W202" i="15"/>
  <c r="V202" i="15"/>
  <c r="U202" i="15"/>
  <c r="T202" i="15"/>
  <c r="S202" i="15"/>
  <c r="R202" i="15"/>
  <c r="Q202" i="15"/>
  <c r="P202" i="15"/>
  <c r="AB201" i="15"/>
  <c r="AA201" i="15"/>
  <c r="Z201" i="15"/>
  <c r="Y201" i="15"/>
  <c r="X201" i="15"/>
  <c r="W201" i="15"/>
  <c r="V201" i="15"/>
  <c r="U201" i="15"/>
  <c r="T201" i="15"/>
  <c r="S201" i="15"/>
  <c r="R201" i="15"/>
  <c r="Q201" i="15"/>
  <c r="P201" i="15"/>
  <c r="AB200" i="15"/>
  <c r="AA200" i="15"/>
  <c r="Z200" i="15"/>
  <c r="Y200" i="15"/>
  <c r="X200" i="15"/>
  <c r="W200" i="15"/>
  <c r="V200" i="15"/>
  <c r="U200" i="15"/>
  <c r="T200" i="15"/>
  <c r="S200" i="15"/>
  <c r="R200" i="15"/>
  <c r="Q200" i="15"/>
  <c r="P200" i="15"/>
  <c r="AB199" i="15"/>
  <c r="AA199" i="15"/>
  <c r="Z199" i="15"/>
  <c r="Y199" i="15"/>
  <c r="X199" i="15"/>
  <c r="W199" i="15"/>
  <c r="V199" i="15"/>
  <c r="U199" i="15"/>
  <c r="T199" i="15"/>
  <c r="S199" i="15"/>
  <c r="R199" i="15"/>
  <c r="Q199" i="15"/>
  <c r="P199" i="15"/>
  <c r="AB198" i="15"/>
  <c r="AA198" i="15"/>
  <c r="Z198" i="15"/>
  <c r="Y198" i="15"/>
  <c r="X198" i="15"/>
  <c r="W198" i="15"/>
  <c r="V198" i="15"/>
  <c r="U198" i="15"/>
  <c r="T198" i="15"/>
  <c r="S198" i="15"/>
  <c r="R198" i="15"/>
  <c r="Q198" i="15"/>
  <c r="P198" i="15"/>
  <c r="AB197" i="15"/>
  <c r="AA197" i="15"/>
  <c r="Z197" i="15"/>
  <c r="Y197" i="15"/>
  <c r="X197" i="15"/>
  <c r="W197" i="15"/>
  <c r="V197" i="15"/>
  <c r="U197" i="15"/>
  <c r="T197" i="15"/>
  <c r="S197" i="15"/>
  <c r="R197" i="15"/>
  <c r="Q197" i="15"/>
  <c r="P197" i="15"/>
  <c r="AB196" i="15"/>
  <c r="AA196" i="15"/>
  <c r="Z196" i="15"/>
  <c r="Y196" i="15"/>
  <c r="X196" i="15"/>
  <c r="W196" i="15"/>
  <c r="V196" i="15"/>
  <c r="U196" i="15"/>
  <c r="T196" i="15"/>
  <c r="S196" i="15"/>
  <c r="R196" i="15"/>
  <c r="Q196" i="15"/>
  <c r="P196" i="15"/>
  <c r="AB195" i="15"/>
  <c r="AA195" i="15"/>
  <c r="Z195" i="15"/>
  <c r="Y195" i="15"/>
  <c r="X195" i="15"/>
  <c r="W195" i="15"/>
  <c r="V195" i="15"/>
  <c r="U195" i="15"/>
  <c r="T195" i="15"/>
  <c r="S195" i="15"/>
  <c r="R195" i="15"/>
  <c r="Q195" i="15"/>
  <c r="P195" i="15"/>
  <c r="AB194" i="15"/>
  <c r="AA194" i="15"/>
  <c r="Z194" i="15"/>
  <c r="Y194" i="15"/>
  <c r="X194" i="15"/>
  <c r="W194" i="15"/>
  <c r="V194" i="15"/>
  <c r="U194" i="15"/>
  <c r="T194" i="15"/>
  <c r="S194" i="15"/>
  <c r="R194" i="15"/>
  <c r="Q194" i="15"/>
  <c r="P194" i="15"/>
  <c r="AB193" i="15"/>
  <c r="AA193" i="15"/>
  <c r="Z193" i="15"/>
  <c r="Y193" i="15"/>
  <c r="X193" i="15"/>
  <c r="W193" i="15"/>
  <c r="V193" i="15"/>
  <c r="U193" i="15"/>
  <c r="T193" i="15"/>
  <c r="S193" i="15"/>
  <c r="R193" i="15"/>
  <c r="Q193" i="15"/>
  <c r="P193" i="15"/>
  <c r="AB192" i="15"/>
  <c r="AA192" i="15"/>
  <c r="Z192" i="15"/>
  <c r="Y192" i="15"/>
  <c r="X192" i="15"/>
  <c r="W192" i="15"/>
  <c r="V192" i="15"/>
  <c r="U192" i="15"/>
  <c r="T192" i="15"/>
  <c r="S192" i="15"/>
  <c r="R192" i="15"/>
  <c r="Q192" i="15"/>
  <c r="P192" i="15"/>
  <c r="AB191" i="15"/>
  <c r="AA191" i="15"/>
  <c r="Z191" i="15"/>
  <c r="Y191" i="15"/>
  <c r="X191" i="15"/>
  <c r="W191" i="15"/>
  <c r="V191" i="15"/>
  <c r="U191" i="15"/>
  <c r="T191" i="15"/>
  <c r="S191" i="15"/>
  <c r="R191" i="15"/>
  <c r="Q191" i="15"/>
  <c r="P191" i="15"/>
  <c r="AB190" i="15"/>
  <c r="AA190" i="15"/>
  <c r="Z190" i="15"/>
  <c r="Y190" i="15"/>
  <c r="X190" i="15"/>
  <c r="W190" i="15"/>
  <c r="V190" i="15"/>
  <c r="U190" i="15"/>
  <c r="T190" i="15"/>
  <c r="S190" i="15"/>
  <c r="R190" i="15"/>
  <c r="Q190" i="15"/>
  <c r="P190" i="15"/>
  <c r="AB189" i="15"/>
  <c r="AB264" i="15" s="1"/>
  <c r="AA189" i="15"/>
  <c r="AA264" i="15" s="1"/>
  <c r="Z189" i="15"/>
  <c r="Z264" i="15" s="1"/>
  <c r="Y189" i="15"/>
  <c r="Y264" i="15" s="1"/>
  <c r="X189" i="15"/>
  <c r="X264" i="15" s="1"/>
  <c r="W189" i="15"/>
  <c r="W264" i="15" s="1"/>
  <c r="V189" i="15"/>
  <c r="V264" i="15" s="1"/>
  <c r="U189" i="15"/>
  <c r="U264" i="15" s="1"/>
  <c r="T189" i="15"/>
  <c r="T264" i="15" s="1"/>
  <c r="S189" i="15"/>
  <c r="S264" i="15" s="1"/>
  <c r="R189" i="15"/>
  <c r="R264" i="15" s="1"/>
  <c r="Q189" i="15"/>
  <c r="Q264" i="15" s="1"/>
  <c r="P189" i="15"/>
  <c r="P264" i="15" s="1"/>
  <c r="AB188" i="15"/>
  <c r="AB254" i="15" s="1"/>
  <c r="AA188" i="15"/>
  <c r="AA254" i="15" s="1"/>
  <c r="Z188" i="15"/>
  <c r="Z254" i="15" s="1"/>
  <c r="Y188" i="15"/>
  <c r="Y254" i="15" s="1"/>
  <c r="X188" i="15"/>
  <c r="X254" i="15" s="1"/>
  <c r="W188" i="15"/>
  <c r="W254" i="15" s="1"/>
  <c r="V188" i="15"/>
  <c r="V254" i="15" s="1"/>
  <c r="U188" i="15"/>
  <c r="U254" i="15" s="1"/>
  <c r="T188" i="15"/>
  <c r="T254" i="15" s="1"/>
  <c r="S188" i="15"/>
  <c r="S254" i="15" s="1"/>
  <c r="R188" i="15"/>
  <c r="R254" i="15" s="1"/>
  <c r="Q188" i="15"/>
  <c r="Q254" i="15" s="1"/>
  <c r="P188" i="15"/>
  <c r="P254" i="15" s="1"/>
  <c r="AA186" i="15"/>
  <c r="AA273" i="15" s="1"/>
  <c r="Z186" i="15"/>
  <c r="Z273" i="15" s="1"/>
  <c r="Y186" i="15"/>
  <c r="Y273" i="15" s="1"/>
  <c r="X186" i="15"/>
  <c r="X273" i="15" s="1"/>
  <c r="W186" i="15"/>
  <c r="W273" i="15" s="1"/>
  <c r="V186" i="15"/>
  <c r="V273" i="15" s="1"/>
  <c r="U186" i="15"/>
  <c r="U273" i="15" s="1"/>
  <c r="T186" i="15"/>
  <c r="T273" i="15" s="1"/>
  <c r="S186" i="15"/>
  <c r="S273" i="15" s="1"/>
  <c r="R186" i="15"/>
  <c r="R273" i="15" s="1"/>
  <c r="Q186" i="15"/>
  <c r="Q273" i="15" s="1"/>
  <c r="P186" i="15"/>
  <c r="P273" i="15" s="1"/>
  <c r="AA185" i="15"/>
  <c r="AA243" i="15" s="1"/>
  <c r="Z185" i="15"/>
  <c r="Z243" i="15" s="1"/>
  <c r="Y185" i="15"/>
  <c r="Y243" i="15" s="1"/>
  <c r="X185" i="15"/>
  <c r="X243" i="15" s="1"/>
  <c r="W185" i="15"/>
  <c r="W243" i="15" s="1"/>
  <c r="V185" i="15"/>
  <c r="V243" i="15" s="1"/>
  <c r="U185" i="15"/>
  <c r="U243" i="15" s="1"/>
  <c r="T185" i="15"/>
  <c r="T243" i="15" s="1"/>
  <c r="S185" i="15"/>
  <c r="S243" i="15" s="1"/>
  <c r="R185" i="15"/>
  <c r="R243" i="15" s="1"/>
  <c r="Q185" i="15"/>
  <c r="Q243" i="15" s="1"/>
  <c r="P185" i="15"/>
  <c r="P243" i="15" s="1"/>
  <c r="AB184" i="15"/>
  <c r="AA184" i="15"/>
  <c r="Z184" i="15"/>
  <c r="Y184" i="15"/>
  <c r="X184" i="15"/>
  <c r="W184" i="15"/>
  <c r="V184" i="15"/>
  <c r="U184" i="15"/>
  <c r="T184" i="15"/>
  <c r="S184" i="15"/>
  <c r="R184" i="15"/>
  <c r="Q184" i="15"/>
  <c r="P184" i="15"/>
  <c r="AB183" i="15"/>
  <c r="AA183" i="15"/>
  <c r="Z183" i="15"/>
  <c r="Y183" i="15"/>
  <c r="X183" i="15"/>
  <c r="W183" i="15"/>
  <c r="V183" i="15"/>
  <c r="U183" i="15"/>
  <c r="T183" i="15"/>
  <c r="S183" i="15"/>
  <c r="R183" i="15"/>
  <c r="Q183" i="15"/>
  <c r="P183" i="15"/>
  <c r="AB182" i="15"/>
  <c r="AA182" i="15"/>
  <c r="Z182" i="15"/>
  <c r="Y182" i="15"/>
  <c r="X182" i="15"/>
  <c r="W182" i="15"/>
  <c r="V182" i="15"/>
  <c r="U182" i="15"/>
  <c r="T182" i="15"/>
  <c r="S182" i="15"/>
  <c r="R182" i="15"/>
  <c r="Q182" i="15"/>
  <c r="P182" i="15"/>
  <c r="AB181" i="15"/>
  <c r="AA181" i="15"/>
  <c r="Z181" i="15"/>
  <c r="Y181" i="15"/>
  <c r="X181" i="15"/>
  <c r="W181" i="15"/>
  <c r="V181" i="15"/>
  <c r="U181" i="15"/>
  <c r="T181" i="15"/>
  <c r="S181" i="15"/>
  <c r="R181" i="15"/>
  <c r="Q181" i="15"/>
  <c r="P181" i="15"/>
  <c r="AB180" i="15"/>
  <c r="AA180" i="15"/>
  <c r="Z180" i="15"/>
  <c r="Y180" i="15"/>
  <c r="X180" i="15"/>
  <c r="W180" i="15"/>
  <c r="V180" i="15"/>
  <c r="U180" i="15"/>
  <c r="T180" i="15"/>
  <c r="S180" i="15"/>
  <c r="R180" i="15"/>
  <c r="Q180" i="15"/>
  <c r="P180" i="15"/>
  <c r="AB179" i="15"/>
  <c r="AA179" i="15"/>
  <c r="Z179" i="15"/>
  <c r="Y179" i="15"/>
  <c r="X179" i="15"/>
  <c r="W179" i="15"/>
  <c r="V179" i="15"/>
  <c r="U179" i="15"/>
  <c r="T179" i="15"/>
  <c r="S179" i="15"/>
  <c r="R179" i="15"/>
  <c r="Q179" i="15"/>
  <c r="P179" i="15"/>
  <c r="AB178" i="15"/>
  <c r="AA178" i="15"/>
  <c r="Z178" i="15"/>
  <c r="Y178" i="15"/>
  <c r="X178" i="15"/>
  <c r="W178" i="15"/>
  <c r="V178" i="15"/>
  <c r="U178" i="15"/>
  <c r="T178" i="15"/>
  <c r="S178" i="15"/>
  <c r="R178" i="15"/>
  <c r="Q178" i="15"/>
  <c r="P178" i="15"/>
  <c r="AB177" i="15"/>
  <c r="AA177" i="15"/>
  <c r="Z177" i="15"/>
  <c r="Y177" i="15"/>
  <c r="X177" i="15"/>
  <c r="W177" i="15"/>
  <c r="V177" i="15"/>
  <c r="U177" i="15"/>
  <c r="T177" i="15"/>
  <c r="S177" i="15"/>
  <c r="R177" i="15"/>
  <c r="Q177" i="15"/>
  <c r="P177" i="15"/>
  <c r="AB176" i="15"/>
  <c r="AA176" i="15"/>
  <c r="Z176" i="15"/>
  <c r="Y176" i="15"/>
  <c r="X176" i="15"/>
  <c r="W176" i="15"/>
  <c r="V176" i="15"/>
  <c r="U176" i="15"/>
  <c r="T176" i="15"/>
  <c r="S176" i="15"/>
  <c r="R176" i="15"/>
  <c r="Q176" i="15"/>
  <c r="P176" i="15"/>
  <c r="AB175" i="15"/>
  <c r="AA175" i="15"/>
  <c r="Z175" i="15"/>
  <c r="Y175" i="15"/>
  <c r="X175" i="15"/>
  <c r="W175" i="15"/>
  <c r="V175" i="15"/>
  <c r="U175" i="15"/>
  <c r="T175" i="15"/>
  <c r="S175" i="15"/>
  <c r="R175" i="15"/>
  <c r="Q175" i="15"/>
  <c r="P175" i="15"/>
  <c r="AB174" i="15"/>
  <c r="AA174" i="15"/>
  <c r="Z174" i="15"/>
  <c r="Y174" i="15"/>
  <c r="X174" i="15"/>
  <c r="W174" i="15"/>
  <c r="V174" i="15"/>
  <c r="U174" i="15"/>
  <c r="T174" i="15"/>
  <c r="S174" i="15"/>
  <c r="R174" i="15"/>
  <c r="Q174" i="15"/>
  <c r="P174" i="15"/>
  <c r="AB173" i="15"/>
  <c r="AA173" i="15"/>
  <c r="Z173" i="15"/>
  <c r="Y173" i="15"/>
  <c r="X173" i="15"/>
  <c r="W173" i="15"/>
  <c r="V173" i="15"/>
  <c r="U173" i="15"/>
  <c r="T173" i="15"/>
  <c r="S173" i="15"/>
  <c r="R173" i="15"/>
  <c r="Q173" i="15"/>
  <c r="P173" i="15"/>
  <c r="AB172" i="15"/>
  <c r="AA172" i="15"/>
  <c r="Z172" i="15"/>
  <c r="Y172" i="15"/>
  <c r="X172" i="15"/>
  <c r="W172" i="15"/>
  <c r="V172" i="15"/>
  <c r="U172" i="15"/>
  <c r="T172" i="15"/>
  <c r="S172" i="15"/>
  <c r="R172" i="15"/>
  <c r="Q172" i="15"/>
  <c r="P172" i="15"/>
  <c r="AB171" i="15"/>
  <c r="AA171" i="15"/>
  <c r="Z171" i="15"/>
  <c r="Y171" i="15"/>
  <c r="X171" i="15"/>
  <c r="W171" i="15"/>
  <c r="V171" i="15"/>
  <c r="U171" i="15"/>
  <c r="T171" i="15"/>
  <c r="S171" i="15"/>
  <c r="R171" i="15"/>
  <c r="Q171" i="15"/>
  <c r="P171" i="15"/>
  <c r="AB170" i="15"/>
  <c r="AA170" i="15"/>
  <c r="Z170" i="15"/>
  <c r="Y170" i="15"/>
  <c r="X170" i="15"/>
  <c r="W170" i="15"/>
  <c r="V170" i="15"/>
  <c r="U170" i="15"/>
  <c r="T170" i="15"/>
  <c r="S170" i="15"/>
  <c r="R170" i="15"/>
  <c r="Q170" i="15"/>
  <c r="P170" i="15"/>
  <c r="AB169" i="15"/>
  <c r="AA169" i="15"/>
  <c r="Z169" i="15"/>
  <c r="Y169" i="15"/>
  <c r="X169" i="15"/>
  <c r="W169" i="15"/>
  <c r="V169" i="15"/>
  <c r="U169" i="15"/>
  <c r="T169" i="15"/>
  <c r="S169" i="15"/>
  <c r="R169" i="15"/>
  <c r="Q169" i="15"/>
  <c r="P169" i="15"/>
  <c r="AB168" i="15"/>
  <c r="AA168" i="15"/>
  <c r="Z168" i="15"/>
  <c r="Y168" i="15"/>
  <c r="X168" i="15"/>
  <c r="W168" i="15"/>
  <c r="V168" i="15"/>
  <c r="U168" i="15"/>
  <c r="T168" i="15"/>
  <c r="S168" i="15"/>
  <c r="R168" i="15"/>
  <c r="Q168" i="15"/>
  <c r="P168" i="15"/>
  <c r="AB167" i="15"/>
  <c r="AA167" i="15"/>
  <c r="Z167" i="15"/>
  <c r="Y167" i="15"/>
  <c r="X167" i="15"/>
  <c r="W167" i="15"/>
  <c r="V167" i="15"/>
  <c r="U167" i="15"/>
  <c r="T167" i="15"/>
  <c r="S167" i="15"/>
  <c r="R167" i="15"/>
  <c r="Q167" i="15"/>
  <c r="P167" i="15"/>
  <c r="AB166" i="15"/>
  <c r="AA166" i="15"/>
  <c r="Z166" i="15"/>
  <c r="Y166" i="15"/>
  <c r="X166" i="15"/>
  <c r="W166" i="15"/>
  <c r="V166" i="15"/>
  <c r="U166" i="15"/>
  <c r="T166" i="15"/>
  <c r="S166" i="15"/>
  <c r="R166" i="15"/>
  <c r="Q166" i="15"/>
  <c r="P166" i="15"/>
  <c r="AB165" i="15"/>
  <c r="AB263" i="15" s="1"/>
  <c r="AA165" i="15"/>
  <c r="AA263" i="15" s="1"/>
  <c r="Z165" i="15"/>
  <c r="Z263" i="15" s="1"/>
  <c r="Y165" i="15"/>
  <c r="Y263" i="15" s="1"/>
  <c r="X165" i="15"/>
  <c r="X263" i="15" s="1"/>
  <c r="W165" i="15"/>
  <c r="W263" i="15" s="1"/>
  <c r="V165" i="15"/>
  <c r="V263" i="15" s="1"/>
  <c r="U165" i="15"/>
  <c r="U263" i="15" s="1"/>
  <c r="T165" i="15"/>
  <c r="T263" i="15" s="1"/>
  <c r="S165" i="15"/>
  <c r="S263" i="15" s="1"/>
  <c r="R165" i="15"/>
  <c r="R263" i="15" s="1"/>
  <c r="Q165" i="15"/>
  <c r="Q263" i="15" s="1"/>
  <c r="P165" i="15"/>
  <c r="P263" i="15" s="1"/>
  <c r="AB164" i="15"/>
  <c r="AA164" i="15"/>
  <c r="Z164" i="15"/>
  <c r="Y164" i="15"/>
  <c r="X164" i="15"/>
  <c r="W164" i="15"/>
  <c r="V164" i="15"/>
  <c r="U164" i="15"/>
  <c r="T164" i="15"/>
  <c r="S164" i="15"/>
  <c r="R164" i="15"/>
  <c r="Q164" i="15"/>
  <c r="P164" i="15"/>
  <c r="AB163" i="15"/>
  <c r="AA163" i="15"/>
  <c r="Z163" i="15"/>
  <c r="Y163" i="15"/>
  <c r="X163" i="15"/>
  <c r="W163" i="15"/>
  <c r="V163" i="15"/>
  <c r="U163" i="15"/>
  <c r="T163" i="15"/>
  <c r="S163" i="15"/>
  <c r="R163" i="15"/>
  <c r="Q163" i="15"/>
  <c r="P163" i="15"/>
  <c r="AA161" i="15"/>
  <c r="AA272" i="15" s="1"/>
  <c r="Z161" i="15"/>
  <c r="Z272" i="15" s="1"/>
  <c r="Y161" i="15"/>
  <c r="Y272" i="15" s="1"/>
  <c r="X161" i="15"/>
  <c r="X272" i="15" s="1"/>
  <c r="W161" i="15"/>
  <c r="W272" i="15" s="1"/>
  <c r="V161" i="15"/>
  <c r="V272" i="15" s="1"/>
  <c r="U161" i="15"/>
  <c r="U272" i="15" s="1"/>
  <c r="T161" i="15"/>
  <c r="T272" i="15" s="1"/>
  <c r="S161" i="15"/>
  <c r="S272" i="15" s="1"/>
  <c r="R161" i="15"/>
  <c r="R272" i="15" s="1"/>
  <c r="Q161" i="15"/>
  <c r="Q272" i="15" s="1"/>
  <c r="P161" i="15"/>
  <c r="P272" i="15" s="1"/>
  <c r="AA160" i="15"/>
  <c r="AA242" i="15" s="1"/>
  <c r="Z160" i="15"/>
  <c r="Z242" i="15" s="1"/>
  <c r="Y160" i="15"/>
  <c r="Y242" i="15" s="1"/>
  <c r="X160" i="15"/>
  <c r="X242" i="15" s="1"/>
  <c r="W160" i="15"/>
  <c r="W242" i="15" s="1"/>
  <c r="V160" i="15"/>
  <c r="V242" i="15" s="1"/>
  <c r="U160" i="15"/>
  <c r="U242" i="15" s="1"/>
  <c r="T160" i="15"/>
  <c r="T242" i="15" s="1"/>
  <c r="S160" i="15"/>
  <c r="S242" i="15" s="1"/>
  <c r="R160" i="15"/>
  <c r="R242" i="15" s="1"/>
  <c r="Q160" i="15"/>
  <c r="Q242" i="15" s="1"/>
  <c r="P160" i="15"/>
  <c r="P242" i="15" s="1"/>
  <c r="AB159" i="15"/>
  <c r="AA159" i="15"/>
  <c r="Z159" i="15"/>
  <c r="Y159" i="15"/>
  <c r="X159" i="15"/>
  <c r="W159" i="15"/>
  <c r="V159" i="15"/>
  <c r="U159" i="15"/>
  <c r="T159" i="15"/>
  <c r="S159" i="15"/>
  <c r="R159" i="15"/>
  <c r="Q159" i="15"/>
  <c r="P159" i="15"/>
  <c r="AB158" i="15"/>
  <c r="AA158" i="15"/>
  <c r="Z158" i="15"/>
  <c r="Y158" i="15"/>
  <c r="X158" i="15"/>
  <c r="W158" i="15"/>
  <c r="V158" i="15"/>
  <c r="U158" i="15"/>
  <c r="T158" i="15"/>
  <c r="S158" i="15"/>
  <c r="R158" i="15"/>
  <c r="Q158" i="15"/>
  <c r="P158" i="15"/>
  <c r="AB157" i="15"/>
  <c r="AA157" i="15"/>
  <c r="Z157" i="15"/>
  <c r="Y157" i="15"/>
  <c r="X157" i="15"/>
  <c r="W157" i="15"/>
  <c r="V157" i="15"/>
  <c r="U157" i="15"/>
  <c r="T157" i="15"/>
  <c r="S157" i="15"/>
  <c r="R157" i="15"/>
  <c r="Q157" i="15"/>
  <c r="P157" i="15"/>
  <c r="AB156" i="15"/>
  <c r="AA156" i="15"/>
  <c r="Z156" i="15"/>
  <c r="Y156" i="15"/>
  <c r="X156" i="15"/>
  <c r="W156" i="15"/>
  <c r="V156" i="15"/>
  <c r="U156" i="15"/>
  <c r="T156" i="15"/>
  <c r="S156" i="15"/>
  <c r="R156" i="15"/>
  <c r="Q156" i="15"/>
  <c r="P156" i="15"/>
  <c r="AB155" i="15"/>
  <c r="AA155" i="15"/>
  <c r="Z155" i="15"/>
  <c r="Y155" i="15"/>
  <c r="X155" i="15"/>
  <c r="W155" i="15"/>
  <c r="V155" i="15"/>
  <c r="U155" i="15"/>
  <c r="T155" i="15"/>
  <c r="S155" i="15"/>
  <c r="R155" i="15"/>
  <c r="Q155" i="15"/>
  <c r="P155" i="15"/>
  <c r="AB154" i="15"/>
  <c r="AA154" i="15"/>
  <c r="Z154" i="15"/>
  <c r="Y154" i="15"/>
  <c r="X154" i="15"/>
  <c r="W154" i="15"/>
  <c r="V154" i="15"/>
  <c r="U154" i="15"/>
  <c r="T154" i="15"/>
  <c r="S154" i="15"/>
  <c r="R154" i="15"/>
  <c r="Q154" i="15"/>
  <c r="P154" i="15"/>
  <c r="AB153" i="15"/>
  <c r="AA153" i="15"/>
  <c r="Z153" i="15"/>
  <c r="Y153" i="15"/>
  <c r="X153" i="15"/>
  <c r="W153" i="15"/>
  <c r="V153" i="15"/>
  <c r="U153" i="15"/>
  <c r="T153" i="15"/>
  <c r="S153" i="15"/>
  <c r="R153" i="15"/>
  <c r="Q153" i="15"/>
  <c r="P153" i="15"/>
  <c r="AB152" i="15"/>
  <c r="AA152" i="15"/>
  <c r="Z152" i="15"/>
  <c r="Y152" i="15"/>
  <c r="X152" i="15"/>
  <c r="W152" i="15"/>
  <c r="V152" i="15"/>
  <c r="U152" i="15"/>
  <c r="T152" i="15"/>
  <c r="S152" i="15"/>
  <c r="R152" i="15"/>
  <c r="Q152" i="15"/>
  <c r="P152" i="15"/>
  <c r="AB151" i="15"/>
  <c r="AA151" i="15"/>
  <c r="Z151" i="15"/>
  <c r="Y151" i="15"/>
  <c r="X151" i="15"/>
  <c r="W151" i="15"/>
  <c r="V151" i="15"/>
  <c r="U151" i="15"/>
  <c r="T151" i="15"/>
  <c r="S151" i="15"/>
  <c r="R151" i="15"/>
  <c r="Q151" i="15"/>
  <c r="P151" i="15"/>
  <c r="AB150" i="15"/>
  <c r="AA150" i="15"/>
  <c r="Z150" i="15"/>
  <c r="Y150" i="15"/>
  <c r="X150" i="15"/>
  <c r="W150" i="15"/>
  <c r="V150" i="15"/>
  <c r="U150" i="15"/>
  <c r="T150" i="15"/>
  <c r="S150" i="15"/>
  <c r="R150" i="15"/>
  <c r="Q150" i="15"/>
  <c r="P150" i="15"/>
  <c r="AB149" i="15"/>
  <c r="AA149" i="15"/>
  <c r="Z149" i="15"/>
  <c r="Y149" i="15"/>
  <c r="X149" i="15"/>
  <c r="W149" i="15"/>
  <c r="V149" i="15"/>
  <c r="U149" i="15"/>
  <c r="T149" i="15"/>
  <c r="S149" i="15"/>
  <c r="R149" i="15"/>
  <c r="Q149" i="15"/>
  <c r="P149" i="15"/>
  <c r="AB148" i="15"/>
  <c r="AA148" i="15"/>
  <c r="Z148" i="15"/>
  <c r="Y148" i="15"/>
  <c r="X148" i="15"/>
  <c r="W148" i="15"/>
  <c r="V148" i="15"/>
  <c r="U148" i="15"/>
  <c r="T148" i="15"/>
  <c r="S148" i="15"/>
  <c r="R148" i="15"/>
  <c r="Q148" i="15"/>
  <c r="P148" i="15"/>
  <c r="AB147" i="15"/>
  <c r="AA147" i="15"/>
  <c r="Z147" i="15"/>
  <c r="Y147" i="15"/>
  <c r="X147" i="15"/>
  <c r="W147" i="15"/>
  <c r="V147" i="15"/>
  <c r="U147" i="15"/>
  <c r="T147" i="15"/>
  <c r="S147" i="15"/>
  <c r="R147" i="15"/>
  <c r="Q147" i="15"/>
  <c r="P147" i="15"/>
  <c r="AB146" i="15"/>
  <c r="AA146" i="15"/>
  <c r="Z146" i="15"/>
  <c r="Y146" i="15"/>
  <c r="X146" i="15"/>
  <c r="W146" i="15"/>
  <c r="V146" i="15"/>
  <c r="U146" i="15"/>
  <c r="T146" i="15"/>
  <c r="S146" i="15"/>
  <c r="R146" i="15"/>
  <c r="Q146" i="15"/>
  <c r="P146" i="15"/>
  <c r="AB145" i="15"/>
  <c r="AA145" i="15"/>
  <c r="Z145" i="15"/>
  <c r="Y145" i="15"/>
  <c r="X145" i="15"/>
  <c r="W145" i="15"/>
  <c r="V145" i="15"/>
  <c r="U145" i="15"/>
  <c r="T145" i="15"/>
  <c r="S145" i="15"/>
  <c r="R145" i="15"/>
  <c r="Q145" i="15"/>
  <c r="P145" i="15"/>
  <c r="AB144" i="15"/>
  <c r="AA144" i="15"/>
  <c r="Z144" i="15"/>
  <c r="Y144" i="15"/>
  <c r="X144" i="15"/>
  <c r="W144" i="15"/>
  <c r="V144" i="15"/>
  <c r="U144" i="15"/>
  <c r="T144" i="15"/>
  <c r="S144" i="15"/>
  <c r="R144" i="15"/>
  <c r="Q144" i="15"/>
  <c r="P144" i="15"/>
  <c r="AB143" i="15"/>
  <c r="AA143" i="15"/>
  <c r="Z143" i="15"/>
  <c r="Y143" i="15"/>
  <c r="X143" i="15"/>
  <c r="W143" i="15"/>
  <c r="V143" i="15"/>
  <c r="U143" i="15"/>
  <c r="T143" i="15"/>
  <c r="S143" i="15"/>
  <c r="R143" i="15"/>
  <c r="Q143" i="15"/>
  <c r="P143" i="15"/>
  <c r="AB142" i="15"/>
  <c r="AB262" i="15" s="1"/>
  <c r="AA142" i="15"/>
  <c r="AA262" i="15" s="1"/>
  <c r="Z142" i="15"/>
  <c r="Z262" i="15" s="1"/>
  <c r="Y142" i="15"/>
  <c r="Y262" i="15" s="1"/>
  <c r="X142" i="15"/>
  <c r="X262" i="15" s="1"/>
  <c r="W142" i="15"/>
  <c r="W262" i="15" s="1"/>
  <c r="V142" i="15"/>
  <c r="V262" i="15" s="1"/>
  <c r="U142" i="15"/>
  <c r="U262" i="15" s="1"/>
  <c r="T142" i="15"/>
  <c r="T262" i="15" s="1"/>
  <c r="S142" i="15"/>
  <c r="S262" i="15" s="1"/>
  <c r="R142" i="15"/>
  <c r="R262" i="15" s="1"/>
  <c r="Q142" i="15"/>
  <c r="Q262" i="15" s="1"/>
  <c r="P142" i="15"/>
  <c r="P262" i="15" s="1"/>
  <c r="AB141" i="15"/>
  <c r="AA141" i="15"/>
  <c r="Z141" i="15"/>
  <c r="Y141" i="15"/>
  <c r="X141" i="15"/>
  <c r="W141" i="15"/>
  <c r="V141" i="15"/>
  <c r="U141" i="15"/>
  <c r="T141" i="15"/>
  <c r="S141" i="15"/>
  <c r="R141" i="15"/>
  <c r="Q141" i="15"/>
  <c r="P141" i="15"/>
  <c r="AB140" i="15"/>
  <c r="AA140" i="15"/>
  <c r="Z140" i="15"/>
  <c r="Y140" i="15"/>
  <c r="X140" i="15"/>
  <c r="W140" i="15"/>
  <c r="V140" i="15"/>
  <c r="U140" i="15"/>
  <c r="T140" i="15"/>
  <c r="S140" i="15"/>
  <c r="R140" i="15"/>
  <c r="Q140" i="15"/>
  <c r="P140" i="15"/>
  <c r="AB139" i="15"/>
  <c r="AA139" i="15"/>
  <c r="AA252" i="15" s="1"/>
  <c r="Z139" i="15"/>
  <c r="Y139" i="15"/>
  <c r="Y253" i="15" s="1"/>
  <c r="X139" i="15"/>
  <c r="W139" i="15"/>
  <c r="W252" i="15" s="1"/>
  <c r="V139" i="15"/>
  <c r="U139" i="15"/>
  <c r="U253" i="15" s="1"/>
  <c r="T139" i="15"/>
  <c r="S139" i="15"/>
  <c r="S252" i="15" s="1"/>
  <c r="R139" i="15"/>
  <c r="Q139" i="15"/>
  <c r="Q253" i="15" s="1"/>
  <c r="P139" i="15"/>
  <c r="AA137" i="15"/>
  <c r="AA271" i="15" s="1"/>
  <c r="Z137" i="15"/>
  <c r="Z271" i="15" s="1"/>
  <c r="Y137" i="15"/>
  <c r="Y271" i="15" s="1"/>
  <c r="X137" i="15"/>
  <c r="X271" i="15" s="1"/>
  <c r="W137" i="15"/>
  <c r="W271" i="15" s="1"/>
  <c r="V137" i="15"/>
  <c r="V271" i="15" s="1"/>
  <c r="U137" i="15"/>
  <c r="U271" i="15" s="1"/>
  <c r="T137" i="15"/>
  <c r="T271" i="15" s="1"/>
  <c r="S137" i="15"/>
  <c r="S271" i="15" s="1"/>
  <c r="R137" i="15"/>
  <c r="R271" i="15" s="1"/>
  <c r="Q137" i="15"/>
  <c r="Q271" i="15" s="1"/>
  <c r="P137" i="15"/>
  <c r="P271" i="15" s="1"/>
  <c r="AA136" i="15"/>
  <c r="AA241" i="15" s="1"/>
  <c r="Z136" i="15"/>
  <c r="Z241" i="15" s="1"/>
  <c r="Y136" i="15"/>
  <c r="Y241" i="15" s="1"/>
  <c r="X136" i="15"/>
  <c r="X241" i="15" s="1"/>
  <c r="W136" i="15"/>
  <c r="W241" i="15" s="1"/>
  <c r="V136" i="15"/>
  <c r="V241" i="15" s="1"/>
  <c r="U136" i="15"/>
  <c r="U241" i="15" s="1"/>
  <c r="T136" i="15"/>
  <c r="T241" i="15" s="1"/>
  <c r="S136" i="15"/>
  <c r="S241" i="15" s="1"/>
  <c r="R136" i="15"/>
  <c r="R241" i="15" s="1"/>
  <c r="Q136" i="15"/>
  <c r="Q241" i="15" s="1"/>
  <c r="P136" i="15"/>
  <c r="P241" i="15" s="1"/>
  <c r="AB135" i="15"/>
  <c r="AA135" i="15"/>
  <c r="Z135" i="15"/>
  <c r="Y135" i="15"/>
  <c r="X135" i="15"/>
  <c r="W135" i="15"/>
  <c r="V135" i="15"/>
  <c r="U135" i="15"/>
  <c r="T135" i="15"/>
  <c r="S135" i="15"/>
  <c r="R135" i="15"/>
  <c r="Q135" i="15"/>
  <c r="P135" i="15"/>
  <c r="AB134" i="15"/>
  <c r="AA134" i="15"/>
  <c r="Z134" i="15"/>
  <c r="Y134" i="15"/>
  <c r="X134" i="15"/>
  <c r="W134" i="15"/>
  <c r="V134" i="15"/>
  <c r="U134" i="15"/>
  <c r="T134" i="15"/>
  <c r="S134" i="15"/>
  <c r="R134" i="15"/>
  <c r="Q134" i="15"/>
  <c r="P134" i="15"/>
  <c r="AB133" i="15"/>
  <c r="AA133" i="15"/>
  <c r="Z133" i="15"/>
  <c r="Y133" i="15"/>
  <c r="X133" i="15"/>
  <c r="W133" i="15"/>
  <c r="V133" i="15"/>
  <c r="U133" i="15"/>
  <c r="T133" i="15"/>
  <c r="S133" i="15"/>
  <c r="R133" i="15"/>
  <c r="Q133" i="15"/>
  <c r="P133" i="15"/>
  <c r="AB132" i="15"/>
  <c r="AA132" i="15"/>
  <c r="Z132" i="15"/>
  <c r="Y132" i="15"/>
  <c r="X132" i="15"/>
  <c r="W132" i="15"/>
  <c r="V132" i="15"/>
  <c r="U132" i="15"/>
  <c r="T132" i="15"/>
  <c r="S132" i="15"/>
  <c r="R132" i="15"/>
  <c r="Q132" i="15"/>
  <c r="P132" i="15"/>
  <c r="AB131" i="15"/>
  <c r="AA131" i="15"/>
  <c r="Z131" i="15"/>
  <c r="Y131" i="15"/>
  <c r="X131" i="15"/>
  <c r="W131" i="15"/>
  <c r="V131" i="15"/>
  <c r="U131" i="15"/>
  <c r="T131" i="15"/>
  <c r="S131" i="15"/>
  <c r="R131" i="15"/>
  <c r="Q131" i="15"/>
  <c r="P131" i="15"/>
  <c r="AB130" i="15"/>
  <c r="AA130" i="15"/>
  <c r="Z130" i="15"/>
  <c r="Y130" i="15"/>
  <c r="X130" i="15"/>
  <c r="W130" i="15"/>
  <c r="V130" i="15"/>
  <c r="U130" i="15"/>
  <c r="T130" i="15"/>
  <c r="S130" i="15"/>
  <c r="R130" i="15"/>
  <c r="Q130" i="15"/>
  <c r="P130" i="15"/>
  <c r="AB129" i="15"/>
  <c r="AB137" i="15" s="1"/>
  <c r="AB271" i="15" s="1"/>
  <c r="AA129" i="15"/>
  <c r="Z129" i="15"/>
  <c r="Y129" i="15"/>
  <c r="X129" i="15"/>
  <c r="W129" i="15"/>
  <c r="V129" i="15"/>
  <c r="U129" i="15"/>
  <c r="T129" i="15"/>
  <c r="S129" i="15"/>
  <c r="R129" i="15"/>
  <c r="Q129" i="15"/>
  <c r="P129" i="15"/>
  <c r="AB128" i="15"/>
  <c r="AA128" i="15"/>
  <c r="Z128" i="15"/>
  <c r="Y128" i="15"/>
  <c r="X128" i="15"/>
  <c r="W128" i="15"/>
  <c r="V128" i="15"/>
  <c r="U128" i="15"/>
  <c r="T128" i="15"/>
  <c r="S128" i="15"/>
  <c r="R128" i="15"/>
  <c r="Q128" i="15"/>
  <c r="P128" i="15"/>
  <c r="AB127" i="15"/>
  <c r="AA127" i="15"/>
  <c r="Z127" i="15"/>
  <c r="Y127" i="15"/>
  <c r="X127" i="15"/>
  <c r="W127" i="15"/>
  <c r="V127" i="15"/>
  <c r="U127" i="15"/>
  <c r="T127" i="15"/>
  <c r="S127" i="15"/>
  <c r="R127" i="15"/>
  <c r="Q127" i="15"/>
  <c r="P127" i="15"/>
  <c r="AB126" i="15"/>
  <c r="AA126" i="15"/>
  <c r="Z126" i="15"/>
  <c r="Y126" i="15"/>
  <c r="X126" i="15"/>
  <c r="W126" i="15"/>
  <c r="V126" i="15"/>
  <c r="U126" i="15"/>
  <c r="T126" i="15"/>
  <c r="S126" i="15"/>
  <c r="R126" i="15"/>
  <c r="Q126" i="15"/>
  <c r="P126" i="15"/>
  <c r="AB125" i="15"/>
  <c r="AA125" i="15"/>
  <c r="Z125" i="15"/>
  <c r="Y125" i="15"/>
  <c r="X125" i="15"/>
  <c r="W125" i="15"/>
  <c r="V125" i="15"/>
  <c r="U125" i="15"/>
  <c r="T125" i="15"/>
  <c r="S125" i="15"/>
  <c r="R125" i="15"/>
  <c r="Q125" i="15"/>
  <c r="P125" i="15"/>
  <c r="AB124" i="15"/>
  <c r="AA124" i="15"/>
  <c r="Z124" i="15"/>
  <c r="Y124" i="15"/>
  <c r="X124" i="15"/>
  <c r="W124" i="15"/>
  <c r="V124" i="15"/>
  <c r="U124" i="15"/>
  <c r="T124" i="15"/>
  <c r="S124" i="15"/>
  <c r="R124" i="15"/>
  <c r="Q124" i="15"/>
  <c r="P124" i="15"/>
  <c r="AB123" i="15"/>
  <c r="AA123" i="15"/>
  <c r="Z123" i="15"/>
  <c r="Y123" i="15"/>
  <c r="X123" i="15"/>
  <c r="W123" i="15"/>
  <c r="V123" i="15"/>
  <c r="U123" i="15"/>
  <c r="T123" i="15"/>
  <c r="S123" i="15"/>
  <c r="R123" i="15"/>
  <c r="Q123" i="15"/>
  <c r="P123" i="15"/>
  <c r="AB122" i="15"/>
  <c r="AA122" i="15"/>
  <c r="Z122" i="15"/>
  <c r="Y122" i="15"/>
  <c r="X122" i="15"/>
  <c r="W122" i="15"/>
  <c r="V122" i="15"/>
  <c r="U122" i="15"/>
  <c r="T122" i="15"/>
  <c r="S122" i="15"/>
  <c r="R122" i="15"/>
  <c r="Q122" i="15"/>
  <c r="P122" i="15"/>
  <c r="AB121" i="15"/>
  <c r="AA121" i="15"/>
  <c r="Z121" i="15"/>
  <c r="Y121" i="15"/>
  <c r="X121" i="15"/>
  <c r="W121" i="15"/>
  <c r="V121" i="15"/>
  <c r="U121" i="15"/>
  <c r="T121" i="15"/>
  <c r="S121" i="15"/>
  <c r="R121" i="15"/>
  <c r="Q121" i="15"/>
  <c r="P121" i="15"/>
  <c r="AB120" i="15"/>
  <c r="AA120" i="15"/>
  <c r="Z120" i="15"/>
  <c r="Y120" i="15"/>
  <c r="X120" i="15"/>
  <c r="W120" i="15"/>
  <c r="V120" i="15"/>
  <c r="U120" i="15"/>
  <c r="T120" i="15"/>
  <c r="S120" i="15"/>
  <c r="R120" i="15"/>
  <c r="Q120" i="15"/>
  <c r="P120" i="15"/>
  <c r="AB119" i="15"/>
  <c r="AA119" i="15"/>
  <c r="Z119" i="15"/>
  <c r="Y119" i="15"/>
  <c r="X119" i="15"/>
  <c r="W119" i="15"/>
  <c r="V119" i="15"/>
  <c r="U119" i="15"/>
  <c r="T119" i="15"/>
  <c r="S119" i="15"/>
  <c r="R119" i="15"/>
  <c r="Q119" i="15"/>
  <c r="P119" i="15"/>
  <c r="AB118" i="15"/>
  <c r="AA118" i="15"/>
  <c r="Z118" i="15"/>
  <c r="Y118" i="15"/>
  <c r="X118" i="15"/>
  <c r="W118" i="15"/>
  <c r="V118" i="15"/>
  <c r="U118" i="15"/>
  <c r="T118" i="15"/>
  <c r="S118" i="15"/>
  <c r="R118" i="15"/>
  <c r="Q118" i="15"/>
  <c r="P118" i="15"/>
  <c r="AB117" i="15"/>
  <c r="AA117" i="15"/>
  <c r="Z117" i="15"/>
  <c r="Y117" i="15"/>
  <c r="X117" i="15"/>
  <c r="W117" i="15"/>
  <c r="V117" i="15"/>
  <c r="U117" i="15"/>
  <c r="T117" i="15"/>
  <c r="S117" i="15"/>
  <c r="R117" i="15"/>
  <c r="Q117" i="15"/>
  <c r="P117" i="15"/>
  <c r="AB116" i="15"/>
  <c r="AB261" i="15" s="1"/>
  <c r="AA116" i="15"/>
  <c r="AA261" i="15" s="1"/>
  <c r="Z116" i="15"/>
  <c r="Z261" i="15" s="1"/>
  <c r="Y116" i="15"/>
  <c r="Y261" i="15" s="1"/>
  <c r="X116" i="15"/>
  <c r="X261" i="15" s="1"/>
  <c r="W116" i="15"/>
  <c r="W261" i="15" s="1"/>
  <c r="V116" i="15"/>
  <c r="V261" i="15" s="1"/>
  <c r="U116" i="15"/>
  <c r="U261" i="15" s="1"/>
  <c r="T116" i="15"/>
  <c r="T261" i="15" s="1"/>
  <c r="S116" i="15"/>
  <c r="S261" i="15" s="1"/>
  <c r="R116" i="15"/>
  <c r="R261" i="15" s="1"/>
  <c r="Q116" i="15"/>
  <c r="Q261" i="15" s="1"/>
  <c r="P116" i="15"/>
  <c r="P261" i="15" s="1"/>
  <c r="AB115" i="15"/>
  <c r="AA115" i="15"/>
  <c r="Z115" i="15"/>
  <c r="Y115" i="15"/>
  <c r="X115" i="15"/>
  <c r="W115" i="15"/>
  <c r="V115" i="15"/>
  <c r="U115" i="15"/>
  <c r="T115" i="15"/>
  <c r="S115" i="15"/>
  <c r="R115" i="15"/>
  <c r="Q115" i="15"/>
  <c r="P115" i="15"/>
  <c r="AB114" i="15"/>
  <c r="AA114" i="15"/>
  <c r="Z114" i="15"/>
  <c r="Y114" i="15"/>
  <c r="X114" i="15"/>
  <c r="W114" i="15"/>
  <c r="V114" i="15"/>
  <c r="U114" i="15"/>
  <c r="T114" i="15"/>
  <c r="S114" i="15"/>
  <c r="R114" i="15"/>
  <c r="Q114" i="15"/>
  <c r="P114" i="15"/>
  <c r="AB113" i="15"/>
  <c r="AB251" i="15" s="1"/>
  <c r="AA113" i="15"/>
  <c r="AA251" i="15" s="1"/>
  <c r="Z113" i="15"/>
  <c r="Z251" i="15" s="1"/>
  <c r="Y113" i="15"/>
  <c r="Y251" i="15" s="1"/>
  <c r="X113" i="15"/>
  <c r="X251" i="15" s="1"/>
  <c r="W113" i="15"/>
  <c r="W251" i="15" s="1"/>
  <c r="V113" i="15"/>
  <c r="V251" i="15" s="1"/>
  <c r="U113" i="15"/>
  <c r="U251" i="15" s="1"/>
  <c r="T113" i="15"/>
  <c r="T251" i="15" s="1"/>
  <c r="S113" i="15"/>
  <c r="S251" i="15" s="1"/>
  <c r="R113" i="15"/>
  <c r="R251" i="15" s="1"/>
  <c r="Q113" i="15"/>
  <c r="Q251" i="15" s="1"/>
  <c r="P113" i="15"/>
  <c r="P251" i="15" s="1"/>
  <c r="AA111" i="15"/>
  <c r="AA270" i="15" s="1"/>
  <c r="Z111" i="15"/>
  <c r="Z270" i="15" s="1"/>
  <c r="Y111" i="15"/>
  <c r="Y270" i="15" s="1"/>
  <c r="X111" i="15"/>
  <c r="X270" i="15" s="1"/>
  <c r="W111" i="15"/>
  <c r="W270" i="15" s="1"/>
  <c r="V111" i="15"/>
  <c r="V270" i="15" s="1"/>
  <c r="U111" i="15"/>
  <c r="U270" i="15" s="1"/>
  <c r="T111" i="15"/>
  <c r="T270" i="15" s="1"/>
  <c r="S111" i="15"/>
  <c r="S270" i="15" s="1"/>
  <c r="R111" i="15"/>
  <c r="R270" i="15" s="1"/>
  <c r="Q111" i="15"/>
  <c r="Q270" i="15" s="1"/>
  <c r="P111" i="15"/>
  <c r="P270" i="15" s="1"/>
  <c r="AA110" i="15"/>
  <c r="AA240" i="15" s="1"/>
  <c r="Z110" i="15"/>
  <c r="Z240" i="15" s="1"/>
  <c r="Y110" i="15"/>
  <c r="Y240" i="15" s="1"/>
  <c r="X110" i="15"/>
  <c r="X240" i="15" s="1"/>
  <c r="W110" i="15"/>
  <c r="W240" i="15" s="1"/>
  <c r="V110" i="15"/>
  <c r="V240" i="15" s="1"/>
  <c r="U110" i="15"/>
  <c r="U240" i="15" s="1"/>
  <c r="T110" i="15"/>
  <c r="T240" i="15" s="1"/>
  <c r="S110" i="15"/>
  <c r="S240" i="15" s="1"/>
  <c r="R110" i="15"/>
  <c r="R240" i="15" s="1"/>
  <c r="Q110" i="15"/>
  <c r="Q240" i="15" s="1"/>
  <c r="P110" i="15"/>
  <c r="P240" i="15" s="1"/>
  <c r="AB109" i="15"/>
  <c r="AA109" i="15"/>
  <c r="Z109" i="15"/>
  <c r="Y109" i="15"/>
  <c r="X109" i="15"/>
  <c r="W109" i="15"/>
  <c r="V109" i="15"/>
  <c r="U109" i="15"/>
  <c r="T109" i="15"/>
  <c r="S109" i="15"/>
  <c r="R109" i="15"/>
  <c r="Q109" i="15"/>
  <c r="P109" i="15"/>
  <c r="AB108" i="15"/>
  <c r="AA108" i="15"/>
  <c r="Z108" i="15"/>
  <c r="Y108" i="15"/>
  <c r="X108" i="15"/>
  <c r="W108" i="15"/>
  <c r="V108" i="15"/>
  <c r="U108" i="15"/>
  <c r="T108" i="15"/>
  <c r="S108" i="15"/>
  <c r="R108" i="15"/>
  <c r="Q108" i="15"/>
  <c r="P108" i="15"/>
  <c r="AB107" i="15"/>
  <c r="AA107" i="15"/>
  <c r="Z107" i="15"/>
  <c r="Y107" i="15"/>
  <c r="X107" i="15"/>
  <c r="W107" i="15"/>
  <c r="V107" i="15"/>
  <c r="U107" i="15"/>
  <c r="T107" i="15"/>
  <c r="S107" i="15"/>
  <c r="R107" i="15"/>
  <c r="Q107" i="15"/>
  <c r="P107" i="15"/>
  <c r="AB106" i="15"/>
  <c r="AA106" i="15"/>
  <c r="Z106" i="15"/>
  <c r="Y106" i="15"/>
  <c r="X106" i="15"/>
  <c r="W106" i="15"/>
  <c r="V106" i="15"/>
  <c r="U106" i="15"/>
  <c r="T106" i="15"/>
  <c r="S106" i="15"/>
  <c r="R106" i="15"/>
  <c r="Q106" i="15"/>
  <c r="P106" i="15"/>
  <c r="AB105" i="15"/>
  <c r="AA105" i="15"/>
  <c r="Z105" i="15"/>
  <c r="Y105" i="15"/>
  <c r="X105" i="15"/>
  <c r="W105" i="15"/>
  <c r="V105" i="15"/>
  <c r="U105" i="15"/>
  <c r="T105" i="15"/>
  <c r="S105" i="15"/>
  <c r="R105" i="15"/>
  <c r="Q105" i="15"/>
  <c r="P105" i="15"/>
  <c r="AB104" i="15"/>
  <c r="AA104" i="15"/>
  <c r="Z104" i="15"/>
  <c r="Y104" i="15"/>
  <c r="X104" i="15"/>
  <c r="W104" i="15"/>
  <c r="V104" i="15"/>
  <c r="U104" i="15"/>
  <c r="T104" i="15"/>
  <c r="S104" i="15"/>
  <c r="R104" i="15"/>
  <c r="Q104" i="15"/>
  <c r="P104" i="15"/>
  <c r="AB103" i="15"/>
  <c r="AA103" i="15"/>
  <c r="Z103" i="15"/>
  <c r="Y103" i="15"/>
  <c r="X103" i="15"/>
  <c r="W103" i="15"/>
  <c r="V103" i="15"/>
  <c r="U103" i="15"/>
  <c r="T103" i="15"/>
  <c r="S103" i="15"/>
  <c r="R103" i="15"/>
  <c r="Q103" i="15"/>
  <c r="P103" i="15"/>
  <c r="AB102" i="15"/>
  <c r="AA102" i="15"/>
  <c r="Z102" i="15"/>
  <c r="Y102" i="15"/>
  <c r="X102" i="15"/>
  <c r="W102" i="15"/>
  <c r="V102" i="15"/>
  <c r="U102" i="15"/>
  <c r="T102" i="15"/>
  <c r="S102" i="15"/>
  <c r="R102" i="15"/>
  <c r="Q102" i="15"/>
  <c r="P102" i="15"/>
  <c r="AB101" i="15"/>
  <c r="AA101" i="15"/>
  <c r="Z101" i="15"/>
  <c r="Y101" i="15"/>
  <c r="X101" i="15"/>
  <c r="W101" i="15"/>
  <c r="V101" i="15"/>
  <c r="U101" i="15"/>
  <c r="T101" i="15"/>
  <c r="S101" i="15"/>
  <c r="R101" i="15"/>
  <c r="Q101" i="15"/>
  <c r="P101" i="15"/>
  <c r="AB100" i="15"/>
  <c r="AA100" i="15"/>
  <c r="Z100" i="15"/>
  <c r="Y100" i="15"/>
  <c r="X100" i="15"/>
  <c r="W100" i="15"/>
  <c r="V100" i="15"/>
  <c r="U100" i="15"/>
  <c r="T100" i="15"/>
  <c r="S100" i="15"/>
  <c r="R100" i="15"/>
  <c r="Q100" i="15"/>
  <c r="P100" i="15"/>
  <c r="AB99" i="15"/>
  <c r="AA99" i="15"/>
  <c r="Z99" i="15"/>
  <c r="Y99" i="15"/>
  <c r="X99" i="15"/>
  <c r="W99" i="15"/>
  <c r="V99" i="15"/>
  <c r="U99" i="15"/>
  <c r="T99" i="15"/>
  <c r="S99" i="15"/>
  <c r="R99" i="15"/>
  <c r="Q99" i="15"/>
  <c r="P99" i="15"/>
  <c r="AB98" i="15"/>
  <c r="AA98" i="15"/>
  <c r="Z98" i="15"/>
  <c r="Y98" i="15"/>
  <c r="X98" i="15"/>
  <c r="W98" i="15"/>
  <c r="V98" i="15"/>
  <c r="U98" i="15"/>
  <c r="T98" i="15"/>
  <c r="S98" i="15"/>
  <c r="R98" i="15"/>
  <c r="Q98" i="15"/>
  <c r="P98" i="15"/>
  <c r="AB97" i="15"/>
  <c r="AA97" i="15"/>
  <c r="Z97" i="15"/>
  <c r="Y97" i="15"/>
  <c r="X97" i="15"/>
  <c r="W97" i="15"/>
  <c r="V97" i="15"/>
  <c r="U97" i="15"/>
  <c r="T97" i="15"/>
  <c r="S97" i="15"/>
  <c r="R97" i="15"/>
  <c r="Q97" i="15"/>
  <c r="P97" i="15"/>
  <c r="AB96" i="15"/>
  <c r="AA96" i="15"/>
  <c r="Z96" i="15"/>
  <c r="Y96" i="15"/>
  <c r="X96" i="15"/>
  <c r="W96" i="15"/>
  <c r="V96" i="15"/>
  <c r="U96" i="15"/>
  <c r="T96" i="15"/>
  <c r="S96" i="15"/>
  <c r="R96" i="15"/>
  <c r="Q96" i="15"/>
  <c r="P96" i="15"/>
  <c r="AB95" i="15"/>
  <c r="AA95" i="15"/>
  <c r="Z95" i="15"/>
  <c r="Y95" i="15"/>
  <c r="X95" i="15"/>
  <c r="W95" i="15"/>
  <c r="V95" i="15"/>
  <c r="U95" i="15"/>
  <c r="T95" i="15"/>
  <c r="S95" i="15"/>
  <c r="R95" i="15"/>
  <c r="Q95" i="15"/>
  <c r="P95" i="15"/>
  <c r="AB94" i="15"/>
  <c r="AA94" i="15"/>
  <c r="Z94" i="15"/>
  <c r="Y94" i="15"/>
  <c r="X94" i="15"/>
  <c r="W94" i="15"/>
  <c r="V94" i="15"/>
  <c r="U94" i="15"/>
  <c r="T94" i="15"/>
  <c r="S94" i="15"/>
  <c r="R94" i="15"/>
  <c r="Q94" i="15"/>
  <c r="P94" i="15"/>
  <c r="AB93" i="15"/>
  <c r="AA93" i="15"/>
  <c r="Z93" i="15"/>
  <c r="Y93" i="15"/>
  <c r="X93" i="15"/>
  <c r="W93" i="15"/>
  <c r="V93" i="15"/>
  <c r="U93" i="15"/>
  <c r="T93" i="15"/>
  <c r="S93" i="15"/>
  <c r="R93" i="15"/>
  <c r="Q93" i="15"/>
  <c r="P93" i="15"/>
  <c r="AB92" i="15"/>
  <c r="AA92" i="15"/>
  <c r="Z92" i="15"/>
  <c r="Y92" i="15"/>
  <c r="X92" i="15"/>
  <c r="W92" i="15"/>
  <c r="V92" i="15"/>
  <c r="U92" i="15"/>
  <c r="T92" i="15"/>
  <c r="S92" i="15"/>
  <c r="R92" i="15"/>
  <c r="Q92" i="15"/>
  <c r="P92" i="15"/>
  <c r="AB91" i="15"/>
  <c r="AA91" i="15"/>
  <c r="Z91" i="15"/>
  <c r="Y91" i="15"/>
  <c r="X91" i="15"/>
  <c r="W91" i="15"/>
  <c r="V91" i="15"/>
  <c r="U91" i="15"/>
  <c r="T91" i="15"/>
  <c r="S91" i="15"/>
  <c r="R91" i="15"/>
  <c r="Q91" i="15"/>
  <c r="P91" i="15"/>
  <c r="AB90" i="15"/>
  <c r="AB260" i="15" s="1"/>
  <c r="AA90" i="15"/>
  <c r="AA260" i="15" s="1"/>
  <c r="Z90" i="15"/>
  <c r="Z260" i="15" s="1"/>
  <c r="Y90" i="15"/>
  <c r="Y260" i="15" s="1"/>
  <c r="X90" i="15"/>
  <c r="X260" i="15" s="1"/>
  <c r="W90" i="15"/>
  <c r="W260" i="15" s="1"/>
  <c r="V90" i="15"/>
  <c r="V260" i="15" s="1"/>
  <c r="U90" i="15"/>
  <c r="U260" i="15" s="1"/>
  <c r="T90" i="15"/>
  <c r="T260" i="15" s="1"/>
  <c r="S90" i="15"/>
  <c r="S260" i="15" s="1"/>
  <c r="R90" i="15"/>
  <c r="R260" i="15" s="1"/>
  <c r="Q90" i="15"/>
  <c r="Q260" i="15" s="1"/>
  <c r="P90" i="15"/>
  <c r="P260" i="15" s="1"/>
  <c r="AB89" i="15"/>
  <c r="AA89" i="15"/>
  <c r="Z89" i="15"/>
  <c r="Y89" i="15"/>
  <c r="X89" i="15"/>
  <c r="W89" i="15"/>
  <c r="V89" i="15"/>
  <c r="U89" i="15"/>
  <c r="T89" i="15"/>
  <c r="S89" i="15"/>
  <c r="R89" i="15"/>
  <c r="Q89" i="15"/>
  <c r="P89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AB85" i="15"/>
  <c r="AB250" i="15" s="1"/>
  <c r="AA85" i="15"/>
  <c r="AA250" i="15" s="1"/>
  <c r="Z85" i="15"/>
  <c r="Z250" i="15" s="1"/>
  <c r="Y85" i="15"/>
  <c r="Y250" i="15" s="1"/>
  <c r="X85" i="15"/>
  <c r="X250" i="15" s="1"/>
  <c r="W85" i="15"/>
  <c r="W250" i="15" s="1"/>
  <c r="V85" i="15"/>
  <c r="V250" i="15" s="1"/>
  <c r="U85" i="15"/>
  <c r="U250" i="15" s="1"/>
  <c r="T85" i="15"/>
  <c r="T250" i="15"/>
  <c r="S85" i="15"/>
  <c r="S250" i="15" s="1"/>
  <c r="R85" i="15"/>
  <c r="R250" i="15" s="1"/>
  <c r="Q85" i="15"/>
  <c r="Q250" i="15" s="1"/>
  <c r="P85" i="15"/>
  <c r="P250" i="15" s="1"/>
  <c r="AA83" i="15"/>
  <c r="AA269" i="15" s="1"/>
  <c r="Z83" i="15"/>
  <c r="Z269" i="15" s="1"/>
  <c r="Y83" i="15"/>
  <c r="Y269" i="15" s="1"/>
  <c r="X83" i="15"/>
  <c r="X269" i="15" s="1"/>
  <c r="W83" i="15"/>
  <c r="W269" i="15" s="1"/>
  <c r="V83" i="15"/>
  <c r="V269" i="15" s="1"/>
  <c r="U83" i="15"/>
  <c r="U269" i="15" s="1"/>
  <c r="T83" i="15"/>
  <c r="T269" i="15" s="1"/>
  <c r="S83" i="15"/>
  <c r="S269" i="15" s="1"/>
  <c r="R83" i="15"/>
  <c r="R269" i="15" s="1"/>
  <c r="Q83" i="15"/>
  <c r="Q269" i="15" s="1"/>
  <c r="P83" i="15"/>
  <c r="P269" i="15" s="1"/>
  <c r="AA82" i="15"/>
  <c r="AA239" i="15" s="1"/>
  <c r="Z82" i="15"/>
  <c r="Z239" i="15" s="1"/>
  <c r="Y82" i="15"/>
  <c r="Y239" i="15" s="1"/>
  <c r="X82" i="15"/>
  <c r="X239" i="15" s="1"/>
  <c r="W82" i="15"/>
  <c r="W239" i="15" s="1"/>
  <c r="V82" i="15"/>
  <c r="V239" i="15" s="1"/>
  <c r="U82" i="15"/>
  <c r="U239" i="15" s="1"/>
  <c r="T82" i="15"/>
  <c r="T239" i="15" s="1"/>
  <c r="S82" i="15"/>
  <c r="S239" i="15" s="1"/>
  <c r="R82" i="15"/>
  <c r="R239" i="15" s="1"/>
  <c r="Q82" i="15"/>
  <c r="Q239" i="15" s="1"/>
  <c r="P82" i="15"/>
  <c r="P239" i="15" s="1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AB62" i="15"/>
  <c r="AB259" i="15" s="1"/>
  <c r="AA62" i="15"/>
  <c r="AA259" i="15" s="1"/>
  <c r="Z62" i="15"/>
  <c r="Z259" i="15" s="1"/>
  <c r="Y62" i="15"/>
  <c r="Y259" i="15" s="1"/>
  <c r="X62" i="15"/>
  <c r="X259" i="15" s="1"/>
  <c r="W62" i="15"/>
  <c r="W259" i="15" s="1"/>
  <c r="V62" i="15"/>
  <c r="V259" i="15" s="1"/>
  <c r="U62" i="15"/>
  <c r="U259" i="15" s="1"/>
  <c r="T62" i="15"/>
  <c r="T259" i="15" s="1"/>
  <c r="S62" i="15"/>
  <c r="S259" i="15" s="1"/>
  <c r="R62" i="15"/>
  <c r="R259" i="15" s="1"/>
  <c r="Q62" i="15"/>
  <c r="Q259" i="15" s="1"/>
  <c r="P62" i="15"/>
  <c r="P259" i="15" s="1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AB60" i="15"/>
  <c r="AB249" i="15" s="1"/>
  <c r="AA60" i="15"/>
  <c r="AA249" i="15" s="1"/>
  <c r="Z60" i="15"/>
  <c r="Z249" i="15" s="1"/>
  <c r="Y60" i="15"/>
  <c r="Y249" i="15" s="1"/>
  <c r="X60" i="15"/>
  <c r="X249" i="15" s="1"/>
  <c r="W60" i="15"/>
  <c r="W249" i="15" s="1"/>
  <c r="V60" i="15"/>
  <c r="V249" i="15" s="1"/>
  <c r="U60" i="15"/>
  <c r="U249" i="15" s="1"/>
  <c r="T60" i="15"/>
  <c r="T249" i="15" s="1"/>
  <c r="S60" i="15"/>
  <c r="S249" i="15" s="1"/>
  <c r="R60" i="15"/>
  <c r="R249" i="15" s="1"/>
  <c r="Q60" i="15"/>
  <c r="Q249" i="15" s="1"/>
  <c r="P60" i="15"/>
  <c r="P249" i="15" s="1"/>
  <c r="AA58" i="15"/>
  <c r="AA268" i="15" s="1"/>
  <c r="Z58" i="15"/>
  <c r="Z268" i="15" s="1"/>
  <c r="Y58" i="15"/>
  <c r="Y268" i="15" s="1"/>
  <c r="X58" i="15"/>
  <c r="X268" i="15" s="1"/>
  <c r="W58" i="15"/>
  <c r="W268" i="15" s="1"/>
  <c r="V58" i="15"/>
  <c r="V268" i="15" s="1"/>
  <c r="U58" i="15"/>
  <c r="U268" i="15" s="1"/>
  <c r="T58" i="15"/>
  <c r="T268" i="15" s="1"/>
  <c r="S58" i="15"/>
  <c r="S268" i="15" s="1"/>
  <c r="R58" i="15"/>
  <c r="R268" i="15" s="1"/>
  <c r="Q58" i="15"/>
  <c r="Q268" i="15" s="1"/>
  <c r="P58" i="15"/>
  <c r="P268" i="15" s="1"/>
  <c r="AA57" i="15"/>
  <c r="AA238" i="15" s="1"/>
  <c r="Z57" i="15"/>
  <c r="Z238" i="15" s="1"/>
  <c r="Y57" i="15"/>
  <c r="Y238" i="15" s="1"/>
  <c r="X57" i="15"/>
  <c r="X238" i="15" s="1"/>
  <c r="W57" i="15"/>
  <c r="W238" i="15" s="1"/>
  <c r="V57" i="15"/>
  <c r="V238" i="15" s="1"/>
  <c r="U57" i="15"/>
  <c r="U238" i="15" s="1"/>
  <c r="T57" i="15"/>
  <c r="T238" i="15" s="1"/>
  <c r="S57" i="15"/>
  <c r="S238" i="15" s="1"/>
  <c r="R57" i="15"/>
  <c r="R238" i="15" s="1"/>
  <c r="Q57" i="15"/>
  <c r="Q238" i="15" s="1"/>
  <c r="P57" i="15"/>
  <c r="P238" i="15" s="1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AB37" i="15"/>
  <c r="AB258" i="15" s="1"/>
  <c r="AA37" i="15"/>
  <c r="AA258" i="15" s="1"/>
  <c r="Z37" i="15"/>
  <c r="Z258" i="15" s="1"/>
  <c r="Y37" i="15"/>
  <c r="Y258" i="15" s="1"/>
  <c r="X37" i="15"/>
  <c r="X258" i="15" s="1"/>
  <c r="W37" i="15"/>
  <c r="W258" i="15" s="1"/>
  <c r="V37" i="15"/>
  <c r="V258" i="15" s="1"/>
  <c r="U37" i="15"/>
  <c r="U258" i="15" s="1"/>
  <c r="T37" i="15"/>
  <c r="T258" i="15" s="1"/>
  <c r="S37" i="15"/>
  <c r="S258" i="15" s="1"/>
  <c r="R37" i="15"/>
  <c r="R258" i="15" s="1"/>
  <c r="Q37" i="15"/>
  <c r="Q258" i="15" s="1"/>
  <c r="P37" i="15"/>
  <c r="P258" i="15" s="1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AB33" i="15"/>
  <c r="AB248" i="15" s="1"/>
  <c r="AA33" i="15"/>
  <c r="AA248" i="15" s="1"/>
  <c r="Z33" i="15"/>
  <c r="Z248" i="15" s="1"/>
  <c r="Y33" i="15"/>
  <c r="Y248" i="15" s="1"/>
  <c r="X33" i="15"/>
  <c r="X248" i="15" s="1"/>
  <c r="W33" i="15"/>
  <c r="W248" i="15" s="1"/>
  <c r="V33" i="15"/>
  <c r="V248" i="15" s="1"/>
  <c r="U33" i="15"/>
  <c r="U248" i="15" s="1"/>
  <c r="T33" i="15"/>
  <c r="T248" i="15" s="1"/>
  <c r="S33" i="15"/>
  <c r="S248" i="15" s="1"/>
  <c r="R33" i="15"/>
  <c r="R248" i="15" s="1"/>
  <c r="Q33" i="15"/>
  <c r="Q248" i="15" s="1"/>
  <c r="P33" i="15"/>
  <c r="P248" i="15" s="1"/>
  <c r="AA31" i="15"/>
  <c r="AA267" i="15" s="1"/>
  <c r="Z31" i="15"/>
  <c r="Z267" i="15" s="1"/>
  <c r="Y31" i="15"/>
  <c r="Y267" i="15" s="1"/>
  <c r="X31" i="15"/>
  <c r="X267" i="15" s="1"/>
  <c r="W31" i="15"/>
  <c r="W267" i="15" s="1"/>
  <c r="V31" i="15"/>
  <c r="V267" i="15" s="1"/>
  <c r="U31" i="15"/>
  <c r="U267" i="15" s="1"/>
  <c r="T31" i="15"/>
  <c r="T267" i="15" s="1"/>
  <c r="S31" i="15"/>
  <c r="S267" i="15" s="1"/>
  <c r="R31" i="15"/>
  <c r="R267" i="15" s="1"/>
  <c r="Q31" i="15"/>
  <c r="Q267" i="15" s="1"/>
  <c r="P31" i="15"/>
  <c r="P267" i="15" s="1"/>
  <c r="AA30" i="15"/>
  <c r="AA237" i="15" s="1"/>
  <c r="Z30" i="15"/>
  <c r="Z237" i="15" s="1"/>
  <c r="Y30" i="15"/>
  <c r="Y237" i="15" s="1"/>
  <c r="X30" i="15"/>
  <c r="X237" i="15" s="1"/>
  <c r="W30" i="15"/>
  <c r="W237" i="15" s="1"/>
  <c r="V30" i="15"/>
  <c r="V237" i="15" s="1"/>
  <c r="U30" i="15"/>
  <c r="U237" i="15" s="1"/>
  <c r="T30" i="15"/>
  <c r="T237" i="15" s="1"/>
  <c r="S30" i="15"/>
  <c r="S237" i="15" s="1"/>
  <c r="R30" i="15"/>
  <c r="R237" i="15" s="1"/>
  <c r="Q30" i="15"/>
  <c r="Q237" i="15" s="1"/>
  <c r="P30" i="15"/>
  <c r="P237" i="15" s="1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AB10" i="15"/>
  <c r="AB257" i="15" s="1"/>
  <c r="AA10" i="15"/>
  <c r="AA257" i="15" s="1"/>
  <c r="Z10" i="15"/>
  <c r="Z257" i="15" s="1"/>
  <c r="Y10" i="15"/>
  <c r="Y257" i="15" s="1"/>
  <c r="X10" i="15"/>
  <c r="X257" i="15" s="1"/>
  <c r="W10" i="15"/>
  <c r="W257" i="15" s="1"/>
  <c r="V10" i="15"/>
  <c r="V257" i="15" s="1"/>
  <c r="U10" i="15"/>
  <c r="U257" i="15" s="1"/>
  <c r="T10" i="15"/>
  <c r="T257" i="15" s="1"/>
  <c r="S10" i="15"/>
  <c r="S257" i="15" s="1"/>
  <c r="R10" i="15"/>
  <c r="R257" i="15" s="1"/>
  <c r="Q10" i="15"/>
  <c r="Q257" i="15" s="1"/>
  <c r="P10" i="15"/>
  <c r="P257" i="15" s="1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AB7" i="15"/>
  <c r="AA7" i="15"/>
  <c r="AA247" i="15" s="1"/>
  <c r="Z7" i="15"/>
  <c r="Z247" i="15" s="1"/>
  <c r="Y7" i="15"/>
  <c r="Y247" i="15" s="1"/>
  <c r="X7" i="15"/>
  <c r="X247" i="15" s="1"/>
  <c r="W7" i="15"/>
  <c r="W247" i="15" s="1"/>
  <c r="V7" i="15"/>
  <c r="V247" i="15" s="1"/>
  <c r="U7" i="15"/>
  <c r="U247" i="15" s="1"/>
  <c r="T7" i="15"/>
  <c r="T247" i="15" s="1"/>
  <c r="S7" i="15"/>
  <c r="S247" i="15" s="1"/>
  <c r="R7" i="15"/>
  <c r="R247" i="15" s="1"/>
  <c r="Q7" i="15"/>
  <c r="Q247" i="15" s="1"/>
  <c r="P7" i="15"/>
  <c r="P247" i="15" s="1"/>
  <c r="AB240" i="13"/>
  <c r="AA240" i="13"/>
  <c r="Z240" i="13"/>
  <c r="Y240" i="13"/>
  <c r="X240" i="13"/>
  <c r="W240" i="13"/>
  <c r="V240" i="13"/>
  <c r="U240" i="13"/>
  <c r="T240" i="13"/>
  <c r="S240" i="13"/>
  <c r="R240" i="13"/>
  <c r="Q240" i="13"/>
  <c r="P240" i="13"/>
  <c r="O240" i="13"/>
  <c r="N240" i="13"/>
  <c r="M240" i="13"/>
  <c r="L240" i="13"/>
  <c r="K240" i="13"/>
  <c r="J240" i="13"/>
  <c r="I240" i="13"/>
  <c r="H240" i="13"/>
  <c r="G240" i="13"/>
  <c r="F240" i="13"/>
  <c r="E240" i="13"/>
  <c r="D240" i="13"/>
  <c r="C240" i="13"/>
  <c r="AA239" i="13"/>
  <c r="Z239" i="13"/>
  <c r="Y239" i="13"/>
  <c r="X239" i="13"/>
  <c r="W239" i="13"/>
  <c r="V239" i="13"/>
  <c r="U239" i="13"/>
  <c r="T239" i="13"/>
  <c r="S239" i="13"/>
  <c r="R239" i="13"/>
  <c r="Q239" i="13"/>
  <c r="P239" i="13"/>
  <c r="O239" i="13"/>
  <c r="N239" i="13"/>
  <c r="M239" i="13"/>
  <c r="L239" i="13"/>
  <c r="K239" i="13"/>
  <c r="J239" i="13"/>
  <c r="I239" i="13"/>
  <c r="H239" i="13"/>
  <c r="G239" i="13"/>
  <c r="F239" i="13"/>
  <c r="E239" i="13"/>
  <c r="D239" i="13"/>
  <c r="C239" i="13"/>
  <c r="AB238" i="13"/>
  <c r="AA238" i="13"/>
  <c r="Z238" i="13"/>
  <c r="Y238" i="13"/>
  <c r="X238" i="13"/>
  <c r="W238" i="13"/>
  <c r="V238" i="13"/>
  <c r="U238" i="13"/>
  <c r="S238" i="13"/>
  <c r="R238" i="13"/>
  <c r="Q238" i="13"/>
  <c r="P238" i="13"/>
  <c r="O238" i="13"/>
  <c r="N238" i="13"/>
  <c r="M238" i="13"/>
  <c r="L238" i="13"/>
  <c r="K238" i="13"/>
  <c r="J238" i="13"/>
  <c r="I238" i="13"/>
  <c r="H238" i="13"/>
  <c r="G238" i="13"/>
  <c r="F238" i="13"/>
  <c r="E238" i="13"/>
  <c r="D238" i="13"/>
  <c r="C238" i="13"/>
  <c r="AB237" i="13"/>
  <c r="AA237" i="13"/>
  <c r="Z237" i="13"/>
  <c r="Y237" i="13"/>
  <c r="X237" i="13"/>
  <c r="W237" i="13"/>
  <c r="V237" i="13"/>
  <c r="U237" i="13"/>
  <c r="T237" i="13"/>
  <c r="S237" i="13"/>
  <c r="R237" i="13"/>
  <c r="Q237" i="13"/>
  <c r="P237" i="13"/>
  <c r="O237" i="13"/>
  <c r="N237" i="13"/>
  <c r="M237" i="13"/>
  <c r="L237" i="13"/>
  <c r="K237" i="13"/>
  <c r="J237" i="13"/>
  <c r="I237" i="13"/>
  <c r="H237" i="13"/>
  <c r="G237" i="13"/>
  <c r="F237" i="13"/>
  <c r="E237" i="13"/>
  <c r="D237" i="13"/>
  <c r="C237" i="13"/>
  <c r="AA236" i="13"/>
  <c r="Z236" i="13"/>
  <c r="Y236" i="13"/>
  <c r="X236" i="13"/>
  <c r="W236" i="13"/>
  <c r="V236" i="13"/>
  <c r="U236" i="13"/>
  <c r="T236" i="13"/>
  <c r="S236" i="13"/>
  <c r="R236" i="13"/>
  <c r="Q236" i="13"/>
  <c r="P236" i="13"/>
  <c r="O236" i="13"/>
  <c r="N236" i="13"/>
  <c r="M236" i="13"/>
  <c r="L236" i="13"/>
  <c r="K236" i="13"/>
  <c r="J236" i="13"/>
  <c r="I236" i="13"/>
  <c r="H236" i="13"/>
  <c r="G236" i="13"/>
  <c r="F236" i="13"/>
  <c r="E236" i="13"/>
  <c r="D236" i="13"/>
  <c r="C236" i="13"/>
  <c r="AA235" i="13"/>
  <c r="Z235" i="13"/>
  <c r="Y235" i="13"/>
  <c r="X235" i="13"/>
  <c r="W235" i="13"/>
  <c r="V235" i="13"/>
  <c r="U235" i="13"/>
  <c r="T235" i="13"/>
  <c r="S235" i="13"/>
  <c r="R235" i="13"/>
  <c r="Q235" i="13"/>
  <c r="P235" i="13"/>
  <c r="O235" i="13"/>
  <c r="N235" i="13"/>
  <c r="M235" i="13"/>
  <c r="L235" i="13"/>
  <c r="K235" i="13"/>
  <c r="J235" i="13"/>
  <c r="I235" i="13"/>
  <c r="H235" i="13"/>
  <c r="G235" i="13"/>
  <c r="F235" i="13"/>
  <c r="E235" i="13"/>
  <c r="D235" i="13"/>
  <c r="C235" i="13"/>
  <c r="AA234" i="13"/>
  <c r="Z234" i="13"/>
  <c r="Y234" i="13"/>
  <c r="X234" i="13"/>
  <c r="W234" i="13"/>
  <c r="V234" i="13"/>
  <c r="U234" i="13"/>
  <c r="T234" i="13"/>
  <c r="S234" i="13"/>
  <c r="R234" i="13"/>
  <c r="Q234" i="13"/>
  <c r="P234" i="13"/>
  <c r="O234" i="13"/>
  <c r="N234" i="13"/>
  <c r="M234" i="13"/>
  <c r="L234" i="13"/>
  <c r="K234" i="13"/>
  <c r="J234" i="13"/>
  <c r="I234" i="13"/>
  <c r="H234" i="13"/>
  <c r="G234" i="13"/>
  <c r="F234" i="13"/>
  <c r="E234" i="13"/>
  <c r="D234" i="13"/>
  <c r="C234" i="13"/>
  <c r="AA233" i="13"/>
  <c r="Z233" i="13"/>
  <c r="Y233" i="13"/>
  <c r="X233" i="13"/>
  <c r="W233" i="13"/>
  <c r="V233" i="13"/>
  <c r="U233" i="13"/>
  <c r="T233" i="13"/>
  <c r="S233" i="13"/>
  <c r="R233" i="13"/>
  <c r="Q233" i="13"/>
  <c r="P233" i="13"/>
  <c r="O233" i="13"/>
  <c r="N233" i="13"/>
  <c r="M233" i="13"/>
  <c r="L233" i="13"/>
  <c r="K233" i="13"/>
  <c r="J233" i="13"/>
  <c r="I233" i="13"/>
  <c r="H233" i="13"/>
  <c r="G233" i="13"/>
  <c r="F233" i="13"/>
  <c r="E233" i="13"/>
  <c r="D233" i="13"/>
  <c r="C233" i="13"/>
  <c r="AA232" i="13"/>
  <c r="Z232" i="13"/>
  <c r="Y232" i="13"/>
  <c r="X232" i="13"/>
  <c r="W232" i="13"/>
  <c r="V232" i="13"/>
  <c r="U232" i="13"/>
  <c r="T232" i="13"/>
  <c r="S232" i="13"/>
  <c r="R232" i="13"/>
  <c r="Q232" i="13"/>
  <c r="P232" i="13"/>
  <c r="O232" i="13"/>
  <c r="N232" i="13"/>
  <c r="M232" i="13"/>
  <c r="L232" i="13"/>
  <c r="K232" i="13"/>
  <c r="J232" i="13"/>
  <c r="I232" i="13"/>
  <c r="H232" i="13"/>
  <c r="G232" i="13"/>
  <c r="F232" i="13"/>
  <c r="E232" i="13"/>
  <c r="D232" i="13"/>
  <c r="C232" i="13"/>
  <c r="AB230" i="13"/>
  <c r="AA230" i="13"/>
  <c r="Z230" i="13"/>
  <c r="Y230" i="13"/>
  <c r="X230" i="13"/>
  <c r="W230" i="13"/>
  <c r="V230" i="13"/>
  <c r="U230" i="13"/>
  <c r="T230" i="13"/>
  <c r="S230" i="13"/>
  <c r="R230" i="13"/>
  <c r="Q230" i="13"/>
  <c r="P230" i="13"/>
  <c r="O230" i="13"/>
  <c r="N230" i="13"/>
  <c r="M230" i="13"/>
  <c r="L230" i="13"/>
  <c r="K230" i="13"/>
  <c r="J230" i="13"/>
  <c r="I230" i="13"/>
  <c r="H230" i="13"/>
  <c r="G230" i="13"/>
  <c r="F230" i="13"/>
  <c r="E230" i="13"/>
  <c r="D230" i="13"/>
  <c r="C230" i="13"/>
  <c r="AA229" i="13"/>
  <c r="Z229" i="13"/>
  <c r="Y229" i="13"/>
  <c r="X229" i="13"/>
  <c r="W229" i="13"/>
  <c r="V229" i="13"/>
  <c r="U229" i="13"/>
  <c r="T229" i="13"/>
  <c r="S229" i="13"/>
  <c r="R229" i="13"/>
  <c r="Q229" i="13"/>
  <c r="P229" i="13"/>
  <c r="O229" i="13"/>
  <c r="N229" i="13"/>
  <c r="M229" i="13"/>
  <c r="L229" i="13"/>
  <c r="K229" i="13"/>
  <c r="J229" i="13"/>
  <c r="I229" i="13"/>
  <c r="H229" i="13"/>
  <c r="G229" i="13"/>
  <c r="F229" i="13"/>
  <c r="E229" i="13"/>
  <c r="D229" i="13"/>
  <c r="C229" i="13"/>
  <c r="AB228" i="13"/>
  <c r="AA228" i="13"/>
  <c r="Z228" i="13"/>
  <c r="Y228" i="13"/>
  <c r="X228" i="13"/>
  <c r="W228" i="13"/>
  <c r="V228" i="13"/>
  <c r="U228" i="13"/>
  <c r="T228" i="13"/>
  <c r="S228" i="13"/>
  <c r="R228" i="13"/>
  <c r="Q228" i="13"/>
  <c r="P228" i="13"/>
  <c r="O228" i="13"/>
  <c r="N228" i="13"/>
  <c r="M228" i="13"/>
  <c r="L228" i="13"/>
  <c r="K228" i="13"/>
  <c r="J228" i="13"/>
  <c r="I228" i="13"/>
  <c r="H228" i="13"/>
  <c r="G228" i="13"/>
  <c r="F228" i="13"/>
  <c r="E228" i="13"/>
  <c r="D228" i="13"/>
  <c r="C228" i="13"/>
  <c r="AB227" i="13"/>
  <c r="AA227" i="13"/>
  <c r="Z227" i="13"/>
  <c r="Y227" i="13"/>
  <c r="X227" i="13"/>
  <c r="W227" i="13"/>
  <c r="V227" i="13"/>
  <c r="U227" i="13"/>
  <c r="T227" i="13"/>
  <c r="S227" i="13"/>
  <c r="R227" i="13"/>
  <c r="Q227" i="13"/>
  <c r="P227" i="13"/>
  <c r="O227" i="13"/>
  <c r="N227" i="13"/>
  <c r="M227" i="13"/>
  <c r="L227" i="13"/>
  <c r="K227" i="13"/>
  <c r="J227" i="13"/>
  <c r="I227" i="13"/>
  <c r="H227" i="13"/>
  <c r="G227" i="13"/>
  <c r="F227" i="13"/>
  <c r="E227" i="13"/>
  <c r="D227" i="13"/>
  <c r="C227" i="13"/>
  <c r="AA226" i="13"/>
  <c r="Z226" i="13"/>
  <c r="Y226" i="13"/>
  <c r="X226" i="13"/>
  <c r="W226" i="13"/>
  <c r="V226" i="13"/>
  <c r="U226" i="13"/>
  <c r="T226" i="13"/>
  <c r="S226" i="13"/>
  <c r="R226" i="13"/>
  <c r="Q226" i="13"/>
  <c r="P226" i="13"/>
  <c r="O226" i="13"/>
  <c r="N226" i="13"/>
  <c r="M226" i="13"/>
  <c r="L226" i="13"/>
  <c r="K226" i="13"/>
  <c r="J226" i="13"/>
  <c r="I226" i="13"/>
  <c r="H226" i="13"/>
  <c r="G226" i="13"/>
  <c r="F226" i="13"/>
  <c r="E226" i="13"/>
  <c r="D226" i="13"/>
  <c r="C226" i="13"/>
  <c r="AA225" i="13"/>
  <c r="Z225" i="13"/>
  <c r="Y225" i="13"/>
  <c r="X225" i="13"/>
  <c r="W225" i="13"/>
  <c r="V225" i="13"/>
  <c r="U225" i="13"/>
  <c r="T225" i="13"/>
  <c r="S225" i="13"/>
  <c r="R225" i="13"/>
  <c r="Q225" i="13"/>
  <c r="P225" i="13"/>
  <c r="O225" i="13"/>
  <c r="N225" i="13"/>
  <c r="M225" i="13"/>
  <c r="L225" i="13"/>
  <c r="K225" i="13"/>
  <c r="J225" i="13"/>
  <c r="I225" i="13"/>
  <c r="H225" i="13"/>
  <c r="G225" i="13"/>
  <c r="F225" i="13"/>
  <c r="E225" i="13"/>
  <c r="D225" i="13"/>
  <c r="C225" i="13"/>
  <c r="AA224" i="13"/>
  <c r="Z224" i="13"/>
  <c r="Y224" i="13"/>
  <c r="X224" i="13"/>
  <c r="W224" i="13"/>
  <c r="V224" i="13"/>
  <c r="U224" i="13"/>
  <c r="T224" i="13"/>
  <c r="S224" i="13"/>
  <c r="R224" i="13"/>
  <c r="Q224" i="13"/>
  <c r="P224" i="13"/>
  <c r="O224" i="13"/>
  <c r="N224" i="13"/>
  <c r="M224" i="13"/>
  <c r="L224" i="13"/>
  <c r="K224" i="13"/>
  <c r="J224" i="13"/>
  <c r="I224" i="13"/>
  <c r="H224" i="13"/>
  <c r="G224" i="13"/>
  <c r="F224" i="13"/>
  <c r="E224" i="13"/>
  <c r="D224" i="13"/>
  <c r="C224" i="13"/>
  <c r="AA223" i="13"/>
  <c r="Z223" i="13"/>
  <c r="Y223" i="13"/>
  <c r="X223" i="13"/>
  <c r="W223" i="13"/>
  <c r="V223" i="13"/>
  <c r="U223" i="13"/>
  <c r="T223" i="13"/>
  <c r="S223" i="13"/>
  <c r="R223" i="13"/>
  <c r="Q223" i="13"/>
  <c r="P223" i="13"/>
  <c r="O223" i="13"/>
  <c r="N223" i="13"/>
  <c r="M223" i="13"/>
  <c r="L223" i="13"/>
  <c r="K223" i="13"/>
  <c r="J223" i="13"/>
  <c r="I223" i="13"/>
  <c r="H223" i="13"/>
  <c r="G223" i="13"/>
  <c r="F223" i="13"/>
  <c r="E223" i="13"/>
  <c r="D223" i="13"/>
  <c r="C223" i="13"/>
  <c r="AA222" i="13"/>
  <c r="Z222" i="13"/>
  <c r="Y222" i="13"/>
  <c r="X222" i="13"/>
  <c r="W222" i="13"/>
  <c r="V222" i="13"/>
  <c r="U222" i="13"/>
  <c r="T222" i="13"/>
  <c r="S222" i="13"/>
  <c r="R222" i="13"/>
  <c r="Q222" i="13"/>
  <c r="P222" i="13"/>
  <c r="O222" i="13"/>
  <c r="N222" i="13"/>
  <c r="M222" i="13"/>
  <c r="L222" i="13"/>
  <c r="K222" i="13"/>
  <c r="J222" i="13"/>
  <c r="I222" i="13"/>
  <c r="H222" i="13"/>
  <c r="G222" i="13"/>
  <c r="F222" i="13"/>
  <c r="E222" i="13"/>
  <c r="D222" i="13"/>
  <c r="C222" i="13"/>
  <c r="AB220" i="13"/>
  <c r="AA220" i="13"/>
  <c r="Z220" i="13"/>
  <c r="Y220" i="13"/>
  <c r="X220" i="13"/>
  <c r="W220" i="13"/>
  <c r="V220" i="13"/>
  <c r="U220" i="13"/>
  <c r="T220" i="13"/>
  <c r="S220" i="13"/>
  <c r="R220" i="13"/>
  <c r="Q220" i="13"/>
  <c r="P220" i="13"/>
  <c r="O220" i="13"/>
  <c r="N220" i="13"/>
  <c r="M220" i="13"/>
  <c r="L220" i="13"/>
  <c r="K220" i="13"/>
  <c r="J220" i="13"/>
  <c r="I220" i="13"/>
  <c r="H220" i="13"/>
  <c r="G220" i="13"/>
  <c r="F220" i="13"/>
  <c r="E220" i="13"/>
  <c r="D220" i="13"/>
  <c r="C220" i="13"/>
  <c r="AA219" i="13"/>
  <c r="Z219" i="13"/>
  <c r="Y219" i="13"/>
  <c r="X219" i="13"/>
  <c r="W219" i="13"/>
  <c r="V219" i="13"/>
  <c r="U219" i="13"/>
  <c r="T219" i="13"/>
  <c r="S219" i="13"/>
  <c r="R219" i="13"/>
  <c r="Q219" i="13"/>
  <c r="P219" i="13"/>
  <c r="O219" i="13"/>
  <c r="N219" i="13"/>
  <c r="M219" i="13"/>
  <c r="L219" i="13"/>
  <c r="K219" i="13"/>
  <c r="J219" i="13"/>
  <c r="I219" i="13"/>
  <c r="H219" i="13"/>
  <c r="G219" i="13"/>
  <c r="F219" i="13"/>
  <c r="E219" i="13"/>
  <c r="D219" i="13"/>
  <c r="C219" i="13"/>
  <c r="AB218" i="13"/>
  <c r="AA218" i="13"/>
  <c r="Z218" i="13"/>
  <c r="Y218" i="13"/>
  <c r="X218" i="13"/>
  <c r="W218" i="13"/>
  <c r="V218" i="13"/>
  <c r="U218" i="13"/>
  <c r="T218" i="13"/>
  <c r="S218" i="13"/>
  <c r="R218" i="13"/>
  <c r="Q218" i="13"/>
  <c r="P218" i="13"/>
  <c r="O218" i="13"/>
  <c r="N218" i="13"/>
  <c r="M218" i="13"/>
  <c r="L218" i="13"/>
  <c r="K218" i="13"/>
  <c r="J218" i="13"/>
  <c r="I218" i="13"/>
  <c r="H218" i="13"/>
  <c r="G218" i="13"/>
  <c r="F218" i="13"/>
  <c r="E218" i="13"/>
  <c r="D218" i="13"/>
  <c r="C218" i="13"/>
  <c r="AB217" i="13"/>
  <c r="AA217" i="13"/>
  <c r="Z217" i="13"/>
  <c r="Y217" i="13"/>
  <c r="X217" i="13"/>
  <c r="W217" i="13"/>
  <c r="V217" i="13"/>
  <c r="U217" i="13"/>
  <c r="T217" i="13"/>
  <c r="S217" i="13"/>
  <c r="R217" i="13"/>
  <c r="Q217" i="13"/>
  <c r="P217" i="13"/>
  <c r="O217" i="13"/>
  <c r="N217" i="13"/>
  <c r="M217" i="13"/>
  <c r="L217" i="13"/>
  <c r="K217" i="13"/>
  <c r="J217" i="13"/>
  <c r="I217" i="13"/>
  <c r="H217" i="13"/>
  <c r="G217" i="13"/>
  <c r="F217" i="13"/>
  <c r="E217" i="13"/>
  <c r="D217" i="13"/>
  <c r="C217" i="13"/>
  <c r="AA216" i="13"/>
  <c r="Z216" i="13"/>
  <c r="Y216" i="13"/>
  <c r="X216" i="13"/>
  <c r="W216" i="13"/>
  <c r="V216" i="13"/>
  <c r="U216" i="13"/>
  <c r="T216" i="13"/>
  <c r="S216" i="13"/>
  <c r="R216" i="13"/>
  <c r="Q216" i="13"/>
  <c r="P216" i="13"/>
  <c r="O216" i="13"/>
  <c r="N216" i="13"/>
  <c r="M216" i="13"/>
  <c r="L216" i="13"/>
  <c r="K216" i="13"/>
  <c r="J216" i="13"/>
  <c r="I216" i="13"/>
  <c r="H216" i="13"/>
  <c r="G216" i="13"/>
  <c r="F216" i="13"/>
  <c r="E216" i="13"/>
  <c r="D216" i="13"/>
  <c r="C216" i="13"/>
  <c r="AA215" i="13"/>
  <c r="Z215" i="13"/>
  <c r="Y215" i="13"/>
  <c r="X215" i="13"/>
  <c r="W215" i="13"/>
  <c r="V215" i="13"/>
  <c r="U215" i="13"/>
  <c r="T215" i="13"/>
  <c r="S215" i="13"/>
  <c r="R215" i="13"/>
  <c r="Q215" i="13"/>
  <c r="P215" i="13"/>
  <c r="O215" i="13"/>
  <c r="N215" i="13"/>
  <c r="M215" i="13"/>
  <c r="L215" i="13"/>
  <c r="K215" i="13"/>
  <c r="J215" i="13"/>
  <c r="I215" i="13"/>
  <c r="H215" i="13"/>
  <c r="G215" i="13"/>
  <c r="F215" i="13"/>
  <c r="E215" i="13"/>
  <c r="D215" i="13"/>
  <c r="C215" i="13"/>
  <c r="AA214" i="13"/>
  <c r="Z214" i="13"/>
  <c r="Y214" i="13"/>
  <c r="X214" i="13"/>
  <c r="W214" i="13"/>
  <c r="V214" i="13"/>
  <c r="U214" i="13"/>
  <c r="T214" i="13"/>
  <c r="S214" i="13"/>
  <c r="R214" i="13"/>
  <c r="Q214" i="13"/>
  <c r="P214" i="13"/>
  <c r="O214" i="13"/>
  <c r="N214" i="13"/>
  <c r="M214" i="13"/>
  <c r="L214" i="13"/>
  <c r="K214" i="13"/>
  <c r="J214" i="13"/>
  <c r="I214" i="13"/>
  <c r="H214" i="13"/>
  <c r="G214" i="13"/>
  <c r="F214" i="13"/>
  <c r="E214" i="13"/>
  <c r="D214" i="13"/>
  <c r="C214" i="13"/>
  <c r="AA213" i="13"/>
  <c r="Z213" i="13"/>
  <c r="Y213" i="13"/>
  <c r="X213" i="13"/>
  <c r="W213" i="13"/>
  <c r="V213" i="13"/>
  <c r="U213" i="13"/>
  <c r="T213" i="13"/>
  <c r="S213" i="13"/>
  <c r="R213" i="13"/>
  <c r="Q213" i="13"/>
  <c r="P213" i="13"/>
  <c r="O213" i="13"/>
  <c r="N213" i="13"/>
  <c r="M213" i="13"/>
  <c r="L213" i="13"/>
  <c r="K213" i="13"/>
  <c r="J213" i="13"/>
  <c r="I213" i="13"/>
  <c r="H213" i="13"/>
  <c r="G213" i="13"/>
  <c r="F213" i="13"/>
  <c r="E213" i="13"/>
  <c r="D213" i="13"/>
  <c r="C213" i="13"/>
  <c r="AA212" i="13"/>
  <c r="Z212" i="13"/>
  <c r="Y212" i="13"/>
  <c r="X212" i="13"/>
  <c r="W212" i="13"/>
  <c r="V212" i="13"/>
  <c r="U212" i="13"/>
  <c r="T212" i="13"/>
  <c r="S212" i="13"/>
  <c r="R212" i="13"/>
  <c r="Q212" i="13"/>
  <c r="P212" i="13"/>
  <c r="O212" i="13"/>
  <c r="N212" i="13"/>
  <c r="M212" i="13"/>
  <c r="L212" i="13"/>
  <c r="K212" i="13"/>
  <c r="J212" i="13"/>
  <c r="I212" i="13"/>
  <c r="H212" i="13"/>
  <c r="G212" i="13"/>
  <c r="F212" i="13"/>
  <c r="E212" i="13"/>
  <c r="D212" i="13"/>
  <c r="C212" i="13"/>
  <c r="AB210" i="13"/>
  <c r="AA210" i="13"/>
  <c r="Z210" i="13"/>
  <c r="Y210" i="13"/>
  <c r="X210" i="13"/>
  <c r="W210" i="13"/>
  <c r="V210" i="13"/>
  <c r="U210" i="13"/>
  <c r="T210" i="13"/>
  <c r="S210" i="13"/>
  <c r="R210" i="13"/>
  <c r="Q210" i="13"/>
  <c r="P210" i="13"/>
  <c r="O210" i="13"/>
  <c r="N210" i="13"/>
  <c r="M210" i="13"/>
  <c r="L210" i="13"/>
  <c r="K210" i="13"/>
  <c r="J210" i="13"/>
  <c r="I210" i="13"/>
  <c r="H210" i="13"/>
  <c r="G210" i="13"/>
  <c r="F210" i="13"/>
  <c r="E210" i="13"/>
  <c r="D210" i="13"/>
  <c r="C210" i="13"/>
  <c r="AA209" i="13"/>
  <c r="Z209" i="13"/>
  <c r="Y209" i="13"/>
  <c r="X209" i="13"/>
  <c r="W209" i="13"/>
  <c r="V209" i="13"/>
  <c r="U209" i="13"/>
  <c r="T209" i="13"/>
  <c r="S209" i="13"/>
  <c r="R209" i="13"/>
  <c r="Q209" i="13"/>
  <c r="P209" i="13"/>
  <c r="O209" i="13"/>
  <c r="N209" i="13"/>
  <c r="M209" i="13"/>
  <c r="L209" i="13"/>
  <c r="K209" i="13"/>
  <c r="J209" i="13"/>
  <c r="I209" i="13"/>
  <c r="H209" i="13"/>
  <c r="G209" i="13"/>
  <c r="F209" i="13"/>
  <c r="E209" i="13"/>
  <c r="D209" i="13"/>
  <c r="C209" i="13"/>
  <c r="AB208" i="13"/>
  <c r="AA208" i="13"/>
  <c r="Z208" i="13"/>
  <c r="Y208" i="13"/>
  <c r="X208" i="13"/>
  <c r="W208" i="13"/>
  <c r="V208" i="13"/>
  <c r="U208" i="13"/>
  <c r="T208" i="13"/>
  <c r="S208" i="13"/>
  <c r="R208" i="13"/>
  <c r="Q208" i="13"/>
  <c r="P208" i="13"/>
  <c r="O208" i="13"/>
  <c r="N208" i="13"/>
  <c r="M208" i="13"/>
  <c r="L208" i="13"/>
  <c r="K208" i="13"/>
  <c r="J208" i="13"/>
  <c r="I208" i="13"/>
  <c r="H208" i="13"/>
  <c r="G208" i="13"/>
  <c r="F208" i="13"/>
  <c r="E208" i="13"/>
  <c r="D208" i="13"/>
  <c r="C208" i="13"/>
  <c r="AB207" i="13"/>
  <c r="AA207" i="13"/>
  <c r="Z207" i="13"/>
  <c r="Y207" i="13"/>
  <c r="X207" i="13"/>
  <c r="W207" i="13"/>
  <c r="V207" i="13"/>
  <c r="U207" i="13"/>
  <c r="T207" i="13"/>
  <c r="S207" i="13"/>
  <c r="R207" i="13"/>
  <c r="Q207" i="13"/>
  <c r="P207" i="13"/>
  <c r="O207" i="13"/>
  <c r="N207" i="13"/>
  <c r="M207" i="13"/>
  <c r="L207" i="13"/>
  <c r="K207" i="13"/>
  <c r="J207" i="13"/>
  <c r="I207" i="13"/>
  <c r="H207" i="13"/>
  <c r="G207" i="13"/>
  <c r="F207" i="13"/>
  <c r="E207" i="13"/>
  <c r="D207" i="13"/>
  <c r="C207" i="13"/>
  <c r="AA206" i="13"/>
  <c r="Z206" i="13"/>
  <c r="Y206" i="13"/>
  <c r="X206" i="13"/>
  <c r="W206" i="13"/>
  <c r="V206" i="13"/>
  <c r="U206" i="13"/>
  <c r="T206" i="13"/>
  <c r="S206" i="13"/>
  <c r="R206" i="13"/>
  <c r="Q206" i="13"/>
  <c r="P206" i="13"/>
  <c r="O206" i="13"/>
  <c r="N206" i="13"/>
  <c r="M206" i="13"/>
  <c r="L206" i="13"/>
  <c r="K206" i="13"/>
  <c r="J206" i="13"/>
  <c r="I206" i="13"/>
  <c r="H206" i="13"/>
  <c r="G206" i="13"/>
  <c r="F206" i="13"/>
  <c r="E206" i="13"/>
  <c r="D206" i="13"/>
  <c r="C206" i="13"/>
  <c r="AA205" i="13"/>
  <c r="Z205" i="13"/>
  <c r="Y205" i="13"/>
  <c r="X205" i="13"/>
  <c r="W205" i="13"/>
  <c r="V205" i="13"/>
  <c r="U205" i="13"/>
  <c r="T205" i="13"/>
  <c r="S205" i="13"/>
  <c r="R205" i="13"/>
  <c r="Q205" i="13"/>
  <c r="P205" i="13"/>
  <c r="O205" i="13"/>
  <c r="N205" i="13"/>
  <c r="M205" i="13"/>
  <c r="L205" i="13"/>
  <c r="K205" i="13"/>
  <c r="J205" i="13"/>
  <c r="I205" i="13"/>
  <c r="H205" i="13"/>
  <c r="G205" i="13"/>
  <c r="F205" i="13"/>
  <c r="E205" i="13"/>
  <c r="D205" i="13"/>
  <c r="C205" i="13"/>
  <c r="AA204" i="13"/>
  <c r="Z204" i="13"/>
  <c r="Y204" i="13"/>
  <c r="X204" i="13"/>
  <c r="W204" i="13"/>
  <c r="V204" i="13"/>
  <c r="U204" i="13"/>
  <c r="T204" i="13"/>
  <c r="S204" i="13"/>
  <c r="R204" i="13"/>
  <c r="Q204" i="13"/>
  <c r="P204" i="13"/>
  <c r="O204" i="13"/>
  <c r="N204" i="13"/>
  <c r="M204" i="13"/>
  <c r="L204" i="13"/>
  <c r="K204" i="13"/>
  <c r="J204" i="13"/>
  <c r="I204" i="13"/>
  <c r="H204" i="13"/>
  <c r="G204" i="13"/>
  <c r="F204" i="13"/>
  <c r="E204" i="13"/>
  <c r="D204" i="13"/>
  <c r="C204" i="13"/>
  <c r="AA203" i="13"/>
  <c r="Z203" i="13"/>
  <c r="Y203" i="13"/>
  <c r="X203" i="13"/>
  <c r="W203" i="13"/>
  <c r="V203" i="13"/>
  <c r="U203" i="13"/>
  <c r="T203" i="13"/>
  <c r="S203" i="13"/>
  <c r="R203" i="13"/>
  <c r="Q203" i="13"/>
  <c r="P203" i="13"/>
  <c r="O203" i="13"/>
  <c r="N203" i="13"/>
  <c r="M203" i="13"/>
  <c r="L203" i="13"/>
  <c r="K203" i="13"/>
  <c r="J203" i="13"/>
  <c r="I203" i="13"/>
  <c r="H203" i="13"/>
  <c r="G203" i="13"/>
  <c r="F203" i="13"/>
  <c r="E203" i="13"/>
  <c r="D203" i="13"/>
  <c r="C203" i="13"/>
  <c r="AA202" i="13"/>
  <c r="Z202" i="13"/>
  <c r="Y202" i="13"/>
  <c r="X202" i="13"/>
  <c r="W202" i="13"/>
  <c r="V202" i="13"/>
  <c r="U202" i="13"/>
  <c r="T202" i="13"/>
  <c r="S202" i="13"/>
  <c r="R202" i="13"/>
  <c r="Q202" i="13"/>
  <c r="P202" i="13"/>
  <c r="O202" i="13"/>
  <c r="N202" i="13"/>
  <c r="M202" i="13"/>
  <c r="L202" i="13"/>
  <c r="K202" i="13"/>
  <c r="J202" i="13"/>
  <c r="I202" i="13"/>
  <c r="H202" i="13"/>
  <c r="G202" i="13"/>
  <c r="F202" i="13"/>
  <c r="E202" i="13"/>
  <c r="D202" i="13"/>
  <c r="C202" i="13"/>
  <c r="AB171" i="13"/>
  <c r="AB162" i="13"/>
  <c r="AB229" i="13" s="1"/>
  <c r="AB161" i="13"/>
  <c r="AB219" i="13" s="1"/>
  <c r="AB109" i="13"/>
  <c r="AB100" i="13"/>
  <c r="AB226" i="13" s="1"/>
  <c r="AB97" i="13"/>
  <c r="AB216" i="13" s="1"/>
  <c r="AB87" i="13"/>
  <c r="AB78" i="13"/>
  <c r="AB225" i="13" s="1"/>
  <c r="AB73" i="13"/>
  <c r="AB215" i="13" s="1"/>
  <c r="AB63" i="13"/>
  <c r="AB54" i="13"/>
  <c r="AB224" i="13" s="1"/>
  <c r="AB52" i="13"/>
  <c r="AB214" i="13" s="1"/>
  <c r="AB42" i="13"/>
  <c r="AB33" i="13"/>
  <c r="AB223" i="13" s="1"/>
  <c r="AB29" i="13"/>
  <c r="AB213" i="13" s="1"/>
  <c r="AB19" i="13"/>
  <c r="AB10" i="13"/>
  <c r="AB222" i="13" s="1"/>
  <c r="AB7" i="13"/>
  <c r="AB212" i="13" s="1"/>
  <c r="AB240" i="11"/>
  <c r="O240" i="11"/>
  <c r="N240" i="11"/>
  <c r="M240" i="11"/>
  <c r="L240" i="11"/>
  <c r="K240" i="11"/>
  <c r="J240" i="11"/>
  <c r="I240" i="11"/>
  <c r="H240" i="11"/>
  <c r="G240" i="11"/>
  <c r="F240" i="11"/>
  <c r="E240" i="11"/>
  <c r="D240" i="11"/>
  <c r="C240" i="11"/>
  <c r="O239" i="11"/>
  <c r="N239" i="11"/>
  <c r="M239" i="11"/>
  <c r="L239" i="11"/>
  <c r="K239" i="11"/>
  <c r="J239" i="11"/>
  <c r="I239" i="11"/>
  <c r="H239" i="11"/>
  <c r="G239" i="11"/>
  <c r="F239" i="11"/>
  <c r="E239" i="11"/>
  <c r="D239" i="11"/>
  <c r="C239" i="11"/>
  <c r="AB238" i="11"/>
  <c r="O238" i="11"/>
  <c r="N238" i="11"/>
  <c r="M238" i="11"/>
  <c r="L238" i="11"/>
  <c r="K238" i="11"/>
  <c r="J238" i="11"/>
  <c r="I238" i="11"/>
  <c r="H238" i="11"/>
  <c r="G238" i="11"/>
  <c r="F238" i="11"/>
  <c r="E238" i="11"/>
  <c r="D238" i="11"/>
  <c r="C238" i="11"/>
  <c r="AB237" i="11"/>
  <c r="O237" i="11"/>
  <c r="N237" i="11"/>
  <c r="M237" i="11"/>
  <c r="L237" i="11"/>
  <c r="K237" i="11"/>
  <c r="J237" i="11"/>
  <c r="I237" i="11"/>
  <c r="H237" i="11"/>
  <c r="G237" i="11"/>
  <c r="F237" i="11"/>
  <c r="E237" i="11"/>
  <c r="D237" i="11"/>
  <c r="C237" i="11"/>
  <c r="O236" i="11"/>
  <c r="N236" i="11"/>
  <c r="M236" i="11"/>
  <c r="L236" i="11"/>
  <c r="K236" i="11"/>
  <c r="J236" i="11"/>
  <c r="I236" i="11"/>
  <c r="H236" i="11"/>
  <c r="G236" i="11"/>
  <c r="F236" i="11"/>
  <c r="E236" i="11"/>
  <c r="D236" i="11"/>
  <c r="C236" i="11"/>
  <c r="O235" i="11"/>
  <c r="N235" i="11"/>
  <c r="M235" i="11"/>
  <c r="L235" i="11"/>
  <c r="K235" i="11"/>
  <c r="J235" i="11"/>
  <c r="I235" i="11"/>
  <c r="H235" i="11"/>
  <c r="G235" i="11"/>
  <c r="F235" i="11"/>
  <c r="E235" i="11"/>
  <c r="D235" i="11"/>
  <c r="C235" i="11"/>
  <c r="O234" i="11"/>
  <c r="N234" i="11"/>
  <c r="M234" i="11"/>
  <c r="L234" i="11"/>
  <c r="K234" i="11"/>
  <c r="J234" i="11"/>
  <c r="I234" i="11"/>
  <c r="H234" i="11"/>
  <c r="G234" i="11"/>
  <c r="F234" i="11"/>
  <c r="E234" i="11"/>
  <c r="D234" i="11"/>
  <c r="C234" i="11"/>
  <c r="O233" i="11"/>
  <c r="N233" i="11"/>
  <c r="M233" i="11"/>
  <c r="L233" i="11"/>
  <c r="K233" i="11"/>
  <c r="J233" i="11"/>
  <c r="I233" i="11"/>
  <c r="H233" i="11"/>
  <c r="G233" i="11"/>
  <c r="F233" i="11"/>
  <c r="E233" i="11"/>
  <c r="D233" i="11"/>
  <c r="C233" i="11"/>
  <c r="O232" i="11"/>
  <c r="N232" i="11"/>
  <c r="M232" i="11"/>
  <c r="L232" i="11"/>
  <c r="K232" i="11"/>
  <c r="J232" i="11"/>
  <c r="I232" i="11"/>
  <c r="H232" i="11"/>
  <c r="G232" i="11"/>
  <c r="F232" i="11"/>
  <c r="E232" i="11"/>
  <c r="D232" i="11"/>
  <c r="C232" i="11"/>
  <c r="AB230" i="11"/>
  <c r="O230" i="11"/>
  <c r="N230" i="11"/>
  <c r="M230" i="11"/>
  <c r="L230" i="11"/>
  <c r="K230" i="11"/>
  <c r="J230" i="11"/>
  <c r="I230" i="11"/>
  <c r="H230" i="11"/>
  <c r="G230" i="11"/>
  <c r="F230" i="11"/>
  <c r="E230" i="11"/>
  <c r="D230" i="11"/>
  <c r="C230" i="11"/>
  <c r="O229" i="11"/>
  <c r="N229" i="11"/>
  <c r="M229" i="11"/>
  <c r="L229" i="11"/>
  <c r="K229" i="11"/>
  <c r="J229" i="11"/>
  <c r="I229" i="11"/>
  <c r="H229" i="11"/>
  <c r="G229" i="11"/>
  <c r="F229" i="11"/>
  <c r="E229" i="11"/>
  <c r="D229" i="11"/>
  <c r="C229" i="11"/>
  <c r="AB228" i="11"/>
  <c r="O228" i="11"/>
  <c r="N228" i="11"/>
  <c r="M228" i="11"/>
  <c r="L228" i="11"/>
  <c r="K228" i="11"/>
  <c r="J228" i="11"/>
  <c r="I228" i="11"/>
  <c r="H228" i="11"/>
  <c r="G228" i="11"/>
  <c r="F228" i="11"/>
  <c r="E228" i="11"/>
  <c r="D228" i="11"/>
  <c r="C228" i="11"/>
  <c r="AB227" i="11"/>
  <c r="O227" i="11"/>
  <c r="N227" i="11"/>
  <c r="M227" i="11"/>
  <c r="L227" i="11"/>
  <c r="K227" i="11"/>
  <c r="J227" i="11"/>
  <c r="I227" i="11"/>
  <c r="H227" i="11"/>
  <c r="G227" i="11"/>
  <c r="F227" i="11"/>
  <c r="E227" i="11"/>
  <c r="D227" i="11"/>
  <c r="C227" i="11"/>
  <c r="O226" i="11"/>
  <c r="N226" i="11"/>
  <c r="M226" i="11"/>
  <c r="L226" i="11"/>
  <c r="K226" i="11"/>
  <c r="J226" i="11"/>
  <c r="I226" i="11"/>
  <c r="H226" i="11"/>
  <c r="G226" i="11"/>
  <c r="F226" i="11"/>
  <c r="E226" i="11"/>
  <c r="D226" i="11"/>
  <c r="C226" i="11"/>
  <c r="O225" i="11"/>
  <c r="N225" i="11"/>
  <c r="M225" i="11"/>
  <c r="L225" i="11"/>
  <c r="K225" i="11"/>
  <c r="J225" i="11"/>
  <c r="I225" i="11"/>
  <c r="H225" i="11"/>
  <c r="G225" i="11"/>
  <c r="F225" i="11"/>
  <c r="E225" i="11"/>
  <c r="D225" i="11"/>
  <c r="C225" i="11"/>
  <c r="O224" i="11"/>
  <c r="N224" i="11"/>
  <c r="M224" i="11"/>
  <c r="L224" i="11"/>
  <c r="K224" i="11"/>
  <c r="J224" i="11"/>
  <c r="I224" i="11"/>
  <c r="H224" i="11"/>
  <c r="G224" i="11"/>
  <c r="F224" i="11"/>
  <c r="E224" i="11"/>
  <c r="D224" i="11"/>
  <c r="C224" i="11"/>
  <c r="O223" i="11"/>
  <c r="N223" i="11"/>
  <c r="M223" i="11"/>
  <c r="L223" i="11"/>
  <c r="K223" i="11"/>
  <c r="J223" i="11"/>
  <c r="I223" i="11"/>
  <c r="H223" i="11"/>
  <c r="G223" i="11"/>
  <c r="F223" i="11"/>
  <c r="E223" i="11"/>
  <c r="D223" i="11"/>
  <c r="C223" i="11"/>
  <c r="O222" i="11"/>
  <c r="N222" i="11"/>
  <c r="M222" i="11"/>
  <c r="L222" i="11"/>
  <c r="K222" i="11"/>
  <c r="J222" i="11"/>
  <c r="I222" i="11"/>
  <c r="H222" i="11"/>
  <c r="G222" i="11"/>
  <c r="F222" i="11"/>
  <c r="E222" i="11"/>
  <c r="D222" i="11"/>
  <c r="C222" i="11"/>
  <c r="AB220" i="11"/>
  <c r="O220" i="11"/>
  <c r="N220" i="11"/>
  <c r="M220" i="11"/>
  <c r="L220" i="11"/>
  <c r="K220" i="11"/>
  <c r="J220" i="11"/>
  <c r="I220" i="11"/>
  <c r="H220" i="11"/>
  <c r="G220" i="11"/>
  <c r="F220" i="11"/>
  <c r="E220" i="11"/>
  <c r="D220" i="11"/>
  <c r="C220" i="11"/>
  <c r="O219" i="11"/>
  <c r="N219" i="11"/>
  <c r="M219" i="11"/>
  <c r="L219" i="11"/>
  <c r="K219" i="11"/>
  <c r="J219" i="11"/>
  <c r="I219" i="11"/>
  <c r="H219" i="11"/>
  <c r="G219" i="11"/>
  <c r="F219" i="11"/>
  <c r="E219" i="11"/>
  <c r="D219" i="11"/>
  <c r="C219" i="11"/>
  <c r="AB218" i="11"/>
  <c r="O218" i="11"/>
  <c r="N218" i="11"/>
  <c r="M218" i="11"/>
  <c r="L218" i="11"/>
  <c r="K218" i="11"/>
  <c r="J218" i="11"/>
  <c r="I218" i="11"/>
  <c r="H218" i="11"/>
  <c r="G218" i="11"/>
  <c r="F218" i="11"/>
  <c r="E218" i="11"/>
  <c r="D218" i="11"/>
  <c r="C218" i="11"/>
  <c r="AB217" i="11"/>
  <c r="O217" i="11"/>
  <c r="N217" i="11"/>
  <c r="M217" i="11"/>
  <c r="L217" i="11"/>
  <c r="K217" i="11"/>
  <c r="J217" i="11"/>
  <c r="I217" i="11"/>
  <c r="H217" i="11"/>
  <c r="G217" i="11"/>
  <c r="F217" i="11"/>
  <c r="E217" i="11"/>
  <c r="D217" i="11"/>
  <c r="C217" i="11"/>
  <c r="O216" i="11"/>
  <c r="N216" i="11"/>
  <c r="M216" i="11"/>
  <c r="L216" i="11"/>
  <c r="K216" i="11"/>
  <c r="J216" i="11"/>
  <c r="I216" i="11"/>
  <c r="H216" i="11"/>
  <c r="G216" i="11"/>
  <c r="F216" i="11"/>
  <c r="E216" i="11"/>
  <c r="D216" i="11"/>
  <c r="C216" i="11"/>
  <c r="O215" i="11"/>
  <c r="N215" i="11"/>
  <c r="M215" i="11"/>
  <c r="L215" i="11"/>
  <c r="K215" i="11"/>
  <c r="J215" i="11"/>
  <c r="I215" i="11"/>
  <c r="H215" i="11"/>
  <c r="G215" i="11"/>
  <c r="F215" i="11"/>
  <c r="E215" i="11"/>
  <c r="D215" i="11"/>
  <c r="C215" i="11"/>
  <c r="O214" i="11"/>
  <c r="N214" i="11"/>
  <c r="M214" i="11"/>
  <c r="L214" i="11"/>
  <c r="K214" i="11"/>
  <c r="J214" i="11"/>
  <c r="I214" i="11"/>
  <c r="H214" i="11"/>
  <c r="G214" i="11"/>
  <c r="F214" i="11"/>
  <c r="E214" i="11"/>
  <c r="D214" i="11"/>
  <c r="C214" i="11"/>
  <c r="O213" i="11"/>
  <c r="N213" i="11"/>
  <c r="M213" i="11"/>
  <c r="L213" i="11"/>
  <c r="K213" i="11"/>
  <c r="J213" i="11"/>
  <c r="I213" i="11"/>
  <c r="H213" i="11"/>
  <c r="G213" i="11"/>
  <c r="F213" i="11"/>
  <c r="E213" i="11"/>
  <c r="D213" i="11"/>
  <c r="C213" i="11"/>
  <c r="O212" i="11"/>
  <c r="N212" i="11"/>
  <c r="M212" i="11"/>
  <c r="L212" i="11"/>
  <c r="K212" i="11"/>
  <c r="J212" i="11"/>
  <c r="I212" i="11"/>
  <c r="H212" i="11"/>
  <c r="G212" i="11"/>
  <c r="F212" i="11"/>
  <c r="E212" i="11"/>
  <c r="D212" i="11"/>
  <c r="C212" i="11"/>
  <c r="AB210" i="11"/>
  <c r="O210" i="11"/>
  <c r="N210" i="11"/>
  <c r="M210" i="11"/>
  <c r="L210" i="11"/>
  <c r="K210" i="11"/>
  <c r="J210" i="11"/>
  <c r="I210" i="11"/>
  <c r="H210" i="11"/>
  <c r="G210" i="11"/>
  <c r="F210" i="11"/>
  <c r="E210" i="11"/>
  <c r="D210" i="11"/>
  <c r="C210" i="11"/>
  <c r="O209" i="11"/>
  <c r="N209" i="11"/>
  <c r="M209" i="11"/>
  <c r="L209" i="11"/>
  <c r="K209" i="11"/>
  <c r="J209" i="11"/>
  <c r="I209" i="11"/>
  <c r="H209" i="11"/>
  <c r="G209" i="11"/>
  <c r="F209" i="11"/>
  <c r="E209" i="11"/>
  <c r="D209" i="11"/>
  <c r="C209" i="11"/>
  <c r="AB208" i="11"/>
  <c r="O208" i="11"/>
  <c r="N208" i="11"/>
  <c r="M208" i="11"/>
  <c r="L208" i="11"/>
  <c r="K208" i="11"/>
  <c r="J208" i="11"/>
  <c r="I208" i="11"/>
  <c r="H208" i="11"/>
  <c r="G208" i="11"/>
  <c r="F208" i="11"/>
  <c r="E208" i="11"/>
  <c r="D208" i="11"/>
  <c r="C208" i="11"/>
  <c r="AB207" i="11"/>
  <c r="O207" i="11"/>
  <c r="N207" i="11"/>
  <c r="M207" i="11"/>
  <c r="L207" i="11"/>
  <c r="K207" i="11"/>
  <c r="J207" i="11"/>
  <c r="I207" i="11"/>
  <c r="H207" i="11"/>
  <c r="G207" i="11"/>
  <c r="F207" i="11"/>
  <c r="E207" i="11"/>
  <c r="D207" i="11"/>
  <c r="C207" i="11"/>
  <c r="O206" i="11"/>
  <c r="N206" i="11"/>
  <c r="M206" i="11"/>
  <c r="L206" i="11"/>
  <c r="K206" i="11"/>
  <c r="J206" i="11"/>
  <c r="I206" i="11"/>
  <c r="H206" i="11"/>
  <c r="G206" i="11"/>
  <c r="F206" i="11"/>
  <c r="E206" i="11"/>
  <c r="D206" i="11"/>
  <c r="C206" i="11"/>
  <c r="O205" i="11"/>
  <c r="N205" i="11"/>
  <c r="M205" i="11"/>
  <c r="L205" i="11"/>
  <c r="K205" i="11"/>
  <c r="J205" i="11"/>
  <c r="I205" i="11"/>
  <c r="H205" i="11"/>
  <c r="G205" i="11"/>
  <c r="F205" i="11"/>
  <c r="E205" i="11"/>
  <c r="D205" i="11"/>
  <c r="C205" i="11"/>
  <c r="O204" i="11"/>
  <c r="N204" i="11"/>
  <c r="M204" i="11"/>
  <c r="L204" i="11"/>
  <c r="K204" i="11"/>
  <c r="J204" i="11"/>
  <c r="I204" i="11"/>
  <c r="H204" i="11"/>
  <c r="G204" i="11"/>
  <c r="F204" i="11"/>
  <c r="E204" i="11"/>
  <c r="D204" i="11"/>
  <c r="C204" i="11"/>
  <c r="O203" i="11"/>
  <c r="N203" i="11"/>
  <c r="M203" i="11"/>
  <c r="L203" i="11"/>
  <c r="K203" i="11"/>
  <c r="J203" i="11"/>
  <c r="I203" i="11"/>
  <c r="H203" i="11"/>
  <c r="G203" i="11"/>
  <c r="F203" i="11"/>
  <c r="E203" i="11"/>
  <c r="D203" i="11"/>
  <c r="C203" i="11"/>
  <c r="O202" i="11"/>
  <c r="N202" i="11"/>
  <c r="M202" i="11"/>
  <c r="L202" i="11"/>
  <c r="K202" i="11"/>
  <c r="J202" i="11"/>
  <c r="I202" i="11"/>
  <c r="H202" i="11"/>
  <c r="G202" i="11"/>
  <c r="F202" i="11"/>
  <c r="E202" i="11"/>
  <c r="D202" i="11"/>
  <c r="C202" i="11"/>
  <c r="AB240" i="10"/>
  <c r="O240" i="10"/>
  <c r="N240" i="10"/>
  <c r="M240" i="10"/>
  <c r="L240" i="10"/>
  <c r="K240" i="10"/>
  <c r="J240" i="10"/>
  <c r="I240" i="10"/>
  <c r="H240" i="10"/>
  <c r="G240" i="10"/>
  <c r="F240" i="10"/>
  <c r="E240" i="10"/>
  <c r="D240" i="10"/>
  <c r="C240" i="10"/>
  <c r="O239" i="10"/>
  <c r="N239" i="10"/>
  <c r="M239" i="10"/>
  <c r="L239" i="10"/>
  <c r="K239" i="10"/>
  <c r="J239" i="10"/>
  <c r="I239" i="10"/>
  <c r="H239" i="10"/>
  <c r="G239" i="10"/>
  <c r="F239" i="10"/>
  <c r="E239" i="10"/>
  <c r="D239" i="10"/>
  <c r="C239" i="10"/>
  <c r="AB238" i="10"/>
  <c r="O238" i="10"/>
  <c r="N238" i="10"/>
  <c r="M238" i="10"/>
  <c r="L238" i="10"/>
  <c r="K238" i="10"/>
  <c r="J238" i="10"/>
  <c r="I238" i="10"/>
  <c r="H238" i="10"/>
  <c r="G238" i="10"/>
  <c r="F238" i="10"/>
  <c r="E238" i="10"/>
  <c r="D238" i="10"/>
  <c r="C238" i="10"/>
  <c r="AB237" i="10"/>
  <c r="O237" i="10"/>
  <c r="N237" i="10"/>
  <c r="M237" i="10"/>
  <c r="L237" i="10"/>
  <c r="K237" i="10"/>
  <c r="J237" i="10"/>
  <c r="I237" i="10"/>
  <c r="H237" i="10"/>
  <c r="G237" i="10"/>
  <c r="F237" i="10"/>
  <c r="E237" i="10"/>
  <c r="D237" i="10"/>
  <c r="C237" i="10"/>
  <c r="O236" i="10"/>
  <c r="N236" i="10"/>
  <c r="M236" i="10"/>
  <c r="L236" i="10"/>
  <c r="K236" i="10"/>
  <c r="J236" i="10"/>
  <c r="I236" i="10"/>
  <c r="H236" i="10"/>
  <c r="G236" i="10"/>
  <c r="F236" i="10"/>
  <c r="E236" i="10"/>
  <c r="D236" i="10"/>
  <c r="C236" i="10"/>
  <c r="O235" i="10"/>
  <c r="N235" i="10"/>
  <c r="M235" i="10"/>
  <c r="L235" i="10"/>
  <c r="K235" i="10"/>
  <c r="J235" i="10"/>
  <c r="I235" i="10"/>
  <c r="H235" i="10"/>
  <c r="G235" i="10"/>
  <c r="F235" i="10"/>
  <c r="E235" i="10"/>
  <c r="D235" i="10"/>
  <c r="C235" i="10"/>
  <c r="O234" i="10"/>
  <c r="N234" i="10"/>
  <c r="M234" i="10"/>
  <c r="L234" i="10"/>
  <c r="K234" i="10"/>
  <c r="J234" i="10"/>
  <c r="I234" i="10"/>
  <c r="H234" i="10"/>
  <c r="G234" i="10"/>
  <c r="F234" i="10"/>
  <c r="E234" i="10"/>
  <c r="D234" i="10"/>
  <c r="C234" i="10"/>
  <c r="O233" i="10"/>
  <c r="N233" i="10"/>
  <c r="M233" i="10"/>
  <c r="L233" i="10"/>
  <c r="K233" i="10"/>
  <c r="J233" i="10"/>
  <c r="I233" i="10"/>
  <c r="H233" i="10"/>
  <c r="G233" i="10"/>
  <c r="F233" i="10"/>
  <c r="E233" i="10"/>
  <c r="D233" i="10"/>
  <c r="C233" i="10"/>
  <c r="O232" i="10"/>
  <c r="N232" i="10"/>
  <c r="M232" i="10"/>
  <c r="L232" i="10"/>
  <c r="K232" i="10"/>
  <c r="J232" i="10"/>
  <c r="I232" i="10"/>
  <c r="H232" i="10"/>
  <c r="G232" i="10"/>
  <c r="F232" i="10"/>
  <c r="E232" i="10"/>
  <c r="D232" i="10"/>
  <c r="C232" i="10"/>
  <c r="AB230" i="10"/>
  <c r="O230" i="10"/>
  <c r="N230" i="10"/>
  <c r="M230" i="10"/>
  <c r="L230" i="10"/>
  <c r="K230" i="10"/>
  <c r="J230" i="10"/>
  <c r="I230" i="10"/>
  <c r="H230" i="10"/>
  <c r="G230" i="10"/>
  <c r="F230" i="10"/>
  <c r="E230" i="10"/>
  <c r="D230" i="10"/>
  <c r="C230" i="10"/>
  <c r="O229" i="10"/>
  <c r="N229" i="10"/>
  <c r="M229" i="10"/>
  <c r="L229" i="10"/>
  <c r="K229" i="10"/>
  <c r="J229" i="10"/>
  <c r="I229" i="10"/>
  <c r="H229" i="10"/>
  <c r="G229" i="10"/>
  <c r="F229" i="10"/>
  <c r="E229" i="10"/>
  <c r="D229" i="10"/>
  <c r="C229" i="10"/>
  <c r="AB228" i="10"/>
  <c r="O228" i="10"/>
  <c r="N228" i="10"/>
  <c r="M228" i="10"/>
  <c r="L228" i="10"/>
  <c r="K228" i="10"/>
  <c r="J228" i="10"/>
  <c r="I228" i="10"/>
  <c r="H228" i="10"/>
  <c r="G228" i="10"/>
  <c r="F228" i="10"/>
  <c r="E228" i="10"/>
  <c r="D228" i="10"/>
  <c r="C228" i="10"/>
  <c r="AB227" i="10"/>
  <c r="O227" i="10"/>
  <c r="N227" i="10"/>
  <c r="M227" i="10"/>
  <c r="L227" i="10"/>
  <c r="K227" i="10"/>
  <c r="J227" i="10"/>
  <c r="I227" i="10"/>
  <c r="H227" i="10"/>
  <c r="G227" i="10"/>
  <c r="F227" i="10"/>
  <c r="E227" i="10"/>
  <c r="D227" i="10"/>
  <c r="C227" i="10"/>
  <c r="O226" i="10"/>
  <c r="N226" i="10"/>
  <c r="M226" i="10"/>
  <c r="L226" i="10"/>
  <c r="K226" i="10"/>
  <c r="J226" i="10"/>
  <c r="I226" i="10"/>
  <c r="H226" i="10"/>
  <c r="G226" i="10"/>
  <c r="F226" i="10"/>
  <c r="E226" i="10"/>
  <c r="D226" i="10"/>
  <c r="C226" i="10"/>
  <c r="O225" i="10"/>
  <c r="N225" i="10"/>
  <c r="M225" i="10"/>
  <c r="L225" i="10"/>
  <c r="K225" i="10"/>
  <c r="J225" i="10"/>
  <c r="I225" i="10"/>
  <c r="H225" i="10"/>
  <c r="G225" i="10"/>
  <c r="F225" i="10"/>
  <c r="E225" i="10"/>
  <c r="D225" i="10"/>
  <c r="C225" i="10"/>
  <c r="O224" i="10"/>
  <c r="N224" i="10"/>
  <c r="M224" i="10"/>
  <c r="L224" i="10"/>
  <c r="K224" i="10"/>
  <c r="J224" i="10"/>
  <c r="I224" i="10"/>
  <c r="H224" i="10"/>
  <c r="G224" i="10"/>
  <c r="F224" i="10"/>
  <c r="E224" i="10"/>
  <c r="D224" i="10"/>
  <c r="C224" i="10"/>
  <c r="O223" i="10"/>
  <c r="N223" i="10"/>
  <c r="M223" i="10"/>
  <c r="L223" i="10"/>
  <c r="K223" i="10"/>
  <c r="J223" i="10"/>
  <c r="I223" i="10"/>
  <c r="H223" i="10"/>
  <c r="G223" i="10"/>
  <c r="F223" i="10"/>
  <c r="E223" i="10"/>
  <c r="D223" i="10"/>
  <c r="C223" i="10"/>
  <c r="O222" i="10"/>
  <c r="N222" i="10"/>
  <c r="M222" i="10"/>
  <c r="L222" i="10"/>
  <c r="K222" i="10"/>
  <c r="J222" i="10"/>
  <c r="I222" i="10"/>
  <c r="H222" i="10"/>
  <c r="G222" i="10"/>
  <c r="F222" i="10"/>
  <c r="E222" i="10"/>
  <c r="D222" i="10"/>
  <c r="C222" i="10"/>
  <c r="AB220" i="10"/>
  <c r="O220" i="10"/>
  <c r="N220" i="10"/>
  <c r="M220" i="10"/>
  <c r="L220" i="10"/>
  <c r="K220" i="10"/>
  <c r="J220" i="10"/>
  <c r="I220" i="10"/>
  <c r="H220" i="10"/>
  <c r="G220" i="10"/>
  <c r="F220" i="10"/>
  <c r="E220" i="10"/>
  <c r="D220" i="10"/>
  <c r="C220" i="10"/>
  <c r="O219" i="10"/>
  <c r="N219" i="10"/>
  <c r="M219" i="10"/>
  <c r="L219" i="10"/>
  <c r="K219" i="10"/>
  <c r="J219" i="10"/>
  <c r="I219" i="10"/>
  <c r="H219" i="10"/>
  <c r="G219" i="10"/>
  <c r="F219" i="10"/>
  <c r="E219" i="10"/>
  <c r="D219" i="10"/>
  <c r="C219" i="10"/>
  <c r="AB218" i="10"/>
  <c r="O218" i="10"/>
  <c r="N218" i="10"/>
  <c r="M218" i="10"/>
  <c r="L218" i="10"/>
  <c r="K218" i="10"/>
  <c r="J218" i="10"/>
  <c r="I218" i="10"/>
  <c r="H218" i="10"/>
  <c r="G218" i="10"/>
  <c r="F218" i="10"/>
  <c r="E218" i="10"/>
  <c r="D218" i="10"/>
  <c r="C218" i="10"/>
  <c r="AB217" i="10"/>
  <c r="O217" i="10"/>
  <c r="N217" i="10"/>
  <c r="M217" i="10"/>
  <c r="L217" i="10"/>
  <c r="K217" i="10"/>
  <c r="J217" i="10"/>
  <c r="I217" i="10"/>
  <c r="H217" i="10"/>
  <c r="G217" i="10"/>
  <c r="F217" i="10"/>
  <c r="E217" i="10"/>
  <c r="D217" i="10"/>
  <c r="C217" i="10"/>
  <c r="AB216" i="10"/>
  <c r="O216" i="10"/>
  <c r="N216" i="10"/>
  <c r="M216" i="10"/>
  <c r="L216" i="10"/>
  <c r="K216" i="10"/>
  <c r="J216" i="10"/>
  <c r="I216" i="10"/>
  <c r="H216" i="10"/>
  <c r="G216" i="10"/>
  <c r="F216" i="10"/>
  <c r="E216" i="10"/>
  <c r="D216" i="10"/>
  <c r="C216" i="10"/>
  <c r="O215" i="10"/>
  <c r="N215" i="10"/>
  <c r="M215" i="10"/>
  <c r="L215" i="10"/>
  <c r="K215" i="10"/>
  <c r="J215" i="10"/>
  <c r="I215" i="10"/>
  <c r="H215" i="10"/>
  <c r="G215" i="10"/>
  <c r="F215" i="10"/>
  <c r="E215" i="10"/>
  <c r="D215" i="10"/>
  <c r="C215" i="10"/>
  <c r="O214" i="10"/>
  <c r="N214" i="10"/>
  <c r="M214" i="10"/>
  <c r="L214" i="10"/>
  <c r="K214" i="10"/>
  <c r="J214" i="10"/>
  <c r="I214" i="10"/>
  <c r="H214" i="10"/>
  <c r="G214" i="10"/>
  <c r="F214" i="10"/>
  <c r="E214" i="10"/>
  <c r="D214" i="10"/>
  <c r="C214" i="10"/>
  <c r="O213" i="10"/>
  <c r="N213" i="10"/>
  <c r="M213" i="10"/>
  <c r="L213" i="10"/>
  <c r="K213" i="10"/>
  <c r="J213" i="10"/>
  <c r="I213" i="10"/>
  <c r="H213" i="10"/>
  <c r="G213" i="10"/>
  <c r="F213" i="10"/>
  <c r="E213" i="10"/>
  <c r="D213" i="10"/>
  <c r="C213" i="10"/>
  <c r="O212" i="10"/>
  <c r="N212" i="10"/>
  <c r="M212" i="10"/>
  <c r="L212" i="10"/>
  <c r="K212" i="10"/>
  <c r="J212" i="10"/>
  <c r="I212" i="10"/>
  <c r="H212" i="10"/>
  <c r="G212" i="10"/>
  <c r="F212" i="10"/>
  <c r="E212" i="10"/>
  <c r="D212" i="10"/>
  <c r="C212" i="10"/>
  <c r="AB210" i="10"/>
  <c r="O210" i="10"/>
  <c r="N210" i="10"/>
  <c r="M210" i="10"/>
  <c r="L210" i="10"/>
  <c r="K210" i="10"/>
  <c r="J210" i="10"/>
  <c r="I210" i="10"/>
  <c r="H210" i="10"/>
  <c r="G210" i="10"/>
  <c r="F210" i="10"/>
  <c r="E210" i="10"/>
  <c r="D210" i="10"/>
  <c r="C210" i="10"/>
  <c r="O209" i="10"/>
  <c r="N209" i="10"/>
  <c r="M209" i="10"/>
  <c r="L209" i="10"/>
  <c r="K209" i="10"/>
  <c r="J209" i="10"/>
  <c r="I209" i="10"/>
  <c r="H209" i="10"/>
  <c r="G209" i="10"/>
  <c r="F209" i="10"/>
  <c r="E209" i="10"/>
  <c r="D209" i="10"/>
  <c r="C209" i="10"/>
  <c r="AB208" i="10"/>
  <c r="O208" i="10"/>
  <c r="N208" i="10"/>
  <c r="M208" i="10"/>
  <c r="L208" i="10"/>
  <c r="K208" i="10"/>
  <c r="J208" i="10"/>
  <c r="I208" i="10"/>
  <c r="H208" i="10"/>
  <c r="G208" i="10"/>
  <c r="F208" i="10"/>
  <c r="E208" i="10"/>
  <c r="D208" i="10"/>
  <c r="C208" i="10"/>
  <c r="AB207" i="10"/>
  <c r="O207" i="10"/>
  <c r="N207" i="10"/>
  <c r="M207" i="10"/>
  <c r="L207" i="10"/>
  <c r="K207" i="10"/>
  <c r="J207" i="10"/>
  <c r="I207" i="10"/>
  <c r="H207" i="10"/>
  <c r="G207" i="10"/>
  <c r="F207" i="10"/>
  <c r="E207" i="10"/>
  <c r="D207" i="10"/>
  <c r="C207" i="10"/>
  <c r="O206" i="10"/>
  <c r="N206" i="10"/>
  <c r="M206" i="10"/>
  <c r="L206" i="10"/>
  <c r="K206" i="10"/>
  <c r="J206" i="10"/>
  <c r="I206" i="10"/>
  <c r="H206" i="10"/>
  <c r="G206" i="10"/>
  <c r="F206" i="10"/>
  <c r="E206" i="10"/>
  <c r="D206" i="10"/>
  <c r="C206" i="10"/>
  <c r="O205" i="10"/>
  <c r="N205" i="10"/>
  <c r="M205" i="10"/>
  <c r="L205" i="10"/>
  <c r="K205" i="10"/>
  <c r="J205" i="10"/>
  <c r="I205" i="10"/>
  <c r="H205" i="10"/>
  <c r="G205" i="10"/>
  <c r="F205" i="10"/>
  <c r="E205" i="10"/>
  <c r="D205" i="10"/>
  <c r="C205" i="10"/>
  <c r="O204" i="10"/>
  <c r="N204" i="10"/>
  <c r="M204" i="10"/>
  <c r="L204" i="10"/>
  <c r="K204" i="10"/>
  <c r="J204" i="10"/>
  <c r="I204" i="10"/>
  <c r="H204" i="10"/>
  <c r="G204" i="10"/>
  <c r="F204" i="10"/>
  <c r="E204" i="10"/>
  <c r="D204" i="10"/>
  <c r="C204" i="10"/>
  <c r="O203" i="10"/>
  <c r="N203" i="10"/>
  <c r="M203" i="10"/>
  <c r="L203" i="10"/>
  <c r="K203" i="10"/>
  <c r="J203" i="10"/>
  <c r="I203" i="10"/>
  <c r="H203" i="10"/>
  <c r="G203" i="10"/>
  <c r="F203" i="10"/>
  <c r="E203" i="10"/>
  <c r="D203" i="10"/>
  <c r="C203" i="10"/>
  <c r="O202" i="10"/>
  <c r="N202" i="10"/>
  <c r="M202" i="10"/>
  <c r="L202" i="10"/>
  <c r="K202" i="10"/>
  <c r="J202" i="10"/>
  <c r="I202" i="10"/>
  <c r="H202" i="10"/>
  <c r="G202" i="10"/>
  <c r="F202" i="10"/>
  <c r="E202" i="10"/>
  <c r="D202" i="10"/>
  <c r="C202" i="10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AA199" i="11"/>
  <c r="AA240" i="11" s="1"/>
  <c r="Z199" i="11"/>
  <c r="Z240" i="11" s="1"/>
  <c r="Y199" i="11"/>
  <c r="Y240" i="11" s="1"/>
  <c r="X199" i="11"/>
  <c r="X240" i="11" s="1"/>
  <c r="W199" i="11"/>
  <c r="W240" i="11" s="1"/>
  <c r="V199" i="11"/>
  <c r="V240" i="11" s="1"/>
  <c r="U199" i="11"/>
  <c r="U240" i="11" s="1"/>
  <c r="T199" i="11"/>
  <c r="T240" i="11" s="1"/>
  <c r="S199" i="11"/>
  <c r="S240" i="11" s="1"/>
  <c r="R199" i="11"/>
  <c r="R240" i="11" s="1"/>
  <c r="Q199" i="11"/>
  <c r="Q240" i="11" s="1"/>
  <c r="P199" i="11"/>
  <c r="P240" i="11" s="1"/>
  <c r="AA198" i="11"/>
  <c r="AA210" i="11" s="1"/>
  <c r="Z198" i="11"/>
  <c r="Z210" i="11" s="1"/>
  <c r="Y198" i="11"/>
  <c r="Y210" i="11" s="1"/>
  <c r="X198" i="11"/>
  <c r="X210" i="11" s="1"/>
  <c r="W198" i="11"/>
  <c r="W210" i="11" s="1"/>
  <c r="V198" i="11"/>
  <c r="V210" i="11" s="1"/>
  <c r="U198" i="11"/>
  <c r="U210" i="11" s="1"/>
  <c r="T198" i="11"/>
  <c r="T210" i="11" s="1"/>
  <c r="S198" i="11"/>
  <c r="S210" i="11" s="1"/>
  <c r="R198" i="11"/>
  <c r="R210" i="11" s="1"/>
  <c r="Q198" i="11"/>
  <c r="Q210" i="11" s="1"/>
  <c r="P198" i="11"/>
  <c r="P210" i="11" s="1"/>
  <c r="AA197" i="11"/>
  <c r="Z197" i="11"/>
  <c r="Y197" i="11"/>
  <c r="X197" i="11"/>
  <c r="W197" i="11"/>
  <c r="V197" i="11"/>
  <c r="U197" i="11"/>
  <c r="T197" i="11"/>
  <c r="S197" i="11"/>
  <c r="R197" i="11"/>
  <c r="Q197" i="11"/>
  <c r="P197" i="11"/>
  <c r="AA196" i="11"/>
  <c r="Z196" i="11"/>
  <c r="Y196" i="11"/>
  <c r="X196" i="11"/>
  <c r="W196" i="11"/>
  <c r="V196" i="11"/>
  <c r="U196" i="11"/>
  <c r="T196" i="11"/>
  <c r="S196" i="11"/>
  <c r="R196" i="11"/>
  <c r="Q196" i="11"/>
  <c r="P196" i="11"/>
  <c r="AA195" i="11"/>
  <c r="Z195" i="11"/>
  <c r="Y195" i="11"/>
  <c r="X195" i="11"/>
  <c r="W195" i="11"/>
  <c r="V195" i="11"/>
  <c r="U195" i="11"/>
  <c r="T195" i="11"/>
  <c r="S195" i="11"/>
  <c r="R195" i="11"/>
  <c r="Q195" i="11"/>
  <c r="P195" i="11"/>
  <c r="AA194" i="11"/>
  <c r="Z194" i="11"/>
  <c r="Y194" i="11"/>
  <c r="X194" i="11"/>
  <c r="W194" i="11"/>
  <c r="V194" i="11"/>
  <c r="U194" i="11"/>
  <c r="T194" i="11"/>
  <c r="S194" i="11"/>
  <c r="R194" i="11"/>
  <c r="Q194" i="11"/>
  <c r="P194" i="11"/>
  <c r="AA193" i="11"/>
  <c r="Z193" i="11"/>
  <c r="Y193" i="11"/>
  <c r="X193" i="11"/>
  <c r="W193" i="11"/>
  <c r="V193" i="11"/>
  <c r="U193" i="11"/>
  <c r="T193" i="11"/>
  <c r="S193" i="11"/>
  <c r="R193" i="11"/>
  <c r="Q193" i="11"/>
  <c r="P193" i="11"/>
  <c r="AA192" i="11"/>
  <c r="Z192" i="11"/>
  <c r="Y192" i="11"/>
  <c r="X192" i="11"/>
  <c r="W192" i="11"/>
  <c r="V192" i="11"/>
  <c r="U192" i="11"/>
  <c r="T192" i="11"/>
  <c r="S192" i="11"/>
  <c r="R192" i="11"/>
  <c r="Q192" i="11"/>
  <c r="P192" i="11"/>
  <c r="AA191" i="11"/>
  <c r="Z191" i="11"/>
  <c r="Y191" i="11"/>
  <c r="X191" i="11"/>
  <c r="W191" i="11"/>
  <c r="V191" i="11"/>
  <c r="U191" i="11"/>
  <c r="T191" i="11"/>
  <c r="S191" i="11"/>
  <c r="R191" i="11"/>
  <c r="Q191" i="11"/>
  <c r="P191" i="11"/>
  <c r="AA190" i="11"/>
  <c r="Z190" i="11"/>
  <c r="Y190" i="11"/>
  <c r="X190" i="11"/>
  <c r="W190" i="11"/>
  <c r="V190" i="11"/>
  <c r="U190" i="11"/>
  <c r="T190" i="11"/>
  <c r="S190" i="11"/>
  <c r="R190" i="11"/>
  <c r="Q190" i="11"/>
  <c r="P190" i="11"/>
  <c r="AA189" i="11"/>
  <c r="Z189" i="11"/>
  <c r="Y189" i="11"/>
  <c r="X189" i="11"/>
  <c r="W189" i="11"/>
  <c r="V189" i="11"/>
  <c r="U189" i="11"/>
  <c r="T189" i="11"/>
  <c r="S189" i="11"/>
  <c r="R189" i="11"/>
  <c r="Q189" i="11"/>
  <c r="P189" i="11"/>
  <c r="AA188" i="11"/>
  <c r="Z188" i="11"/>
  <c r="Y188" i="11"/>
  <c r="X188" i="11"/>
  <c r="W188" i="11"/>
  <c r="V188" i="11"/>
  <c r="U188" i="11"/>
  <c r="T188" i="11"/>
  <c r="S188" i="11"/>
  <c r="R188" i="11"/>
  <c r="Q188" i="11"/>
  <c r="P188" i="11"/>
  <c r="AA187" i="11"/>
  <c r="Z187" i="11"/>
  <c r="Y187" i="11"/>
  <c r="X187" i="11"/>
  <c r="W187" i="11"/>
  <c r="V187" i="11"/>
  <c r="U187" i="11"/>
  <c r="T187" i="11"/>
  <c r="S187" i="11"/>
  <c r="R187" i="11"/>
  <c r="Q187" i="11"/>
  <c r="P187" i="11"/>
  <c r="AA186" i="11"/>
  <c r="Z186" i="11"/>
  <c r="Y186" i="11"/>
  <c r="X186" i="11"/>
  <c r="W186" i="11"/>
  <c r="V186" i="11"/>
  <c r="U186" i="11"/>
  <c r="T186" i="11"/>
  <c r="S186" i="11"/>
  <c r="R186" i="11"/>
  <c r="Q186" i="11"/>
  <c r="P186" i="11"/>
  <c r="AA185" i="11"/>
  <c r="Z185" i="11"/>
  <c r="Y185" i="11"/>
  <c r="X185" i="11"/>
  <c r="W185" i="11"/>
  <c r="V185" i="11"/>
  <c r="U185" i="11"/>
  <c r="T185" i="11"/>
  <c r="S185" i="11"/>
  <c r="R185" i="11"/>
  <c r="Q185" i="11"/>
  <c r="P185" i="11"/>
  <c r="AA184" i="11"/>
  <c r="Z184" i="11"/>
  <c r="Y184" i="11"/>
  <c r="X184" i="11"/>
  <c r="W184" i="11"/>
  <c r="V184" i="11"/>
  <c r="U184" i="11"/>
  <c r="T184" i="11"/>
  <c r="S184" i="11"/>
  <c r="R184" i="11"/>
  <c r="Q184" i="11"/>
  <c r="P184" i="11"/>
  <c r="AA183" i="11"/>
  <c r="Z183" i="11"/>
  <c r="Y183" i="11"/>
  <c r="X183" i="11"/>
  <c r="W183" i="11"/>
  <c r="V183" i="11"/>
  <c r="U183" i="11"/>
  <c r="T183" i="11"/>
  <c r="S183" i="11"/>
  <c r="R183" i="11"/>
  <c r="Q183" i="11"/>
  <c r="P183" i="11"/>
  <c r="AA182" i="11"/>
  <c r="AA230" i="11" s="1"/>
  <c r="Z182" i="11"/>
  <c r="Z230" i="11" s="1"/>
  <c r="Y182" i="11"/>
  <c r="Y230" i="11" s="1"/>
  <c r="X182" i="11"/>
  <c r="X230" i="11" s="1"/>
  <c r="W182" i="11"/>
  <c r="W230" i="11" s="1"/>
  <c r="V182" i="11"/>
  <c r="V230" i="11" s="1"/>
  <c r="U182" i="11"/>
  <c r="U230" i="11" s="1"/>
  <c r="T182" i="11"/>
  <c r="T230" i="11" s="1"/>
  <c r="S182" i="11"/>
  <c r="S230" i="11" s="1"/>
  <c r="R182" i="11"/>
  <c r="R230" i="11" s="1"/>
  <c r="Q182" i="11"/>
  <c r="Q230" i="11" s="1"/>
  <c r="P182" i="11"/>
  <c r="P230" i="11" s="1"/>
  <c r="AA181" i="11"/>
  <c r="AA220" i="11" s="1"/>
  <c r="Z181" i="11"/>
  <c r="Z220" i="11" s="1"/>
  <c r="Y181" i="11"/>
  <c r="Y220" i="11" s="1"/>
  <c r="X181" i="11"/>
  <c r="X220" i="11" s="1"/>
  <c r="W181" i="11"/>
  <c r="W220" i="11" s="1"/>
  <c r="V181" i="11"/>
  <c r="V220" i="11" s="1"/>
  <c r="U181" i="11"/>
  <c r="U220" i="11" s="1"/>
  <c r="T181" i="11"/>
  <c r="T220" i="11" s="1"/>
  <c r="S181" i="11"/>
  <c r="S220" i="11" s="1"/>
  <c r="R181" i="11"/>
  <c r="R220" i="11" s="1"/>
  <c r="Q181" i="11"/>
  <c r="Q220" i="11" s="1"/>
  <c r="P181" i="11"/>
  <c r="P220" i="11" s="1"/>
  <c r="AA179" i="11"/>
  <c r="AA239" i="11" s="1"/>
  <c r="Z179" i="11"/>
  <c r="Z239" i="11" s="1"/>
  <c r="Y179" i="11"/>
  <c r="Y239" i="11" s="1"/>
  <c r="X179" i="11"/>
  <c r="X239" i="11" s="1"/>
  <c r="W179" i="11"/>
  <c r="W239" i="11" s="1"/>
  <c r="V179" i="11"/>
  <c r="V239" i="11" s="1"/>
  <c r="U179" i="11"/>
  <c r="U239" i="11" s="1"/>
  <c r="T179" i="11"/>
  <c r="T239" i="11" s="1"/>
  <c r="S179" i="11"/>
  <c r="S239" i="11" s="1"/>
  <c r="R179" i="11"/>
  <c r="R239" i="11" s="1"/>
  <c r="Q179" i="11"/>
  <c r="Q239" i="11" s="1"/>
  <c r="P179" i="11"/>
  <c r="P239" i="11" s="1"/>
  <c r="AA178" i="11"/>
  <c r="AA209" i="11" s="1"/>
  <c r="Z178" i="11"/>
  <c r="Z209" i="11" s="1"/>
  <c r="Y178" i="11"/>
  <c r="Y209" i="11" s="1"/>
  <c r="X178" i="11"/>
  <c r="X209" i="11" s="1"/>
  <c r="W178" i="11"/>
  <c r="W209" i="11" s="1"/>
  <c r="V178" i="11"/>
  <c r="V209" i="11" s="1"/>
  <c r="U178" i="11"/>
  <c r="U209" i="11" s="1"/>
  <c r="T178" i="11"/>
  <c r="T209" i="11" s="1"/>
  <c r="S178" i="11"/>
  <c r="S209" i="11" s="1"/>
  <c r="R178" i="11"/>
  <c r="R209" i="11" s="1"/>
  <c r="Q178" i="11"/>
  <c r="Q209" i="11" s="1"/>
  <c r="P178" i="11"/>
  <c r="P209" i="11" s="1"/>
  <c r="AA177" i="11"/>
  <c r="Z177" i="11"/>
  <c r="Y177" i="11"/>
  <c r="X177" i="11"/>
  <c r="W177" i="11"/>
  <c r="V177" i="11"/>
  <c r="U177" i="11"/>
  <c r="T177" i="11"/>
  <c r="S177" i="11"/>
  <c r="R177" i="11"/>
  <c r="Q177" i="11"/>
  <c r="P177" i="11"/>
  <c r="AA176" i="11"/>
  <c r="Z176" i="11"/>
  <c r="Y176" i="11"/>
  <c r="X176" i="11"/>
  <c r="W176" i="11"/>
  <c r="V176" i="11"/>
  <c r="U176" i="11"/>
  <c r="T176" i="11"/>
  <c r="S176" i="11"/>
  <c r="R176" i="11"/>
  <c r="Q176" i="11"/>
  <c r="P176" i="11"/>
  <c r="AA175" i="11"/>
  <c r="Z175" i="11"/>
  <c r="Y175" i="11"/>
  <c r="X175" i="11"/>
  <c r="W175" i="11"/>
  <c r="V175" i="11"/>
  <c r="U175" i="11"/>
  <c r="T175" i="11"/>
  <c r="S175" i="11"/>
  <c r="R175" i="11"/>
  <c r="Q175" i="11"/>
  <c r="P175" i="11"/>
  <c r="AA174" i="11"/>
  <c r="Z174" i="11"/>
  <c r="Y174" i="11"/>
  <c r="X174" i="11"/>
  <c r="W174" i="11"/>
  <c r="V174" i="11"/>
  <c r="U174" i="11"/>
  <c r="T174" i="11"/>
  <c r="S174" i="11"/>
  <c r="R174" i="11"/>
  <c r="Q174" i="11"/>
  <c r="P174" i="11"/>
  <c r="AA173" i="11"/>
  <c r="Z173" i="11"/>
  <c r="Y173" i="11"/>
  <c r="X173" i="11"/>
  <c r="W173" i="11"/>
  <c r="V173" i="11"/>
  <c r="U173" i="11"/>
  <c r="T173" i="11"/>
  <c r="S173" i="11"/>
  <c r="R173" i="11"/>
  <c r="Q173" i="11"/>
  <c r="P173" i="11"/>
  <c r="AA172" i="11"/>
  <c r="Z172" i="11"/>
  <c r="Y172" i="11"/>
  <c r="X172" i="11"/>
  <c r="W172" i="11"/>
  <c r="V172" i="11"/>
  <c r="U172" i="11"/>
  <c r="T172" i="11"/>
  <c r="S172" i="11"/>
  <c r="R172" i="11"/>
  <c r="Q172" i="11"/>
  <c r="P172" i="11"/>
  <c r="AB171" i="11"/>
  <c r="AA171" i="11"/>
  <c r="Z171" i="11"/>
  <c r="Y171" i="11"/>
  <c r="X171" i="11"/>
  <c r="W171" i="11"/>
  <c r="V171" i="11"/>
  <c r="U171" i="11"/>
  <c r="T171" i="11"/>
  <c r="S171" i="11"/>
  <c r="R171" i="11"/>
  <c r="Q171" i="11"/>
  <c r="P171" i="11"/>
  <c r="AA170" i="11"/>
  <c r="Z170" i="11"/>
  <c r="Y170" i="11"/>
  <c r="X170" i="11"/>
  <c r="W170" i="11"/>
  <c r="V170" i="11"/>
  <c r="U170" i="11"/>
  <c r="T170" i="11"/>
  <c r="S170" i="11"/>
  <c r="R170" i="11"/>
  <c r="Q170" i="11"/>
  <c r="P170" i="11"/>
  <c r="AA169" i="11"/>
  <c r="Z169" i="11"/>
  <c r="Y169" i="11"/>
  <c r="X169" i="11"/>
  <c r="W169" i="11"/>
  <c r="V169" i="11"/>
  <c r="U169" i="11"/>
  <c r="T169" i="11"/>
  <c r="S169" i="11"/>
  <c r="R169" i="11"/>
  <c r="Q169" i="11"/>
  <c r="P169" i="11"/>
  <c r="AA168" i="11"/>
  <c r="Z168" i="11"/>
  <c r="Y168" i="11"/>
  <c r="X168" i="11"/>
  <c r="W168" i="11"/>
  <c r="V168" i="11"/>
  <c r="U168" i="11"/>
  <c r="T168" i="11"/>
  <c r="S168" i="11"/>
  <c r="R168" i="11"/>
  <c r="Q168" i="11"/>
  <c r="P168" i="11"/>
  <c r="AA167" i="11"/>
  <c r="Z167" i="11"/>
  <c r="Y167" i="11"/>
  <c r="X167" i="11"/>
  <c r="W167" i="11"/>
  <c r="V167" i="11"/>
  <c r="U167" i="11"/>
  <c r="T167" i="11"/>
  <c r="S167" i="11"/>
  <c r="R167" i="11"/>
  <c r="Q167" i="11"/>
  <c r="P167" i="11"/>
  <c r="AA166" i="11"/>
  <c r="Z166" i="11"/>
  <c r="Y166" i="11"/>
  <c r="X166" i="11"/>
  <c r="W166" i="11"/>
  <c r="V166" i="11"/>
  <c r="U166" i="11"/>
  <c r="T166" i="11"/>
  <c r="S166" i="11"/>
  <c r="R166" i="11"/>
  <c r="Q166" i="11"/>
  <c r="P166" i="11"/>
  <c r="AA165" i="11"/>
  <c r="Z165" i="11"/>
  <c r="Y165" i="11"/>
  <c r="X165" i="11"/>
  <c r="W165" i="11"/>
  <c r="V165" i="11"/>
  <c r="U165" i="11"/>
  <c r="T165" i="11"/>
  <c r="S165" i="11"/>
  <c r="R165" i="11"/>
  <c r="Q165" i="11"/>
  <c r="P165" i="11"/>
  <c r="AA164" i="11"/>
  <c r="Z164" i="11"/>
  <c r="Y164" i="11"/>
  <c r="X164" i="11"/>
  <c r="W164" i="11"/>
  <c r="V164" i="11"/>
  <c r="U164" i="11"/>
  <c r="T164" i="11"/>
  <c r="S164" i="11"/>
  <c r="R164" i="11"/>
  <c r="Q164" i="11"/>
  <c r="P164" i="11"/>
  <c r="AA163" i="11"/>
  <c r="Z163" i="11"/>
  <c r="Y163" i="11"/>
  <c r="X163" i="11"/>
  <c r="W163" i="11"/>
  <c r="V163" i="11"/>
  <c r="U163" i="11"/>
  <c r="T163" i="11"/>
  <c r="S163" i="11"/>
  <c r="R163" i="11"/>
  <c r="Q163" i="11"/>
  <c r="P163" i="11"/>
  <c r="AB162" i="11"/>
  <c r="AB229" i="11" s="1"/>
  <c r="AA162" i="11"/>
  <c r="AA229" i="11" s="1"/>
  <c r="Z162" i="11"/>
  <c r="Z229" i="11" s="1"/>
  <c r="Y162" i="11"/>
  <c r="Y229" i="11" s="1"/>
  <c r="X162" i="11"/>
  <c r="X229" i="11" s="1"/>
  <c r="W162" i="11"/>
  <c r="W229" i="11" s="1"/>
  <c r="V162" i="11"/>
  <c r="V229" i="11" s="1"/>
  <c r="U162" i="11"/>
  <c r="U229" i="11" s="1"/>
  <c r="T162" i="11"/>
  <c r="T229" i="11" s="1"/>
  <c r="S162" i="11"/>
  <c r="S229" i="11" s="1"/>
  <c r="R162" i="11"/>
  <c r="R229" i="11" s="1"/>
  <c r="Q162" i="11"/>
  <c r="Q229" i="11" s="1"/>
  <c r="P162" i="11"/>
  <c r="P229" i="11" s="1"/>
  <c r="AB161" i="11"/>
  <c r="AB219" i="11" s="1"/>
  <c r="AA161" i="11"/>
  <c r="AA219" i="11" s="1"/>
  <c r="Z161" i="11"/>
  <c r="Z219" i="11" s="1"/>
  <c r="Y161" i="11"/>
  <c r="Y219" i="11" s="1"/>
  <c r="X161" i="11"/>
  <c r="X219" i="11" s="1"/>
  <c r="W161" i="11"/>
  <c r="W219" i="11" s="1"/>
  <c r="V161" i="11"/>
  <c r="V219" i="11" s="1"/>
  <c r="U161" i="11"/>
  <c r="U219" i="11" s="1"/>
  <c r="T161" i="11"/>
  <c r="T219" i="11" s="1"/>
  <c r="S161" i="11"/>
  <c r="S219" i="11" s="1"/>
  <c r="R161" i="11"/>
  <c r="R219" i="11" s="1"/>
  <c r="Q161" i="11"/>
  <c r="Q219" i="11" s="1"/>
  <c r="P161" i="11"/>
  <c r="P219" i="11" s="1"/>
  <c r="AA159" i="11"/>
  <c r="AA238" i="11" s="1"/>
  <c r="Z159" i="11"/>
  <c r="Z238" i="11" s="1"/>
  <c r="Y159" i="11"/>
  <c r="Y238" i="11" s="1"/>
  <c r="X159" i="11"/>
  <c r="X238" i="11" s="1"/>
  <c r="W159" i="11"/>
  <c r="W238" i="11" s="1"/>
  <c r="V159" i="11"/>
  <c r="V238" i="11" s="1"/>
  <c r="U159" i="11"/>
  <c r="U238" i="11" s="1"/>
  <c r="T159" i="11"/>
  <c r="T238" i="11" s="1"/>
  <c r="S159" i="11"/>
  <c r="S238" i="11" s="1"/>
  <c r="R159" i="11"/>
  <c r="R238" i="11" s="1"/>
  <c r="Q159" i="11"/>
  <c r="Q238" i="11" s="1"/>
  <c r="P159" i="11"/>
  <c r="P238" i="11" s="1"/>
  <c r="AA158" i="11"/>
  <c r="AA208" i="11" s="1"/>
  <c r="Z158" i="11"/>
  <c r="Z208" i="11" s="1"/>
  <c r="Y158" i="11"/>
  <c r="Y208" i="11" s="1"/>
  <c r="X158" i="11"/>
  <c r="X208" i="11" s="1"/>
  <c r="W158" i="11"/>
  <c r="W208" i="11" s="1"/>
  <c r="V158" i="11"/>
  <c r="V208" i="11" s="1"/>
  <c r="U158" i="11"/>
  <c r="U208" i="11" s="1"/>
  <c r="T158" i="11"/>
  <c r="T208" i="11" s="1"/>
  <c r="S158" i="11"/>
  <c r="S208" i="11" s="1"/>
  <c r="R158" i="11"/>
  <c r="R208" i="11" s="1"/>
  <c r="Q158" i="11"/>
  <c r="Q208" i="11" s="1"/>
  <c r="P158" i="11"/>
  <c r="P208" i="11" s="1"/>
  <c r="AA157" i="11"/>
  <c r="Z157" i="11"/>
  <c r="Y157" i="11"/>
  <c r="X157" i="11"/>
  <c r="W157" i="11"/>
  <c r="V157" i="11"/>
  <c r="U157" i="11"/>
  <c r="T157" i="11"/>
  <c r="S157" i="11"/>
  <c r="R157" i="11"/>
  <c r="Q157" i="11"/>
  <c r="P157" i="11"/>
  <c r="AA156" i="11"/>
  <c r="Z156" i="11"/>
  <c r="Y156" i="11"/>
  <c r="X156" i="11"/>
  <c r="W156" i="11"/>
  <c r="V156" i="11"/>
  <c r="U156" i="11"/>
  <c r="T156" i="11"/>
  <c r="S156" i="11"/>
  <c r="R156" i="11"/>
  <c r="Q156" i="11"/>
  <c r="P156" i="11"/>
  <c r="AA155" i="11"/>
  <c r="Z155" i="11"/>
  <c r="Y155" i="11"/>
  <c r="X155" i="11"/>
  <c r="W155" i="11"/>
  <c r="V155" i="11"/>
  <c r="U155" i="11"/>
  <c r="T155" i="11"/>
  <c r="S155" i="11"/>
  <c r="R155" i="11"/>
  <c r="Q155" i="11"/>
  <c r="P155" i="11"/>
  <c r="AA154" i="11"/>
  <c r="Z154" i="11"/>
  <c r="Y154" i="11"/>
  <c r="X154" i="11"/>
  <c r="W154" i="11"/>
  <c r="V154" i="11"/>
  <c r="U154" i="11"/>
  <c r="T154" i="11"/>
  <c r="S154" i="11"/>
  <c r="R154" i="11"/>
  <c r="Q154" i="11"/>
  <c r="P154" i="11"/>
  <c r="AA153" i="11"/>
  <c r="Z153" i="11"/>
  <c r="Y153" i="11"/>
  <c r="X153" i="11"/>
  <c r="W153" i="11"/>
  <c r="V153" i="11"/>
  <c r="U153" i="11"/>
  <c r="T153" i="11"/>
  <c r="S153" i="11"/>
  <c r="R153" i="11"/>
  <c r="Q153" i="11"/>
  <c r="P153" i="11"/>
  <c r="AA152" i="11"/>
  <c r="Z152" i="11"/>
  <c r="Y152" i="11"/>
  <c r="X152" i="11"/>
  <c r="W152" i="11"/>
  <c r="V152" i="11"/>
  <c r="U152" i="11"/>
  <c r="T152" i="11"/>
  <c r="S152" i="11"/>
  <c r="R152" i="11"/>
  <c r="Q152" i="11"/>
  <c r="P152" i="11"/>
  <c r="AA151" i="11"/>
  <c r="Z151" i="11"/>
  <c r="Y151" i="11"/>
  <c r="X151" i="11"/>
  <c r="W151" i="11"/>
  <c r="V151" i="11"/>
  <c r="U151" i="11"/>
  <c r="T151" i="11"/>
  <c r="S151" i="11"/>
  <c r="R151" i="11"/>
  <c r="Q151" i="11"/>
  <c r="P151" i="11"/>
  <c r="AA150" i="11"/>
  <c r="Z150" i="11"/>
  <c r="Y150" i="11"/>
  <c r="X150" i="11"/>
  <c r="W150" i="11"/>
  <c r="V150" i="11"/>
  <c r="U150" i="11"/>
  <c r="T150" i="11"/>
  <c r="S150" i="11"/>
  <c r="R150" i="11"/>
  <c r="Q150" i="11"/>
  <c r="P150" i="11"/>
  <c r="AA149" i="11"/>
  <c r="Z149" i="11"/>
  <c r="Y149" i="11"/>
  <c r="X149" i="11"/>
  <c r="W149" i="11"/>
  <c r="V149" i="11"/>
  <c r="U149" i="11"/>
  <c r="T149" i="11"/>
  <c r="S149" i="11"/>
  <c r="R149" i="11"/>
  <c r="Q149" i="11"/>
  <c r="P149" i="11"/>
  <c r="AA148" i="11"/>
  <c r="Z148" i="11"/>
  <c r="Y148" i="11"/>
  <c r="X148" i="11"/>
  <c r="W148" i="11"/>
  <c r="V148" i="11"/>
  <c r="U148" i="11"/>
  <c r="T148" i="11"/>
  <c r="S148" i="11"/>
  <c r="R148" i="11"/>
  <c r="Q148" i="11"/>
  <c r="P148" i="11"/>
  <c r="AA147" i="11"/>
  <c r="Z147" i="11"/>
  <c r="Y147" i="11"/>
  <c r="X147" i="11"/>
  <c r="W147" i="11"/>
  <c r="V147" i="11"/>
  <c r="U147" i="11"/>
  <c r="T147" i="11"/>
  <c r="S147" i="11"/>
  <c r="R147" i="11"/>
  <c r="Q147" i="11"/>
  <c r="P147" i="11"/>
  <c r="AA146" i="11"/>
  <c r="Z146" i="11"/>
  <c r="Y146" i="11"/>
  <c r="X146" i="11"/>
  <c r="W146" i="11"/>
  <c r="V146" i="11"/>
  <c r="U146" i="11"/>
  <c r="T146" i="11"/>
  <c r="S146" i="11"/>
  <c r="R146" i="11"/>
  <c r="Q146" i="11"/>
  <c r="P146" i="11"/>
  <c r="AA145" i="11"/>
  <c r="Z145" i="11"/>
  <c r="Y145" i="11"/>
  <c r="X145" i="11"/>
  <c r="W145" i="11"/>
  <c r="V145" i="11"/>
  <c r="U145" i="11"/>
  <c r="T145" i="11"/>
  <c r="S145" i="11"/>
  <c r="R145" i="11"/>
  <c r="Q145" i="11"/>
  <c r="P145" i="11"/>
  <c r="AA144" i="11"/>
  <c r="Z144" i="11"/>
  <c r="Y144" i="11"/>
  <c r="X144" i="11"/>
  <c r="W144" i="11"/>
  <c r="V144" i="11"/>
  <c r="U144" i="11"/>
  <c r="T144" i="11"/>
  <c r="S144" i="11"/>
  <c r="R144" i="11"/>
  <c r="Q144" i="11"/>
  <c r="P144" i="11"/>
  <c r="AA143" i="11"/>
  <c r="Z143" i="11"/>
  <c r="Y143" i="11"/>
  <c r="X143" i="11"/>
  <c r="W143" i="11"/>
  <c r="V143" i="11"/>
  <c r="U143" i="11"/>
  <c r="T143" i="11"/>
  <c r="S143" i="11"/>
  <c r="R143" i="11"/>
  <c r="Q143" i="11"/>
  <c r="P143" i="11"/>
  <c r="AA142" i="11"/>
  <c r="AA228" i="11" s="1"/>
  <c r="Z142" i="11"/>
  <c r="Z228" i="11" s="1"/>
  <c r="Y142" i="11"/>
  <c r="Y228" i="11" s="1"/>
  <c r="X142" i="11"/>
  <c r="X228" i="11" s="1"/>
  <c r="W142" i="11"/>
  <c r="W228" i="11" s="1"/>
  <c r="V142" i="11"/>
  <c r="V228" i="11" s="1"/>
  <c r="U142" i="11"/>
  <c r="U228" i="11" s="1"/>
  <c r="T142" i="11"/>
  <c r="T228" i="11" s="1"/>
  <c r="S142" i="11"/>
  <c r="S228" i="11" s="1"/>
  <c r="R142" i="11"/>
  <c r="R228" i="11" s="1"/>
  <c r="Q142" i="11"/>
  <c r="Q228" i="11" s="1"/>
  <c r="P142" i="11"/>
  <c r="P228" i="11" s="1"/>
  <c r="AA141" i="11"/>
  <c r="Z141" i="11"/>
  <c r="Y141" i="11"/>
  <c r="X141" i="11"/>
  <c r="W141" i="11"/>
  <c r="V141" i="11"/>
  <c r="U141" i="11"/>
  <c r="T141" i="11"/>
  <c r="S141" i="11"/>
  <c r="R141" i="11"/>
  <c r="Q141" i="11"/>
  <c r="P141" i="11"/>
  <c r="AA140" i="11"/>
  <c r="Z140" i="11"/>
  <c r="Y140" i="11"/>
  <c r="X140" i="11"/>
  <c r="W140" i="11"/>
  <c r="V140" i="11"/>
  <c r="U140" i="11"/>
  <c r="T140" i="11"/>
  <c r="S140" i="11"/>
  <c r="R140" i="11"/>
  <c r="Q140" i="11"/>
  <c r="P140" i="11"/>
  <c r="AA139" i="11"/>
  <c r="Z139" i="11"/>
  <c r="Y139" i="11"/>
  <c r="X139" i="11"/>
  <c r="W139" i="11"/>
  <c r="V139" i="11"/>
  <c r="U139" i="11"/>
  <c r="T139" i="11"/>
  <c r="S139" i="11"/>
  <c r="R139" i="11"/>
  <c r="Q139" i="11"/>
  <c r="P139" i="11"/>
  <c r="AA137" i="11"/>
  <c r="AA237" i="11" s="1"/>
  <c r="Z137" i="11"/>
  <c r="Z237" i="11" s="1"/>
  <c r="Y137" i="11"/>
  <c r="Y237" i="11" s="1"/>
  <c r="X137" i="11"/>
  <c r="X237" i="11" s="1"/>
  <c r="W137" i="11"/>
  <c r="W237" i="11" s="1"/>
  <c r="V137" i="11"/>
  <c r="V237" i="11" s="1"/>
  <c r="U137" i="11"/>
  <c r="U237" i="11" s="1"/>
  <c r="T137" i="11"/>
  <c r="T237" i="11" s="1"/>
  <c r="S137" i="11"/>
  <c r="S237" i="11" s="1"/>
  <c r="R137" i="11"/>
  <c r="R237" i="11" s="1"/>
  <c r="Q137" i="11"/>
  <c r="Q237" i="11" s="1"/>
  <c r="P137" i="11"/>
  <c r="P237" i="11" s="1"/>
  <c r="AA136" i="11"/>
  <c r="AA207" i="11" s="1"/>
  <c r="Z136" i="11"/>
  <c r="Z207" i="11" s="1"/>
  <c r="Y136" i="11"/>
  <c r="Y207" i="11" s="1"/>
  <c r="X136" i="11"/>
  <c r="X207" i="11" s="1"/>
  <c r="W136" i="11"/>
  <c r="W207" i="11" s="1"/>
  <c r="V136" i="11"/>
  <c r="V207" i="11" s="1"/>
  <c r="U136" i="11"/>
  <c r="U207" i="11" s="1"/>
  <c r="T136" i="11"/>
  <c r="T207" i="11" s="1"/>
  <c r="S136" i="11"/>
  <c r="S207" i="11" s="1"/>
  <c r="R136" i="11"/>
  <c r="R207" i="11" s="1"/>
  <c r="Q136" i="11"/>
  <c r="Q207" i="11" s="1"/>
  <c r="P136" i="11"/>
  <c r="P207" i="11" s="1"/>
  <c r="AA135" i="11"/>
  <c r="Z135" i="11"/>
  <c r="Y135" i="11"/>
  <c r="X135" i="11"/>
  <c r="W135" i="11"/>
  <c r="V135" i="11"/>
  <c r="U135" i="11"/>
  <c r="T135" i="11"/>
  <c r="S135" i="11"/>
  <c r="R135" i="11"/>
  <c r="Q135" i="11"/>
  <c r="P135" i="11"/>
  <c r="AA134" i="11"/>
  <c r="Z134" i="11"/>
  <c r="Y134" i="11"/>
  <c r="X134" i="11"/>
  <c r="W134" i="11"/>
  <c r="V134" i="11"/>
  <c r="U134" i="11"/>
  <c r="T134" i="11"/>
  <c r="S134" i="11"/>
  <c r="R134" i="11"/>
  <c r="Q134" i="11"/>
  <c r="P134" i="11"/>
  <c r="AA133" i="11"/>
  <c r="Z133" i="11"/>
  <c r="Y133" i="11"/>
  <c r="X133" i="11"/>
  <c r="W133" i="11"/>
  <c r="V133" i="11"/>
  <c r="U133" i="11"/>
  <c r="T133" i="11"/>
  <c r="S133" i="11"/>
  <c r="R133" i="11"/>
  <c r="Q133" i="11"/>
  <c r="P133" i="11"/>
  <c r="AA132" i="11"/>
  <c r="Z132" i="11"/>
  <c r="Y132" i="11"/>
  <c r="X132" i="11"/>
  <c r="W132" i="11"/>
  <c r="V132" i="11"/>
  <c r="U132" i="11"/>
  <c r="T132" i="11"/>
  <c r="S132" i="11"/>
  <c r="R132" i="11"/>
  <c r="Q132" i="11"/>
  <c r="P132" i="11"/>
  <c r="AA131" i="11"/>
  <c r="Z131" i="11"/>
  <c r="Y131" i="11"/>
  <c r="X131" i="11"/>
  <c r="W131" i="11"/>
  <c r="V131" i="11"/>
  <c r="U131" i="11"/>
  <c r="T131" i="11"/>
  <c r="S131" i="11"/>
  <c r="R131" i="11"/>
  <c r="Q131" i="11"/>
  <c r="P131" i="11"/>
  <c r="AA130" i="11"/>
  <c r="Z130" i="11"/>
  <c r="Y130" i="11"/>
  <c r="X130" i="11"/>
  <c r="W130" i="11"/>
  <c r="V130" i="11"/>
  <c r="U130" i="11"/>
  <c r="T130" i="11"/>
  <c r="S130" i="11"/>
  <c r="R130" i="11"/>
  <c r="Q130" i="11"/>
  <c r="P130" i="11"/>
  <c r="AA129" i="11"/>
  <c r="Z129" i="11"/>
  <c r="Y129" i="11"/>
  <c r="X129" i="11"/>
  <c r="W129" i="11"/>
  <c r="V129" i="11"/>
  <c r="U129" i="11"/>
  <c r="T129" i="11"/>
  <c r="S129" i="11"/>
  <c r="R129" i="11"/>
  <c r="Q129" i="11"/>
  <c r="P129" i="11"/>
  <c r="AA128" i="11"/>
  <c r="Z128" i="11"/>
  <c r="Y128" i="11"/>
  <c r="X128" i="11"/>
  <c r="W128" i="11"/>
  <c r="V128" i="11"/>
  <c r="U128" i="11"/>
  <c r="T128" i="11"/>
  <c r="S128" i="11"/>
  <c r="R128" i="11"/>
  <c r="Q128" i="11"/>
  <c r="P128" i="11"/>
  <c r="AA127" i="11"/>
  <c r="Z127" i="11"/>
  <c r="Y127" i="11"/>
  <c r="X127" i="11"/>
  <c r="W127" i="11"/>
  <c r="V127" i="11"/>
  <c r="U127" i="11"/>
  <c r="T127" i="11"/>
  <c r="S127" i="11"/>
  <c r="R127" i="11"/>
  <c r="Q127" i="11"/>
  <c r="P127" i="11"/>
  <c r="AA126" i="11"/>
  <c r="Z126" i="11"/>
  <c r="Y126" i="11"/>
  <c r="X126" i="11"/>
  <c r="W126" i="11"/>
  <c r="V126" i="11"/>
  <c r="U126" i="11"/>
  <c r="T126" i="11"/>
  <c r="S126" i="11"/>
  <c r="R126" i="11"/>
  <c r="Q126" i="11"/>
  <c r="P126" i="11"/>
  <c r="AA125" i="11"/>
  <c r="Z125" i="11"/>
  <c r="Y125" i="11"/>
  <c r="X125" i="11"/>
  <c r="W125" i="11"/>
  <c r="V125" i="11"/>
  <c r="U125" i="11"/>
  <c r="T125" i="11"/>
  <c r="S125" i="11"/>
  <c r="R125" i="11"/>
  <c r="Q125" i="11"/>
  <c r="P125" i="11"/>
  <c r="AA124" i="11"/>
  <c r="Z124" i="11"/>
  <c r="Y124" i="11"/>
  <c r="X124" i="11"/>
  <c r="W124" i="11"/>
  <c r="V124" i="11"/>
  <c r="U124" i="11"/>
  <c r="T124" i="11"/>
  <c r="S124" i="11"/>
  <c r="R124" i="11"/>
  <c r="Q124" i="11"/>
  <c r="P124" i="11"/>
  <c r="AA123" i="11"/>
  <c r="Z123" i="11"/>
  <c r="Y123" i="11"/>
  <c r="X123" i="11"/>
  <c r="W123" i="11"/>
  <c r="V123" i="11"/>
  <c r="U123" i="11"/>
  <c r="T123" i="11"/>
  <c r="S123" i="11"/>
  <c r="R123" i="11"/>
  <c r="Q123" i="11"/>
  <c r="P123" i="11"/>
  <c r="AA122" i="11"/>
  <c r="AA227" i="11" s="1"/>
  <c r="Z122" i="11"/>
  <c r="Z227" i="11" s="1"/>
  <c r="Y122" i="11"/>
  <c r="Y227" i="11" s="1"/>
  <c r="X122" i="11"/>
  <c r="X227" i="11" s="1"/>
  <c r="W122" i="11"/>
  <c r="W227" i="11" s="1"/>
  <c r="V122" i="11"/>
  <c r="V227" i="11" s="1"/>
  <c r="U122" i="11"/>
  <c r="U227" i="11" s="1"/>
  <c r="T122" i="11"/>
  <c r="T227" i="11" s="1"/>
  <c r="S122" i="11"/>
  <c r="S227" i="11" s="1"/>
  <c r="R122" i="11"/>
  <c r="R227" i="11" s="1"/>
  <c r="Q122" i="11"/>
  <c r="Q227" i="11" s="1"/>
  <c r="P122" i="11"/>
  <c r="P227" i="11" s="1"/>
  <c r="AA121" i="11"/>
  <c r="Z121" i="11"/>
  <c r="Y121" i="11"/>
  <c r="X121" i="11"/>
  <c r="W121" i="11"/>
  <c r="V121" i="11"/>
  <c r="U121" i="11"/>
  <c r="T121" i="11"/>
  <c r="S121" i="11"/>
  <c r="R121" i="11"/>
  <c r="Q121" i="11"/>
  <c r="P121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AA119" i="11"/>
  <c r="AA218" i="11" s="1"/>
  <c r="Z119" i="11"/>
  <c r="Z217" i="11" s="1"/>
  <c r="Y119" i="11"/>
  <c r="Y217" i="11" s="1"/>
  <c r="X119" i="11"/>
  <c r="W119" i="11"/>
  <c r="W218" i="11" s="1"/>
  <c r="V119" i="11"/>
  <c r="V217" i="11" s="1"/>
  <c r="U119" i="11"/>
  <c r="U217" i="11" s="1"/>
  <c r="T119" i="11"/>
  <c r="S119" i="11"/>
  <c r="S218" i="11" s="1"/>
  <c r="R119" i="11"/>
  <c r="R217" i="11" s="1"/>
  <c r="Q119" i="11"/>
  <c r="Q217" i="11" s="1"/>
  <c r="P119" i="11"/>
  <c r="AA117" i="11"/>
  <c r="AA236" i="11" s="1"/>
  <c r="Z117" i="11"/>
  <c r="Z236" i="11" s="1"/>
  <c r="Y117" i="11"/>
  <c r="Y236" i="11" s="1"/>
  <c r="X117" i="11"/>
  <c r="X236" i="11" s="1"/>
  <c r="W117" i="11"/>
  <c r="W236" i="11" s="1"/>
  <c r="V117" i="11"/>
  <c r="V236" i="11" s="1"/>
  <c r="U117" i="11"/>
  <c r="U236" i="11" s="1"/>
  <c r="T117" i="11"/>
  <c r="T236" i="11" s="1"/>
  <c r="S117" i="11"/>
  <c r="S236" i="11" s="1"/>
  <c r="R117" i="11"/>
  <c r="R236" i="11" s="1"/>
  <c r="Q117" i="11"/>
  <c r="Q236" i="11" s="1"/>
  <c r="P117" i="11"/>
  <c r="P236" i="11" s="1"/>
  <c r="AA116" i="11"/>
  <c r="AA206" i="11" s="1"/>
  <c r="Z116" i="11"/>
  <c r="Z206" i="11" s="1"/>
  <c r="Y116" i="11"/>
  <c r="Y206" i="11" s="1"/>
  <c r="X116" i="11"/>
  <c r="X206" i="11" s="1"/>
  <c r="W116" i="11"/>
  <c r="W206" i="11" s="1"/>
  <c r="V116" i="11"/>
  <c r="V206" i="11" s="1"/>
  <c r="U116" i="11"/>
  <c r="U206" i="11" s="1"/>
  <c r="T116" i="11"/>
  <c r="T206" i="11" s="1"/>
  <c r="S116" i="11"/>
  <c r="S206" i="11" s="1"/>
  <c r="R116" i="11"/>
  <c r="R206" i="11" s="1"/>
  <c r="Q116" i="11"/>
  <c r="Q206" i="11" s="1"/>
  <c r="P116" i="11"/>
  <c r="P206" i="11" s="1"/>
  <c r="AA115" i="11"/>
  <c r="Z115" i="11"/>
  <c r="Y115" i="11"/>
  <c r="X115" i="11"/>
  <c r="W115" i="11"/>
  <c r="V115" i="11"/>
  <c r="U115" i="11"/>
  <c r="T115" i="11"/>
  <c r="S115" i="11"/>
  <c r="R115" i="11"/>
  <c r="Q115" i="11"/>
  <c r="P115" i="11"/>
  <c r="AA114" i="11"/>
  <c r="Z114" i="11"/>
  <c r="Y114" i="11"/>
  <c r="X114" i="11"/>
  <c r="W114" i="11"/>
  <c r="V114" i="11"/>
  <c r="U114" i="11"/>
  <c r="T114" i="11"/>
  <c r="S114" i="11"/>
  <c r="R114" i="11"/>
  <c r="Q114" i="11"/>
  <c r="P114" i="11"/>
  <c r="AA113" i="11"/>
  <c r="Z113" i="11"/>
  <c r="Y113" i="11"/>
  <c r="X113" i="11"/>
  <c r="W113" i="11"/>
  <c r="V113" i="11"/>
  <c r="U113" i="11"/>
  <c r="T113" i="11"/>
  <c r="S113" i="11"/>
  <c r="R113" i="11"/>
  <c r="Q113" i="11"/>
  <c r="P113" i="11"/>
  <c r="AA112" i="11"/>
  <c r="Z112" i="11"/>
  <c r="Y112" i="11"/>
  <c r="X112" i="11"/>
  <c r="W112" i="11"/>
  <c r="V112" i="11"/>
  <c r="U112" i="11"/>
  <c r="T112" i="11"/>
  <c r="S112" i="11"/>
  <c r="R112" i="11"/>
  <c r="Q112" i="11"/>
  <c r="P112" i="11"/>
  <c r="AA111" i="11"/>
  <c r="Z111" i="11"/>
  <c r="Y111" i="11"/>
  <c r="X111" i="11"/>
  <c r="W111" i="11"/>
  <c r="V111" i="11"/>
  <c r="U111" i="11"/>
  <c r="T111" i="11"/>
  <c r="S111" i="11"/>
  <c r="R111" i="11"/>
  <c r="Q111" i="11"/>
  <c r="P111" i="11"/>
  <c r="AA110" i="11"/>
  <c r="Z110" i="11"/>
  <c r="Y110" i="11"/>
  <c r="X110" i="11"/>
  <c r="W110" i="11"/>
  <c r="V110" i="11"/>
  <c r="U110" i="11"/>
  <c r="T110" i="11"/>
  <c r="S110" i="11"/>
  <c r="R110" i="11"/>
  <c r="Q110" i="11"/>
  <c r="P110" i="11"/>
  <c r="AB109" i="11"/>
  <c r="AA109" i="11"/>
  <c r="Z109" i="11"/>
  <c r="Y109" i="11"/>
  <c r="X109" i="11"/>
  <c r="W109" i="11"/>
  <c r="V109" i="11"/>
  <c r="U109" i="11"/>
  <c r="T109" i="11"/>
  <c r="S109" i="11"/>
  <c r="R109" i="11"/>
  <c r="Q109" i="11"/>
  <c r="P109" i="11"/>
  <c r="AA108" i="11"/>
  <c r="Z108" i="11"/>
  <c r="Y108" i="11"/>
  <c r="X108" i="11"/>
  <c r="W108" i="11"/>
  <c r="V108" i="11"/>
  <c r="U108" i="11"/>
  <c r="T108" i="11"/>
  <c r="S108" i="11"/>
  <c r="R108" i="11"/>
  <c r="Q108" i="11"/>
  <c r="P108" i="11"/>
  <c r="AA107" i="11"/>
  <c r="Z107" i="11"/>
  <c r="Y107" i="11"/>
  <c r="X107" i="11"/>
  <c r="W107" i="11"/>
  <c r="V107" i="11"/>
  <c r="U107" i="11"/>
  <c r="T107" i="11"/>
  <c r="S107" i="11"/>
  <c r="R107" i="11"/>
  <c r="Q107" i="11"/>
  <c r="P107" i="11"/>
  <c r="AA106" i="11"/>
  <c r="Z106" i="11"/>
  <c r="Y106" i="11"/>
  <c r="X106" i="11"/>
  <c r="W106" i="11"/>
  <c r="V106" i="11"/>
  <c r="U106" i="11"/>
  <c r="T106" i="11"/>
  <c r="S106" i="11"/>
  <c r="R106" i="11"/>
  <c r="Q106" i="11"/>
  <c r="P106" i="11"/>
  <c r="AA105" i="11"/>
  <c r="Z105" i="11"/>
  <c r="Y105" i="11"/>
  <c r="X105" i="11"/>
  <c r="W105" i="11"/>
  <c r="V105" i="11"/>
  <c r="U105" i="11"/>
  <c r="T105" i="11"/>
  <c r="S105" i="11"/>
  <c r="R105" i="11"/>
  <c r="Q105" i="11"/>
  <c r="P105" i="11"/>
  <c r="AA104" i="11"/>
  <c r="Z104" i="11"/>
  <c r="Y104" i="11"/>
  <c r="X104" i="11"/>
  <c r="W104" i="11"/>
  <c r="V104" i="11"/>
  <c r="U104" i="11"/>
  <c r="T104" i="11"/>
  <c r="S104" i="11"/>
  <c r="R104" i="11"/>
  <c r="Q104" i="11"/>
  <c r="P104" i="11"/>
  <c r="AA103" i="11"/>
  <c r="Z103" i="11"/>
  <c r="Y103" i="11"/>
  <c r="X103" i="11"/>
  <c r="W103" i="11"/>
  <c r="V103" i="11"/>
  <c r="U103" i="11"/>
  <c r="T103" i="11"/>
  <c r="S103" i="11"/>
  <c r="R103" i="11"/>
  <c r="Q103" i="11"/>
  <c r="P103" i="11"/>
  <c r="AA102" i="11"/>
  <c r="Z102" i="11"/>
  <c r="Y102" i="11"/>
  <c r="X102" i="11"/>
  <c r="W102" i="11"/>
  <c r="V102" i="11"/>
  <c r="U102" i="11"/>
  <c r="T102" i="11"/>
  <c r="S102" i="11"/>
  <c r="R102" i="11"/>
  <c r="Q102" i="11"/>
  <c r="P102" i="11"/>
  <c r="AA101" i="11"/>
  <c r="Z101" i="11"/>
  <c r="Y101" i="11"/>
  <c r="X101" i="11"/>
  <c r="W101" i="11"/>
  <c r="V101" i="11"/>
  <c r="U101" i="11"/>
  <c r="T101" i="11"/>
  <c r="S101" i="11"/>
  <c r="R101" i="11"/>
  <c r="Q101" i="11"/>
  <c r="P101" i="11"/>
  <c r="AB100" i="11"/>
  <c r="AB226" i="11" s="1"/>
  <c r="AA100" i="11"/>
  <c r="AA226" i="11" s="1"/>
  <c r="Z100" i="11"/>
  <c r="Z226" i="11" s="1"/>
  <c r="Y100" i="11"/>
  <c r="Y226" i="11" s="1"/>
  <c r="X100" i="11"/>
  <c r="X226" i="11" s="1"/>
  <c r="W100" i="11"/>
  <c r="W226" i="11" s="1"/>
  <c r="V100" i="11"/>
  <c r="V226" i="11" s="1"/>
  <c r="U100" i="11"/>
  <c r="U226" i="11" s="1"/>
  <c r="T100" i="11"/>
  <c r="T226" i="11" s="1"/>
  <c r="S100" i="11"/>
  <c r="S226" i="11" s="1"/>
  <c r="R100" i="11"/>
  <c r="R226" i="11" s="1"/>
  <c r="Q100" i="11"/>
  <c r="Q226" i="11" s="1"/>
  <c r="P100" i="11"/>
  <c r="P226" i="11" s="1"/>
  <c r="AA99" i="11"/>
  <c r="Z99" i="11"/>
  <c r="Y99" i="11"/>
  <c r="X99" i="11"/>
  <c r="W99" i="11"/>
  <c r="V99" i="11"/>
  <c r="U99" i="11"/>
  <c r="T99" i="11"/>
  <c r="S99" i="11"/>
  <c r="R99" i="11"/>
  <c r="Q99" i="11"/>
  <c r="P99" i="11"/>
  <c r="AA98" i="11"/>
  <c r="Z98" i="11"/>
  <c r="Y98" i="11"/>
  <c r="X98" i="11"/>
  <c r="W98" i="11"/>
  <c r="V98" i="11"/>
  <c r="U98" i="11"/>
  <c r="T98" i="11"/>
  <c r="S98" i="11"/>
  <c r="R98" i="11"/>
  <c r="Q98" i="11"/>
  <c r="P98" i="11"/>
  <c r="AB97" i="11"/>
  <c r="AA97" i="11"/>
  <c r="AA216" i="11" s="1"/>
  <c r="Z97" i="11"/>
  <c r="Z216" i="11" s="1"/>
  <c r="Y97" i="11"/>
  <c r="Y216" i="11" s="1"/>
  <c r="X97" i="11"/>
  <c r="X216" i="11" s="1"/>
  <c r="W97" i="11"/>
  <c r="W216" i="11" s="1"/>
  <c r="V97" i="11"/>
  <c r="V216" i="11" s="1"/>
  <c r="U97" i="11"/>
  <c r="U216" i="11" s="1"/>
  <c r="T97" i="11"/>
  <c r="T216" i="11" s="1"/>
  <c r="S97" i="11"/>
  <c r="S216" i="11" s="1"/>
  <c r="R97" i="11"/>
  <c r="R216" i="11" s="1"/>
  <c r="Q97" i="11"/>
  <c r="Q216" i="11" s="1"/>
  <c r="P97" i="11"/>
  <c r="P216" i="11" s="1"/>
  <c r="AA95" i="11"/>
  <c r="AA235" i="11" s="1"/>
  <c r="Z95" i="11"/>
  <c r="Z235" i="11" s="1"/>
  <c r="Y95" i="11"/>
  <c r="Y235" i="11" s="1"/>
  <c r="X95" i="11"/>
  <c r="X235" i="11" s="1"/>
  <c r="W95" i="11"/>
  <c r="W235" i="11" s="1"/>
  <c r="V95" i="11"/>
  <c r="V235" i="11" s="1"/>
  <c r="U95" i="11"/>
  <c r="U235" i="11" s="1"/>
  <c r="T95" i="11"/>
  <c r="T235" i="11" s="1"/>
  <c r="S95" i="11"/>
  <c r="S235" i="11" s="1"/>
  <c r="R95" i="11"/>
  <c r="R235" i="11" s="1"/>
  <c r="Q95" i="11"/>
  <c r="Q235" i="11" s="1"/>
  <c r="P95" i="11"/>
  <c r="P235" i="11" s="1"/>
  <c r="AA94" i="11"/>
  <c r="AA205" i="11" s="1"/>
  <c r="Z94" i="11"/>
  <c r="Z205" i="11" s="1"/>
  <c r="Y94" i="11"/>
  <c r="Y205" i="11" s="1"/>
  <c r="X94" i="11"/>
  <c r="X205" i="11" s="1"/>
  <c r="W94" i="11"/>
  <c r="W205" i="11" s="1"/>
  <c r="V94" i="11"/>
  <c r="V205" i="11" s="1"/>
  <c r="U94" i="11"/>
  <c r="U205" i="11" s="1"/>
  <c r="T94" i="11"/>
  <c r="T205" i="11" s="1"/>
  <c r="S94" i="11"/>
  <c r="S205" i="11" s="1"/>
  <c r="R94" i="11"/>
  <c r="R205" i="11" s="1"/>
  <c r="Q94" i="11"/>
  <c r="Q205" i="11" s="1"/>
  <c r="P94" i="11"/>
  <c r="P205" i="11" s="1"/>
  <c r="AA93" i="11"/>
  <c r="Z93" i="11"/>
  <c r="Y93" i="11"/>
  <c r="X93" i="11"/>
  <c r="W93" i="11"/>
  <c r="V93" i="11"/>
  <c r="U93" i="11"/>
  <c r="T93" i="11"/>
  <c r="S93" i="11"/>
  <c r="R93" i="11"/>
  <c r="Q93" i="11"/>
  <c r="P93" i="11"/>
  <c r="AA92" i="11"/>
  <c r="Z92" i="11"/>
  <c r="Y92" i="11"/>
  <c r="X92" i="11"/>
  <c r="W92" i="11"/>
  <c r="V92" i="11"/>
  <c r="U92" i="11"/>
  <c r="T92" i="11"/>
  <c r="S92" i="11"/>
  <c r="R92" i="11"/>
  <c r="Q92" i="11"/>
  <c r="P92" i="11"/>
  <c r="AA91" i="11"/>
  <c r="Z91" i="11"/>
  <c r="Y91" i="11"/>
  <c r="X91" i="11"/>
  <c r="W91" i="11"/>
  <c r="V91" i="11"/>
  <c r="U91" i="11"/>
  <c r="T91" i="11"/>
  <c r="S91" i="11"/>
  <c r="R91" i="11"/>
  <c r="Q91" i="11"/>
  <c r="P91" i="11"/>
  <c r="AA90" i="11"/>
  <c r="Z90" i="11"/>
  <c r="Y90" i="11"/>
  <c r="X90" i="11"/>
  <c r="W90" i="11"/>
  <c r="V90" i="11"/>
  <c r="U90" i="11"/>
  <c r="T90" i="11"/>
  <c r="S90" i="11"/>
  <c r="R90" i="11"/>
  <c r="Q90" i="11"/>
  <c r="P90" i="11"/>
  <c r="AA89" i="11"/>
  <c r="Z89" i="11"/>
  <c r="Y89" i="11"/>
  <c r="X89" i="11"/>
  <c r="W89" i="11"/>
  <c r="V89" i="11"/>
  <c r="U89" i="11"/>
  <c r="T89" i="11"/>
  <c r="S89" i="11"/>
  <c r="R89" i="11"/>
  <c r="Q89" i="11"/>
  <c r="P89" i="11"/>
  <c r="AA88" i="11"/>
  <c r="Z88" i="11"/>
  <c r="Y88" i="11"/>
  <c r="X88" i="11"/>
  <c r="W88" i="11"/>
  <c r="V88" i="11"/>
  <c r="U88" i="11"/>
  <c r="T88" i="11"/>
  <c r="S88" i="11"/>
  <c r="R88" i="11"/>
  <c r="Q88" i="11"/>
  <c r="P88" i="11"/>
  <c r="AB87" i="11"/>
  <c r="AA87" i="11"/>
  <c r="Z87" i="11"/>
  <c r="Y87" i="11"/>
  <c r="X87" i="11"/>
  <c r="W87" i="11"/>
  <c r="V87" i="11"/>
  <c r="U87" i="11"/>
  <c r="T87" i="11"/>
  <c r="S87" i="11"/>
  <c r="R87" i="11"/>
  <c r="Q87" i="11"/>
  <c r="P87" i="11"/>
  <c r="AA86" i="11"/>
  <c r="Z86" i="11"/>
  <c r="Y86" i="11"/>
  <c r="X86" i="11"/>
  <c r="W86" i="11"/>
  <c r="V86" i="11"/>
  <c r="U86" i="11"/>
  <c r="T86" i="11"/>
  <c r="S86" i="11"/>
  <c r="R86" i="11"/>
  <c r="Q86" i="11"/>
  <c r="P86" i="11"/>
  <c r="AA85" i="11"/>
  <c r="Z85" i="11"/>
  <c r="Y85" i="11"/>
  <c r="X85" i="11"/>
  <c r="W85" i="11"/>
  <c r="V85" i="11"/>
  <c r="U85" i="11"/>
  <c r="T85" i="11"/>
  <c r="S85" i="11"/>
  <c r="R85" i="11"/>
  <c r="Q85" i="11"/>
  <c r="P85" i="11"/>
  <c r="AA84" i="11"/>
  <c r="Z84" i="11"/>
  <c r="Y84" i="11"/>
  <c r="X84" i="11"/>
  <c r="W84" i="11"/>
  <c r="V84" i="11"/>
  <c r="U84" i="11"/>
  <c r="T84" i="11"/>
  <c r="S84" i="11"/>
  <c r="R84" i="11"/>
  <c r="Q84" i="11"/>
  <c r="P84" i="11"/>
  <c r="AA83" i="11"/>
  <c r="Z83" i="11"/>
  <c r="Y83" i="11"/>
  <c r="X83" i="11"/>
  <c r="W83" i="11"/>
  <c r="V83" i="11"/>
  <c r="U83" i="11"/>
  <c r="T83" i="11"/>
  <c r="S83" i="11"/>
  <c r="R83" i="11"/>
  <c r="Q83" i="11"/>
  <c r="P83" i="11"/>
  <c r="AA82" i="11"/>
  <c r="Z82" i="11"/>
  <c r="Y82" i="11"/>
  <c r="X82" i="11"/>
  <c r="W82" i="11"/>
  <c r="V82" i="11"/>
  <c r="U82" i="11"/>
  <c r="T82" i="11"/>
  <c r="S82" i="11"/>
  <c r="R82" i="11"/>
  <c r="Q82" i="11"/>
  <c r="P82" i="11"/>
  <c r="AA81" i="11"/>
  <c r="Z81" i="11"/>
  <c r="Y81" i="11"/>
  <c r="X81" i="11"/>
  <c r="W81" i="11"/>
  <c r="V81" i="11"/>
  <c r="U81" i="11"/>
  <c r="T81" i="11"/>
  <c r="S81" i="11"/>
  <c r="R81" i="11"/>
  <c r="Q81" i="11"/>
  <c r="P81" i="11"/>
  <c r="AA80" i="11"/>
  <c r="Z80" i="11"/>
  <c r="Y80" i="11"/>
  <c r="X80" i="11"/>
  <c r="W80" i="11"/>
  <c r="V80" i="11"/>
  <c r="U80" i="11"/>
  <c r="T80" i="11"/>
  <c r="S80" i="11"/>
  <c r="R80" i="11"/>
  <c r="Q80" i="11"/>
  <c r="P80" i="11"/>
  <c r="AA79" i="11"/>
  <c r="Z79" i="11"/>
  <c r="Y79" i="11"/>
  <c r="X79" i="11"/>
  <c r="W79" i="11"/>
  <c r="V79" i="11"/>
  <c r="U79" i="11"/>
  <c r="T79" i="11"/>
  <c r="S79" i="11"/>
  <c r="R79" i="11"/>
  <c r="Q79" i="11"/>
  <c r="P79" i="11"/>
  <c r="AB78" i="11"/>
  <c r="AB225" i="11" s="1"/>
  <c r="AA78" i="11"/>
  <c r="AA225" i="11" s="1"/>
  <c r="Z78" i="11"/>
  <c r="Z225" i="11" s="1"/>
  <c r="Y78" i="11"/>
  <c r="Y225" i="11" s="1"/>
  <c r="X78" i="11"/>
  <c r="X225" i="11" s="1"/>
  <c r="W78" i="11"/>
  <c r="W225" i="11" s="1"/>
  <c r="V78" i="11"/>
  <c r="V225" i="11" s="1"/>
  <c r="U78" i="11"/>
  <c r="U225" i="11" s="1"/>
  <c r="T78" i="11"/>
  <c r="T225" i="11" s="1"/>
  <c r="S78" i="11"/>
  <c r="S225" i="11" s="1"/>
  <c r="R78" i="11"/>
  <c r="R225" i="11" s="1"/>
  <c r="Q78" i="11"/>
  <c r="Q225" i="11" s="1"/>
  <c r="P78" i="11"/>
  <c r="P225" i="11" s="1"/>
  <c r="AA77" i="11"/>
  <c r="Z77" i="11"/>
  <c r="Y77" i="11"/>
  <c r="X77" i="11"/>
  <c r="W77" i="11"/>
  <c r="V77" i="11"/>
  <c r="U77" i="11"/>
  <c r="T77" i="11"/>
  <c r="S77" i="11"/>
  <c r="R77" i="11"/>
  <c r="Q77" i="11"/>
  <c r="P77" i="11"/>
  <c r="AA76" i="11"/>
  <c r="Z76" i="11"/>
  <c r="Y76" i="11"/>
  <c r="X76" i="11"/>
  <c r="W76" i="11"/>
  <c r="V76" i="11"/>
  <c r="U76" i="11"/>
  <c r="T76" i="11"/>
  <c r="S76" i="11"/>
  <c r="R76" i="11"/>
  <c r="Q76" i="11"/>
  <c r="P76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AA74" i="11"/>
  <c r="Z74" i="11"/>
  <c r="Y74" i="11"/>
  <c r="X74" i="11"/>
  <c r="W74" i="11"/>
  <c r="V74" i="11"/>
  <c r="U74" i="11"/>
  <c r="T74" i="11"/>
  <c r="S74" i="11"/>
  <c r="R74" i="11"/>
  <c r="Q74" i="11"/>
  <c r="P74" i="11"/>
  <c r="AB73" i="11"/>
  <c r="AB215" i="11" s="1"/>
  <c r="AA73" i="11"/>
  <c r="AA215" i="11" s="1"/>
  <c r="Z73" i="11"/>
  <c r="Z215" i="11" s="1"/>
  <c r="Y73" i="11"/>
  <c r="Y215" i="11" s="1"/>
  <c r="X73" i="11"/>
  <c r="X215" i="11" s="1"/>
  <c r="W73" i="11"/>
  <c r="W215" i="11" s="1"/>
  <c r="V73" i="11"/>
  <c r="V215" i="11" s="1"/>
  <c r="U73" i="11"/>
  <c r="U215" i="11" s="1"/>
  <c r="T73" i="11"/>
  <c r="T215" i="11" s="1"/>
  <c r="S73" i="11"/>
  <c r="S215" i="11" s="1"/>
  <c r="R73" i="11"/>
  <c r="R215" i="11" s="1"/>
  <c r="Q73" i="11"/>
  <c r="Q215" i="11" s="1"/>
  <c r="P73" i="11"/>
  <c r="P215" i="11" s="1"/>
  <c r="AA71" i="11"/>
  <c r="AA234" i="11" s="1"/>
  <c r="Z71" i="11"/>
  <c r="Z234" i="11" s="1"/>
  <c r="Y71" i="11"/>
  <c r="Y234" i="11" s="1"/>
  <c r="X71" i="11"/>
  <c r="X234" i="11" s="1"/>
  <c r="W71" i="11"/>
  <c r="W234" i="11" s="1"/>
  <c r="V71" i="11"/>
  <c r="V234" i="11" s="1"/>
  <c r="U71" i="11"/>
  <c r="U234" i="11" s="1"/>
  <c r="T71" i="11"/>
  <c r="T234" i="11" s="1"/>
  <c r="S71" i="11"/>
  <c r="S234" i="11" s="1"/>
  <c r="R71" i="11"/>
  <c r="R234" i="11" s="1"/>
  <c r="Q71" i="11"/>
  <c r="Q234" i="11" s="1"/>
  <c r="P71" i="11"/>
  <c r="P234" i="11" s="1"/>
  <c r="AA70" i="11"/>
  <c r="AA204" i="11" s="1"/>
  <c r="Z70" i="11"/>
  <c r="Z204" i="11" s="1"/>
  <c r="Y70" i="11"/>
  <c r="Y204" i="11" s="1"/>
  <c r="X70" i="11"/>
  <c r="X204" i="11" s="1"/>
  <c r="W70" i="11"/>
  <c r="W204" i="11" s="1"/>
  <c r="V70" i="11"/>
  <c r="V204" i="11" s="1"/>
  <c r="U70" i="11"/>
  <c r="U204" i="11" s="1"/>
  <c r="T70" i="11"/>
  <c r="T204" i="11" s="1"/>
  <c r="S70" i="11"/>
  <c r="S204" i="11" s="1"/>
  <c r="R70" i="11"/>
  <c r="R204" i="11" s="1"/>
  <c r="Q70" i="11"/>
  <c r="Q204" i="11" s="1"/>
  <c r="P70" i="11"/>
  <c r="P204" i="11" s="1"/>
  <c r="AA69" i="11"/>
  <c r="Z69" i="11"/>
  <c r="Y69" i="11"/>
  <c r="X69" i="11"/>
  <c r="W69" i="11"/>
  <c r="V69" i="11"/>
  <c r="U69" i="11"/>
  <c r="T69" i="11"/>
  <c r="S69" i="11"/>
  <c r="R69" i="11"/>
  <c r="Q69" i="11"/>
  <c r="P69" i="11"/>
  <c r="AA68" i="11"/>
  <c r="Z68" i="11"/>
  <c r="Y68" i="11"/>
  <c r="X68" i="11"/>
  <c r="W68" i="11"/>
  <c r="V68" i="11"/>
  <c r="U68" i="11"/>
  <c r="T68" i="11"/>
  <c r="S68" i="11"/>
  <c r="R68" i="11"/>
  <c r="Q68" i="11"/>
  <c r="P68" i="11"/>
  <c r="AA67" i="11"/>
  <c r="Z67" i="11"/>
  <c r="Y67" i="11"/>
  <c r="X67" i="11"/>
  <c r="W67" i="11"/>
  <c r="V67" i="11"/>
  <c r="U67" i="11"/>
  <c r="T67" i="11"/>
  <c r="S67" i="11"/>
  <c r="R67" i="11"/>
  <c r="Q67" i="11"/>
  <c r="P67" i="11"/>
  <c r="AA66" i="11"/>
  <c r="Z66" i="11"/>
  <c r="Y66" i="11"/>
  <c r="X66" i="11"/>
  <c r="W66" i="11"/>
  <c r="V66" i="11"/>
  <c r="U66" i="11"/>
  <c r="T66" i="11"/>
  <c r="S66" i="11"/>
  <c r="R66" i="11"/>
  <c r="Q66" i="11"/>
  <c r="P66" i="11"/>
  <c r="AA65" i="11"/>
  <c r="Z65" i="11"/>
  <c r="Y65" i="11"/>
  <c r="X65" i="11"/>
  <c r="W65" i="11"/>
  <c r="V65" i="11"/>
  <c r="U65" i="11"/>
  <c r="T65" i="11"/>
  <c r="S65" i="11"/>
  <c r="R65" i="11"/>
  <c r="Q65" i="11"/>
  <c r="P65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AB54" i="11"/>
  <c r="AB224" i="11" s="1"/>
  <c r="AA54" i="11"/>
  <c r="AA224" i="11" s="1"/>
  <c r="Z54" i="11"/>
  <c r="Z224" i="11" s="1"/>
  <c r="Y54" i="11"/>
  <c r="Y224" i="11" s="1"/>
  <c r="X54" i="11"/>
  <c r="X224" i="11" s="1"/>
  <c r="W54" i="11"/>
  <c r="W224" i="11" s="1"/>
  <c r="V54" i="11"/>
  <c r="V224" i="11" s="1"/>
  <c r="U54" i="11"/>
  <c r="U224" i="11" s="1"/>
  <c r="T54" i="11"/>
  <c r="T224" i="11" s="1"/>
  <c r="S54" i="11"/>
  <c r="S224" i="11" s="1"/>
  <c r="R54" i="11"/>
  <c r="R224" i="11" s="1"/>
  <c r="Q54" i="11"/>
  <c r="Q224" i="11" s="1"/>
  <c r="P54" i="11"/>
  <c r="P224" i="11" s="1"/>
  <c r="AA53" i="11"/>
  <c r="Z53" i="11"/>
  <c r="Y53" i="11"/>
  <c r="X53" i="11"/>
  <c r="W53" i="11"/>
  <c r="V53" i="11"/>
  <c r="U53" i="11"/>
  <c r="T53" i="11"/>
  <c r="S53" i="11"/>
  <c r="R53" i="11"/>
  <c r="Q53" i="11"/>
  <c r="P53" i="11"/>
  <c r="AB52" i="11"/>
  <c r="AA52" i="11"/>
  <c r="AA214" i="11" s="1"/>
  <c r="Z52" i="11"/>
  <c r="Z214" i="11" s="1"/>
  <c r="Y52" i="11"/>
  <c r="Y214" i="11" s="1"/>
  <c r="X52" i="11"/>
  <c r="X214" i="11" s="1"/>
  <c r="W52" i="11"/>
  <c r="W214" i="11" s="1"/>
  <c r="V52" i="11"/>
  <c r="V214" i="11" s="1"/>
  <c r="U52" i="11"/>
  <c r="U214" i="11" s="1"/>
  <c r="T52" i="11"/>
  <c r="T214" i="11" s="1"/>
  <c r="S52" i="11"/>
  <c r="S214" i="11" s="1"/>
  <c r="R52" i="11"/>
  <c r="R214" i="11" s="1"/>
  <c r="Q52" i="11"/>
  <c r="Q214" i="11" s="1"/>
  <c r="P52" i="11"/>
  <c r="P214" i="11" s="1"/>
  <c r="AA50" i="11"/>
  <c r="AA233" i="11" s="1"/>
  <c r="Z50" i="11"/>
  <c r="Z233" i="11" s="1"/>
  <c r="Y50" i="11"/>
  <c r="Y233" i="11" s="1"/>
  <c r="X50" i="11"/>
  <c r="X233" i="11" s="1"/>
  <c r="W50" i="11"/>
  <c r="W233" i="11" s="1"/>
  <c r="V50" i="11"/>
  <c r="V233" i="11" s="1"/>
  <c r="U50" i="11"/>
  <c r="U233" i="11" s="1"/>
  <c r="T50" i="11"/>
  <c r="T233" i="11" s="1"/>
  <c r="S50" i="11"/>
  <c r="S233" i="11" s="1"/>
  <c r="R50" i="11"/>
  <c r="R233" i="11" s="1"/>
  <c r="Q50" i="11"/>
  <c r="Q233" i="11" s="1"/>
  <c r="P50" i="11"/>
  <c r="P233" i="11" s="1"/>
  <c r="AA49" i="11"/>
  <c r="AA203" i="11" s="1"/>
  <c r="Z49" i="11"/>
  <c r="Z203" i="11" s="1"/>
  <c r="Y49" i="11"/>
  <c r="Y203" i="11" s="1"/>
  <c r="X49" i="11"/>
  <c r="X203" i="11" s="1"/>
  <c r="W49" i="11"/>
  <c r="W203" i="11" s="1"/>
  <c r="V49" i="11"/>
  <c r="V203" i="11" s="1"/>
  <c r="U49" i="11"/>
  <c r="U203" i="11" s="1"/>
  <c r="T49" i="11"/>
  <c r="T203" i="11" s="1"/>
  <c r="S49" i="11"/>
  <c r="S203" i="11" s="1"/>
  <c r="R49" i="11"/>
  <c r="R203" i="11" s="1"/>
  <c r="Q49" i="11"/>
  <c r="Q203" i="11" s="1"/>
  <c r="P49" i="11"/>
  <c r="P203" i="11" s="1"/>
  <c r="AA48" i="11"/>
  <c r="Z48" i="11"/>
  <c r="Y48" i="11"/>
  <c r="X48" i="11"/>
  <c r="W48" i="11"/>
  <c r="V48" i="11"/>
  <c r="U48" i="11"/>
  <c r="T48" i="11"/>
  <c r="S48" i="11"/>
  <c r="R48" i="11"/>
  <c r="Q48" i="11"/>
  <c r="P48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AB33" i="11"/>
  <c r="AB223" i="11" s="1"/>
  <c r="AA33" i="11"/>
  <c r="AA223" i="11" s="1"/>
  <c r="Z33" i="11"/>
  <c r="Z223" i="11" s="1"/>
  <c r="Y33" i="11"/>
  <c r="Y223" i="11" s="1"/>
  <c r="X33" i="11"/>
  <c r="X223" i="11" s="1"/>
  <c r="W33" i="11"/>
  <c r="W223" i="11" s="1"/>
  <c r="V33" i="11"/>
  <c r="V223" i="11" s="1"/>
  <c r="U33" i="11"/>
  <c r="U223" i="11" s="1"/>
  <c r="T33" i="11"/>
  <c r="T223" i="11" s="1"/>
  <c r="S33" i="11"/>
  <c r="S223" i="11" s="1"/>
  <c r="R33" i="11"/>
  <c r="R223" i="11" s="1"/>
  <c r="Q33" i="11"/>
  <c r="Q223" i="11" s="1"/>
  <c r="P33" i="11"/>
  <c r="P223" i="11" s="1"/>
  <c r="AA32" i="11"/>
  <c r="Z32" i="11"/>
  <c r="Y32" i="11"/>
  <c r="X32" i="11"/>
  <c r="W32" i="11"/>
  <c r="V32" i="11"/>
  <c r="U32" i="11"/>
  <c r="T32" i="11"/>
  <c r="S32" i="11"/>
  <c r="R32" i="11"/>
  <c r="Q32" i="11"/>
  <c r="P32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AB29" i="11"/>
  <c r="AA29" i="11"/>
  <c r="AA213" i="11" s="1"/>
  <c r="Z29" i="11"/>
  <c r="Z213" i="11" s="1"/>
  <c r="Y29" i="11"/>
  <c r="Y213" i="11" s="1"/>
  <c r="X29" i="11"/>
  <c r="X213" i="11" s="1"/>
  <c r="W29" i="11"/>
  <c r="W213" i="11" s="1"/>
  <c r="V29" i="11"/>
  <c r="V213" i="11" s="1"/>
  <c r="U29" i="11"/>
  <c r="U213" i="11" s="1"/>
  <c r="T29" i="11"/>
  <c r="T213" i="11" s="1"/>
  <c r="S29" i="11"/>
  <c r="S213" i="11" s="1"/>
  <c r="R29" i="11"/>
  <c r="R213" i="11" s="1"/>
  <c r="Q29" i="11"/>
  <c r="Q213" i="11" s="1"/>
  <c r="P29" i="11"/>
  <c r="P213" i="11" s="1"/>
  <c r="AA27" i="11"/>
  <c r="AA232" i="11" s="1"/>
  <c r="Z27" i="11"/>
  <c r="Z232" i="11" s="1"/>
  <c r="Y27" i="11"/>
  <c r="Y232" i="11" s="1"/>
  <c r="X27" i="11"/>
  <c r="X232" i="11" s="1"/>
  <c r="W27" i="11"/>
  <c r="W232" i="11" s="1"/>
  <c r="V27" i="11"/>
  <c r="V232" i="11" s="1"/>
  <c r="U27" i="11"/>
  <c r="U232" i="11" s="1"/>
  <c r="T27" i="11"/>
  <c r="T232" i="11" s="1"/>
  <c r="S27" i="11"/>
  <c r="S232" i="11" s="1"/>
  <c r="R27" i="11"/>
  <c r="R232" i="11" s="1"/>
  <c r="Q27" i="11"/>
  <c r="Q232" i="11" s="1"/>
  <c r="P27" i="11"/>
  <c r="P232" i="11" s="1"/>
  <c r="AA26" i="11"/>
  <c r="AA202" i="11" s="1"/>
  <c r="Z26" i="11"/>
  <c r="Z202" i="11" s="1"/>
  <c r="Y26" i="11"/>
  <c r="Y202" i="11" s="1"/>
  <c r="X26" i="11"/>
  <c r="X202" i="11" s="1"/>
  <c r="W26" i="11"/>
  <c r="W202" i="11" s="1"/>
  <c r="V26" i="11"/>
  <c r="V202" i="11" s="1"/>
  <c r="U26" i="11"/>
  <c r="U202" i="11" s="1"/>
  <c r="T26" i="11"/>
  <c r="T202" i="11" s="1"/>
  <c r="S26" i="11"/>
  <c r="S202" i="11" s="1"/>
  <c r="R26" i="11"/>
  <c r="R202" i="11" s="1"/>
  <c r="Q26" i="11"/>
  <c r="Q202" i="11" s="1"/>
  <c r="P26" i="11"/>
  <c r="P202" i="11" s="1"/>
  <c r="AA25" i="11"/>
  <c r="Z25" i="11"/>
  <c r="Y25" i="11"/>
  <c r="X25" i="11"/>
  <c r="W25" i="11"/>
  <c r="V25" i="11"/>
  <c r="U25" i="11"/>
  <c r="T25" i="11"/>
  <c r="S25" i="11"/>
  <c r="R25" i="11"/>
  <c r="Q25" i="11"/>
  <c r="P25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AA15" i="11"/>
  <c r="Z15" i="11"/>
  <c r="Y15" i="11"/>
  <c r="X15" i="11"/>
  <c r="W15" i="11"/>
  <c r="V15" i="11"/>
  <c r="U15" i="11"/>
  <c r="T15" i="11"/>
  <c r="S15" i="11"/>
  <c r="R15" i="11"/>
  <c r="Q15" i="11"/>
  <c r="P15" i="11"/>
  <c r="AA14" i="11"/>
  <c r="Z14" i="11"/>
  <c r="Y14" i="11"/>
  <c r="X14" i="11"/>
  <c r="W14" i="11"/>
  <c r="V14" i="11"/>
  <c r="U14" i="11"/>
  <c r="T14" i="11"/>
  <c r="S14" i="11"/>
  <c r="R14" i="11"/>
  <c r="Q14" i="11"/>
  <c r="P14" i="11"/>
  <c r="AA13" i="11"/>
  <c r="Z13" i="11"/>
  <c r="Y13" i="11"/>
  <c r="X13" i="11"/>
  <c r="W13" i="11"/>
  <c r="V13" i="11"/>
  <c r="U13" i="11"/>
  <c r="T13" i="11"/>
  <c r="S13" i="11"/>
  <c r="R13" i="11"/>
  <c r="Q13" i="11"/>
  <c r="P13" i="11"/>
  <c r="AA12" i="11"/>
  <c r="Z12" i="11"/>
  <c r="Y12" i="11"/>
  <c r="X12" i="11"/>
  <c r="W12" i="11"/>
  <c r="V12" i="11"/>
  <c r="U12" i="11"/>
  <c r="T12" i="11"/>
  <c r="S12" i="11"/>
  <c r="R12" i="11"/>
  <c r="Q12" i="11"/>
  <c r="P12" i="11"/>
  <c r="AA11" i="11"/>
  <c r="Z11" i="11"/>
  <c r="Y11" i="11"/>
  <c r="X11" i="11"/>
  <c r="W11" i="11"/>
  <c r="V11" i="11"/>
  <c r="U11" i="11"/>
  <c r="T11" i="11"/>
  <c r="S11" i="11"/>
  <c r="R11" i="11"/>
  <c r="Q11" i="11"/>
  <c r="P11" i="11"/>
  <c r="AB10" i="11"/>
  <c r="AB222" i="11" s="1"/>
  <c r="AA10" i="11"/>
  <c r="AA222" i="11" s="1"/>
  <c r="Z10" i="11"/>
  <c r="Z222" i="11" s="1"/>
  <c r="Y10" i="11"/>
  <c r="Y222" i="11" s="1"/>
  <c r="X10" i="11"/>
  <c r="X222" i="11" s="1"/>
  <c r="W10" i="11"/>
  <c r="W222" i="11" s="1"/>
  <c r="V10" i="11"/>
  <c r="V222" i="11" s="1"/>
  <c r="U10" i="11"/>
  <c r="U222" i="11" s="1"/>
  <c r="T10" i="11"/>
  <c r="T222" i="11" s="1"/>
  <c r="S10" i="11"/>
  <c r="S222" i="11" s="1"/>
  <c r="R10" i="11"/>
  <c r="R222" i="11" s="1"/>
  <c r="Q10" i="11"/>
  <c r="Q222" i="11" s="1"/>
  <c r="P10" i="11"/>
  <c r="P222" i="11" s="1"/>
  <c r="AA9" i="11"/>
  <c r="Z9" i="11"/>
  <c r="Y9" i="11"/>
  <c r="X9" i="11"/>
  <c r="W9" i="11"/>
  <c r="V9" i="11"/>
  <c r="U9" i="11"/>
  <c r="T9" i="11"/>
  <c r="S9" i="11"/>
  <c r="R9" i="11"/>
  <c r="Q9" i="11"/>
  <c r="P9" i="11"/>
  <c r="AA8" i="11"/>
  <c r="Z8" i="11"/>
  <c r="Y8" i="11"/>
  <c r="X8" i="11"/>
  <c r="W8" i="11"/>
  <c r="V8" i="11"/>
  <c r="U8" i="11"/>
  <c r="T8" i="11"/>
  <c r="S8" i="11"/>
  <c r="R8" i="11"/>
  <c r="Q8" i="11"/>
  <c r="P8" i="11"/>
  <c r="AC7" i="11"/>
  <c r="AB7" i="11"/>
  <c r="AB212" i="11" s="1"/>
  <c r="AA7" i="11"/>
  <c r="AA212" i="11" s="1"/>
  <c r="Z7" i="11"/>
  <c r="Z212" i="11" s="1"/>
  <c r="Y7" i="11"/>
  <c r="Y212" i="11" s="1"/>
  <c r="X7" i="11"/>
  <c r="X212" i="11" s="1"/>
  <c r="W7" i="11"/>
  <c r="W212" i="11" s="1"/>
  <c r="V7" i="11"/>
  <c r="V212" i="11" s="1"/>
  <c r="U7" i="11"/>
  <c r="U212" i="11" s="1"/>
  <c r="T7" i="11"/>
  <c r="T212" i="11" s="1"/>
  <c r="S7" i="11"/>
  <c r="S212" i="11" s="1"/>
  <c r="R7" i="11"/>
  <c r="R212" i="11" s="1"/>
  <c r="Q7" i="11"/>
  <c r="Q212" i="11" s="1"/>
  <c r="P7" i="11"/>
  <c r="P212" i="11" s="1"/>
  <c r="AA199" i="10"/>
  <c r="AA240" i="10" s="1"/>
  <c r="Z199" i="10"/>
  <c r="Z240" i="10" s="1"/>
  <c r="Y199" i="10"/>
  <c r="Y240" i="10" s="1"/>
  <c r="X199" i="10"/>
  <c r="X240" i="10" s="1"/>
  <c r="W199" i="10"/>
  <c r="W240" i="10" s="1"/>
  <c r="V199" i="10"/>
  <c r="V240" i="10" s="1"/>
  <c r="U199" i="10"/>
  <c r="U240" i="10" s="1"/>
  <c r="T199" i="10"/>
  <c r="T240" i="10" s="1"/>
  <c r="S199" i="10"/>
  <c r="S240" i="10" s="1"/>
  <c r="R199" i="10"/>
  <c r="R240" i="10" s="1"/>
  <c r="Q199" i="10"/>
  <c r="Q240" i="10" s="1"/>
  <c r="P199" i="10"/>
  <c r="P240" i="10" s="1"/>
  <c r="AA198" i="10"/>
  <c r="AA210" i="10" s="1"/>
  <c r="Z198" i="10"/>
  <c r="Z210" i="10" s="1"/>
  <c r="Y198" i="10"/>
  <c r="Y210" i="10" s="1"/>
  <c r="X198" i="10"/>
  <c r="X210" i="10" s="1"/>
  <c r="W198" i="10"/>
  <c r="W210" i="10" s="1"/>
  <c r="V198" i="10"/>
  <c r="V210" i="10" s="1"/>
  <c r="U198" i="10"/>
  <c r="U210" i="10" s="1"/>
  <c r="T198" i="10"/>
  <c r="T210" i="10" s="1"/>
  <c r="S198" i="10"/>
  <c r="S210" i="10" s="1"/>
  <c r="R198" i="10"/>
  <c r="R210" i="10" s="1"/>
  <c r="Q198" i="10"/>
  <c r="Q210" i="10" s="1"/>
  <c r="P198" i="10"/>
  <c r="P210" i="10" s="1"/>
  <c r="AA197" i="10"/>
  <c r="Z197" i="10"/>
  <c r="Y197" i="10"/>
  <c r="X197" i="10"/>
  <c r="W197" i="10"/>
  <c r="V197" i="10"/>
  <c r="U197" i="10"/>
  <c r="T197" i="10"/>
  <c r="S197" i="10"/>
  <c r="R197" i="10"/>
  <c r="Q197" i="10"/>
  <c r="P197" i="10"/>
  <c r="AA196" i="10"/>
  <c r="Z196" i="10"/>
  <c r="Y196" i="10"/>
  <c r="X196" i="10"/>
  <c r="W196" i="10"/>
  <c r="V196" i="10"/>
  <c r="U196" i="10"/>
  <c r="T196" i="10"/>
  <c r="S196" i="10"/>
  <c r="R196" i="10"/>
  <c r="Q196" i="10"/>
  <c r="P196" i="10"/>
  <c r="AA195" i="10"/>
  <c r="Z195" i="10"/>
  <c r="Y195" i="10"/>
  <c r="X195" i="10"/>
  <c r="W195" i="10"/>
  <c r="V195" i="10"/>
  <c r="U195" i="10"/>
  <c r="T195" i="10"/>
  <c r="S195" i="10"/>
  <c r="R195" i="10"/>
  <c r="Q195" i="10"/>
  <c r="P195" i="10"/>
  <c r="AA194" i="10"/>
  <c r="Z194" i="10"/>
  <c r="Y194" i="10"/>
  <c r="X194" i="10"/>
  <c r="W194" i="10"/>
  <c r="V194" i="10"/>
  <c r="U194" i="10"/>
  <c r="T194" i="10"/>
  <c r="S194" i="10"/>
  <c r="R194" i="10"/>
  <c r="Q194" i="10"/>
  <c r="P194" i="10"/>
  <c r="AA193" i="10"/>
  <c r="Z193" i="10"/>
  <c r="Y193" i="10"/>
  <c r="X193" i="10"/>
  <c r="W193" i="10"/>
  <c r="V193" i="10"/>
  <c r="U193" i="10"/>
  <c r="T193" i="10"/>
  <c r="S193" i="10"/>
  <c r="R193" i="10"/>
  <c r="Q193" i="10"/>
  <c r="P193" i="10"/>
  <c r="AA192" i="10"/>
  <c r="Z192" i="10"/>
  <c r="Y192" i="10"/>
  <c r="X192" i="10"/>
  <c r="W192" i="10"/>
  <c r="V192" i="10"/>
  <c r="U192" i="10"/>
  <c r="T192" i="10"/>
  <c r="S192" i="10"/>
  <c r="R192" i="10"/>
  <c r="Q192" i="10"/>
  <c r="P192" i="10"/>
  <c r="AA191" i="10"/>
  <c r="Z191" i="10"/>
  <c r="Y191" i="10"/>
  <c r="X191" i="10"/>
  <c r="W191" i="10"/>
  <c r="V191" i="10"/>
  <c r="U191" i="10"/>
  <c r="T191" i="10"/>
  <c r="S191" i="10"/>
  <c r="R191" i="10"/>
  <c r="Q191" i="10"/>
  <c r="P191" i="10"/>
  <c r="AA190" i="10"/>
  <c r="Z190" i="10"/>
  <c r="Y190" i="10"/>
  <c r="X190" i="10"/>
  <c r="W190" i="10"/>
  <c r="V190" i="10"/>
  <c r="U190" i="10"/>
  <c r="T190" i="10"/>
  <c r="S190" i="10"/>
  <c r="R190" i="10"/>
  <c r="Q190" i="10"/>
  <c r="P190" i="10"/>
  <c r="AA189" i="10"/>
  <c r="Z189" i="10"/>
  <c r="Y189" i="10"/>
  <c r="X189" i="10"/>
  <c r="W189" i="10"/>
  <c r="V189" i="10"/>
  <c r="U189" i="10"/>
  <c r="T189" i="10"/>
  <c r="S189" i="10"/>
  <c r="R189" i="10"/>
  <c r="Q189" i="10"/>
  <c r="P189" i="10"/>
  <c r="AA188" i="10"/>
  <c r="Z188" i="10"/>
  <c r="Y188" i="10"/>
  <c r="X188" i="10"/>
  <c r="W188" i="10"/>
  <c r="V188" i="10"/>
  <c r="U188" i="10"/>
  <c r="T188" i="10"/>
  <c r="S188" i="10"/>
  <c r="R188" i="10"/>
  <c r="Q188" i="10"/>
  <c r="P188" i="10"/>
  <c r="AA187" i="10"/>
  <c r="Z187" i="10"/>
  <c r="Y187" i="10"/>
  <c r="X187" i="10"/>
  <c r="W187" i="10"/>
  <c r="V187" i="10"/>
  <c r="U187" i="10"/>
  <c r="T187" i="10"/>
  <c r="S187" i="10"/>
  <c r="R187" i="10"/>
  <c r="Q187" i="10"/>
  <c r="P187" i="10"/>
  <c r="AA186" i="10"/>
  <c r="Z186" i="10"/>
  <c r="Y186" i="10"/>
  <c r="X186" i="10"/>
  <c r="W186" i="10"/>
  <c r="V186" i="10"/>
  <c r="U186" i="10"/>
  <c r="T186" i="10"/>
  <c r="S186" i="10"/>
  <c r="R186" i="10"/>
  <c r="Q186" i="10"/>
  <c r="P186" i="10"/>
  <c r="AA185" i="10"/>
  <c r="Z185" i="10"/>
  <c r="Y185" i="10"/>
  <c r="X185" i="10"/>
  <c r="W185" i="10"/>
  <c r="V185" i="10"/>
  <c r="U185" i="10"/>
  <c r="T185" i="10"/>
  <c r="S185" i="10"/>
  <c r="R185" i="10"/>
  <c r="Q185" i="10"/>
  <c r="P185" i="10"/>
  <c r="AA184" i="10"/>
  <c r="Z184" i="10"/>
  <c r="Y184" i="10"/>
  <c r="X184" i="10"/>
  <c r="W184" i="10"/>
  <c r="V184" i="10"/>
  <c r="U184" i="10"/>
  <c r="T184" i="10"/>
  <c r="S184" i="10"/>
  <c r="R184" i="10"/>
  <c r="Q184" i="10"/>
  <c r="P184" i="10"/>
  <c r="AA183" i="10"/>
  <c r="Z183" i="10"/>
  <c r="Y183" i="10"/>
  <c r="X183" i="10"/>
  <c r="W183" i="10"/>
  <c r="V183" i="10"/>
  <c r="U183" i="10"/>
  <c r="T183" i="10"/>
  <c r="S183" i="10"/>
  <c r="R183" i="10"/>
  <c r="Q183" i="10"/>
  <c r="P183" i="10"/>
  <c r="AA182" i="10"/>
  <c r="AA230" i="10" s="1"/>
  <c r="Z182" i="10"/>
  <c r="Z230" i="10" s="1"/>
  <c r="Y182" i="10"/>
  <c r="Y230" i="10" s="1"/>
  <c r="X182" i="10"/>
  <c r="X230" i="10" s="1"/>
  <c r="W182" i="10"/>
  <c r="W230" i="10" s="1"/>
  <c r="V182" i="10"/>
  <c r="V230" i="10" s="1"/>
  <c r="U182" i="10"/>
  <c r="U230" i="10" s="1"/>
  <c r="T182" i="10"/>
  <c r="T230" i="10" s="1"/>
  <c r="S182" i="10"/>
  <c r="S230" i="10" s="1"/>
  <c r="R182" i="10"/>
  <c r="R230" i="10" s="1"/>
  <c r="Q182" i="10"/>
  <c r="Q230" i="10" s="1"/>
  <c r="P182" i="10"/>
  <c r="P230" i="10" s="1"/>
  <c r="AA181" i="10"/>
  <c r="AA220" i="10" s="1"/>
  <c r="Z181" i="10"/>
  <c r="Z220" i="10" s="1"/>
  <c r="Y181" i="10"/>
  <c r="Y220" i="10" s="1"/>
  <c r="X181" i="10"/>
  <c r="X220" i="10" s="1"/>
  <c r="W181" i="10"/>
  <c r="W220" i="10" s="1"/>
  <c r="V181" i="10"/>
  <c r="V220" i="10" s="1"/>
  <c r="U181" i="10"/>
  <c r="U220" i="10" s="1"/>
  <c r="T181" i="10"/>
  <c r="T220" i="10" s="1"/>
  <c r="S181" i="10"/>
  <c r="S220" i="10" s="1"/>
  <c r="R181" i="10"/>
  <c r="R220" i="10" s="1"/>
  <c r="Q181" i="10"/>
  <c r="Q220" i="10" s="1"/>
  <c r="P181" i="10"/>
  <c r="P220" i="10" s="1"/>
  <c r="AA179" i="10"/>
  <c r="AA239" i="10" s="1"/>
  <c r="Z179" i="10"/>
  <c r="Z239" i="10" s="1"/>
  <c r="Y179" i="10"/>
  <c r="Y239" i="10" s="1"/>
  <c r="X179" i="10"/>
  <c r="X239" i="10" s="1"/>
  <c r="W179" i="10"/>
  <c r="W239" i="10" s="1"/>
  <c r="V179" i="10"/>
  <c r="V239" i="10" s="1"/>
  <c r="U179" i="10"/>
  <c r="U239" i="10" s="1"/>
  <c r="T179" i="10"/>
  <c r="T239" i="10" s="1"/>
  <c r="S179" i="10"/>
  <c r="S239" i="10" s="1"/>
  <c r="R179" i="10"/>
  <c r="R239" i="10" s="1"/>
  <c r="Q179" i="10"/>
  <c r="Q239" i="10" s="1"/>
  <c r="P179" i="10"/>
  <c r="P239" i="10" s="1"/>
  <c r="AA178" i="10"/>
  <c r="AA209" i="10" s="1"/>
  <c r="Z178" i="10"/>
  <c r="Z209" i="10" s="1"/>
  <c r="Y178" i="10"/>
  <c r="Y209" i="10" s="1"/>
  <c r="X178" i="10"/>
  <c r="X209" i="10" s="1"/>
  <c r="W178" i="10"/>
  <c r="W209" i="10" s="1"/>
  <c r="V178" i="10"/>
  <c r="V209" i="10" s="1"/>
  <c r="U178" i="10"/>
  <c r="U209" i="10" s="1"/>
  <c r="T178" i="10"/>
  <c r="T209" i="10" s="1"/>
  <c r="S178" i="10"/>
  <c r="S209" i="10" s="1"/>
  <c r="R178" i="10"/>
  <c r="R209" i="10" s="1"/>
  <c r="Q178" i="10"/>
  <c r="Q209" i="10" s="1"/>
  <c r="P178" i="10"/>
  <c r="P209" i="10" s="1"/>
  <c r="AA177" i="10"/>
  <c r="Z177" i="10"/>
  <c r="Y177" i="10"/>
  <c r="X177" i="10"/>
  <c r="W177" i="10"/>
  <c r="V177" i="10"/>
  <c r="U177" i="10"/>
  <c r="T177" i="10"/>
  <c r="S177" i="10"/>
  <c r="R177" i="10"/>
  <c r="Q177" i="10"/>
  <c r="P177" i="10"/>
  <c r="AA176" i="10"/>
  <c r="Z176" i="10"/>
  <c r="Y176" i="10"/>
  <c r="X176" i="10"/>
  <c r="W176" i="10"/>
  <c r="V176" i="10"/>
  <c r="U176" i="10"/>
  <c r="T176" i="10"/>
  <c r="S176" i="10"/>
  <c r="R176" i="10"/>
  <c r="Q176" i="10"/>
  <c r="P176" i="10"/>
  <c r="AA175" i="10"/>
  <c r="Z175" i="10"/>
  <c r="Y175" i="10"/>
  <c r="X175" i="10"/>
  <c r="W175" i="10"/>
  <c r="V175" i="10"/>
  <c r="U175" i="10"/>
  <c r="T175" i="10"/>
  <c r="S175" i="10"/>
  <c r="R175" i="10"/>
  <c r="Q175" i="10"/>
  <c r="P175" i="10"/>
  <c r="AA174" i="10"/>
  <c r="Z174" i="10"/>
  <c r="Y174" i="10"/>
  <c r="X174" i="10"/>
  <c r="W174" i="10"/>
  <c r="V174" i="10"/>
  <c r="U174" i="10"/>
  <c r="T174" i="10"/>
  <c r="S174" i="10"/>
  <c r="R174" i="10"/>
  <c r="Q174" i="10"/>
  <c r="P174" i="10"/>
  <c r="AA173" i="10"/>
  <c r="Z173" i="10"/>
  <c r="Y173" i="10"/>
  <c r="X173" i="10"/>
  <c r="W173" i="10"/>
  <c r="V173" i="10"/>
  <c r="U173" i="10"/>
  <c r="T173" i="10"/>
  <c r="S173" i="10"/>
  <c r="R173" i="10"/>
  <c r="Q173" i="10"/>
  <c r="P173" i="10"/>
  <c r="AA172" i="10"/>
  <c r="Z172" i="10"/>
  <c r="Y172" i="10"/>
  <c r="X172" i="10"/>
  <c r="W172" i="10"/>
  <c r="V172" i="10"/>
  <c r="U172" i="10"/>
  <c r="T172" i="10"/>
  <c r="S172" i="10"/>
  <c r="R172" i="10"/>
  <c r="Q172" i="10"/>
  <c r="P172" i="10"/>
  <c r="AA171" i="10"/>
  <c r="Z171" i="10"/>
  <c r="Y171" i="10"/>
  <c r="X171" i="10"/>
  <c r="W171" i="10"/>
  <c r="V171" i="10"/>
  <c r="U171" i="10"/>
  <c r="T171" i="10"/>
  <c r="S171" i="10"/>
  <c r="R171" i="10"/>
  <c r="Q171" i="10"/>
  <c r="P171" i="10"/>
  <c r="AA170" i="10"/>
  <c r="Z170" i="10"/>
  <c r="Y170" i="10"/>
  <c r="X170" i="10"/>
  <c r="W170" i="10"/>
  <c r="V170" i="10"/>
  <c r="U170" i="10"/>
  <c r="T170" i="10"/>
  <c r="S170" i="10"/>
  <c r="R170" i="10"/>
  <c r="Q170" i="10"/>
  <c r="P170" i="10"/>
  <c r="AA169" i="10"/>
  <c r="Z169" i="10"/>
  <c r="Y169" i="10"/>
  <c r="X169" i="10"/>
  <c r="W169" i="10"/>
  <c r="V169" i="10"/>
  <c r="U169" i="10"/>
  <c r="T169" i="10"/>
  <c r="S169" i="10"/>
  <c r="R169" i="10"/>
  <c r="Q169" i="10"/>
  <c r="P169" i="10"/>
  <c r="AA168" i="10"/>
  <c r="Z168" i="10"/>
  <c r="Y168" i="10"/>
  <c r="X168" i="10"/>
  <c r="W168" i="10"/>
  <c r="V168" i="10"/>
  <c r="U168" i="10"/>
  <c r="T168" i="10"/>
  <c r="S168" i="10"/>
  <c r="R168" i="10"/>
  <c r="Q168" i="10"/>
  <c r="P168" i="10"/>
  <c r="AA167" i="10"/>
  <c r="Z167" i="10"/>
  <c r="Y167" i="10"/>
  <c r="X167" i="10"/>
  <c r="W167" i="10"/>
  <c r="V167" i="10"/>
  <c r="U167" i="10"/>
  <c r="T167" i="10"/>
  <c r="S167" i="10"/>
  <c r="R167" i="10"/>
  <c r="Q167" i="10"/>
  <c r="P167" i="10"/>
  <c r="AA166" i="10"/>
  <c r="Z166" i="10"/>
  <c r="Y166" i="10"/>
  <c r="X166" i="10"/>
  <c r="W166" i="10"/>
  <c r="V166" i="10"/>
  <c r="U166" i="10"/>
  <c r="T166" i="10"/>
  <c r="S166" i="10"/>
  <c r="R166" i="10"/>
  <c r="Q166" i="10"/>
  <c r="P166" i="10"/>
  <c r="AA165" i="10"/>
  <c r="Z165" i="10"/>
  <c r="Y165" i="10"/>
  <c r="X165" i="10"/>
  <c r="W165" i="10"/>
  <c r="V165" i="10"/>
  <c r="U165" i="10"/>
  <c r="T165" i="10"/>
  <c r="S165" i="10"/>
  <c r="R165" i="10"/>
  <c r="Q165" i="10"/>
  <c r="P165" i="10"/>
  <c r="AA164" i="10"/>
  <c r="Z164" i="10"/>
  <c r="Y164" i="10"/>
  <c r="X164" i="10"/>
  <c r="W164" i="10"/>
  <c r="V164" i="10"/>
  <c r="U164" i="10"/>
  <c r="T164" i="10"/>
  <c r="S164" i="10"/>
  <c r="R164" i="10"/>
  <c r="Q164" i="10"/>
  <c r="P164" i="10"/>
  <c r="AA163" i="10"/>
  <c r="Z163" i="10"/>
  <c r="Y163" i="10"/>
  <c r="X163" i="10"/>
  <c r="W163" i="10"/>
  <c r="V163" i="10"/>
  <c r="U163" i="10"/>
  <c r="T163" i="10"/>
  <c r="S163" i="10"/>
  <c r="R163" i="10"/>
  <c r="Q163" i="10"/>
  <c r="P163" i="10"/>
  <c r="AA162" i="10"/>
  <c r="AA229" i="10" s="1"/>
  <c r="Z162" i="10"/>
  <c r="Z229" i="10" s="1"/>
  <c r="Y162" i="10"/>
  <c r="Y229" i="10" s="1"/>
  <c r="X162" i="10"/>
  <c r="X229" i="10" s="1"/>
  <c r="W162" i="10"/>
  <c r="W229" i="10" s="1"/>
  <c r="V162" i="10"/>
  <c r="V229" i="10" s="1"/>
  <c r="U162" i="10"/>
  <c r="U229" i="10" s="1"/>
  <c r="T162" i="10"/>
  <c r="T229" i="10" s="1"/>
  <c r="S162" i="10"/>
  <c r="S229" i="10" s="1"/>
  <c r="R162" i="10"/>
  <c r="R229" i="10" s="1"/>
  <c r="Q162" i="10"/>
  <c r="Q229" i="10" s="1"/>
  <c r="P162" i="10"/>
  <c r="P229" i="10" s="1"/>
  <c r="AA161" i="10"/>
  <c r="AA219" i="10" s="1"/>
  <c r="Z161" i="10"/>
  <c r="Z219" i="10" s="1"/>
  <c r="Y161" i="10"/>
  <c r="Y219" i="10" s="1"/>
  <c r="X161" i="10"/>
  <c r="X219" i="10" s="1"/>
  <c r="W161" i="10"/>
  <c r="W219" i="10" s="1"/>
  <c r="V161" i="10"/>
  <c r="V219" i="10" s="1"/>
  <c r="U161" i="10"/>
  <c r="U219" i="10" s="1"/>
  <c r="T161" i="10"/>
  <c r="T219" i="10" s="1"/>
  <c r="S161" i="10"/>
  <c r="S219" i="10" s="1"/>
  <c r="R161" i="10"/>
  <c r="R219" i="10" s="1"/>
  <c r="Q161" i="10"/>
  <c r="Q219" i="10" s="1"/>
  <c r="P161" i="10"/>
  <c r="P219" i="10" s="1"/>
  <c r="AA159" i="10"/>
  <c r="AA238" i="10" s="1"/>
  <c r="Z159" i="10"/>
  <c r="Z238" i="10" s="1"/>
  <c r="Y159" i="10"/>
  <c r="Y238" i="10" s="1"/>
  <c r="X159" i="10"/>
  <c r="X238" i="10" s="1"/>
  <c r="W159" i="10"/>
  <c r="W238" i="10" s="1"/>
  <c r="V159" i="10"/>
  <c r="V238" i="10" s="1"/>
  <c r="U159" i="10"/>
  <c r="U238" i="10" s="1"/>
  <c r="T159" i="10"/>
  <c r="T238" i="10" s="1"/>
  <c r="S159" i="10"/>
  <c r="S238" i="10" s="1"/>
  <c r="R159" i="10"/>
  <c r="R238" i="10" s="1"/>
  <c r="Q159" i="10"/>
  <c r="Q238" i="10" s="1"/>
  <c r="P159" i="10"/>
  <c r="P238" i="10" s="1"/>
  <c r="AA158" i="10"/>
  <c r="AA208" i="10" s="1"/>
  <c r="Z158" i="10"/>
  <c r="Z208" i="10" s="1"/>
  <c r="Y158" i="10"/>
  <c r="Y208" i="10" s="1"/>
  <c r="X158" i="10"/>
  <c r="X208" i="10" s="1"/>
  <c r="W158" i="10"/>
  <c r="W208" i="10" s="1"/>
  <c r="V158" i="10"/>
  <c r="V208" i="10" s="1"/>
  <c r="U158" i="10"/>
  <c r="U208" i="10" s="1"/>
  <c r="T158" i="10"/>
  <c r="T208" i="10" s="1"/>
  <c r="S158" i="10"/>
  <c r="S208" i="10" s="1"/>
  <c r="R158" i="10"/>
  <c r="R208" i="10" s="1"/>
  <c r="Q158" i="10"/>
  <c r="Q208" i="10" s="1"/>
  <c r="P158" i="10"/>
  <c r="P208" i="10" s="1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AA142" i="10"/>
  <c r="AA228" i="10" s="1"/>
  <c r="Z142" i="10"/>
  <c r="Z228" i="10" s="1"/>
  <c r="Y142" i="10"/>
  <c r="Y228" i="10" s="1"/>
  <c r="X142" i="10"/>
  <c r="X228" i="10" s="1"/>
  <c r="W142" i="10"/>
  <c r="W228" i="10" s="1"/>
  <c r="V142" i="10"/>
  <c r="V228" i="10" s="1"/>
  <c r="U142" i="10"/>
  <c r="U228" i="10" s="1"/>
  <c r="T142" i="10"/>
  <c r="T228" i="10" s="1"/>
  <c r="S142" i="10"/>
  <c r="S228" i="10" s="1"/>
  <c r="R142" i="10"/>
  <c r="R228" i="10" s="1"/>
  <c r="Q142" i="10"/>
  <c r="Q228" i="10" s="1"/>
  <c r="P142" i="10"/>
  <c r="P228" i="10" s="1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AA137" i="10"/>
  <c r="AA237" i="10" s="1"/>
  <c r="Z137" i="10"/>
  <c r="Z237" i="10" s="1"/>
  <c r="Y137" i="10"/>
  <c r="Y237" i="10" s="1"/>
  <c r="X137" i="10"/>
  <c r="X237" i="10" s="1"/>
  <c r="W137" i="10"/>
  <c r="W237" i="10" s="1"/>
  <c r="V137" i="10"/>
  <c r="V237" i="10" s="1"/>
  <c r="U137" i="10"/>
  <c r="U237" i="10" s="1"/>
  <c r="T137" i="10"/>
  <c r="T237" i="10" s="1"/>
  <c r="S137" i="10"/>
  <c r="S237" i="10" s="1"/>
  <c r="R137" i="10"/>
  <c r="R237" i="10" s="1"/>
  <c r="Q137" i="10"/>
  <c r="Q237" i="10" s="1"/>
  <c r="P137" i="10"/>
  <c r="P237" i="10" s="1"/>
  <c r="AA136" i="10"/>
  <c r="AA207" i="10" s="1"/>
  <c r="Z136" i="10"/>
  <c r="Z207" i="10" s="1"/>
  <c r="Y136" i="10"/>
  <c r="Y207" i="10" s="1"/>
  <c r="X136" i="10"/>
  <c r="X207" i="10" s="1"/>
  <c r="W136" i="10"/>
  <c r="W207" i="10" s="1"/>
  <c r="V136" i="10"/>
  <c r="V207" i="10" s="1"/>
  <c r="U136" i="10"/>
  <c r="U207" i="10" s="1"/>
  <c r="T136" i="10"/>
  <c r="T207" i="10" s="1"/>
  <c r="S136" i="10"/>
  <c r="S207" i="10" s="1"/>
  <c r="R136" i="10"/>
  <c r="R207" i="10" s="1"/>
  <c r="Q136" i="10"/>
  <c r="Q207" i="10" s="1"/>
  <c r="P136" i="10"/>
  <c r="P207" i="10" s="1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AA131" i="10"/>
  <c r="Z131" i="10"/>
  <c r="Y131" i="10"/>
  <c r="X131" i="10"/>
  <c r="W131" i="10"/>
  <c r="V131" i="10"/>
  <c r="U131" i="10"/>
  <c r="T131" i="10"/>
  <c r="S131" i="10"/>
  <c r="R131" i="10"/>
  <c r="Q131" i="10"/>
  <c r="P131" i="10"/>
  <c r="AA130" i="10"/>
  <c r="Z130" i="10"/>
  <c r="Y130" i="10"/>
  <c r="X130" i="10"/>
  <c r="W130" i="10"/>
  <c r="V130" i="10"/>
  <c r="U130" i="10"/>
  <c r="T130" i="10"/>
  <c r="S130" i="10"/>
  <c r="R130" i="10"/>
  <c r="Q130" i="10"/>
  <c r="P130" i="10"/>
  <c r="AA129" i="10"/>
  <c r="Z129" i="10"/>
  <c r="Y129" i="10"/>
  <c r="X129" i="10"/>
  <c r="W129" i="10"/>
  <c r="V129" i="10"/>
  <c r="U129" i="10"/>
  <c r="T129" i="10"/>
  <c r="S129" i="10"/>
  <c r="R129" i="10"/>
  <c r="Q129" i="10"/>
  <c r="P129" i="10"/>
  <c r="AA128" i="10"/>
  <c r="Z128" i="10"/>
  <c r="Y128" i="10"/>
  <c r="X128" i="10"/>
  <c r="W128" i="10"/>
  <c r="V128" i="10"/>
  <c r="U128" i="10"/>
  <c r="T128" i="10"/>
  <c r="S128" i="10"/>
  <c r="R128" i="10"/>
  <c r="Q128" i="10"/>
  <c r="P128" i="10"/>
  <c r="AA127" i="10"/>
  <c r="Z127" i="10"/>
  <c r="Y127" i="10"/>
  <c r="X127" i="10"/>
  <c r="W127" i="10"/>
  <c r="V127" i="10"/>
  <c r="U127" i="10"/>
  <c r="T127" i="10"/>
  <c r="S127" i="10"/>
  <c r="R127" i="10"/>
  <c r="Q127" i="10"/>
  <c r="P127" i="10"/>
  <c r="AA126" i="10"/>
  <c r="Z126" i="10"/>
  <c r="Y126" i="10"/>
  <c r="X126" i="10"/>
  <c r="W126" i="10"/>
  <c r="V126" i="10"/>
  <c r="U126" i="10"/>
  <c r="T126" i="10"/>
  <c r="S126" i="10"/>
  <c r="R126" i="10"/>
  <c r="Q126" i="10"/>
  <c r="P126" i="10"/>
  <c r="AA125" i="10"/>
  <c r="Z125" i="10"/>
  <c r="Y125" i="10"/>
  <c r="X125" i="10"/>
  <c r="W125" i="10"/>
  <c r="V125" i="10"/>
  <c r="U125" i="10"/>
  <c r="T125" i="10"/>
  <c r="S125" i="10"/>
  <c r="R125" i="10"/>
  <c r="Q125" i="10"/>
  <c r="P125" i="10"/>
  <c r="AA124" i="10"/>
  <c r="Z124" i="10"/>
  <c r="Y124" i="10"/>
  <c r="X124" i="10"/>
  <c r="W124" i="10"/>
  <c r="V124" i="10"/>
  <c r="U124" i="10"/>
  <c r="T124" i="10"/>
  <c r="S124" i="10"/>
  <c r="R124" i="10"/>
  <c r="Q124" i="10"/>
  <c r="P124" i="10"/>
  <c r="AA123" i="10"/>
  <c r="Z123" i="10"/>
  <c r="Y123" i="10"/>
  <c r="X123" i="10"/>
  <c r="W123" i="10"/>
  <c r="V123" i="10"/>
  <c r="U123" i="10"/>
  <c r="T123" i="10"/>
  <c r="S123" i="10"/>
  <c r="R123" i="10"/>
  <c r="Q123" i="10"/>
  <c r="P123" i="10"/>
  <c r="AA122" i="10"/>
  <c r="AA227" i="10" s="1"/>
  <c r="Z122" i="10"/>
  <c r="Z227" i="10" s="1"/>
  <c r="Y122" i="10"/>
  <c r="Y227" i="10" s="1"/>
  <c r="X122" i="10"/>
  <c r="X227" i="10" s="1"/>
  <c r="W122" i="10"/>
  <c r="W227" i="10" s="1"/>
  <c r="V122" i="10"/>
  <c r="V227" i="10" s="1"/>
  <c r="U122" i="10"/>
  <c r="U227" i="10" s="1"/>
  <c r="T122" i="10"/>
  <c r="T227" i="10" s="1"/>
  <c r="S122" i="10"/>
  <c r="S227" i="10" s="1"/>
  <c r="R122" i="10"/>
  <c r="R227" i="10" s="1"/>
  <c r="Q122" i="10"/>
  <c r="Q227" i="10" s="1"/>
  <c r="P122" i="10"/>
  <c r="P227" i="10" s="1"/>
  <c r="AA121" i="10"/>
  <c r="Z121" i="10"/>
  <c r="Y121" i="10"/>
  <c r="X121" i="10"/>
  <c r="W121" i="10"/>
  <c r="V121" i="10"/>
  <c r="U121" i="10"/>
  <c r="T121" i="10"/>
  <c r="S121" i="10"/>
  <c r="R121" i="10"/>
  <c r="Q121" i="10"/>
  <c r="P121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AA119" i="10"/>
  <c r="Z119" i="10"/>
  <c r="Y119" i="10"/>
  <c r="X119" i="10"/>
  <c r="X217" i="10" s="1"/>
  <c r="W119" i="10"/>
  <c r="V119" i="10"/>
  <c r="U119" i="10"/>
  <c r="T119" i="10"/>
  <c r="T217" i="10" s="1"/>
  <c r="S119" i="10"/>
  <c r="R119" i="10"/>
  <c r="Q119" i="10"/>
  <c r="P119" i="10"/>
  <c r="P217" i="10" s="1"/>
  <c r="AA117" i="10"/>
  <c r="AA236" i="10" s="1"/>
  <c r="Z117" i="10"/>
  <c r="Z236" i="10" s="1"/>
  <c r="Y117" i="10"/>
  <c r="Y236" i="10" s="1"/>
  <c r="X117" i="10"/>
  <c r="X236" i="10" s="1"/>
  <c r="W117" i="10"/>
  <c r="W236" i="10" s="1"/>
  <c r="V117" i="10"/>
  <c r="V236" i="10" s="1"/>
  <c r="U117" i="10"/>
  <c r="U236" i="10" s="1"/>
  <c r="T117" i="10"/>
  <c r="T236" i="10" s="1"/>
  <c r="S117" i="10"/>
  <c r="S236" i="10" s="1"/>
  <c r="R117" i="10"/>
  <c r="R236" i="10" s="1"/>
  <c r="Q117" i="10"/>
  <c r="Q236" i="10" s="1"/>
  <c r="P117" i="10"/>
  <c r="P236" i="10" s="1"/>
  <c r="AA116" i="10"/>
  <c r="AA206" i="10" s="1"/>
  <c r="Z116" i="10"/>
  <c r="Z206" i="10" s="1"/>
  <c r="Y116" i="10"/>
  <c r="Y206" i="10" s="1"/>
  <c r="X116" i="10"/>
  <c r="X206" i="10" s="1"/>
  <c r="W116" i="10"/>
  <c r="W206" i="10" s="1"/>
  <c r="V116" i="10"/>
  <c r="V206" i="10" s="1"/>
  <c r="U116" i="10"/>
  <c r="U206" i="10" s="1"/>
  <c r="T116" i="10"/>
  <c r="T206" i="10" s="1"/>
  <c r="S116" i="10"/>
  <c r="S206" i="10" s="1"/>
  <c r="R116" i="10"/>
  <c r="R206" i="10" s="1"/>
  <c r="Q116" i="10"/>
  <c r="Q206" i="10" s="1"/>
  <c r="P116" i="10"/>
  <c r="P206" i="10" s="1"/>
  <c r="AA115" i="10"/>
  <c r="Z115" i="10"/>
  <c r="Y115" i="10"/>
  <c r="X115" i="10"/>
  <c r="W115" i="10"/>
  <c r="V115" i="10"/>
  <c r="U115" i="10"/>
  <c r="T115" i="10"/>
  <c r="S115" i="10"/>
  <c r="R115" i="10"/>
  <c r="Q115" i="10"/>
  <c r="P115" i="10"/>
  <c r="AA114" i="10"/>
  <c r="Z114" i="10"/>
  <c r="Y114" i="10"/>
  <c r="X114" i="10"/>
  <c r="W114" i="10"/>
  <c r="V114" i="10"/>
  <c r="U114" i="10"/>
  <c r="T114" i="10"/>
  <c r="S114" i="10"/>
  <c r="R114" i="10"/>
  <c r="Q114" i="10"/>
  <c r="P114" i="10"/>
  <c r="AA113" i="10"/>
  <c r="Z113" i="10"/>
  <c r="Y113" i="10"/>
  <c r="X113" i="10"/>
  <c r="W113" i="10"/>
  <c r="V113" i="10"/>
  <c r="U113" i="10"/>
  <c r="T113" i="10"/>
  <c r="S113" i="10"/>
  <c r="R113" i="10"/>
  <c r="Q113" i="10"/>
  <c r="P113" i="10"/>
  <c r="AA112" i="10"/>
  <c r="Z112" i="10"/>
  <c r="Y112" i="10"/>
  <c r="X112" i="10"/>
  <c r="W112" i="10"/>
  <c r="V112" i="10"/>
  <c r="U112" i="10"/>
  <c r="T112" i="10"/>
  <c r="S112" i="10"/>
  <c r="R112" i="10"/>
  <c r="Q112" i="10"/>
  <c r="P112" i="10"/>
  <c r="AA111" i="10"/>
  <c r="Z111" i="10"/>
  <c r="Y111" i="10"/>
  <c r="X111" i="10"/>
  <c r="W111" i="10"/>
  <c r="V111" i="10"/>
  <c r="U111" i="10"/>
  <c r="T111" i="10"/>
  <c r="S111" i="10"/>
  <c r="R111" i="10"/>
  <c r="Q111" i="10"/>
  <c r="P111" i="10"/>
  <c r="AA110" i="10"/>
  <c r="Z110" i="10"/>
  <c r="Y110" i="10"/>
  <c r="X110" i="10"/>
  <c r="W110" i="10"/>
  <c r="V110" i="10"/>
  <c r="U110" i="10"/>
  <c r="T110" i="10"/>
  <c r="S110" i="10"/>
  <c r="R110" i="10"/>
  <c r="Q110" i="10"/>
  <c r="P110" i="10"/>
  <c r="AA109" i="10"/>
  <c r="Z109" i="10"/>
  <c r="Y109" i="10"/>
  <c r="X109" i="10"/>
  <c r="W109" i="10"/>
  <c r="V109" i="10"/>
  <c r="U109" i="10"/>
  <c r="T109" i="10"/>
  <c r="S109" i="10"/>
  <c r="R109" i="10"/>
  <c r="Q109" i="10"/>
  <c r="P109" i="10"/>
  <c r="AA108" i="10"/>
  <c r="Z108" i="10"/>
  <c r="Y108" i="10"/>
  <c r="X108" i="10"/>
  <c r="W108" i="10"/>
  <c r="V108" i="10"/>
  <c r="U108" i="10"/>
  <c r="T108" i="10"/>
  <c r="S108" i="10"/>
  <c r="R108" i="10"/>
  <c r="Q108" i="10"/>
  <c r="P108" i="10"/>
  <c r="AA107" i="10"/>
  <c r="Z107" i="10"/>
  <c r="Y107" i="10"/>
  <c r="X107" i="10"/>
  <c r="W107" i="10"/>
  <c r="V107" i="10"/>
  <c r="U107" i="10"/>
  <c r="T107" i="10"/>
  <c r="S107" i="10"/>
  <c r="R107" i="10"/>
  <c r="Q107" i="10"/>
  <c r="P107" i="10"/>
  <c r="AA106" i="10"/>
  <c r="Z106" i="10"/>
  <c r="Y106" i="10"/>
  <c r="X106" i="10"/>
  <c r="W106" i="10"/>
  <c r="V106" i="10"/>
  <c r="U106" i="10"/>
  <c r="T106" i="10"/>
  <c r="S106" i="10"/>
  <c r="R106" i="10"/>
  <c r="Q106" i="10"/>
  <c r="P106" i="10"/>
  <c r="AA105" i="10"/>
  <c r="Z105" i="10"/>
  <c r="Y105" i="10"/>
  <c r="X105" i="10"/>
  <c r="W105" i="10"/>
  <c r="V105" i="10"/>
  <c r="U105" i="10"/>
  <c r="T105" i="10"/>
  <c r="S105" i="10"/>
  <c r="R105" i="10"/>
  <c r="Q105" i="10"/>
  <c r="P105" i="10"/>
  <c r="AA104" i="10"/>
  <c r="Z104" i="10"/>
  <c r="Y104" i="10"/>
  <c r="X104" i="10"/>
  <c r="W104" i="10"/>
  <c r="V104" i="10"/>
  <c r="U104" i="10"/>
  <c r="T104" i="10"/>
  <c r="S104" i="10"/>
  <c r="R104" i="10"/>
  <c r="Q104" i="10"/>
  <c r="P104" i="10"/>
  <c r="AA103" i="10"/>
  <c r="Z103" i="10"/>
  <c r="Y103" i="10"/>
  <c r="X103" i="10"/>
  <c r="W103" i="10"/>
  <c r="V103" i="10"/>
  <c r="U103" i="10"/>
  <c r="T103" i="10"/>
  <c r="S103" i="10"/>
  <c r="R103" i="10"/>
  <c r="Q103" i="10"/>
  <c r="P103" i="10"/>
  <c r="AA102" i="10"/>
  <c r="Z102" i="10"/>
  <c r="Y102" i="10"/>
  <c r="X102" i="10"/>
  <c r="W102" i="10"/>
  <c r="V102" i="10"/>
  <c r="U102" i="10"/>
  <c r="T102" i="10"/>
  <c r="S102" i="10"/>
  <c r="R102" i="10"/>
  <c r="Q102" i="10"/>
  <c r="P102" i="10"/>
  <c r="AA101" i="10"/>
  <c r="Z101" i="10"/>
  <c r="Y101" i="10"/>
  <c r="X101" i="10"/>
  <c r="W101" i="10"/>
  <c r="V101" i="10"/>
  <c r="U101" i="10"/>
  <c r="T101" i="10"/>
  <c r="S101" i="10"/>
  <c r="R101" i="10"/>
  <c r="Q101" i="10"/>
  <c r="P101" i="10"/>
  <c r="AA100" i="10"/>
  <c r="AA226" i="10" s="1"/>
  <c r="Z100" i="10"/>
  <c r="Z226" i="10" s="1"/>
  <c r="Y100" i="10"/>
  <c r="Y226" i="10" s="1"/>
  <c r="X100" i="10"/>
  <c r="X226" i="10" s="1"/>
  <c r="W100" i="10"/>
  <c r="W226" i="10" s="1"/>
  <c r="V100" i="10"/>
  <c r="V226" i="10" s="1"/>
  <c r="U100" i="10"/>
  <c r="U226" i="10" s="1"/>
  <c r="T100" i="10"/>
  <c r="T226" i="10" s="1"/>
  <c r="S100" i="10"/>
  <c r="S226" i="10" s="1"/>
  <c r="R100" i="10"/>
  <c r="R226" i="10" s="1"/>
  <c r="Q100" i="10"/>
  <c r="Q226" i="10" s="1"/>
  <c r="P100" i="10"/>
  <c r="P226" i="10" s="1"/>
  <c r="AA99" i="10"/>
  <c r="Z99" i="10"/>
  <c r="Y99" i="10"/>
  <c r="X99" i="10"/>
  <c r="W99" i="10"/>
  <c r="V99" i="10"/>
  <c r="U99" i="10"/>
  <c r="T99" i="10"/>
  <c r="S99" i="10"/>
  <c r="R99" i="10"/>
  <c r="Q99" i="10"/>
  <c r="P99" i="10"/>
  <c r="AA98" i="10"/>
  <c r="Z98" i="10"/>
  <c r="Y98" i="10"/>
  <c r="X98" i="10"/>
  <c r="W98" i="10"/>
  <c r="V98" i="10"/>
  <c r="U98" i="10"/>
  <c r="T98" i="10"/>
  <c r="S98" i="10"/>
  <c r="R98" i="10"/>
  <c r="Q98" i="10"/>
  <c r="P98" i="10"/>
  <c r="AA97" i="10"/>
  <c r="AA216" i="10" s="1"/>
  <c r="Z97" i="10"/>
  <c r="Z216" i="10" s="1"/>
  <c r="Y97" i="10"/>
  <c r="Y216" i="10" s="1"/>
  <c r="X97" i="10"/>
  <c r="X216" i="10" s="1"/>
  <c r="W97" i="10"/>
  <c r="W216" i="10" s="1"/>
  <c r="V97" i="10"/>
  <c r="V216" i="10" s="1"/>
  <c r="U97" i="10"/>
  <c r="U216" i="10" s="1"/>
  <c r="T97" i="10"/>
  <c r="T216" i="10" s="1"/>
  <c r="S97" i="10"/>
  <c r="S216" i="10" s="1"/>
  <c r="R97" i="10"/>
  <c r="R216" i="10" s="1"/>
  <c r="Q97" i="10"/>
  <c r="Q216" i="10" s="1"/>
  <c r="P97" i="10"/>
  <c r="P216" i="10" s="1"/>
  <c r="AA95" i="10"/>
  <c r="AA235" i="10" s="1"/>
  <c r="Z95" i="10"/>
  <c r="Z235" i="10" s="1"/>
  <c r="Y95" i="10"/>
  <c r="Y235" i="10" s="1"/>
  <c r="X95" i="10"/>
  <c r="X235" i="10" s="1"/>
  <c r="W95" i="10"/>
  <c r="W235" i="10" s="1"/>
  <c r="V95" i="10"/>
  <c r="V235" i="10" s="1"/>
  <c r="U95" i="10"/>
  <c r="U235" i="10" s="1"/>
  <c r="T95" i="10"/>
  <c r="T235" i="10" s="1"/>
  <c r="S95" i="10"/>
  <c r="S235" i="10" s="1"/>
  <c r="R95" i="10"/>
  <c r="R235" i="10" s="1"/>
  <c r="Q95" i="10"/>
  <c r="Q235" i="10" s="1"/>
  <c r="P95" i="10"/>
  <c r="P235" i="10" s="1"/>
  <c r="AA94" i="10"/>
  <c r="AA205" i="10" s="1"/>
  <c r="Z94" i="10"/>
  <c r="Z205" i="10" s="1"/>
  <c r="Y94" i="10"/>
  <c r="Y205" i="10" s="1"/>
  <c r="X94" i="10"/>
  <c r="X205" i="10" s="1"/>
  <c r="W94" i="10"/>
  <c r="W205" i="10" s="1"/>
  <c r="V94" i="10"/>
  <c r="V205" i="10" s="1"/>
  <c r="U94" i="10"/>
  <c r="U205" i="10" s="1"/>
  <c r="T94" i="10"/>
  <c r="T205" i="10" s="1"/>
  <c r="S94" i="10"/>
  <c r="S205" i="10" s="1"/>
  <c r="R94" i="10"/>
  <c r="R205" i="10" s="1"/>
  <c r="Q94" i="10"/>
  <c r="Q205" i="10" s="1"/>
  <c r="P94" i="10"/>
  <c r="P205" i="10" s="1"/>
  <c r="AA93" i="10"/>
  <c r="Z93" i="10"/>
  <c r="Y93" i="10"/>
  <c r="X93" i="10"/>
  <c r="W93" i="10"/>
  <c r="V93" i="10"/>
  <c r="U93" i="10"/>
  <c r="T93" i="10"/>
  <c r="S93" i="10"/>
  <c r="R93" i="10"/>
  <c r="Q93" i="10"/>
  <c r="P93" i="10"/>
  <c r="AA92" i="10"/>
  <c r="Z92" i="10"/>
  <c r="Y92" i="10"/>
  <c r="X92" i="10"/>
  <c r="W92" i="10"/>
  <c r="V92" i="10"/>
  <c r="U92" i="10"/>
  <c r="T92" i="10"/>
  <c r="S92" i="10"/>
  <c r="R92" i="10"/>
  <c r="Q92" i="10"/>
  <c r="P92" i="10"/>
  <c r="AA91" i="10"/>
  <c r="Z91" i="10"/>
  <c r="Y91" i="10"/>
  <c r="X91" i="10"/>
  <c r="W91" i="10"/>
  <c r="V91" i="10"/>
  <c r="U91" i="10"/>
  <c r="T91" i="10"/>
  <c r="S91" i="10"/>
  <c r="R91" i="10"/>
  <c r="Q91" i="10"/>
  <c r="P91" i="10"/>
  <c r="AA90" i="10"/>
  <c r="Z90" i="10"/>
  <c r="Y90" i="10"/>
  <c r="X90" i="10"/>
  <c r="W90" i="10"/>
  <c r="V90" i="10"/>
  <c r="U90" i="10"/>
  <c r="T90" i="10"/>
  <c r="S90" i="10"/>
  <c r="R90" i="10"/>
  <c r="Q90" i="10"/>
  <c r="P90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AA78" i="10"/>
  <c r="AA225" i="10" s="1"/>
  <c r="Z78" i="10"/>
  <c r="Z225" i="10" s="1"/>
  <c r="Y78" i="10"/>
  <c r="Y225" i="10" s="1"/>
  <c r="X78" i="10"/>
  <c r="X225" i="10" s="1"/>
  <c r="W78" i="10"/>
  <c r="W225" i="10" s="1"/>
  <c r="V78" i="10"/>
  <c r="V225" i="10" s="1"/>
  <c r="U78" i="10"/>
  <c r="U225" i="10" s="1"/>
  <c r="T78" i="10"/>
  <c r="T225" i="10" s="1"/>
  <c r="S78" i="10"/>
  <c r="S225" i="10" s="1"/>
  <c r="R78" i="10"/>
  <c r="R225" i="10" s="1"/>
  <c r="Q78" i="10"/>
  <c r="Q225" i="10" s="1"/>
  <c r="P78" i="10"/>
  <c r="P225" i="10" s="1"/>
  <c r="AA77" i="10"/>
  <c r="Z77" i="10"/>
  <c r="Y77" i="10"/>
  <c r="X77" i="10"/>
  <c r="W77" i="10"/>
  <c r="V77" i="10"/>
  <c r="U77" i="10"/>
  <c r="T77" i="10"/>
  <c r="S77" i="10"/>
  <c r="R77" i="10"/>
  <c r="Q77" i="10"/>
  <c r="P77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AA73" i="10"/>
  <c r="AA215" i="10" s="1"/>
  <c r="Z73" i="10"/>
  <c r="Z215" i="10" s="1"/>
  <c r="Y73" i="10"/>
  <c r="Y215" i="10" s="1"/>
  <c r="X73" i="10"/>
  <c r="X215" i="10" s="1"/>
  <c r="W73" i="10"/>
  <c r="W215" i="10" s="1"/>
  <c r="V73" i="10"/>
  <c r="V215" i="10" s="1"/>
  <c r="U73" i="10"/>
  <c r="U215" i="10" s="1"/>
  <c r="T73" i="10"/>
  <c r="T215" i="10" s="1"/>
  <c r="S73" i="10"/>
  <c r="S215" i="10" s="1"/>
  <c r="R73" i="10"/>
  <c r="R215" i="10" s="1"/>
  <c r="Q73" i="10"/>
  <c r="Q215" i="10" s="1"/>
  <c r="P73" i="10"/>
  <c r="P215" i="10" s="1"/>
  <c r="AA71" i="10"/>
  <c r="AA234" i="10" s="1"/>
  <c r="Z71" i="10"/>
  <c r="Z234" i="10" s="1"/>
  <c r="Y71" i="10"/>
  <c r="Y234" i="10" s="1"/>
  <c r="X71" i="10"/>
  <c r="X234" i="10" s="1"/>
  <c r="W71" i="10"/>
  <c r="W234" i="10" s="1"/>
  <c r="V71" i="10"/>
  <c r="V234" i="10" s="1"/>
  <c r="U71" i="10"/>
  <c r="U234" i="10" s="1"/>
  <c r="T71" i="10"/>
  <c r="T234" i="10" s="1"/>
  <c r="S71" i="10"/>
  <c r="S234" i="10" s="1"/>
  <c r="R71" i="10"/>
  <c r="R234" i="10" s="1"/>
  <c r="Q71" i="10"/>
  <c r="Q234" i="10" s="1"/>
  <c r="P71" i="10"/>
  <c r="P234" i="10" s="1"/>
  <c r="AA70" i="10"/>
  <c r="AA204" i="10" s="1"/>
  <c r="Z70" i="10"/>
  <c r="Z204" i="10" s="1"/>
  <c r="Y70" i="10"/>
  <c r="Y204" i="10" s="1"/>
  <c r="X70" i="10"/>
  <c r="X204" i="10" s="1"/>
  <c r="W70" i="10"/>
  <c r="W204" i="10" s="1"/>
  <c r="V70" i="10"/>
  <c r="V204" i="10" s="1"/>
  <c r="U70" i="10"/>
  <c r="U204" i="10" s="1"/>
  <c r="T70" i="10"/>
  <c r="T204" i="10" s="1"/>
  <c r="S70" i="10"/>
  <c r="S204" i="10" s="1"/>
  <c r="R70" i="10"/>
  <c r="R204" i="10" s="1"/>
  <c r="Q70" i="10"/>
  <c r="Q204" i="10" s="1"/>
  <c r="P70" i="10"/>
  <c r="P204" i="10" s="1"/>
  <c r="AA69" i="10"/>
  <c r="Z69" i="10"/>
  <c r="Y69" i="10"/>
  <c r="X69" i="10"/>
  <c r="W69" i="10"/>
  <c r="V69" i="10"/>
  <c r="U69" i="10"/>
  <c r="T69" i="10"/>
  <c r="S69" i="10"/>
  <c r="R69" i="10"/>
  <c r="Q69" i="10"/>
  <c r="P69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AA54" i="10"/>
  <c r="AA224" i="10" s="1"/>
  <c r="Z54" i="10"/>
  <c r="Z224" i="10" s="1"/>
  <c r="Y54" i="10"/>
  <c r="Y224" i="10" s="1"/>
  <c r="X54" i="10"/>
  <c r="X224" i="10" s="1"/>
  <c r="W54" i="10"/>
  <c r="W224" i="10" s="1"/>
  <c r="V54" i="10"/>
  <c r="V224" i="10" s="1"/>
  <c r="U54" i="10"/>
  <c r="U224" i="10" s="1"/>
  <c r="T54" i="10"/>
  <c r="T224" i="10" s="1"/>
  <c r="S54" i="10"/>
  <c r="S224" i="10" s="1"/>
  <c r="R54" i="10"/>
  <c r="R224" i="10" s="1"/>
  <c r="Q54" i="10"/>
  <c r="Q224" i="10" s="1"/>
  <c r="P54" i="10"/>
  <c r="P224" i="10" s="1"/>
  <c r="AA53" i="10"/>
  <c r="Z53" i="10"/>
  <c r="Y53" i="10"/>
  <c r="X53" i="10"/>
  <c r="W53" i="10"/>
  <c r="V53" i="10"/>
  <c r="U53" i="10"/>
  <c r="T53" i="10"/>
  <c r="S53" i="10"/>
  <c r="R53" i="10"/>
  <c r="Q53" i="10"/>
  <c r="P53" i="10"/>
  <c r="AA52" i="10"/>
  <c r="AA214" i="10" s="1"/>
  <c r="Z52" i="10"/>
  <c r="Z214" i="10" s="1"/>
  <c r="Y52" i="10"/>
  <c r="Y214" i="10" s="1"/>
  <c r="X52" i="10"/>
  <c r="X214" i="10" s="1"/>
  <c r="W52" i="10"/>
  <c r="W214" i="10" s="1"/>
  <c r="V52" i="10"/>
  <c r="V214" i="10" s="1"/>
  <c r="U52" i="10"/>
  <c r="U214" i="10" s="1"/>
  <c r="T52" i="10"/>
  <c r="T214" i="10" s="1"/>
  <c r="S52" i="10"/>
  <c r="S214" i="10" s="1"/>
  <c r="R52" i="10"/>
  <c r="R214" i="10" s="1"/>
  <c r="Q52" i="10"/>
  <c r="Q214" i="10" s="1"/>
  <c r="P52" i="10"/>
  <c r="P214" i="10" s="1"/>
  <c r="AA50" i="10"/>
  <c r="AA233" i="10" s="1"/>
  <c r="Z50" i="10"/>
  <c r="Z233" i="10" s="1"/>
  <c r="Y50" i="10"/>
  <c r="Y233" i="10" s="1"/>
  <c r="X50" i="10"/>
  <c r="X233" i="10" s="1"/>
  <c r="W50" i="10"/>
  <c r="W233" i="10" s="1"/>
  <c r="V50" i="10"/>
  <c r="V233" i="10" s="1"/>
  <c r="U50" i="10"/>
  <c r="U233" i="10" s="1"/>
  <c r="T50" i="10"/>
  <c r="T233" i="10" s="1"/>
  <c r="S50" i="10"/>
  <c r="S233" i="10" s="1"/>
  <c r="R50" i="10"/>
  <c r="R233" i="10" s="1"/>
  <c r="Q50" i="10"/>
  <c r="Q233" i="10" s="1"/>
  <c r="P50" i="10"/>
  <c r="P233" i="10" s="1"/>
  <c r="AA49" i="10"/>
  <c r="AA203" i="10" s="1"/>
  <c r="Z49" i="10"/>
  <c r="Z203" i="10" s="1"/>
  <c r="Y49" i="10"/>
  <c r="Y203" i="10" s="1"/>
  <c r="X49" i="10"/>
  <c r="X203" i="10" s="1"/>
  <c r="W49" i="10"/>
  <c r="W203" i="10" s="1"/>
  <c r="V49" i="10"/>
  <c r="V203" i="10" s="1"/>
  <c r="U49" i="10"/>
  <c r="U203" i="10" s="1"/>
  <c r="T49" i="10"/>
  <c r="T203" i="10" s="1"/>
  <c r="S49" i="10"/>
  <c r="S203" i="10" s="1"/>
  <c r="R49" i="10"/>
  <c r="R203" i="10" s="1"/>
  <c r="Q49" i="10"/>
  <c r="Q203" i="10" s="1"/>
  <c r="P49" i="10"/>
  <c r="P203" i="10" s="1"/>
  <c r="AA48" i="10"/>
  <c r="Z48" i="10"/>
  <c r="Y48" i="10"/>
  <c r="X48" i="10"/>
  <c r="W48" i="10"/>
  <c r="V48" i="10"/>
  <c r="U48" i="10"/>
  <c r="T48" i="10"/>
  <c r="S48" i="10"/>
  <c r="R48" i="10"/>
  <c r="Q48" i="10"/>
  <c r="P48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AA33" i="10"/>
  <c r="AA223" i="10" s="1"/>
  <c r="Z33" i="10"/>
  <c r="Z223" i="10" s="1"/>
  <c r="Y33" i="10"/>
  <c r="Y223" i="10" s="1"/>
  <c r="X33" i="10"/>
  <c r="X223" i="10" s="1"/>
  <c r="W33" i="10"/>
  <c r="W223" i="10" s="1"/>
  <c r="V33" i="10"/>
  <c r="V223" i="10" s="1"/>
  <c r="U33" i="10"/>
  <c r="U223" i="10" s="1"/>
  <c r="T33" i="10"/>
  <c r="T223" i="10" s="1"/>
  <c r="S33" i="10"/>
  <c r="S223" i="10" s="1"/>
  <c r="R33" i="10"/>
  <c r="R223" i="10" s="1"/>
  <c r="Q33" i="10"/>
  <c r="Q223" i="10" s="1"/>
  <c r="P33" i="10"/>
  <c r="P223" i="10" s="1"/>
  <c r="AA32" i="10"/>
  <c r="Z32" i="10"/>
  <c r="Y32" i="10"/>
  <c r="X32" i="10"/>
  <c r="W32" i="10"/>
  <c r="V32" i="10"/>
  <c r="U32" i="10"/>
  <c r="T32" i="10"/>
  <c r="S32" i="10"/>
  <c r="R32" i="10"/>
  <c r="Q32" i="10"/>
  <c r="P32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AA29" i="10"/>
  <c r="AA213" i="10" s="1"/>
  <c r="Z29" i="10"/>
  <c r="Z213" i="10" s="1"/>
  <c r="Y29" i="10"/>
  <c r="Y213" i="10" s="1"/>
  <c r="X29" i="10"/>
  <c r="X213" i="10" s="1"/>
  <c r="W29" i="10"/>
  <c r="W213" i="10" s="1"/>
  <c r="V29" i="10"/>
  <c r="V213" i="10" s="1"/>
  <c r="U29" i="10"/>
  <c r="U213" i="10" s="1"/>
  <c r="T29" i="10"/>
  <c r="T213" i="10" s="1"/>
  <c r="S29" i="10"/>
  <c r="S213" i="10" s="1"/>
  <c r="R29" i="10"/>
  <c r="R213" i="10" s="1"/>
  <c r="Q29" i="10"/>
  <c r="Q213" i="10" s="1"/>
  <c r="P29" i="10"/>
  <c r="P213" i="10" s="1"/>
  <c r="AA27" i="10"/>
  <c r="AA232" i="10" s="1"/>
  <c r="Z27" i="10"/>
  <c r="Z232" i="10" s="1"/>
  <c r="Y27" i="10"/>
  <c r="Y232" i="10" s="1"/>
  <c r="X27" i="10"/>
  <c r="X232" i="10" s="1"/>
  <c r="W27" i="10"/>
  <c r="W232" i="10" s="1"/>
  <c r="V27" i="10"/>
  <c r="V232" i="10" s="1"/>
  <c r="U27" i="10"/>
  <c r="U232" i="10" s="1"/>
  <c r="T27" i="10"/>
  <c r="T232" i="10" s="1"/>
  <c r="S27" i="10"/>
  <c r="S232" i="10" s="1"/>
  <c r="R27" i="10"/>
  <c r="R232" i="10" s="1"/>
  <c r="Q27" i="10"/>
  <c r="Q232" i="10" s="1"/>
  <c r="P27" i="10"/>
  <c r="P232" i="10" s="1"/>
  <c r="AA26" i="10"/>
  <c r="AA202" i="10" s="1"/>
  <c r="Z26" i="10"/>
  <c r="Z202" i="10" s="1"/>
  <c r="Y26" i="10"/>
  <c r="Y202" i="10" s="1"/>
  <c r="X26" i="10"/>
  <c r="X202" i="10" s="1"/>
  <c r="W26" i="10"/>
  <c r="W202" i="10" s="1"/>
  <c r="V26" i="10"/>
  <c r="V202" i="10" s="1"/>
  <c r="U26" i="10"/>
  <c r="U202" i="10" s="1"/>
  <c r="T26" i="10"/>
  <c r="T202" i="10" s="1"/>
  <c r="S26" i="10"/>
  <c r="S202" i="10" s="1"/>
  <c r="R26" i="10"/>
  <c r="R202" i="10" s="1"/>
  <c r="Q26" i="10"/>
  <c r="Q202" i="10" s="1"/>
  <c r="P26" i="10"/>
  <c r="P202" i="10" s="1"/>
  <c r="AA25" i="10"/>
  <c r="Z25" i="10"/>
  <c r="Y25" i="10"/>
  <c r="X25" i="10"/>
  <c r="W25" i="10"/>
  <c r="V25" i="10"/>
  <c r="U25" i="10"/>
  <c r="T25" i="10"/>
  <c r="S25" i="10"/>
  <c r="R25" i="10"/>
  <c r="Q25" i="10"/>
  <c r="P25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AA15" i="10"/>
  <c r="Z15" i="10"/>
  <c r="Y15" i="10"/>
  <c r="X15" i="10"/>
  <c r="W15" i="10"/>
  <c r="V15" i="10"/>
  <c r="U15" i="10"/>
  <c r="T15" i="10"/>
  <c r="S15" i="10"/>
  <c r="R15" i="10"/>
  <c r="Q15" i="10"/>
  <c r="P15" i="10"/>
  <c r="AA14" i="10"/>
  <c r="Z14" i="10"/>
  <c r="Y14" i="10"/>
  <c r="X14" i="10"/>
  <c r="W14" i="10"/>
  <c r="V14" i="10"/>
  <c r="U14" i="10"/>
  <c r="T14" i="10"/>
  <c r="S14" i="10"/>
  <c r="R14" i="10"/>
  <c r="Q14" i="10"/>
  <c r="P14" i="10"/>
  <c r="AA13" i="10"/>
  <c r="Z13" i="10"/>
  <c r="Y13" i="10"/>
  <c r="X13" i="10"/>
  <c r="W13" i="10"/>
  <c r="V13" i="10"/>
  <c r="U13" i="10"/>
  <c r="T13" i="10"/>
  <c r="S13" i="10"/>
  <c r="R13" i="10"/>
  <c r="Q13" i="10"/>
  <c r="P13" i="10"/>
  <c r="AA12" i="10"/>
  <c r="Z12" i="10"/>
  <c r="Y12" i="10"/>
  <c r="X12" i="10"/>
  <c r="W12" i="10"/>
  <c r="V12" i="10"/>
  <c r="U12" i="10"/>
  <c r="T12" i="10"/>
  <c r="S12" i="10"/>
  <c r="R12" i="10"/>
  <c r="Q12" i="10"/>
  <c r="P12" i="10"/>
  <c r="AA11" i="10"/>
  <c r="Z11" i="10"/>
  <c r="Y11" i="10"/>
  <c r="X11" i="10"/>
  <c r="W11" i="10"/>
  <c r="V11" i="10"/>
  <c r="U11" i="10"/>
  <c r="T11" i="10"/>
  <c r="S11" i="10"/>
  <c r="R11" i="10"/>
  <c r="Q11" i="10"/>
  <c r="P11" i="10"/>
  <c r="AA10" i="10"/>
  <c r="AA222" i="10" s="1"/>
  <c r="Z10" i="10"/>
  <c r="Z222" i="10" s="1"/>
  <c r="Y10" i="10"/>
  <c r="Y222" i="10" s="1"/>
  <c r="X10" i="10"/>
  <c r="X222" i="10" s="1"/>
  <c r="W10" i="10"/>
  <c r="W222" i="10" s="1"/>
  <c r="V10" i="10"/>
  <c r="V222" i="10" s="1"/>
  <c r="U10" i="10"/>
  <c r="U222" i="10" s="1"/>
  <c r="T10" i="10"/>
  <c r="T222" i="10" s="1"/>
  <c r="S10" i="10"/>
  <c r="S222" i="10" s="1"/>
  <c r="R10" i="10"/>
  <c r="R222" i="10" s="1"/>
  <c r="Q10" i="10"/>
  <c r="Q222" i="10" s="1"/>
  <c r="P10" i="10"/>
  <c r="P222" i="10" s="1"/>
  <c r="AA9" i="10"/>
  <c r="Z9" i="10"/>
  <c r="Y9" i="10"/>
  <c r="X9" i="10"/>
  <c r="W9" i="10"/>
  <c r="V9" i="10"/>
  <c r="U9" i="10"/>
  <c r="T9" i="10"/>
  <c r="S9" i="10"/>
  <c r="R9" i="10"/>
  <c r="Q9" i="10"/>
  <c r="P9" i="10"/>
  <c r="AA8" i="10"/>
  <c r="Z8" i="10"/>
  <c r="Y8" i="10"/>
  <c r="X8" i="10"/>
  <c r="W8" i="10"/>
  <c r="V8" i="10"/>
  <c r="U8" i="10"/>
  <c r="T8" i="10"/>
  <c r="S8" i="10"/>
  <c r="R8" i="10"/>
  <c r="Q8" i="10"/>
  <c r="P8" i="10"/>
  <c r="AA7" i="10"/>
  <c r="AA212" i="10" s="1"/>
  <c r="Z7" i="10"/>
  <c r="Z212" i="10" s="1"/>
  <c r="Y7" i="10"/>
  <c r="Y212" i="10" s="1"/>
  <c r="X7" i="10"/>
  <c r="X212" i="10" s="1"/>
  <c r="W7" i="10"/>
  <c r="W212" i="10" s="1"/>
  <c r="V7" i="10"/>
  <c r="V212" i="10" s="1"/>
  <c r="U7" i="10"/>
  <c r="U212" i="10" s="1"/>
  <c r="T7" i="10"/>
  <c r="T212" i="10" s="1"/>
  <c r="S7" i="10"/>
  <c r="S212" i="10" s="1"/>
  <c r="R7" i="10"/>
  <c r="R212" i="10" s="1"/>
  <c r="Q7" i="10"/>
  <c r="Q212" i="10" s="1"/>
  <c r="P7" i="10"/>
  <c r="P212" i="10" s="1"/>
  <c r="AA130" i="9"/>
  <c r="Z130" i="9"/>
  <c r="Y130" i="9"/>
  <c r="X130" i="9"/>
  <c r="W130" i="9"/>
  <c r="V130" i="9"/>
  <c r="U130" i="9"/>
  <c r="T130" i="9"/>
  <c r="S130" i="9"/>
  <c r="R130" i="9"/>
  <c r="Q130" i="9"/>
  <c r="P130" i="9"/>
  <c r="AA129" i="9"/>
  <c r="Z129" i="9"/>
  <c r="Y129" i="9"/>
  <c r="X129" i="9"/>
  <c r="W129" i="9"/>
  <c r="V129" i="9"/>
  <c r="U129" i="9"/>
  <c r="T129" i="9"/>
  <c r="S129" i="9"/>
  <c r="R129" i="9"/>
  <c r="Q129" i="9"/>
  <c r="P129" i="9"/>
  <c r="AA128" i="9"/>
  <c r="Z128" i="9"/>
  <c r="Y128" i="9"/>
  <c r="X128" i="9"/>
  <c r="W128" i="9"/>
  <c r="V128" i="9"/>
  <c r="U128" i="9"/>
  <c r="T128" i="9"/>
  <c r="S128" i="9"/>
  <c r="R128" i="9"/>
  <c r="Q128" i="9"/>
  <c r="P128" i="9"/>
  <c r="AA127" i="9"/>
  <c r="Z127" i="9"/>
  <c r="Y127" i="9"/>
  <c r="X127" i="9"/>
  <c r="W127" i="9"/>
  <c r="V127" i="9"/>
  <c r="U127" i="9"/>
  <c r="T127" i="9"/>
  <c r="S127" i="9"/>
  <c r="R127" i="9"/>
  <c r="Q127" i="9"/>
  <c r="P127" i="9"/>
  <c r="AA126" i="9"/>
  <c r="Z126" i="9"/>
  <c r="Y126" i="9"/>
  <c r="X126" i="9"/>
  <c r="W126" i="9"/>
  <c r="V126" i="9"/>
  <c r="U126" i="9"/>
  <c r="T126" i="9"/>
  <c r="S126" i="9"/>
  <c r="R126" i="9"/>
  <c r="Q126" i="9"/>
  <c r="P126" i="9"/>
  <c r="AA125" i="9"/>
  <c r="Z125" i="9"/>
  <c r="Y125" i="9"/>
  <c r="X125" i="9"/>
  <c r="W125" i="9"/>
  <c r="V125" i="9"/>
  <c r="U125" i="9"/>
  <c r="T125" i="9"/>
  <c r="S125" i="9"/>
  <c r="R125" i="9"/>
  <c r="Q125" i="9"/>
  <c r="P125" i="9"/>
  <c r="AA124" i="9"/>
  <c r="Z124" i="9"/>
  <c r="Y124" i="9"/>
  <c r="X124" i="9"/>
  <c r="W124" i="9"/>
  <c r="V124" i="9"/>
  <c r="U124" i="9"/>
  <c r="T124" i="9"/>
  <c r="S124" i="9"/>
  <c r="R124" i="9"/>
  <c r="Q124" i="9"/>
  <c r="P124" i="9"/>
  <c r="AA123" i="9"/>
  <c r="Z123" i="9"/>
  <c r="Y123" i="9"/>
  <c r="X123" i="9"/>
  <c r="W123" i="9"/>
  <c r="V123" i="9"/>
  <c r="U123" i="9"/>
  <c r="T123" i="9"/>
  <c r="S123" i="9"/>
  <c r="R123" i="9"/>
  <c r="Q123" i="9"/>
  <c r="P123" i="9"/>
  <c r="AA122" i="9"/>
  <c r="Z122" i="9"/>
  <c r="Y122" i="9"/>
  <c r="X122" i="9"/>
  <c r="W122" i="9"/>
  <c r="V122" i="9"/>
  <c r="U122" i="9"/>
  <c r="T122" i="9"/>
  <c r="S122" i="9"/>
  <c r="R122" i="9"/>
  <c r="Q122" i="9"/>
  <c r="P122" i="9"/>
  <c r="AA121" i="9"/>
  <c r="Z121" i="9"/>
  <c r="Y121" i="9"/>
  <c r="X121" i="9"/>
  <c r="W121" i="9"/>
  <c r="V121" i="9"/>
  <c r="U121" i="9"/>
  <c r="T121" i="9"/>
  <c r="S121" i="9"/>
  <c r="R121" i="9"/>
  <c r="Q121" i="9"/>
  <c r="P121" i="9"/>
  <c r="AA120" i="9"/>
  <c r="Z120" i="9"/>
  <c r="Y120" i="9"/>
  <c r="X120" i="9"/>
  <c r="W120" i="9"/>
  <c r="V120" i="9"/>
  <c r="U120" i="9"/>
  <c r="T120" i="9"/>
  <c r="S120" i="9"/>
  <c r="R120" i="9"/>
  <c r="Q120" i="9"/>
  <c r="P120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AA118" i="9"/>
  <c r="Z118" i="9"/>
  <c r="Y118" i="9"/>
  <c r="X118" i="9"/>
  <c r="W118" i="9"/>
  <c r="V118" i="9"/>
  <c r="U118" i="9"/>
  <c r="T118" i="9"/>
  <c r="S118" i="9"/>
  <c r="R118" i="9"/>
  <c r="Q118" i="9"/>
  <c r="P118" i="9"/>
  <c r="AA117" i="9"/>
  <c r="Z117" i="9"/>
  <c r="Y117" i="9"/>
  <c r="X117" i="9"/>
  <c r="W117" i="9"/>
  <c r="V117" i="9"/>
  <c r="U117" i="9"/>
  <c r="T117" i="9"/>
  <c r="S117" i="9"/>
  <c r="R117" i="9"/>
  <c r="Q117" i="9"/>
  <c r="P117" i="9"/>
  <c r="AA116" i="9"/>
  <c r="Z116" i="9"/>
  <c r="Y116" i="9"/>
  <c r="X116" i="9"/>
  <c r="W116" i="9"/>
  <c r="V116" i="9"/>
  <c r="U116" i="9"/>
  <c r="T116" i="9"/>
  <c r="S116" i="9"/>
  <c r="R116" i="9"/>
  <c r="Q116" i="9"/>
  <c r="P116" i="9"/>
  <c r="AA115" i="9"/>
  <c r="Z115" i="9"/>
  <c r="Y115" i="9"/>
  <c r="X115" i="9"/>
  <c r="W115" i="9"/>
  <c r="V115" i="9"/>
  <c r="U115" i="9"/>
  <c r="T115" i="9"/>
  <c r="S115" i="9"/>
  <c r="R115" i="9"/>
  <c r="Q115" i="9"/>
  <c r="P115" i="9"/>
  <c r="AA114" i="9"/>
  <c r="Z114" i="9"/>
  <c r="Y114" i="9"/>
  <c r="X114" i="9"/>
  <c r="W114" i="9"/>
  <c r="V114" i="9"/>
  <c r="U114" i="9"/>
  <c r="T114" i="9"/>
  <c r="S114" i="9"/>
  <c r="R114" i="9"/>
  <c r="Q114" i="9"/>
  <c r="P114" i="9"/>
  <c r="AA113" i="9"/>
  <c r="Z113" i="9"/>
  <c r="Y113" i="9"/>
  <c r="X113" i="9"/>
  <c r="W113" i="9"/>
  <c r="V113" i="9"/>
  <c r="U113" i="9"/>
  <c r="T113" i="9"/>
  <c r="S113" i="9"/>
  <c r="R113" i="9"/>
  <c r="Q113" i="9"/>
  <c r="P113" i="9"/>
  <c r="AA111" i="9"/>
  <c r="Z111" i="9"/>
  <c r="Y111" i="9"/>
  <c r="X111" i="9"/>
  <c r="W111" i="9"/>
  <c r="V111" i="9"/>
  <c r="U111" i="9"/>
  <c r="T111" i="9"/>
  <c r="S111" i="9"/>
  <c r="R111" i="9"/>
  <c r="Q111" i="9"/>
  <c r="P111" i="9"/>
  <c r="AA110" i="9"/>
  <c r="Z110" i="9"/>
  <c r="Y110" i="9"/>
  <c r="X110" i="9"/>
  <c r="W110" i="9"/>
  <c r="V110" i="9"/>
  <c r="U110" i="9"/>
  <c r="T110" i="9"/>
  <c r="S110" i="9"/>
  <c r="R110" i="9"/>
  <c r="Q110" i="9"/>
  <c r="P110" i="9"/>
  <c r="AA109" i="9"/>
  <c r="Z109" i="9"/>
  <c r="Y109" i="9"/>
  <c r="X109" i="9"/>
  <c r="W109" i="9"/>
  <c r="V109" i="9"/>
  <c r="U109" i="9"/>
  <c r="T109" i="9"/>
  <c r="S109" i="9"/>
  <c r="R109" i="9"/>
  <c r="Q109" i="9"/>
  <c r="P109" i="9"/>
  <c r="AA108" i="9"/>
  <c r="Z108" i="9"/>
  <c r="Y108" i="9"/>
  <c r="X108" i="9"/>
  <c r="W108" i="9"/>
  <c r="V108" i="9"/>
  <c r="U108" i="9"/>
  <c r="T108" i="9"/>
  <c r="S108" i="9"/>
  <c r="R108" i="9"/>
  <c r="Q108" i="9"/>
  <c r="P108" i="9"/>
  <c r="AA107" i="9"/>
  <c r="Z107" i="9"/>
  <c r="Y107" i="9"/>
  <c r="X107" i="9"/>
  <c r="W107" i="9"/>
  <c r="V107" i="9"/>
  <c r="U107" i="9"/>
  <c r="T107" i="9"/>
  <c r="S107" i="9"/>
  <c r="R107" i="9"/>
  <c r="Q107" i="9"/>
  <c r="P107" i="9"/>
  <c r="AA106" i="9"/>
  <c r="Z106" i="9"/>
  <c r="Y106" i="9"/>
  <c r="X106" i="9"/>
  <c r="W106" i="9"/>
  <c r="V106" i="9"/>
  <c r="U106" i="9"/>
  <c r="T106" i="9"/>
  <c r="S106" i="9"/>
  <c r="R106" i="9"/>
  <c r="Q106" i="9"/>
  <c r="P106" i="9"/>
  <c r="AA105" i="9"/>
  <c r="Z105" i="9"/>
  <c r="Y105" i="9"/>
  <c r="X105" i="9"/>
  <c r="W105" i="9"/>
  <c r="V105" i="9"/>
  <c r="U105" i="9"/>
  <c r="T105" i="9"/>
  <c r="S105" i="9"/>
  <c r="R105" i="9"/>
  <c r="Q105" i="9"/>
  <c r="P105" i="9"/>
  <c r="AA104" i="9"/>
  <c r="Z104" i="9"/>
  <c r="Y104" i="9"/>
  <c r="X104" i="9"/>
  <c r="W104" i="9"/>
  <c r="V104" i="9"/>
  <c r="U104" i="9"/>
  <c r="T104" i="9"/>
  <c r="S104" i="9"/>
  <c r="R104" i="9"/>
  <c r="Q104" i="9"/>
  <c r="P104" i="9"/>
  <c r="AA103" i="9"/>
  <c r="Z103" i="9"/>
  <c r="Y103" i="9"/>
  <c r="X103" i="9"/>
  <c r="W103" i="9"/>
  <c r="V103" i="9"/>
  <c r="U103" i="9"/>
  <c r="T103" i="9"/>
  <c r="S103" i="9"/>
  <c r="R103" i="9"/>
  <c r="Q103" i="9"/>
  <c r="P103" i="9"/>
  <c r="AA102" i="9"/>
  <c r="Z102" i="9"/>
  <c r="Y102" i="9"/>
  <c r="X102" i="9"/>
  <c r="W102" i="9"/>
  <c r="V102" i="9"/>
  <c r="U102" i="9"/>
  <c r="T102" i="9"/>
  <c r="S102" i="9"/>
  <c r="R102" i="9"/>
  <c r="Q102" i="9"/>
  <c r="P102" i="9"/>
  <c r="AA101" i="9"/>
  <c r="Z101" i="9"/>
  <c r="Y101" i="9"/>
  <c r="X101" i="9"/>
  <c r="W101" i="9"/>
  <c r="V101" i="9"/>
  <c r="U101" i="9"/>
  <c r="T101" i="9"/>
  <c r="S101" i="9"/>
  <c r="R101" i="9"/>
  <c r="Q101" i="9"/>
  <c r="P101" i="9"/>
  <c r="AA100" i="9"/>
  <c r="Z100" i="9"/>
  <c r="Y100" i="9"/>
  <c r="X100" i="9"/>
  <c r="W100" i="9"/>
  <c r="V100" i="9"/>
  <c r="U100" i="9"/>
  <c r="T100" i="9"/>
  <c r="S100" i="9"/>
  <c r="R100" i="9"/>
  <c r="Q100" i="9"/>
  <c r="P100" i="9"/>
  <c r="AA99" i="9"/>
  <c r="Z99" i="9"/>
  <c r="Y99" i="9"/>
  <c r="X99" i="9"/>
  <c r="W99" i="9"/>
  <c r="V99" i="9"/>
  <c r="U99" i="9"/>
  <c r="T99" i="9"/>
  <c r="S99" i="9"/>
  <c r="R99" i="9"/>
  <c r="Q99" i="9"/>
  <c r="P99" i="9"/>
  <c r="AA98" i="9"/>
  <c r="Z98" i="9"/>
  <c r="Y98" i="9"/>
  <c r="X98" i="9"/>
  <c r="W98" i="9"/>
  <c r="V98" i="9"/>
  <c r="U98" i="9"/>
  <c r="T98" i="9"/>
  <c r="S98" i="9"/>
  <c r="R98" i="9"/>
  <c r="Q98" i="9"/>
  <c r="P98" i="9"/>
  <c r="AA97" i="9"/>
  <c r="Z97" i="9"/>
  <c r="Y97" i="9"/>
  <c r="X97" i="9"/>
  <c r="W97" i="9"/>
  <c r="V97" i="9"/>
  <c r="U97" i="9"/>
  <c r="T97" i="9"/>
  <c r="S97" i="9"/>
  <c r="R97" i="9"/>
  <c r="Q97" i="9"/>
  <c r="P97" i="9"/>
  <c r="AA96" i="9"/>
  <c r="Z96" i="9"/>
  <c r="Y96" i="9"/>
  <c r="X96" i="9"/>
  <c r="W96" i="9"/>
  <c r="V96" i="9"/>
  <c r="U96" i="9"/>
  <c r="T96" i="9"/>
  <c r="S96" i="9"/>
  <c r="R96" i="9"/>
  <c r="Q96" i="9"/>
  <c r="P96" i="9"/>
  <c r="AA95" i="9"/>
  <c r="Z95" i="9"/>
  <c r="Y95" i="9"/>
  <c r="X95" i="9"/>
  <c r="W95" i="9"/>
  <c r="V95" i="9"/>
  <c r="U95" i="9"/>
  <c r="T95" i="9"/>
  <c r="S95" i="9"/>
  <c r="R95" i="9"/>
  <c r="Q95" i="9"/>
  <c r="P95" i="9"/>
  <c r="AA94" i="9"/>
  <c r="Z94" i="9"/>
  <c r="Y94" i="9"/>
  <c r="X94" i="9"/>
  <c r="W94" i="9"/>
  <c r="V94" i="9"/>
  <c r="U94" i="9"/>
  <c r="T94" i="9"/>
  <c r="S94" i="9"/>
  <c r="R94" i="9"/>
  <c r="Q94" i="9"/>
  <c r="P94" i="9"/>
  <c r="AA93" i="9"/>
  <c r="Z93" i="9"/>
  <c r="Y93" i="9"/>
  <c r="X93" i="9"/>
  <c r="W93" i="9"/>
  <c r="V93" i="9"/>
  <c r="U93" i="9"/>
  <c r="T93" i="9"/>
  <c r="S93" i="9"/>
  <c r="R93" i="9"/>
  <c r="Q93" i="9"/>
  <c r="P93" i="9"/>
  <c r="AA92" i="9"/>
  <c r="Z92" i="9"/>
  <c r="Y92" i="9"/>
  <c r="X92" i="9"/>
  <c r="W92" i="9"/>
  <c r="V92" i="9"/>
  <c r="U92" i="9"/>
  <c r="T92" i="9"/>
  <c r="S92" i="9"/>
  <c r="R92" i="9"/>
  <c r="Q92" i="9"/>
  <c r="P92" i="9"/>
  <c r="AA90" i="9"/>
  <c r="Z90" i="9"/>
  <c r="Y90" i="9"/>
  <c r="X90" i="9"/>
  <c r="W90" i="9"/>
  <c r="V90" i="9"/>
  <c r="U90" i="9"/>
  <c r="T90" i="9"/>
  <c r="S90" i="9"/>
  <c r="R90" i="9"/>
  <c r="Q90" i="9"/>
  <c r="P90" i="9"/>
  <c r="AA89" i="9"/>
  <c r="Z89" i="9"/>
  <c r="Y89" i="9"/>
  <c r="X89" i="9"/>
  <c r="W89" i="9"/>
  <c r="V89" i="9"/>
  <c r="U89" i="9"/>
  <c r="T89" i="9"/>
  <c r="S89" i="9"/>
  <c r="R89" i="9"/>
  <c r="Q89" i="9"/>
  <c r="P89" i="9"/>
  <c r="AA88" i="9"/>
  <c r="Z88" i="9"/>
  <c r="Y88" i="9"/>
  <c r="X88" i="9"/>
  <c r="W88" i="9"/>
  <c r="V88" i="9"/>
  <c r="U88" i="9"/>
  <c r="T88" i="9"/>
  <c r="S88" i="9"/>
  <c r="R88" i="9"/>
  <c r="Q88" i="9"/>
  <c r="P88" i="9"/>
  <c r="AA87" i="9"/>
  <c r="Z87" i="9"/>
  <c r="Y87" i="9"/>
  <c r="X87" i="9"/>
  <c r="W87" i="9"/>
  <c r="V87" i="9"/>
  <c r="U87" i="9"/>
  <c r="T87" i="9"/>
  <c r="S87" i="9"/>
  <c r="R87" i="9"/>
  <c r="Q87" i="9"/>
  <c r="P87" i="9"/>
  <c r="AA86" i="9"/>
  <c r="Z86" i="9"/>
  <c r="Y86" i="9"/>
  <c r="X86" i="9"/>
  <c r="W86" i="9"/>
  <c r="V86" i="9"/>
  <c r="U86" i="9"/>
  <c r="T86" i="9"/>
  <c r="S86" i="9"/>
  <c r="R86" i="9"/>
  <c r="Q86" i="9"/>
  <c r="P86" i="9"/>
  <c r="AA85" i="9"/>
  <c r="Z85" i="9"/>
  <c r="Y85" i="9"/>
  <c r="X85" i="9"/>
  <c r="W85" i="9"/>
  <c r="V85" i="9"/>
  <c r="U85" i="9"/>
  <c r="T85" i="9"/>
  <c r="S85" i="9"/>
  <c r="R85" i="9"/>
  <c r="Q85" i="9"/>
  <c r="P85" i="9"/>
  <c r="AA84" i="9"/>
  <c r="Z84" i="9"/>
  <c r="Y84" i="9"/>
  <c r="X84" i="9"/>
  <c r="W84" i="9"/>
  <c r="V84" i="9"/>
  <c r="U84" i="9"/>
  <c r="T84" i="9"/>
  <c r="S84" i="9"/>
  <c r="R84" i="9"/>
  <c r="Q84" i="9"/>
  <c r="P84" i="9"/>
  <c r="AA83" i="9"/>
  <c r="Z83" i="9"/>
  <c r="Y83" i="9"/>
  <c r="X83" i="9"/>
  <c r="W83" i="9"/>
  <c r="V83" i="9"/>
  <c r="U83" i="9"/>
  <c r="T83" i="9"/>
  <c r="S83" i="9"/>
  <c r="R83" i="9"/>
  <c r="Q83" i="9"/>
  <c r="P83" i="9"/>
  <c r="AA82" i="9"/>
  <c r="Z82" i="9"/>
  <c r="Y82" i="9"/>
  <c r="X82" i="9"/>
  <c r="W82" i="9"/>
  <c r="V82" i="9"/>
  <c r="U82" i="9"/>
  <c r="T82" i="9"/>
  <c r="S82" i="9"/>
  <c r="R82" i="9"/>
  <c r="Q82" i="9"/>
  <c r="P82" i="9"/>
  <c r="AA81" i="9"/>
  <c r="Z81" i="9"/>
  <c r="Y81" i="9"/>
  <c r="X81" i="9"/>
  <c r="W81" i="9"/>
  <c r="V81" i="9"/>
  <c r="U81" i="9"/>
  <c r="T81" i="9"/>
  <c r="S81" i="9"/>
  <c r="R81" i="9"/>
  <c r="Q81" i="9"/>
  <c r="P81" i="9"/>
  <c r="AA80" i="9"/>
  <c r="Z80" i="9"/>
  <c r="Y80" i="9"/>
  <c r="X80" i="9"/>
  <c r="W80" i="9"/>
  <c r="V80" i="9"/>
  <c r="U80" i="9"/>
  <c r="T80" i="9"/>
  <c r="S80" i="9"/>
  <c r="R80" i="9"/>
  <c r="Q80" i="9"/>
  <c r="P80" i="9"/>
  <c r="AA79" i="9"/>
  <c r="Z79" i="9"/>
  <c r="Y79" i="9"/>
  <c r="X79" i="9"/>
  <c r="W79" i="9"/>
  <c r="V79" i="9"/>
  <c r="U79" i="9"/>
  <c r="T79" i="9"/>
  <c r="S79" i="9"/>
  <c r="R79" i="9"/>
  <c r="Q79" i="9"/>
  <c r="P79" i="9"/>
  <c r="AA78" i="9"/>
  <c r="Z78" i="9"/>
  <c r="Y78" i="9"/>
  <c r="X78" i="9"/>
  <c r="W78" i="9"/>
  <c r="V78" i="9"/>
  <c r="U78" i="9"/>
  <c r="T78" i="9"/>
  <c r="S78" i="9"/>
  <c r="R78" i="9"/>
  <c r="Q78" i="9"/>
  <c r="P78" i="9"/>
  <c r="AA77" i="9"/>
  <c r="Z77" i="9"/>
  <c r="Y77" i="9"/>
  <c r="X77" i="9"/>
  <c r="W77" i="9"/>
  <c r="V77" i="9"/>
  <c r="U77" i="9"/>
  <c r="T77" i="9"/>
  <c r="S77" i="9"/>
  <c r="R77" i="9"/>
  <c r="Q77" i="9"/>
  <c r="P77" i="9"/>
  <c r="AA76" i="9"/>
  <c r="Z76" i="9"/>
  <c r="Y76" i="9"/>
  <c r="X76" i="9"/>
  <c r="W76" i="9"/>
  <c r="V76" i="9"/>
  <c r="U76" i="9"/>
  <c r="T76" i="9"/>
  <c r="S76" i="9"/>
  <c r="R76" i="9"/>
  <c r="Q76" i="9"/>
  <c r="P76" i="9"/>
  <c r="AA75" i="9"/>
  <c r="Z75" i="9"/>
  <c r="Y75" i="9"/>
  <c r="X75" i="9"/>
  <c r="W75" i="9"/>
  <c r="V75" i="9"/>
  <c r="U75" i="9"/>
  <c r="T75" i="9"/>
  <c r="S75" i="9"/>
  <c r="R75" i="9"/>
  <c r="Q75" i="9"/>
  <c r="P75" i="9"/>
  <c r="AA74" i="9"/>
  <c r="Z74" i="9"/>
  <c r="Y74" i="9"/>
  <c r="X74" i="9"/>
  <c r="W74" i="9"/>
  <c r="V74" i="9"/>
  <c r="U74" i="9"/>
  <c r="T74" i="9"/>
  <c r="S74" i="9"/>
  <c r="R74" i="9"/>
  <c r="Q74" i="9"/>
  <c r="P74" i="9"/>
  <c r="AA73" i="9"/>
  <c r="Z73" i="9"/>
  <c r="Y73" i="9"/>
  <c r="X73" i="9"/>
  <c r="W73" i="9"/>
  <c r="V73" i="9"/>
  <c r="U73" i="9"/>
  <c r="T73" i="9"/>
  <c r="S73" i="9"/>
  <c r="R73" i="9"/>
  <c r="Q73" i="9"/>
  <c r="P73" i="9"/>
  <c r="AA72" i="9"/>
  <c r="Z72" i="9"/>
  <c r="Y72" i="9"/>
  <c r="X72" i="9"/>
  <c r="W72" i="9"/>
  <c r="V72" i="9"/>
  <c r="U72" i="9"/>
  <c r="T72" i="9"/>
  <c r="S72" i="9"/>
  <c r="R72" i="9"/>
  <c r="Q72" i="9"/>
  <c r="P72" i="9"/>
  <c r="AA71" i="9"/>
  <c r="Z71" i="9"/>
  <c r="Y71" i="9"/>
  <c r="X71" i="9"/>
  <c r="W71" i="9"/>
  <c r="V71" i="9"/>
  <c r="U71" i="9"/>
  <c r="T71" i="9"/>
  <c r="S71" i="9"/>
  <c r="R71" i="9"/>
  <c r="Q71" i="9"/>
  <c r="P71" i="9"/>
  <c r="AA70" i="9"/>
  <c r="Z70" i="9"/>
  <c r="Y70" i="9"/>
  <c r="X70" i="9"/>
  <c r="W70" i="9"/>
  <c r="V70" i="9"/>
  <c r="U70" i="9"/>
  <c r="T70" i="9"/>
  <c r="S70" i="9"/>
  <c r="R70" i="9"/>
  <c r="Q70" i="9"/>
  <c r="P70" i="9"/>
  <c r="AA69" i="9"/>
  <c r="Z69" i="9"/>
  <c r="Y69" i="9"/>
  <c r="X69" i="9"/>
  <c r="W69" i="9"/>
  <c r="V69" i="9"/>
  <c r="U69" i="9"/>
  <c r="T69" i="9"/>
  <c r="S69" i="9"/>
  <c r="R69" i="9"/>
  <c r="Q69" i="9"/>
  <c r="P69" i="9"/>
  <c r="AA67" i="9"/>
  <c r="Z67" i="9"/>
  <c r="Y67" i="9"/>
  <c r="X67" i="9"/>
  <c r="W67" i="9"/>
  <c r="V67" i="9"/>
  <c r="U67" i="9"/>
  <c r="T67" i="9"/>
  <c r="S67" i="9"/>
  <c r="R67" i="9"/>
  <c r="Q67" i="9"/>
  <c r="P67" i="9"/>
  <c r="AA66" i="9"/>
  <c r="Z66" i="9"/>
  <c r="Y66" i="9"/>
  <c r="X66" i="9"/>
  <c r="W66" i="9"/>
  <c r="V66" i="9"/>
  <c r="U66" i="9"/>
  <c r="T66" i="9"/>
  <c r="S66" i="9"/>
  <c r="R66" i="9"/>
  <c r="Q66" i="9"/>
  <c r="P66" i="9"/>
  <c r="AA65" i="9"/>
  <c r="Z65" i="9"/>
  <c r="Y65" i="9"/>
  <c r="X65" i="9"/>
  <c r="W65" i="9"/>
  <c r="V65" i="9"/>
  <c r="U65" i="9"/>
  <c r="T65" i="9"/>
  <c r="S65" i="9"/>
  <c r="R65" i="9"/>
  <c r="Q65" i="9"/>
  <c r="P65" i="9"/>
  <c r="AA64" i="9"/>
  <c r="Z64" i="9"/>
  <c r="Y64" i="9"/>
  <c r="X64" i="9"/>
  <c r="W64" i="9"/>
  <c r="V64" i="9"/>
  <c r="U64" i="9"/>
  <c r="T64" i="9"/>
  <c r="S64" i="9"/>
  <c r="R64" i="9"/>
  <c r="Q64" i="9"/>
  <c r="P64" i="9"/>
  <c r="AA63" i="9"/>
  <c r="Z63" i="9"/>
  <c r="Y63" i="9"/>
  <c r="X63" i="9"/>
  <c r="W63" i="9"/>
  <c r="V63" i="9"/>
  <c r="U63" i="9"/>
  <c r="T63" i="9"/>
  <c r="S63" i="9"/>
  <c r="R63" i="9"/>
  <c r="Q63" i="9"/>
  <c r="P63" i="9"/>
  <c r="AA62" i="9"/>
  <c r="Z62" i="9"/>
  <c r="Y62" i="9"/>
  <c r="X62" i="9"/>
  <c r="W62" i="9"/>
  <c r="V62" i="9"/>
  <c r="U62" i="9"/>
  <c r="T62" i="9"/>
  <c r="S62" i="9"/>
  <c r="R62" i="9"/>
  <c r="Q62" i="9"/>
  <c r="P62" i="9"/>
  <c r="AA61" i="9"/>
  <c r="Z61" i="9"/>
  <c r="Y61" i="9"/>
  <c r="X61" i="9"/>
  <c r="W61" i="9"/>
  <c r="V61" i="9"/>
  <c r="U61" i="9"/>
  <c r="T61" i="9"/>
  <c r="S61" i="9"/>
  <c r="R61" i="9"/>
  <c r="Q61" i="9"/>
  <c r="P61" i="9"/>
  <c r="AA60" i="9"/>
  <c r="Z60" i="9"/>
  <c r="Y60" i="9"/>
  <c r="X60" i="9"/>
  <c r="W60" i="9"/>
  <c r="V60" i="9"/>
  <c r="U60" i="9"/>
  <c r="T60" i="9"/>
  <c r="S60" i="9"/>
  <c r="R60" i="9"/>
  <c r="Q60" i="9"/>
  <c r="P60" i="9"/>
  <c r="AA59" i="9"/>
  <c r="Z59" i="9"/>
  <c r="Y59" i="9"/>
  <c r="X59" i="9"/>
  <c r="W59" i="9"/>
  <c r="V59" i="9"/>
  <c r="U59" i="9"/>
  <c r="T59" i="9"/>
  <c r="S59" i="9"/>
  <c r="R59" i="9"/>
  <c r="Q59" i="9"/>
  <c r="P59" i="9"/>
  <c r="AA58" i="9"/>
  <c r="Z58" i="9"/>
  <c r="Y58" i="9"/>
  <c r="X58" i="9"/>
  <c r="W58" i="9"/>
  <c r="V58" i="9"/>
  <c r="U58" i="9"/>
  <c r="T58" i="9"/>
  <c r="S58" i="9"/>
  <c r="R58" i="9"/>
  <c r="Q58" i="9"/>
  <c r="P58" i="9"/>
  <c r="AA57" i="9"/>
  <c r="Z57" i="9"/>
  <c r="Y57" i="9"/>
  <c r="X57" i="9"/>
  <c r="W57" i="9"/>
  <c r="V57" i="9"/>
  <c r="U57" i="9"/>
  <c r="T57" i="9"/>
  <c r="S57" i="9"/>
  <c r="R57" i="9"/>
  <c r="Q57" i="9"/>
  <c r="P57" i="9"/>
  <c r="AA56" i="9"/>
  <c r="Z56" i="9"/>
  <c r="Y56" i="9"/>
  <c r="X56" i="9"/>
  <c r="W56" i="9"/>
  <c r="V56" i="9"/>
  <c r="U56" i="9"/>
  <c r="T56" i="9"/>
  <c r="S56" i="9"/>
  <c r="R56" i="9"/>
  <c r="Q56" i="9"/>
  <c r="P56" i="9"/>
  <c r="AA55" i="9"/>
  <c r="Z55" i="9"/>
  <c r="Y55" i="9"/>
  <c r="X55" i="9"/>
  <c r="W55" i="9"/>
  <c r="V55" i="9"/>
  <c r="U55" i="9"/>
  <c r="T55" i="9"/>
  <c r="S55" i="9"/>
  <c r="R55" i="9"/>
  <c r="Q55" i="9"/>
  <c r="P55" i="9"/>
  <c r="AA54" i="9"/>
  <c r="Z54" i="9"/>
  <c r="Y54" i="9"/>
  <c r="X54" i="9"/>
  <c r="W54" i="9"/>
  <c r="V54" i="9"/>
  <c r="U54" i="9"/>
  <c r="T54" i="9"/>
  <c r="S54" i="9"/>
  <c r="R54" i="9"/>
  <c r="Q54" i="9"/>
  <c r="P54" i="9"/>
  <c r="AA53" i="9"/>
  <c r="Z53" i="9"/>
  <c r="Y53" i="9"/>
  <c r="X53" i="9"/>
  <c r="W53" i="9"/>
  <c r="V53" i="9"/>
  <c r="U53" i="9"/>
  <c r="T53" i="9"/>
  <c r="S53" i="9"/>
  <c r="R53" i="9"/>
  <c r="Q53" i="9"/>
  <c r="P53" i="9"/>
  <c r="AA52" i="9"/>
  <c r="Z52" i="9"/>
  <c r="Y52" i="9"/>
  <c r="X52" i="9"/>
  <c r="W52" i="9"/>
  <c r="V52" i="9"/>
  <c r="U52" i="9"/>
  <c r="T52" i="9"/>
  <c r="S52" i="9"/>
  <c r="R52" i="9"/>
  <c r="Q52" i="9"/>
  <c r="P52" i="9"/>
  <c r="AA51" i="9"/>
  <c r="Z51" i="9"/>
  <c r="Y51" i="9"/>
  <c r="X51" i="9"/>
  <c r="W51" i="9"/>
  <c r="V51" i="9"/>
  <c r="U51" i="9"/>
  <c r="T51" i="9"/>
  <c r="S51" i="9"/>
  <c r="R51" i="9"/>
  <c r="Q51" i="9"/>
  <c r="P51" i="9"/>
  <c r="AA50" i="9"/>
  <c r="Z50" i="9"/>
  <c r="Y50" i="9"/>
  <c r="X50" i="9"/>
  <c r="W50" i="9"/>
  <c r="V50" i="9"/>
  <c r="U50" i="9"/>
  <c r="T50" i="9"/>
  <c r="S50" i="9"/>
  <c r="R50" i="9"/>
  <c r="Q50" i="9"/>
  <c r="P50" i="9"/>
  <c r="AA49" i="9"/>
  <c r="Z49" i="9"/>
  <c r="Y49" i="9"/>
  <c r="X49" i="9"/>
  <c r="W49" i="9"/>
  <c r="V49" i="9"/>
  <c r="U49" i="9"/>
  <c r="T49" i="9"/>
  <c r="S49" i="9"/>
  <c r="R49" i="9"/>
  <c r="Q49" i="9"/>
  <c r="P49" i="9"/>
  <c r="P29" i="9"/>
  <c r="AA47" i="9"/>
  <c r="Z47" i="9"/>
  <c r="Y47" i="9"/>
  <c r="X47" i="9"/>
  <c r="W47" i="9"/>
  <c r="V47" i="9"/>
  <c r="U47" i="9"/>
  <c r="T47" i="9"/>
  <c r="S47" i="9"/>
  <c r="R47" i="9"/>
  <c r="Q47" i="9"/>
  <c r="P47" i="9"/>
  <c r="AA46" i="9"/>
  <c r="Z46" i="9"/>
  <c r="Y46" i="9"/>
  <c r="X46" i="9"/>
  <c r="W46" i="9"/>
  <c r="V46" i="9"/>
  <c r="U46" i="9"/>
  <c r="T46" i="9"/>
  <c r="S46" i="9"/>
  <c r="R46" i="9"/>
  <c r="Q46" i="9"/>
  <c r="P46" i="9"/>
  <c r="AA45" i="9"/>
  <c r="Z45" i="9"/>
  <c r="Y45" i="9"/>
  <c r="X45" i="9"/>
  <c r="W45" i="9"/>
  <c r="V45" i="9"/>
  <c r="U45" i="9"/>
  <c r="T45" i="9"/>
  <c r="S45" i="9"/>
  <c r="R45" i="9"/>
  <c r="Q45" i="9"/>
  <c r="P45" i="9"/>
  <c r="AA44" i="9"/>
  <c r="Z44" i="9"/>
  <c r="Y44" i="9"/>
  <c r="X44" i="9"/>
  <c r="W44" i="9"/>
  <c r="V44" i="9"/>
  <c r="U44" i="9"/>
  <c r="T44" i="9"/>
  <c r="S44" i="9"/>
  <c r="R44" i="9"/>
  <c r="Q44" i="9"/>
  <c r="P44" i="9"/>
  <c r="AA43" i="9"/>
  <c r="Z43" i="9"/>
  <c r="Y43" i="9"/>
  <c r="X43" i="9"/>
  <c r="W43" i="9"/>
  <c r="V43" i="9"/>
  <c r="U43" i="9"/>
  <c r="T43" i="9"/>
  <c r="S43" i="9"/>
  <c r="R43" i="9"/>
  <c r="Q43" i="9"/>
  <c r="P43" i="9"/>
  <c r="AA42" i="9"/>
  <c r="Z42" i="9"/>
  <c r="Y42" i="9"/>
  <c r="X42" i="9"/>
  <c r="W42" i="9"/>
  <c r="V42" i="9"/>
  <c r="U42" i="9"/>
  <c r="T42" i="9"/>
  <c r="S42" i="9"/>
  <c r="R42" i="9"/>
  <c r="Q42" i="9"/>
  <c r="P42" i="9"/>
  <c r="AA41" i="9"/>
  <c r="Z41" i="9"/>
  <c r="Y41" i="9"/>
  <c r="X41" i="9"/>
  <c r="W41" i="9"/>
  <c r="V41" i="9"/>
  <c r="U41" i="9"/>
  <c r="T41" i="9"/>
  <c r="S41" i="9"/>
  <c r="R41" i="9"/>
  <c r="Q41" i="9"/>
  <c r="P41" i="9"/>
  <c r="AA40" i="9"/>
  <c r="Z40" i="9"/>
  <c r="Y40" i="9"/>
  <c r="X40" i="9"/>
  <c r="W40" i="9"/>
  <c r="V40" i="9"/>
  <c r="U40" i="9"/>
  <c r="T40" i="9"/>
  <c r="S40" i="9"/>
  <c r="R40" i="9"/>
  <c r="Q40" i="9"/>
  <c r="P40" i="9"/>
  <c r="AA39" i="9"/>
  <c r="Z39" i="9"/>
  <c r="Y39" i="9"/>
  <c r="X39" i="9"/>
  <c r="W39" i="9"/>
  <c r="V39" i="9"/>
  <c r="U39" i="9"/>
  <c r="T39" i="9"/>
  <c r="S39" i="9"/>
  <c r="R39" i="9"/>
  <c r="Q39" i="9"/>
  <c r="P39" i="9"/>
  <c r="AA38" i="9"/>
  <c r="Z38" i="9"/>
  <c r="Y38" i="9"/>
  <c r="X38" i="9"/>
  <c r="W38" i="9"/>
  <c r="V38" i="9"/>
  <c r="U38" i="9"/>
  <c r="T38" i="9"/>
  <c r="S38" i="9"/>
  <c r="R38" i="9"/>
  <c r="Q38" i="9"/>
  <c r="P38" i="9"/>
  <c r="AA37" i="9"/>
  <c r="Z37" i="9"/>
  <c r="Y37" i="9"/>
  <c r="X37" i="9"/>
  <c r="W37" i="9"/>
  <c r="V37" i="9"/>
  <c r="U37" i="9"/>
  <c r="T37" i="9"/>
  <c r="S37" i="9"/>
  <c r="R37" i="9"/>
  <c r="Q37" i="9"/>
  <c r="P37" i="9"/>
  <c r="AA36" i="9"/>
  <c r="Z36" i="9"/>
  <c r="Y36" i="9"/>
  <c r="X36" i="9"/>
  <c r="W36" i="9"/>
  <c r="V36" i="9"/>
  <c r="U36" i="9"/>
  <c r="T36" i="9"/>
  <c r="S36" i="9"/>
  <c r="R36" i="9"/>
  <c r="Q36" i="9"/>
  <c r="P36" i="9"/>
  <c r="AA35" i="9"/>
  <c r="Z35" i="9"/>
  <c r="Y35" i="9"/>
  <c r="X35" i="9"/>
  <c r="W35" i="9"/>
  <c r="V35" i="9"/>
  <c r="U35" i="9"/>
  <c r="T35" i="9"/>
  <c r="S35" i="9"/>
  <c r="R35" i="9"/>
  <c r="Q35" i="9"/>
  <c r="P35" i="9"/>
  <c r="AA34" i="9"/>
  <c r="Z34" i="9"/>
  <c r="Y34" i="9"/>
  <c r="X34" i="9"/>
  <c r="W34" i="9"/>
  <c r="V34" i="9"/>
  <c r="U34" i="9"/>
  <c r="T34" i="9"/>
  <c r="S34" i="9"/>
  <c r="R34" i="9"/>
  <c r="Q34" i="9"/>
  <c r="P34" i="9"/>
  <c r="AA33" i="9"/>
  <c r="Z33" i="9"/>
  <c r="Y33" i="9"/>
  <c r="X33" i="9"/>
  <c r="W33" i="9"/>
  <c r="V33" i="9"/>
  <c r="U33" i="9"/>
  <c r="T33" i="9"/>
  <c r="S33" i="9"/>
  <c r="R33" i="9"/>
  <c r="Q33" i="9"/>
  <c r="P33" i="9"/>
  <c r="AA32" i="9"/>
  <c r="Z32" i="9"/>
  <c r="Y32" i="9"/>
  <c r="X32" i="9"/>
  <c r="W32" i="9"/>
  <c r="V32" i="9"/>
  <c r="U32" i="9"/>
  <c r="T32" i="9"/>
  <c r="S32" i="9"/>
  <c r="R32" i="9"/>
  <c r="Q32" i="9"/>
  <c r="P32" i="9"/>
  <c r="AA31" i="9"/>
  <c r="Z31" i="9"/>
  <c r="Y31" i="9"/>
  <c r="X31" i="9"/>
  <c r="W31" i="9"/>
  <c r="V31" i="9"/>
  <c r="U31" i="9"/>
  <c r="T31" i="9"/>
  <c r="S31" i="9"/>
  <c r="R31" i="9"/>
  <c r="Q31" i="9"/>
  <c r="P31" i="9"/>
  <c r="AA30" i="9"/>
  <c r="Z30" i="9"/>
  <c r="Y30" i="9"/>
  <c r="X30" i="9"/>
  <c r="W30" i="9"/>
  <c r="V30" i="9"/>
  <c r="U30" i="9"/>
  <c r="T30" i="9"/>
  <c r="S30" i="9"/>
  <c r="R30" i="9"/>
  <c r="Q30" i="9"/>
  <c r="P30" i="9"/>
  <c r="AA29" i="9"/>
  <c r="Z29" i="9"/>
  <c r="Y29" i="9"/>
  <c r="X29" i="9"/>
  <c r="W29" i="9"/>
  <c r="V29" i="9"/>
  <c r="U29" i="9"/>
  <c r="T29" i="9"/>
  <c r="S29" i="9"/>
  <c r="R29" i="9"/>
  <c r="Q29" i="9"/>
  <c r="AA28" i="9"/>
  <c r="Z28" i="9"/>
  <c r="Y28" i="9"/>
  <c r="X28" i="9"/>
  <c r="W28" i="9"/>
  <c r="V28" i="9"/>
  <c r="U28" i="9"/>
  <c r="T28" i="9"/>
  <c r="S28" i="9"/>
  <c r="R28" i="9"/>
  <c r="Q28" i="9"/>
  <c r="P28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AA26" i="9"/>
  <c r="Z26" i="9"/>
  <c r="Y26" i="9"/>
  <c r="X26" i="9"/>
  <c r="W26" i="9"/>
  <c r="V26" i="9"/>
  <c r="U26" i="9"/>
  <c r="T26" i="9"/>
  <c r="S26" i="9"/>
  <c r="R26" i="9"/>
  <c r="Q26" i="9"/>
  <c r="AA25" i="9"/>
  <c r="Z25" i="9"/>
  <c r="Y25" i="9"/>
  <c r="X25" i="9"/>
  <c r="W25" i="9"/>
  <c r="V25" i="9"/>
  <c r="U25" i="9"/>
  <c r="T25" i="9"/>
  <c r="S25" i="9"/>
  <c r="R25" i="9"/>
  <c r="Q25" i="9"/>
  <c r="AA24" i="9"/>
  <c r="Z24" i="9"/>
  <c r="Y24" i="9"/>
  <c r="X24" i="9"/>
  <c r="W24" i="9"/>
  <c r="V24" i="9"/>
  <c r="U24" i="9"/>
  <c r="T24" i="9"/>
  <c r="S24" i="9"/>
  <c r="R24" i="9"/>
  <c r="Q24" i="9"/>
  <c r="AA23" i="9"/>
  <c r="Z23" i="9"/>
  <c r="Y23" i="9"/>
  <c r="X23" i="9"/>
  <c r="W23" i="9"/>
  <c r="V23" i="9"/>
  <c r="U23" i="9"/>
  <c r="T23" i="9"/>
  <c r="S23" i="9"/>
  <c r="R23" i="9"/>
  <c r="Q23" i="9"/>
  <c r="AA22" i="9"/>
  <c r="Z22" i="9"/>
  <c r="Y22" i="9"/>
  <c r="X22" i="9"/>
  <c r="W22" i="9"/>
  <c r="V22" i="9"/>
  <c r="U22" i="9"/>
  <c r="T22" i="9"/>
  <c r="S22" i="9"/>
  <c r="R22" i="9"/>
  <c r="Q22" i="9"/>
  <c r="AA21" i="9"/>
  <c r="Z21" i="9"/>
  <c r="Y21" i="9"/>
  <c r="X21" i="9"/>
  <c r="W21" i="9"/>
  <c r="V21" i="9"/>
  <c r="U21" i="9"/>
  <c r="T21" i="9"/>
  <c r="S21" i="9"/>
  <c r="R21" i="9"/>
  <c r="Q21" i="9"/>
  <c r="AA20" i="9"/>
  <c r="Z20" i="9"/>
  <c r="Y20" i="9"/>
  <c r="X20" i="9"/>
  <c r="W20" i="9"/>
  <c r="V20" i="9"/>
  <c r="U20" i="9"/>
  <c r="T20" i="9"/>
  <c r="S20" i="9"/>
  <c r="R20" i="9"/>
  <c r="Q20" i="9"/>
  <c r="AA19" i="9"/>
  <c r="Z19" i="9"/>
  <c r="Y19" i="9"/>
  <c r="X19" i="9"/>
  <c r="W19" i="9"/>
  <c r="V19" i="9"/>
  <c r="U19" i="9"/>
  <c r="T19" i="9"/>
  <c r="S19" i="9"/>
  <c r="R19" i="9"/>
  <c r="Q19" i="9"/>
  <c r="AA18" i="9"/>
  <c r="Z18" i="9"/>
  <c r="Y18" i="9"/>
  <c r="X18" i="9"/>
  <c r="W18" i="9"/>
  <c r="V18" i="9"/>
  <c r="U18" i="9"/>
  <c r="T18" i="9"/>
  <c r="S18" i="9"/>
  <c r="R18" i="9"/>
  <c r="Q18" i="9"/>
  <c r="AA17" i="9"/>
  <c r="Z17" i="9"/>
  <c r="Y17" i="9"/>
  <c r="X17" i="9"/>
  <c r="W17" i="9"/>
  <c r="V17" i="9"/>
  <c r="U17" i="9"/>
  <c r="T17" i="9"/>
  <c r="S17" i="9"/>
  <c r="R17" i="9"/>
  <c r="Q17" i="9"/>
  <c r="AA16" i="9"/>
  <c r="Z16" i="9"/>
  <c r="Y16" i="9"/>
  <c r="X16" i="9"/>
  <c r="W16" i="9"/>
  <c r="V16" i="9"/>
  <c r="U16" i="9"/>
  <c r="T16" i="9"/>
  <c r="S16" i="9"/>
  <c r="R16" i="9"/>
  <c r="Q16" i="9"/>
  <c r="AA15" i="9"/>
  <c r="Z15" i="9"/>
  <c r="Y15" i="9"/>
  <c r="X15" i="9"/>
  <c r="W15" i="9"/>
  <c r="V15" i="9"/>
  <c r="U15" i="9"/>
  <c r="T15" i="9"/>
  <c r="S15" i="9"/>
  <c r="R15" i="9"/>
  <c r="Q15" i="9"/>
  <c r="AA14" i="9"/>
  <c r="Z14" i="9"/>
  <c r="Y14" i="9"/>
  <c r="X14" i="9"/>
  <c r="W14" i="9"/>
  <c r="V14" i="9"/>
  <c r="U14" i="9"/>
  <c r="T14" i="9"/>
  <c r="S14" i="9"/>
  <c r="R14" i="9"/>
  <c r="Q14" i="9"/>
  <c r="AA13" i="9"/>
  <c r="Z13" i="9"/>
  <c r="Y13" i="9"/>
  <c r="X13" i="9"/>
  <c r="W13" i="9"/>
  <c r="V13" i="9"/>
  <c r="U13" i="9"/>
  <c r="T13" i="9"/>
  <c r="S13" i="9"/>
  <c r="R13" i="9"/>
  <c r="Q13" i="9"/>
  <c r="AA12" i="9"/>
  <c r="Z12" i="9"/>
  <c r="Y12" i="9"/>
  <c r="X12" i="9"/>
  <c r="W12" i="9"/>
  <c r="V12" i="9"/>
  <c r="U12" i="9"/>
  <c r="T12" i="9"/>
  <c r="S12" i="9"/>
  <c r="R12" i="9"/>
  <c r="Q12" i="9"/>
  <c r="AA11" i="9"/>
  <c r="Z11" i="9"/>
  <c r="Y11" i="9"/>
  <c r="X11" i="9"/>
  <c r="W11" i="9"/>
  <c r="V11" i="9"/>
  <c r="U11" i="9"/>
  <c r="T11" i="9"/>
  <c r="S11" i="9"/>
  <c r="R11" i="9"/>
  <c r="Q11" i="9"/>
  <c r="AA10" i="9"/>
  <c r="Z10" i="9"/>
  <c r="Y10" i="9"/>
  <c r="X10" i="9"/>
  <c r="W10" i="9"/>
  <c r="V10" i="9"/>
  <c r="U10" i="9"/>
  <c r="T10" i="9"/>
  <c r="S10" i="9"/>
  <c r="R10" i="9"/>
  <c r="Q10" i="9"/>
  <c r="AA9" i="9"/>
  <c r="Z9" i="9"/>
  <c r="Y9" i="9"/>
  <c r="X9" i="9"/>
  <c r="W9" i="9"/>
  <c r="V9" i="9"/>
  <c r="U9" i="9"/>
  <c r="T9" i="9"/>
  <c r="S9" i="9"/>
  <c r="R9" i="9"/>
  <c r="Q9" i="9"/>
  <c r="AA8" i="9"/>
  <c r="Z8" i="9"/>
  <c r="Y8" i="9"/>
  <c r="X8" i="9"/>
  <c r="W8" i="9"/>
  <c r="V8" i="9"/>
  <c r="U8" i="9"/>
  <c r="T8" i="9"/>
  <c r="S8" i="9"/>
  <c r="R8" i="9"/>
  <c r="Q8" i="9"/>
  <c r="AA7" i="9"/>
  <c r="Z7" i="9"/>
  <c r="Y7" i="9"/>
  <c r="X7" i="9"/>
  <c r="W7" i="9"/>
  <c r="V7" i="9"/>
  <c r="U7" i="9"/>
  <c r="T7" i="9"/>
  <c r="S7" i="9"/>
  <c r="R7" i="9"/>
  <c r="Q7" i="9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AC7" i="10"/>
  <c r="AB171" i="10"/>
  <c r="AB162" i="10"/>
  <c r="AB229" i="10" s="1"/>
  <c r="AB161" i="10"/>
  <c r="AB219" i="10" s="1"/>
  <c r="AB109" i="10"/>
  <c r="AB117" i="10" s="1"/>
  <c r="AB236" i="10" s="1"/>
  <c r="AB100" i="10"/>
  <c r="AB226" i="10" s="1"/>
  <c r="AB87" i="10"/>
  <c r="AB78" i="10"/>
  <c r="AB225" i="10" s="1"/>
  <c r="AB73" i="10"/>
  <c r="AB215" i="10" s="1"/>
  <c r="AB63" i="10"/>
  <c r="AB54" i="10"/>
  <c r="AB224" i="10" s="1"/>
  <c r="AB52" i="10"/>
  <c r="AB214" i="10" s="1"/>
  <c r="AB42" i="10"/>
  <c r="AB33" i="10"/>
  <c r="AB223" i="10" s="1"/>
  <c r="AB29" i="10"/>
  <c r="AB213" i="10" s="1"/>
  <c r="AB19" i="10"/>
  <c r="AB10" i="10"/>
  <c r="AB222" i="10" s="1"/>
  <c r="AB7" i="10"/>
  <c r="AB212" i="10" s="1"/>
  <c r="AC163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AD163" i="2" s="1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AB114" i="9"/>
  <c r="AB113" i="9"/>
  <c r="AB114" i="8"/>
  <c r="AB113" i="8"/>
  <c r="AB95" i="8"/>
  <c r="AB92" i="8"/>
  <c r="AB74" i="8"/>
  <c r="AB69" i="8"/>
  <c r="AB51" i="8"/>
  <c r="AB49" i="8"/>
  <c r="AB31" i="8"/>
  <c r="AB28" i="8"/>
  <c r="AB10" i="8"/>
  <c r="AB7" i="8"/>
  <c r="AB129" i="7"/>
  <c r="AB128" i="7"/>
  <c r="AB127" i="7"/>
  <c r="AB126" i="7"/>
  <c r="AB125" i="7"/>
  <c r="AB124" i="7"/>
  <c r="AB123" i="7"/>
  <c r="AB122" i="7"/>
  <c r="AB121" i="7"/>
  <c r="AB120" i="7"/>
  <c r="AB119" i="7"/>
  <c r="AB118" i="7"/>
  <c r="AB117" i="7"/>
  <c r="AB116" i="7"/>
  <c r="AD115" i="7"/>
  <c r="AC115" i="7"/>
  <c r="AB115" i="7"/>
  <c r="AB114" i="7"/>
  <c r="AB113" i="7"/>
  <c r="AB130" i="7" s="1"/>
  <c r="AB110" i="7"/>
  <c r="AB109" i="7"/>
  <c r="AB108" i="7"/>
  <c r="AB107" i="7"/>
  <c r="AB106" i="7"/>
  <c r="AB105" i="7"/>
  <c r="AB104" i="7"/>
  <c r="AB103" i="7"/>
  <c r="AB102" i="7"/>
  <c r="AB101" i="7"/>
  <c r="AB100" i="7"/>
  <c r="AB99" i="7"/>
  <c r="AB98" i="7"/>
  <c r="AB97" i="7"/>
  <c r="AB96" i="7"/>
  <c r="AB95" i="7"/>
  <c r="AB94" i="7"/>
  <c r="AB93" i="7"/>
  <c r="AB92" i="7"/>
  <c r="AB89" i="7"/>
  <c r="AB88" i="7"/>
  <c r="AB87" i="7"/>
  <c r="AB86" i="7"/>
  <c r="AB85" i="7"/>
  <c r="AB84" i="7"/>
  <c r="AB83" i="7"/>
  <c r="AB82" i="7"/>
  <c r="AB81" i="7"/>
  <c r="AB80" i="7"/>
  <c r="AB79" i="7"/>
  <c r="AB78" i="7"/>
  <c r="AB77" i="7"/>
  <c r="AB76" i="7"/>
  <c r="AB75" i="7"/>
  <c r="AB74" i="7"/>
  <c r="AB73" i="7"/>
  <c r="AB72" i="7"/>
  <c r="AB71" i="7"/>
  <c r="AB70" i="7"/>
  <c r="AB69" i="7"/>
  <c r="AB90" i="7" s="1"/>
  <c r="AB66" i="7"/>
  <c r="AB65" i="7"/>
  <c r="AB64" i="7"/>
  <c r="AB63" i="7"/>
  <c r="AB62" i="7"/>
  <c r="AB61" i="7"/>
  <c r="AB60" i="7"/>
  <c r="AB59" i="7"/>
  <c r="AB58" i="7"/>
  <c r="AB57" i="7"/>
  <c r="AB56" i="7"/>
  <c r="AB55" i="7"/>
  <c r="AB54" i="7"/>
  <c r="AB53" i="7"/>
  <c r="AB52" i="7"/>
  <c r="AB51" i="7"/>
  <c r="AB50" i="7"/>
  <c r="AB49" i="7"/>
  <c r="AB46" i="7"/>
  <c r="AB45" i="7"/>
  <c r="AB44" i="7"/>
  <c r="AB43" i="7"/>
  <c r="AB42" i="7"/>
  <c r="AB41" i="7"/>
  <c r="AB40" i="7"/>
  <c r="AB39" i="7"/>
  <c r="AB38" i="7"/>
  <c r="AB37" i="7"/>
  <c r="AB36" i="7"/>
  <c r="AB35" i="7"/>
  <c r="AB34" i="7"/>
  <c r="AB33" i="7"/>
  <c r="AB32" i="7"/>
  <c r="AB31" i="7"/>
  <c r="AB30" i="7"/>
  <c r="AB29" i="7"/>
  <c r="AB28" i="7"/>
  <c r="AB25" i="7"/>
  <c r="AB24" i="7"/>
  <c r="AB23" i="7"/>
  <c r="AB22" i="7"/>
  <c r="AB21" i="7"/>
  <c r="AB20" i="7"/>
  <c r="AB19" i="7"/>
  <c r="AB18" i="7"/>
  <c r="AB17" i="7"/>
  <c r="AB16" i="7"/>
  <c r="AB15" i="7"/>
  <c r="AB14" i="7"/>
  <c r="AB13" i="7"/>
  <c r="AB12" i="7"/>
  <c r="AB11" i="7"/>
  <c r="AB10" i="7"/>
  <c r="AB9" i="7"/>
  <c r="AB8" i="7"/>
  <c r="AB7" i="7"/>
  <c r="AB114" i="6"/>
  <c r="AB113" i="6"/>
  <c r="AB95" i="6"/>
  <c r="AB92" i="6"/>
  <c r="AB74" i="6"/>
  <c r="AB90" i="6" s="1"/>
  <c r="AB69" i="6"/>
  <c r="AB51" i="6"/>
  <c r="AB49" i="6"/>
  <c r="AB31" i="6"/>
  <c r="AB28" i="6"/>
  <c r="AB10" i="6"/>
  <c r="AB7" i="6"/>
  <c r="AD115" i="5"/>
  <c r="AC115" i="5"/>
  <c r="AB114" i="5"/>
  <c r="AB113" i="5"/>
  <c r="AB95" i="5"/>
  <c r="AB92" i="5"/>
  <c r="AB111" i="5" s="1"/>
  <c r="AB74" i="5"/>
  <c r="AB69" i="5"/>
  <c r="AB51" i="5"/>
  <c r="AB49" i="5"/>
  <c r="AB67" i="5" s="1"/>
  <c r="AB31" i="5"/>
  <c r="AB28" i="5"/>
  <c r="AB10" i="5"/>
  <c r="AB7" i="5"/>
  <c r="AB26" i="5" s="1"/>
  <c r="AD121" i="4"/>
  <c r="AC121" i="4"/>
  <c r="AB120" i="4"/>
  <c r="AB119" i="4"/>
  <c r="AF112" i="4"/>
  <c r="AB100" i="4"/>
  <c r="AB97" i="4"/>
  <c r="AB78" i="4"/>
  <c r="AB73" i="4"/>
  <c r="AB54" i="4"/>
  <c r="AB52" i="4"/>
  <c r="AB70" i="4"/>
  <c r="AB33" i="4"/>
  <c r="AB29" i="4"/>
  <c r="AB10" i="4"/>
  <c r="AB7" i="4"/>
  <c r="AB26" i="4" s="1"/>
  <c r="AD171" i="3"/>
  <c r="AD162" i="3"/>
  <c r="AD161" i="3"/>
  <c r="AD100" i="3"/>
  <c r="AD97" i="3"/>
  <c r="AD78" i="3"/>
  <c r="AD73" i="3"/>
  <c r="AD94" i="3"/>
  <c r="AD54" i="3"/>
  <c r="AD52" i="3"/>
  <c r="AD33" i="3"/>
  <c r="AD32" i="3"/>
  <c r="AD31" i="3"/>
  <c r="AD30" i="3"/>
  <c r="AD29" i="3"/>
  <c r="AD10" i="3"/>
  <c r="AD9" i="3"/>
  <c r="AD8" i="3"/>
  <c r="AD7" i="3"/>
  <c r="AB171" i="2"/>
  <c r="AB179" i="2" s="1"/>
  <c r="AB162" i="2"/>
  <c r="AB161" i="2"/>
  <c r="AB109" i="2"/>
  <c r="AB100" i="2"/>
  <c r="AB97" i="2"/>
  <c r="AB117" i="2" s="1"/>
  <c r="AB87" i="2"/>
  <c r="AB78" i="2"/>
  <c r="AB73" i="2"/>
  <c r="AB63" i="2"/>
  <c r="AB54" i="2"/>
  <c r="AB52" i="2"/>
  <c r="AB71" i="2" s="1"/>
  <c r="AB42" i="2"/>
  <c r="AB33" i="2"/>
  <c r="AB29" i="2"/>
  <c r="AB49" i="2" s="1"/>
  <c r="AB19" i="2"/>
  <c r="AB10" i="2"/>
  <c r="AB7" i="2"/>
  <c r="AB171" i="1"/>
  <c r="AB109" i="1"/>
  <c r="AB87" i="1"/>
  <c r="AB63" i="1"/>
  <c r="AB42" i="1"/>
  <c r="AB33" i="1"/>
  <c r="AB223" i="1" s="1"/>
  <c r="AB19" i="1"/>
  <c r="AB10" i="1"/>
  <c r="AB222" i="1" s="1"/>
  <c r="AB7" i="1"/>
  <c r="AB212" i="1" s="1"/>
  <c r="AB161" i="1"/>
  <c r="AB219" i="1" s="1"/>
  <c r="AB162" i="1"/>
  <c r="AB229" i="1" s="1"/>
  <c r="AB52" i="1"/>
  <c r="AB214" i="1" s="1"/>
  <c r="AB100" i="1"/>
  <c r="AB226" i="1" s="1"/>
  <c r="AB97" i="1"/>
  <c r="AB216" i="1" s="1"/>
  <c r="AB78" i="1"/>
  <c r="AB225" i="1" s="1"/>
  <c r="AB73" i="1"/>
  <c r="AB54" i="1"/>
  <c r="AB224" i="1" s="1"/>
  <c r="AB29" i="1"/>
  <c r="AB213" i="1" s="1"/>
  <c r="AB116" i="10"/>
  <c r="AB206" i="10" s="1"/>
  <c r="AB71" i="11"/>
  <c r="AB234" i="11" s="1"/>
  <c r="AB249" i="16"/>
  <c r="AB251" i="16"/>
  <c r="AB252" i="16"/>
  <c r="AB257" i="16"/>
  <c r="AB82" i="15"/>
  <c r="AB239" i="15" s="1"/>
  <c r="AB111" i="15"/>
  <c r="AB270" i="15" s="1"/>
  <c r="AB136" i="15"/>
  <c r="AB241" i="15" s="1"/>
  <c r="P253" i="15"/>
  <c r="P252" i="15"/>
  <c r="R253" i="15"/>
  <c r="R252" i="15"/>
  <c r="T253" i="15"/>
  <c r="T252" i="15"/>
  <c r="V253" i="15"/>
  <c r="V252" i="15"/>
  <c r="X253" i="15"/>
  <c r="X252" i="15"/>
  <c r="Z253" i="15"/>
  <c r="Z252" i="15"/>
  <c r="AB253" i="15"/>
  <c r="AB252" i="15"/>
  <c r="AB161" i="15"/>
  <c r="AB272" i="15" s="1"/>
  <c r="AB209" i="15"/>
  <c r="AB244" i="15" s="1"/>
  <c r="AB234" i="15"/>
  <c r="AB275" i="15" s="1"/>
  <c r="AB247" i="15"/>
  <c r="Q252" i="15"/>
  <c r="U252" i="15"/>
  <c r="Y252" i="15"/>
  <c r="AA253" i="15"/>
  <c r="AB58" i="15"/>
  <c r="AB268" i="15" s="1"/>
  <c r="AB83" i="15"/>
  <c r="AB269" i="15" s="1"/>
  <c r="AB110" i="15"/>
  <c r="AB240" i="15"/>
  <c r="AB210" i="15"/>
  <c r="AB274" i="15"/>
  <c r="AB233" i="15"/>
  <c r="AB245" i="15" s="1"/>
  <c r="AB49" i="13"/>
  <c r="AB203" i="13" s="1"/>
  <c r="AB94" i="13"/>
  <c r="AB205" i="13" s="1"/>
  <c r="AB70" i="13"/>
  <c r="AB204" i="13" s="1"/>
  <c r="AB95" i="13"/>
  <c r="AB235" i="13" s="1"/>
  <c r="AB71" i="1" l="1"/>
  <c r="AB234" i="1" s="1"/>
  <c r="AD178" i="3"/>
  <c r="AB161" i="16"/>
  <c r="AB272" i="16" s="1"/>
  <c r="AB137" i="16"/>
  <c r="AB271" i="16" s="1"/>
  <c r="AB31" i="15"/>
  <c r="AB267" i="15" s="1"/>
  <c r="AB27" i="13"/>
  <c r="AB232" i="13" s="1"/>
  <c r="AB57" i="15"/>
  <c r="AB238" i="15" s="1"/>
  <c r="AB95" i="10"/>
  <c r="AB235" i="10" s="1"/>
  <c r="AB178" i="13"/>
  <c r="AB209" i="13" s="1"/>
  <c r="AB27" i="11"/>
  <c r="AB232" i="11" s="1"/>
  <c r="AB116" i="13"/>
  <c r="AB206" i="13" s="1"/>
  <c r="AB117" i="13"/>
  <c r="AB236" i="13" s="1"/>
  <c r="AB26" i="13"/>
  <c r="AB202" i="13" s="1"/>
  <c r="AB160" i="15"/>
  <c r="AB242" i="15" s="1"/>
  <c r="W253" i="15"/>
  <c r="AB30" i="15"/>
  <c r="AB237" i="15" s="1"/>
  <c r="S253" i="15"/>
  <c r="AB179" i="11"/>
  <c r="AB239" i="11" s="1"/>
  <c r="AB111" i="6"/>
  <c r="AB67" i="8"/>
  <c r="AB111" i="8"/>
  <c r="AB130" i="9"/>
  <c r="AB71" i="10"/>
  <c r="AB234" i="10" s="1"/>
  <c r="AB50" i="11"/>
  <c r="AB233" i="11" s="1"/>
  <c r="AB50" i="13"/>
  <c r="AB233" i="13" s="1"/>
  <c r="AB179" i="13"/>
  <c r="AB239" i="13" s="1"/>
  <c r="AB26" i="7"/>
  <c r="AB95" i="1"/>
  <c r="AB235" i="1" s="1"/>
  <c r="AB178" i="10"/>
  <c r="AB209" i="10" s="1"/>
  <c r="AB70" i="10"/>
  <c r="AB204" i="10" s="1"/>
  <c r="AB26" i="2"/>
  <c r="AB116" i="2"/>
  <c r="AB178" i="2"/>
  <c r="AB47" i="5"/>
  <c r="AB130" i="5"/>
  <c r="AB26" i="6"/>
  <c r="AB67" i="6"/>
  <c r="AB130" i="6"/>
  <c r="AB130" i="8"/>
  <c r="AB47" i="6"/>
  <c r="AB50" i="2"/>
  <c r="AB71" i="13"/>
  <c r="AB234" i="13" s="1"/>
  <c r="AD70" i="3"/>
  <c r="AD116" i="3"/>
  <c r="AD179" i="3"/>
  <c r="AB94" i="4"/>
  <c r="AB90" i="5"/>
  <c r="AB47" i="7"/>
  <c r="AB90" i="8"/>
  <c r="AB186" i="15"/>
  <c r="AB273" i="15" s="1"/>
  <c r="C24" i="18"/>
  <c r="E24" i="18" s="1"/>
  <c r="I24" i="18" s="1"/>
  <c r="E11" i="18"/>
  <c r="C20" i="18"/>
  <c r="E20" i="18" s="1"/>
  <c r="I20" i="18" s="1"/>
  <c r="E7" i="18"/>
  <c r="AB50" i="10"/>
  <c r="AB233" i="10" s="1"/>
  <c r="AB94" i="11"/>
  <c r="AB205" i="11" s="1"/>
  <c r="AB27" i="10"/>
  <c r="AB232" i="10" s="1"/>
  <c r="Q218" i="11"/>
  <c r="AB26" i="11"/>
  <c r="AB202" i="11" s="1"/>
  <c r="AB178" i="1"/>
  <c r="AB209" i="1" s="1"/>
  <c r="AB26" i="1"/>
  <c r="AB202" i="1" s="1"/>
  <c r="AD26" i="3"/>
  <c r="AD48" i="3"/>
  <c r="AB49" i="10"/>
  <c r="AB203" i="10" s="1"/>
  <c r="AB26" i="8"/>
  <c r="AB95" i="11"/>
  <c r="AB235" i="11" s="1"/>
  <c r="AB179" i="1"/>
  <c r="AB239" i="1" s="1"/>
  <c r="AB117" i="1"/>
  <c r="AB236" i="1" s="1"/>
  <c r="AB27" i="1"/>
  <c r="AB232" i="1" s="1"/>
  <c r="AB94" i="2"/>
  <c r="AB49" i="4"/>
  <c r="AB116" i="4"/>
  <c r="AB136" i="4"/>
  <c r="AB67" i="7"/>
  <c r="AB111" i="7"/>
  <c r="AB47" i="8"/>
  <c r="AB178" i="11"/>
  <c r="AB209" i="11" s="1"/>
  <c r="Y218" i="11"/>
  <c r="AB185" i="15"/>
  <c r="AB243" i="15" s="1"/>
  <c r="C23" i="18"/>
  <c r="E23" i="18" s="1"/>
  <c r="I23" i="18" s="1"/>
  <c r="E10" i="18"/>
  <c r="C19" i="18"/>
  <c r="E19" i="18" s="1"/>
  <c r="I19" i="18" s="1"/>
  <c r="E6" i="18"/>
  <c r="C22" i="18"/>
  <c r="E22" i="18" s="1"/>
  <c r="I22" i="18" s="1"/>
  <c r="E9" i="18"/>
  <c r="C18" i="18"/>
  <c r="E18" i="18" s="1"/>
  <c r="I18" i="18" s="1"/>
  <c r="E5" i="18"/>
  <c r="AB186" i="16"/>
  <c r="AB273" i="16" s="1"/>
  <c r="C21" i="18"/>
  <c r="E21" i="18" s="1"/>
  <c r="I21" i="18" s="1"/>
  <c r="E8" i="18"/>
  <c r="C17" i="18"/>
  <c r="E17" i="18" s="1"/>
  <c r="I17" i="18" s="1"/>
  <c r="E4" i="18"/>
  <c r="AB210" i="16"/>
  <c r="AB274" i="16" s="1"/>
  <c r="AB247" i="16"/>
  <c r="AB234" i="16"/>
  <c r="AB275" i="16" s="1"/>
  <c r="AB237" i="16"/>
  <c r="B4" i="18" s="1"/>
  <c r="AB111" i="16"/>
  <c r="AB270" i="16" s="1"/>
  <c r="AB57" i="16"/>
  <c r="AB238" i="16" s="1"/>
  <c r="B5" i="18" s="1"/>
  <c r="AB110" i="16"/>
  <c r="AB240" i="16" s="1"/>
  <c r="B7" i="18" s="1"/>
  <c r="AB254" i="16"/>
  <c r="AB209" i="16"/>
  <c r="AB244" i="16" s="1"/>
  <c r="B11" i="18" s="1"/>
  <c r="AB253" i="16"/>
  <c r="AB160" i="16"/>
  <c r="AB242" i="16" s="1"/>
  <c r="B9" i="18" s="1"/>
  <c r="AB136" i="16"/>
  <c r="AB241" i="16" s="1"/>
  <c r="B8" i="18" s="1"/>
  <c r="AB83" i="16"/>
  <c r="AB269" i="16" s="1"/>
  <c r="AB82" i="16"/>
  <c r="AB239" i="16" s="1"/>
  <c r="B6" i="18" s="1"/>
  <c r="AB70" i="1"/>
  <c r="AB204" i="1" s="1"/>
  <c r="AB94" i="1"/>
  <c r="AB205" i="1" s="1"/>
  <c r="AB49" i="1"/>
  <c r="AB203" i="1" s="1"/>
  <c r="AB27" i="2"/>
  <c r="AB70" i="2"/>
  <c r="AB95" i="2"/>
  <c r="AB213" i="11"/>
  <c r="AB49" i="11"/>
  <c r="AB203" i="11" s="1"/>
  <c r="Q217" i="10"/>
  <c r="Q218" i="10"/>
  <c r="U217" i="10"/>
  <c r="U218" i="10"/>
  <c r="Y217" i="10"/>
  <c r="Y218" i="10"/>
  <c r="P218" i="11"/>
  <c r="P217" i="11"/>
  <c r="T218" i="11"/>
  <c r="T217" i="11"/>
  <c r="X218" i="11"/>
  <c r="X217" i="11"/>
  <c r="AB26" i="10"/>
  <c r="AB202" i="10" s="1"/>
  <c r="AB179" i="10"/>
  <c r="AB239" i="10" s="1"/>
  <c r="AB116" i="1"/>
  <c r="AB206" i="1" s="1"/>
  <c r="AB50" i="1"/>
  <c r="AB233" i="1" s="1"/>
  <c r="R218" i="10"/>
  <c r="R217" i="10"/>
  <c r="V218" i="10"/>
  <c r="V217" i="10"/>
  <c r="Z218" i="10"/>
  <c r="Z217" i="10"/>
  <c r="AB216" i="11"/>
  <c r="AB116" i="11"/>
  <c r="AB206" i="11" s="1"/>
  <c r="AB117" i="11"/>
  <c r="AB236" i="11" s="1"/>
  <c r="AB215" i="1"/>
  <c r="AB94" i="10"/>
  <c r="AB205" i="10" s="1"/>
  <c r="S218" i="10"/>
  <c r="S217" i="10"/>
  <c r="W218" i="10"/>
  <c r="W217" i="10"/>
  <c r="AA218" i="10"/>
  <c r="AA217" i="10"/>
  <c r="AB214" i="11"/>
  <c r="AB70" i="11"/>
  <c r="AB204" i="11" s="1"/>
  <c r="P218" i="10"/>
  <c r="T218" i="10"/>
  <c r="X218" i="10"/>
  <c r="W217" i="11"/>
  <c r="V218" i="11"/>
  <c r="S217" i="11"/>
  <c r="AA217" i="11"/>
  <c r="R218" i="11"/>
  <c r="Z218" i="11"/>
  <c r="U218" i="11"/>
  <c r="AB58" i="16"/>
  <c r="AB268" i="16" s="1"/>
  <c r="AB243" i="16"/>
  <c r="B10" i="18" s="1"/>
  <c r="AB233" i="16"/>
  <c r="AB245" i="16" s="1"/>
  <c r="I8" i="18" l="1"/>
  <c r="I7" i="18"/>
  <c r="I4" i="18"/>
  <c r="I11" i="18"/>
  <c r="I9" i="18"/>
  <c r="I10" i="18"/>
  <c r="I5" i="18"/>
  <c r="I6" i="18"/>
</calcChain>
</file>

<file path=xl/sharedStrings.xml><?xml version="1.0" encoding="utf-8"?>
<sst xmlns="http://schemas.openxmlformats.org/spreadsheetml/2006/main" count="8018" uniqueCount="384">
  <si>
    <t>Mei</t>
  </si>
  <si>
    <t>Perubahan</t>
  </si>
  <si>
    <t>Rincian</t>
  </si>
  <si>
    <t>Jan</t>
  </si>
  <si>
    <t>Feb</t>
  </si>
  <si>
    <t>Mar</t>
  </si>
  <si>
    <t>Apr</t>
  </si>
  <si>
    <t>Jun</t>
  </si>
  <si>
    <t>Jul</t>
  </si>
  <si>
    <t>Agust</t>
  </si>
  <si>
    <t>Sep</t>
  </si>
  <si>
    <t>Okt</t>
  </si>
  <si>
    <t>Nop</t>
  </si>
  <si>
    <t>Des</t>
  </si>
  <si>
    <t>a</t>
  </si>
  <si>
    <t>Indeks Harga yang Diterima Petani</t>
  </si>
  <si>
    <t>c</t>
  </si>
  <si>
    <t>Padi</t>
  </si>
  <si>
    <t>d</t>
  </si>
  <si>
    <t>Palawija</t>
  </si>
  <si>
    <t>g</t>
  </si>
  <si>
    <t>Indeks Harga yang Dibayar Petani</t>
  </si>
  <si>
    <t>h</t>
  </si>
  <si>
    <t>Konsumsi Rumah Tangga</t>
  </si>
  <si>
    <t>i</t>
  </si>
  <si>
    <t>Bahan Makanan</t>
  </si>
  <si>
    <t>j</t>
  </si>
  <si>
    <t>k</t>
  </si>
  <si>
    <t>Perumahan</t>
  </si>
  <si>
    <t>l</t>
  </si>
  <si>
    <t>Sandang</t>
  </si>
  <si>
    <t>m</t>
  </si>
  <si>
    <t>Kesehatan</t>
  </si>
  <si>
    <t>n</t>
  </si>
  <si>
    <t>o</t>
  </si>
  <si>
    <t>Transportasi dan Komunikasi</t>
  </si>
  <si>
    <t>p</t>
  </si>
  <si>
    <t>BPPBM</t>
  </si>
  <si>
    <t>q</t>
  </si>
  <si>
    <t>Bibit</t>
  </si>
  <si>
    <t>r</t>
  </si>
  <si>
    <t>s</t>
  </si>
  <si>
    <t>t</t>
  </si>
  <si>
    <t>Transportasi</t>
  </si>
  <si>
    <t>u</t>
  </si>
  <si>
    <t>Penambahan Barang Modal</t>
  </si>
  <si>
    <t>v</t>
  </si>
  <si>
    <t>w</t>
  </si>
  <si>
    <t>Nilai Tukar Petani</t>
  </si>
  <si>
    <t>TANAMAN PANGAN</t>
  </si>
  <si>
    <t>Sayur-sayuran</t>
  </si>
  <si>
    <t>Buah-buahan</t>
  </si>
  <si>
    <t>HORTIKULTURA</t>
  </si>
  <si>
    <t>TANAMAN PERKEBUNAN RAKYAT</t>
  </si>
  <si>
    <t>Ternak Besar</t>
  </si>
  <si>
    <t>Ternak Kecil</t>
  </si>
  <si>
    <t>e</t>
  </si>
  <si>
    <t>Unggas</t>
  </si>
  <si>
    <t>f</t>
  </si>
  <si>
    <t>Hasil Ternak</t>
  </si>
  <si>
    <t>PETERNAKAN</t>
  </si>
  <si>
    <t>Budidaya</t>
  </si>
  <si>
    <t>PERIKANAN</t>
  </si>
  <si>
    <t>NTP GABUNGAN</t>
  </si>
  <si>
    <t>NTP</t>
  </si>
  <si>
    <t xml:space="preserve">NILAI TUKAR PETANI (NTP) PROVINSI JAMBI </t>
  </si>
  <si>
    <t>rata2</t>
  </si>
  <si>
    <t>Makanan Jadi, Minuman, Rokok, dan Tembakau</t>
  </si>
  <si>
    <t>Pendidikan, Rekreasi, dan Olah Raga</t>
  </si>
  <si>
    <t>Pupuk dan Obat-obatan</t>
  </si>
  <si>
    <t>Biaya Sewa dan Pengeluaran Lain</t>
  </si>
  <si>
    <t>Upah Buruh</t>
  </si>
  <si>
    <t>Nilai TukarPetani</t>
  </si>
  <si>
    <t>Nilai Tukar Usaha Pertanian</t>
  </si>
  <si>
    <t>Tanaman Obat</t>
  </si>
  <si>
    <t>Tanaman Perkebunan Rakyat</t>
  </si>
  <si>
    <t>Obat-obatan dan Pakan</t>
  </si>
  <si>
    <t>Tangkap</t>
  </si>
  <si>
    <t>Pupuk, Obat-obatan, dan Pakan</t>
  </si>
  <si>
    <t>Penangkapan Perairan Umum</t>
  </si>
  <si>
    <t>Penangkapan Laut</t>
  </si>
  <si>
    <t>Nilai Tukar Usaha Pertania</t>
  </si>
  <si>
    <t>PERIKANAN TANGKAP</t>
  </si>
  <si>
    <t>Budidaya Air Tawar</t>
  </si>
  <si>
    <t>Budidaya Air Payau</t>
  </si>
  <si>
    <t>PERIKANAN BUDIDAYA</t>
  </si>
  <si>
    <t xml:space="preserve">NTP GABUNGAN TANPA IKAN </t>
  </si>
  <si>
    <t>Des 2014</t>
  </si>
  <si>
    <t>NTP 2015</t>
  </si>
  <si>
    <t>NTP 2016</t>
  </si>
  <si>
    <t>Des 2015</t>
  </si>
  <si>
    <t>NTP 2014</t>
  </si>
  <si>
    <t>Des 2013</t>
  </si>
  <si>
    <t>NTP 2013</t>
  </si>
  <si>
    <t>Des 2012</t>
  </si>
  <si>
    <t>Des*)</t>
  </si>
  <si>
    <t>Makanan Jadi</t>
  </si>
  <si>
    <t>Pendidikan, Rekreasi &amp; Olah raga</t>
  </si>
  <si>
    <t>Obat-obatan &amp; Pupuk</t>
  </si>
  <si>
    <t>Sewa Lahan, Pajak &amp; Lainnya</t>
  </si>
  <si>
    <t>Upah Buruh Tani</t>
  </si>
  <si>
    <t>Tanaman Perkebunan Rakyat (TPR)</t>
  </si>
  <si>
    <t>Obat-obatan &amp; Pakan</t>
  </si>
  <si>
    <t>Indeks Diterima Petani</t>
  </si>
  <si>
    <t>Penangkapan</t>
  </si>
  <si>
    <t>Indeks Dibayar Petani</t>
  </si>
  <si>
    <t>Obat-obatan, Pupuk &amp; Pakan</t>
  </si>
  <si>
    <t>NTP 2012</t>
  </si>
  <si>
    <t>Des 2011</t>
  </si>
  <si>
    <t>NTP 2011</t>
  </si>
  <si>
    <t>Des 2010</t>
  </si>
  <si>
    <t>NTP 2010</t>
  </si>
  <si>
    <t>Des 2009</t>
  </si>
  <si>
    <t>NTP 2009</t>
  </si>
  <si>
    <t>Des 2008</t>
  </si>
  <si>
    <t>NTP 2008</t>
  </si>
  <si>
    <t>Des 2007</t>
  </si>
  <si>
    <t>Des 2016</t>
  </si>
  <si>
    <t>NTP 2017</t>
  </si>
  <si>
    <t>Okt*)</t>
  </si>
  <si>
    <t>Des 2017</t>
  </si>
  <si>
    <t>NTP 2018</t>
  </si>
  <si>
    <r>
      <t xml:space="preserve">TAHUN 2009 </t>
    </r>
    <r>
      <rPr>
        <b/>
        <sz val="9"/>
        <color indexed="8"/>
        <rFont val="Calibri"/>
        <family val="2"/>
      </rPr>
      <t>(2007 = 100)</t>
    </r>
  </si>
  <si>
    <r>
      <t>TAHUN 2008 (</t>
    </r>
    <r>
      <rPr>
        <b/>
        <sz val="9"/>
        <color indexed="8"/>
        <rFont val="Calibri"/>
        <family val="2"/>
      </rPr>
      <t>2007=100</t>
    </r>
    <r>
      <rPr>
        <sz val="9"/>
        <color indexed="8"/>
        <rFont val="Calibri"/>
        <family val="2"/>
      </rPr>
      <t>)</t>
    </r>
  </si>
  <si>
    <t>134,94</t>
  </si>
  <si>
    <t>923,82</t>
  </si>
  <si>
    <t>935,19</t>
  </si>
  <si>
    <t>1043,72</t>
  </si>
  <si>
    <t>728,60</t>
  </si>
  <si>
    <t>598,75</t>
  </si>
  <si>
    <t>516,21</t>
  </si>
  <si>
    <t>464,04</t>
  </si>
  <si>
    <t>608,57</t>
  </si>
  <si>
    <t>510,48</t>
  </si>
  <si>
    <t>343,07</t>
  </si>
  <si>
    <t>SEKTOR</t>
  </si>
  <si>
    <t>JAN</t>
  </si>
  <si>
    <t>FEB</t>
  </si>
  <si>
    <t>MAR</t>
  </si>
  <si>
    <t>APR</t>
  </si>
  <si>
    <t>MEI</t>
  </si>
  <si>
    <t>JUN</t>
  </si>
  <si>
    <t>JUL</t>
  </si>
  <si>
    <t>AGT</t>
  </si>
  <si>
    <t>SEPT</t>
  </si>
  <si>
    <t>OKT</t>
  </si>
  <si>
    <t>NOV</t>
  </si>
  <si>
    <t>DES</t>
  </si>
  <si>
    <t>1. Indeks Harga yg Diterima Petani</t>
  </si>
  <si>
    <t>696,24</t>
  </si>
  <si>
    <t>690,90</t>
  </si>
  <si>
    <t>739,35</t>
  </si>
  <si>
    <t>743,85</t>
  </si>
  <si>
    <t>763,75</t>
  </si>
  <si>
    <t>789,20</t>
  </si>
  <si>
    <t>1.1. Tanaman Bahan Makanan</t>
  </si>
  <si>
    <t>454,39</t>
  </si>
  <si>
    <t>457,54</t>
  </si>
  <si>
    <t>472,37</t>
  </si>
  <si>
    <t>491,86</t>
  </si>
  <si>
    <t>489,25</t>
  </si>
  <si>
    <t>518,53</t>
  </si>
  <si>
    <t>533,29</t>
  </si>
  <si>
    <t>1.1.1. Padi</t>
  </si>
  <si>
    <t>125,30</t>
  </si>
  <si>
    <t>137,40</t>
  </si>
  <si>
    <t>137,89</t>
  </si>
  <si>
    <t>133,76</t>
  </si>
  <si>
    <t>1.1.2. Palawija</t>
  </si>
  <si>
    <t>934,79</t>
  </si>
  <si>
    <t>925,67</t>
  </si>
  <si>
    <t>1.002,53</t>
  </si>
  <si>
    <t>1.004,03</t>
  </si>
  <si>
    <t>1057,91</t>
  </si>
  <si>
    <t>1050,16</t>
  </si>
  <si>
    <t>1.1.3. Sayur-sayuran</t>
  </si>
  <si>
    <t>831,43</t>
  </si>
  <si>
    <t>867,76</t>
  </si>
  <si>
    <t>935,90</t>
  </si>
  <si>
    <t>903,30</t>
  </si>
  <si>
    <t>1010,95</t>
  </si>
  <si>
    <t>1140,80</t>
  </si>
  <si>
    <t>1.1.4. Buah-buahan</t>
  </si>
  <si>
    <t>720,61</t>
  </si>
  <si>
    <t>723,88</t>
  </si>
  <si>
    <t>726,21</t>
  </si>
  <si>
    <t>733,90</t>
  </si>
  <si>
    <t>737,40</t>
  </si>
  <si>
    <t>742,42</t>
  </si>
  <si>
    <t xml:space="preserve">   1.2. Tanaman Perkebunan Rakyat</t>
  </si>
  <si>
    <t>993,66</t>
  </si>
  <si>
    <t>977,88</t>
  </si>
  <si>
    <t>1.043,72</t>
  </si>
  <si>
    <t>1.056,94</t>
  </si>
  <si>
    <t>1065,31</t>
  </si>
  <si>
    <t>1103,91</t>
  </si>
  <si>
    <t>2. Indeks Harga yg Dibayar Petani</t>
  </si>
  <si>
    <t>575,93</t>
  </si>
  <si>
    <t>583,23</t>
  </si>
  <si>
    <t>605,94</t>
  </si>
  <si>
    <t>609,79</t>
  </si>
  <si>
    <t>616,26</t>
  </si>
  <si>
    <t>620,37</t>
  </si>
  <si>
    <t>2.1. Indeks Konsumsi Rumahtangga</t>
  </si>
  <si>
    <t>498,47</t>
  </si>
  <si>
    <t>502,65</t>
  </si>
  <si>
    <t>524,93</t>
  </si>
  <si>
    <t>525,63</t>
  </si>
  <si>
    <t>532,57</t>
  </si>
  <si>
    <t>533,21</t>
  </si>
  <si>
    <t>2.1.1. Makanan</t>
  </si>
  <si>
    <t>439,08</t>
  </si>
  <si>
    <t>441,41</t>
  </si>
  <si>
    <t>477,50</t>
  </si>
  <si>
    <t>479,54</t>
  </si>
  <si>
    <t>490,79</t>
  </si>
  <si>
    <t>491,62</t>
  </si>
  <si>
    <t>2.1.2. Perumahan</t>
  </si>
  <si>
    <t>600,10</t>
  </si>
  <si>
    <t>603,93</t>
  </si>
  <si>
    <t>613,41</t>
  </si>
  <si>
    <t>614,22</t>
  </si>
  <si>
    <t>613,56</t>
  </si>
  <si>
    <t>2.1.3. Pakaian</t>
  </si>
  <si>
    <t>512,03</t>
  </si>
  <si>
    <t>510,83</t>
  </si>
  <si>
    <t>512,71</t>
  </si>
  <si>
    <t>512,56</t>
  </si>
  <si>
    <t>511,97</t>
  </si>
  <si>
    <t>2.1.4. Aneka Barang dan Jasa</t>
  </si>
  <si>
    <t>593,75</t>
  </si>
  <si>
    <t>607,05</t>
  </si>
  <si>
    <t>608,14</t>
  </si>
  <si>
    <t>606,84</t>
  </si>
  <si>
    <t>606,58</t>
  </si>
  <si>
    <t>608,58</t>
  </si>
  <si>
    <t xml:space="preserve">2.2. Indeks Biaya Produksi &amp; </t>
  </si>
  <si>
    <t>941,43</t>
  </si>
  <si>
    <t>963,41</t>
  </si>
  <si>
    <t>988,18</t>
  </si>
  <si>
    <t>1.006,90</t>
  </si>
  <si>
    <t>1047,54</t>
  </si>
  <si>
    <t>1069,05</t>
  </si>
  <si>
    <t>2.2.1. Non Faktor Produksi</t>
  </si>
  <si>
    <t>632,17</t>
  </si>
  <si>
    <t>641,42</t>
  </si>
  <si>
    <t>671,47</t>
  </si>
  <si>
    <t>693,06</t>
  </si>
  <si>
    <t>712,67</t>
  </si>
  <si>
    <t>730,46</t>
  </si>
  <si>
    <t>2.2.2. Upah</t>
  </si>
  <si>
    <t>1207,90</t>
  </si>
  <si>
    <t>1241,14</t>
  </si>
  <si>
    <t>1267,15</t>
  </si>
  <si>
    <t>1.267,15</t>
  </si>
  <si>
    <t>1.287,13</t>
  </si>
  <si>
    <t>1281,38</t>
  </si>
  <si>
    <t>1306,82</t>
  </si>
  <si>
    <t>2.2.3. Lainnya</t>
  </si>
  <si>
    <t>470,59</t>
  </si>
  <si>
    <t>2.2.4. Penambahan Barang Modal</t>
  </si>
  <si>
    <t>438,58</t>
  </si>
  <si>
    <t>434,07</t>
  </si>
  <si>
    <t>447,58</t>
  </si>
  <si>
    <t>3. Nilai Tukar Petani</t>
  </si>
  <si>
    <t>120,89</t>
  </si>
  <si>
    <t>118,46</t>
  </si>
  <si>
    <t>121,69</t>
  </si>
  <si>
    <t>122,02</t>
  </si>
  <si>
    <t>121,98</t>
  </si>
  <si>
    <t>123,93</t>
  </si>
  <si>
    <t>127,21</t>
  </si>
  <si>
    <r>
      <t xml:space="preserve">TAHUN 2007-2008 </t>
    </r>
    <r>
      <rPr>
        <b/>
        <sz val="9"/>
        <color indexed="8"/>
        <rFont val="Calibri"/>
        <family val="2"/>
      </rPr>
      <t>(1993=100)</t>
    </r>
  </si>
  <si>
    <r>
      <t xml:space="preserve">TAHUN 2010 </t>
    </r>
    <r>
      <rPr>
        <b/>
        <sz val="9"/>
        <color indexed="8"/>
        <rFont val="Calibri"/>
        <family val="2"/>
      </rPr>
      <t>(2007=100)</t>
    </r>
  </si>
  <si>
    <r>
      <t xml:space="preserve">TAHUN 2011 </t>
    </r>
    <r>
      <rPr>
        <b/>
        <sz val="9"/>
        <color indexed="8"/>
        <rFont val="Calibri"/>
        <family val="2"/>
      </rPr>
      <t>(2007=100)</t>
    </r>
  </si>
  <si>
    <r>
      <t xml:space="preserve">TAHUN 2012 </t>
    </r>
    <r>
      <rPr>
        <b/>
        <sz val="9"/>
        <color indexed="8"/>
        <rFont val="Calibri"/>
        <family val="2"/>
      </rPr>
      <t>(2007=100)</t>
    </r>
  </si>
  <si>
    <r>
      <t xml:space="preserve">TAHUN 2013 </t>
    </r>
    <r>
      <rPr>
        <b/>
        <sz val="9"/>
        <color indexed="8"/>
        <rFont val="Calibri"/>
        <family val="2"/>
      </rPr>
      <t>(2007=100)</t>
    </r>
  </si>
  <si>
    <r>
      <t xml:space="preserve">TAHUN 2014 </t>
    </r>
    <r>
      <rPr>
        <b/>
        <sz val="9"/>
        <color indexed="8"/>
        <rFont val="Calibri"/>
        <family val="2"/>
      </rPr>
      <t>(2012=100)</t>
    </r>
  </si>
  <si>
    <t>Nov 2013</t>
  </si>
  <si>
    <t>NTP GABUNGAN TANPA PERIKANAN</t>
  </si>
  <si>
    <t>It</t>
  </si>
  <si>
    <t>Ib</t>
  </si>
  <si>
    <t>NTUP</t>
  </si>
  <si>
    <t>NTUP GABUNGAN</t>
  </si>
  <si>
    <t>NTUP GABUNGAN TANPA PERIKANAN</t>
  </si>
  <si>
    <t>NAD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</si>
  <si>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</si>
  <si>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</si>
  <si>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</si>
  <si>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</si>
  <si>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</si>
  <si>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</si>
  <si>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</si>
  <si>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Bangka Belitung</t>
  </si>
  <si>
    <t>Kepulauan Riau</t>
  </si>
  <si>
    <t>PERINGKAT NTP DAN NTUP SE-SUMATERA</t>
  </si>
  <si>
    <t>NTP se Sumatera</t>
  </si>
  <si>
    <t>NTUP se Sumatera</t>
  </si>
  <si>
    <r>
      <t xml:space="preserve">TAHUN 2015 </t>
    </r>
    <r>
      <rPr>
        <b/>
        <sz val="9"/>
        <color indexed="8"/>
        <rFont val="Calibri"/>
        <family val="2"/>
      </rPr>
      <t>(2012=100)</t>
    </r>
  </si>
  <si>
    <t>PERINGKAT PERUBAHAN NTP DAN NTUP SE-SUMATERA</t>
  </si>
  <si>
    <t>Des 2018</t>
  </si>
  <si>
    <t>NTP 2019</t>
  </si>
  <si>
    <t>PERSENTASE PERUBAHAN</t>
  </si>
  <si>
    <t>Juni</t>
  </si>
  <si>
    <t>Makanan, Minuman Dan Tembakau</t>
  </si>
  <si>
    <t>Pakaian Dan Alas Kaki</t>
  </si>
  <si>
    <t>Perumahan, Air, Listrik Dan Bahan Bakar Lainnya</t>
  </si>
  <si>
    <t>Perlengkapan, Peralatan Dan Pemeliharaan Rutin Rumah Tangga</t>
  </si>
  <si>
    <t>Informasi, Komunikasi, Dan Jasa Keuangan</t>
  </si>
  <si>
    <t>Rekreasi, Olahraga, Dan Budaya</t>
  </si>
  <si>
    <t>Pendidikan</t>
  </si>
  <si>
    <t>Penyediaan Makanan Dan Minuman/Restoran</t>
  </si>
  <si>
    <t>Perawatan Pribadi Dan Jasa Lainnya</t>
  </si>
  <si>
    <t>Pupuk Dan Obat-Obatan</t>
  </si>
  <si>
    <t>Sewa, Pajak, Dan Pengeluaran Lainnya</t>
  </si>
  <si>
    <t>Transportasi Dan Komunikasi</t>
  </si>
  <si>
    <t>Barang Modal</t>
  </si>
  <si>
    <t>x</t>
  </si>
  <si>
    <t>b</t>
  </si>
  <si>
    <t>Sewa Dan Pengeluaran Lainnya</t>
  </si>
  <si>
    <t>Bibit/Benih</t>
  </si>
  <si>
    <t>Pupuk, Obat-Obatan, Dan Pakan Ikan</t>
  </si>
  <si>
    <t>TAHUN 2019 (2018=100)</t>
  </si>
  <si>
    <t>Rata2</t>
  </si>
  <si>
    <t>Des 2019</t>
  </si>
  <si>
    <t>TAHUN 2018 (2018=100)</t>
  </si>
  <si>
    <t>Hasil-hasil Ternak/Unggas</t>
  </si>
  <si>
    <t>TAHUN 2020 (2018=100)</t>
  </si>
  <si>
    <t>unpublish</t>
  </si>
  <si>
    <r>
      <t xml:space="preserve">TAHUN 2019 </t>
    </r>
    <r>
      <rPr>
        <b/>
        <sz val="9"/>
        <color indexed="8"/>
        <rFont val="Calibri"/>
        <family val="2"/>
        <scheme val="minor"/>
      </rPr>
      <t>(2012=100)</t>
    </r>
  </si>
  <si>
    <r>
      <t xml:space="preserve">TAHUN 2018 </t>
    </r>
    <r>
      <rPr>
        <b/>
        <sz val="9"/>
        <color indexed="8"/>
        <rFont val="Calibri"/>
        <family val="2"/>
        <scheme val="minor"/>
      </rPr>
      <t>(2012=100)</t>
    </r>
  </si>
  <si>
    <r>
      <t xml:space="preserve">TAHUN 2017 </t>
    </r>
    <r>
      <rPr>
        <b/>
        <sz val="9"/>
        <color indexed="8"/>
        <rFont val="Calibri"/>
        <family val="2"/>
        <scheme val="minor"/>
      </rPr>
      <t>(2012=100)</t>
    </r>
  </si>
  <si>
    <r>
      <t xml:space="preserve">TAHUN 2016 </t>
    </r>
    <r>
      <rPr>
        <b/>
        <sz val="9"/>
        <color indexed="8"/>
        <rFont val="Calibri"/>
        <family val="2"/>
        <scheme val="minor"/>
      </rPr>
      <t>(2012=100)</t>
    </r>
  </si>
  <si>
    <t>NTP 2020</t>
  </si>
  <si>
    <t>TAHUN 2021 (2018=100)</t>
  </si>
  <si>
    <t>Des 2020</t>
  </si>
  <si>
    <t>NTP 2021</t>
  </si>
  <si>
    <t>Subsektor</t>
  </si>
  <si>
    <t>NTP Jan - Des 2020</t>
  </si>
  <si>
    <t>% Perubahan</t>
  </si>
  <si>
    <t>GABUNGAN</t>
  </si>
  <si>
    <t>NTUP Jan - Des 2020</t>
  </si>
  <si>
    <t>IBPPBM</t>
  </si>
  <si>
    <t>Jan - Des 2020</t>
  </si>
  <si>
    <t>Jan - Des 2021</t>
  </si>
  <si>
    <t>TAHUN 2022 (2018=100)</t>
  </si>
  <si>
    <t>NTP 2022</t>
  </si>
  <si>
    <t>Des 2021</t>
  </si>
  <si>
    <t>NTP Jan - Des 2021</t>
  </si>
  <si>
    <t>NTUP Jan - Des 2021</t>
  </si>
  <si>
    <t>IHK yoy</t>
  </si>
  <si>
    <t>Jan -Desember 2021</t>
  </si>
  <si>
    <t>Jan - Desember 2022</t>
  </si>
  <si>
    <t>TAHUN 2023 (2018=100)</t>
  </si>
  <si>
    <t>2022</t>
  </si>
  <si>
    <t>NTP 2023</t>
  </si>
  <si>
    <t>NTP Jan - Des 2022</t>
  </si>
  <si>
    <t>NTUP Jan - Des 2022</t>
  </si>
  <si>
    <t>it</t>
  </si>
  <si>
    <t>ib</t>
  </si>
  <si>
    <t>Bulan</t>
  </si>
  <si>
    <t xml:space="preserve">April </t>
  </si>
  <si>
    <t xml:space="preserve">Mei </t>
  </si>
  <si>
    <t>Juli</t>
  </si>
  <si>
    <t>IKRT</t>
  </si>
  <si>
    <t>Agst</t>
  </si>
  <si>
    <t>Sept</t>
  </si>
  <si>
    <t>Nov</t>
  </si>
  <si>
    <t>Aceh</t>
  </si>
  <si>
    <t>Kep. Bangka Belitung</t>
  </si>
  <si>
    <t>Kep. Kepulauan Riau</t>
  </si>
  <si>
    <t>Jan -Desember 2022</t>
  </si>
  <si>
    <t>Jan -Desember 2023</t>
  </si>
  <si>
    <t>TAHUN 2024 (2018=100)</t>
  </si>
  <si>
    <t>2023</t>
  </si>
  <si>
    <t>NTP 2024</t>
  </si>
  <si>
    <t>NTP Jan-Des 2023</t>
  </si>
  <si>
    <t>NTUP Jan-Des 2023</t>
  </si>
  <si>
    <t>Tabel 2</t>
  </si>
  <si>
    <t>Tabel 5</t>
  </si>
  <si>
    <t>rank</t>
  </si>
  <si>
    <t>prov</t>
  </si>
  <si>
    <t>Jan-September 2023</t>
  </si>
  <si>
    <t>Jan-September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</si>
</sst>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_);_(@_)"/>
    <numFmt numFmtId="166" formatCode="0.0000"/>
  </numFmts>
  <fonts count="3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FF0000"/>
      <name val="Calibri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5">
    <xf numFmtId="0" fontId="0" fillId="0" borderId="0"/>
    <xf numFmtId="164" fontId="10" fillId="0" borderId="0" applyFont="0" applyFill="0" applyBorder="0" applyAlignment="0" applyProtection="0"/>
    <xf numFmtId="0" fontId="11" fillId="0" borderId="0"/>
    <xf numFmtId="0" fontId="11" fillId="0" borderId="0"/>
    <xf numFmtId="43" fontId="10" fillId="0" borderId="0" applyFont="0" applyFill="0" applyBorder="0" applyAlignment="0" applyProtection="0"/>
  </cellStyleXfs>
  <cellXfs count="323">
    <xf numFmtId="0" fontId="0" fillId="0" borderId="0" xfId="0"/>
    <xf numFmtId="0" fontId="12" fillId="0" borderId="0" xfId="0" applyFont="1"/>
    <xf numFmtId="0" fontId="8" fillId="0" borderId="0" xfId="0" applyFont="1" applyAlignment="1" applyProtection="1">
      <alignment horizontal="left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1" xfId="0" applyFont="1" applyBorder="1"/>
    <xf numFmtId="0" fontId="12" fillId="0" borderId="2" xfId="0" applyFont="1" applyBorder="1"/>
    <xf numFmtId="0" fontId="7" fillId="0" borderId="3" xfId="0" applyFont="1" applyBorder="1" applyAlignment="1">
      <alignment horizontal="center" vertical="center"/>
    </xf>
    <xf numFmtId="2" fontId="12" fillId="0" borderId="0" xfId="0" applyNumberFormat="1" applyFont="1"/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2" fontId="12" fillId="0" borderId="6" xfId="0" applyNumberFormat="1" applyFont="1" applyBorder="1"/>
    <xf numFmtId="2" fontId="12" fillId="0" borderId="7" xfId="0" applyNumberFormat="1" applyFont="1" applyBorder="1"/>
    <xf numFmtId="0" fontId="12" fillId="0" borderId="8" xfId="0" applyFont="1" applyBorder="1" applyAlignment="1">
      <alignment horizontal="center"/>
    </xf>
    <xf numFmtId="17" fontId="12" fillId="0" borderId="9" xfId="0" quotePrefix="1" applyNumberFormat="1" applyFont="1" applyBorder="1" applyAlignment="1">
      <alignment horizontal="center"/>
    </xf>
    <xf numFmtId="2" fontId="12" fillId="0" borderId="10" xfId="0" applyNumberFormat="1" applyFont="1" applyBorder="1"/>
    <xf numFmtId="0" fontId="13" fillId="0" borderId="0" xfId="0" applyFont="1"/>
    <xf numFmtId="0" fontId="9" fillId="0" borderId="0" xfId="0" applyFont="1" applyAlignment="1" applyProtection="1">
      <alignment horizontal="left"/>
      <protection locked="0"/>
    </xf>
    <xf numFmtId="1" fontId="13" fillId="0" borderId="0" xfId="0" applyNumberFormat="1" applyFont="1"/>
    <xf numFmtId="1" fontId="0" fillId="0" borderId="0" xfId="0" applyNumberFormat="1"/>
    <xf numFmtId="2" fontId="14" fillId="0" borderId="7" xfId="0" applyNumberFormat="1" applyFont="1" applyBorder="1"/>
    <xf numFmtId="2" fontId="14" fillId="0" borderId="0" xfId="0" applyNumberFormat="1" applyFont="1"/>
    <xf numFmtId="2" fontId="14" fillId="0" borderId="6" xfId="0" applyNumberFormat="1" applyFont="1" applyBorder="1"/>
    <xf numFmtId="0" fontId="15" fillId="2" borderId="0" xfId="0" applyFont="1" applyFill="1"/>
    <xf numFmtId="2" fontId="12" fillId="2" borderId="0" xfId="0" applyNumberFormat="1" applyFont="1" applyFill="1"/>
    <xf numFmtId="2" fontId="12" fillId="2" borderId="6" xfId="0" applyNumberFormat="1" applyFont="1" applyFill="1" applyBorder="1"/>
    <xf numFmtId="2" fontId="12" fillId="2" borderId="7" xfId="0" applyNumberFormat="1" applyFont="1" applyFill="1" applyBorder="1"/>
    <xf numFmtId="2" fontId="14" fillId="0" borderId="10" xfId="0" applyNumberFormat="1" applyFont="1" applyBorder="1"/>
    <xf numFmtId="2" fontId="12" fillId="2" borderId="10" xfId="0" applyNumberFormat="1" applyFont="1" applyFill="1" applyBorder="1"/>
    <xf numFmtId="2" fontId="14" fillId="2" borderId="0" xfId="0" applyNumberFormat="1" applyFont="1" applyFill="1"/>
    <xf numFmtId="17" fontId="12" fillId="2" borderId="8" xfId="0" quotePrefix="1" applyNumberFormat="1" applyFont="1" applyFill="1" applyBorder="1"/>
    <xf numFmtId="0" fontId="7" fillId="2" borderId="6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2" fontId="16" fillId="0" borderId="0" xfId="0" applyNumberFormat="1" applyFont="1"/>
    <xf numFmtId="0" fontId="7" fillId="3" borderId="5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2" fontId="12" fillId="3" borderId="7" xfId="0" applyNumberFormat="1" applyFont="1" applyFill="1" applyBorder="1"/>
    <xf numFmtId="0" fontId="12" fillId="3" borderId="0" xfId="0" applyFont="1" applyFill="1"/>
    <xf numFmtId="165" fontId="14" fillId="0" borderId="0" xfId="1" applyNumberFormat="1" applyFont="1" applyBorder="1"/>
    <xf numFmtId="2" fontId="14" fillId="2" borderId="10" xfId="0" applyNumberFormat="1" applyFont="1" applyFill="1" applyBorder="1"/>
    <xf numFmtId="2" fontId="14" fillId="3" borderId="6" xfId="0" applyNumberFormat="1" applyFont="1" applyFill="1" applyBorder="1"/>
    <xf numFmtId="2" fontId="14" fillId="3" borderId="0" xfId="0" applyNumberFormat="1" applyFont="1" applyFill="1"/>
    <xf numFmtId="17" fontId="12" fillId="2" borderId="10" xfId="0" quotePrefix="1" applyNumberFormat="1" applyFont="1" applyFill="1" applyBorder="1"/>
    <xf numFmtId="2" fontId="17" fillId="0" borderId="0" xfId="0" applyNumberFormat="1" applyFont="1"/>
    <xf numFmtId="0" fontId="18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14" fillId="0" borderId="0" xfId="0" applyFont="1"/>
    <xf numFmtId="1" fontId="14" fillId="0" borderId="0" xfId="0" applyNumberFormat="1" applyFont="1"/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7" xfId="0" applyFont="1" applyFill="1" applyBorder="1" applyAlignment="1">
      <alignment horizontal="center" vertical="center"/>
    </xf>
    <xf numFmtId="0" fontId="20" fillId="0" borderId="0" xfId="0" applyFont="1" applyAlignment="1" applyProtection="1">
      <alignment horizontal="left"/>
      <protection locked="0"/>
    </xf>
    <xf numFmtId="1" fontId="12" fillId="0" borderId="0" xfId="0" applyNumberFormat="1" applyFont="1"/>
    <xf numFmtId="0" fontId="0" fillId="0" borderId="11" xfId="0" applyBorder="1" applyAlignment="1">
      <alignment horizontal="center"/>
    </xf>
    <xf numFmtId="0" fontId="21" fillId="0" borderId="11" xfId="0" applyFont="1" applyBorder="1" applyAlignment="1">
      <alignment horizontal="left" vertical="top" wrapText="1" indent="1"/>
    </xf>
    <xf numFmtId="0" fontId="0" fillId="0" borderId="11" xfId="0" applyBorder="1"/>
    <xf numFmtId="0" fontId="21" fillId="0" borderId="11" xfId="0" applyFont="1" applyBorder="1" applyAlignment="1">
      <alignment horizontal="right"/>
    </xf>
    <xf numFmtId="0" fontId="21" fillId="0" borderId="11" xfId="0" applyFont="1" applyBorder="1" applyAlignment="1">
      <alignment horizontal="right" vertical="top" wrapText="1" indent="1"/>
    </xf>
    <xf numFmtId="0" fontId="21" fillId="0" borderId="11" xfId="0" applyFont="1" applyBorder="1" applyAlignment="1">
      <alignment horizontal="justify" vertical="top" wrapText="1"/>
    </xf>
    <xf numFmtId="0" fontId="21" fillId="0" borderId="11" xfId="0" applyFont="1" applyBorder="1" applyAlignment="1">
      <alignment horizontal="right" vertical="top" wrapText="1"/>
    </xf>
    <xf numFmtId="0" fontId="22" fillId="0" borderId="11" xfId="0" applyFont="1" applyBorder="1" applyAlignment="1">
      <alignment horizontal="left" vertical="top" wrapText="1" indent="1"/>
    </xf>
    <xf numFmtId="0" fontId="22" fillId="0" borderId="11" xfId="0" applyFont="1" applyBorder="1" applyAlignment="1">
      <alignment horizontal="right"/>
    </xf>
    <xf numFmtId="0" fontId="22" fillId="0" borderId="11" xfId="0" applyFont="1" applyBorder="1" applyAlignment="1">
      <alignment horizontal="right" vertical="top" wrapText="1" indent="1"/>
    </xf>
    <xf numFmtId="0" fontId="22" fillId="0" borderId="11" xfId="0" applyFont="1" applyBorder="1" applyAlignment="1">
      <alignment horizontal="justify" vertical="top" wrapText="1"/>
    </xf>
    <xf numFmtId="0" fontId="22" fillId="0" borderId="11" xfId="0" applyFont="1" applyBorder="1" applyAlignment="1">
      <alignment horizontal="right" vertical="top" wrapText="1"/>
    </xf>
    <xf numFmtId="0" fontId="22" fillId="0" borderId="11" xfId="0" applyFont="1" applyBorder="1" applyAlignment="1">
      <alignment horizontal="left" vertical="top" wrapText="1" indent="2"/>
    </xf>
    <xf numFmtId="0" fontId="22" fillId="0" borderId="11" xfId="0" applyFont="1" applyBorder="1" applyAlignment="1">
      <alignment horizontal="left" vertical="top" wrapText="1" indent="3"/>
    </xf>
    <xf numFmtId="0" fontId="21" fillId="0" borderId="11" xfId="0" applyFont="1" applyBorder="1"/>
    <xf numFmtId="2" fontId="12" fillId="4" borderId="10" xfId="0" applyNumberFormat="1" applyFont="1" applyFill="1" applyBorder="1"/>
    <xf numFmtId="0" fontId="23" fillId="0" borderId="0" xfId="0" applyFont="1"/>
    <xf numFmtId="4" fontId="14" fillId="0" borderId="0" xfId="0" applyNumberFormat="1" applyFont="1"/>
    <xf numFmtId="4" fontId="12" fillId="0" borderId="0" xfId="0" applyNumberFormat="1" applyFont="1"/>
    <xf numFmtId="4" fontId="15" fillId="2" borderId="0" xfId="0" applyNumberFormat="1" applyFont="1" applyFill="1"/>
    <xf numFmtId="4" fontId="8" fillId="0" borderId="0" xfId="0" applyNumberFormat="1" applyFont="1" applyAlignment="1" applyProtection="1">
      <alignment horizontal="left"/>
      <protection locked="0"/>
    </xf>
    <xf numFmtId="0" fontId="14" fillId="0" borderId="0" xfId="0" applyFont="1" applyAlignment="1">
      <alignment horizontal="center"/>
    </xf>
    <xf numFmtId="0" fontId="14" fillId="0" borderId="8" xfId="0" applyFont="1" applyBorder="1" applyAlignment="1">
      <alignment horizontal="center"/>
    </xf>
    <xf numFmtId="0" fontId="12" fillId="5" borderId="0" xfId="0" applyFont="1" applyFill="1"/>
    <xf numFmtId="2" fontId="12" fillId="6" borderId="0" xfId="0" applyNumberFormat="1" applyFont="1" applyFill="1"/>
    <xf numFmtId="0" fontId="12" fillId="7" borderId="0" xfId="0" applyFont="1" applyFill="1"/>
    <xf numFmtId="2" fontId="12" fillId="8" borderId="0" xfId="0" applyNumberFormat="1" applyFont="1" applyFill="1"/>
    <xf numFmtId="0" fontId="12" fillId="9" borderId="0" xfId="0" applyFont="1" applyFill="1"/>
    <xf numFmtId="0" fontId="12" fillId="10" borderId="0" xfId="0" applyFont="1" applyFill="1"/>
    <xf numFmtId="2" fontId="12" fillId="11" borderId="0" xfId="0" applyNumberFormat="1" applyFont="1" applyFill="1"/>
    <xf numFmtId="2" fontId="12" fillId="12" borderId="0" xfId="0" applyNumberFormat="1" applyFont="1" applyFill="1"/>
    <xf numFmtId="0" fontId="12" fillId="13" borderId="0" xfId="0" applyFont="1" applyFill="1"/>
    <xf numFmtId="0" fontId="12" fillId="14" borderId="0" xfId="0" applyFont="1" applyFill="1"/>
    <xf numFmtId="4" fontId="12" fillId="5" borderId="0" xfId="0" applyNumberFormat="1" applyFont="1" applyFill="1"/>
    <xf numFmtId="4" fontId="12" fillId="7" borderId="0" xfId="0" applyNumberFormat="1" applyFont="1" applyFill="1"/>
    <xf numFmtId="4" fontId="12" fillId="10" borderId="0" xfId="0" applyNumberFormat="1" applyFont="1" applyFill="1"/>
    <xf numFmtId="4" fontId="12" fillId="13" borderId="0" xfId="0" applyNumberFormat="1" applyFont="1" applyFill="1"/>
    <xf numFmtId="4" fontId="12" fillId="14" borderId="0" xfId="0" applyNumberFormat="1" applyFont="1" applyFill="1"/>
    <xf numFmtId="2" fontId="12" fillId="13" borderId="0" xfId="0" applyNumberFormat="1" applyFont="1" applyFill="1"/>
    <xf numFmtId="2" fontId="12" fillId="14" borderId="0" xfId="0" applyNumberFormat="1" applyFont="1" applyFill="1"/>
    <xf numFmtId="0" fontId="12" fillId="0" borderId="7" xfId="0" applyFont="1" applyBorder="1"/>
    <xf numFmtId="0" fontId="12" fillId="16" borderId="0" xfId="0" applyFont="1" applyFill="1"/>
    <xf numFmtId="2" fontId="12" fillId="16" borderId="7" xfId="0" applyNumberFormat="1" applyFont="1" applyFill="1" applyBorder="1"/>
    <xf numFmtId="2" fontId="12" fillId="16" borderId="0" xfId="0" applyNumberFormat="1" applyFont="1" applyFill="1"/>
    <xf numFmtId="2" fontId="12" fillId="5" borderId="7" xfId="0" applyNumberFormat="1" applyFont="1" applyFill="1" applyBorder="1"/>
    <xf numFmtId="2" fontId="12" fillId="5" borderId="0" xfId="0" applyNumberFormat="1" applyFont="1" applyFill="1"/>
    <xf numFmtId="0" fontId="12" fillId="17" borderId="0" xfId="0" applyFont="1" applyFill="1"/>
    <xf numFmtId="2" fontId="12" fillId="17" borderId="7" xfId="0" applyNumberFormat="1" applyFont="1" applyFill="1" applyBorder="1"/>
    <xf numFmtId="2" fontId="12" fillId="17" borderId="0" xfId="0" applyNumberFormat="1" applyFont="1" applyFill="1"/>
    <xf numFmtId="4" fontId="12" fillId="16" borderId="0" xfId="0" applyNumberFormat="1" applyFont="1" applyFill="1"/>
    <xf numFmtId="2" fontId="12" fillId="13" borderId="7" xfId="0" applyNumberFormat="1" applyFont="1" applyFill="1" applyBorder="1"/>
    <xf numFmtId="2" fontId="12" fillId="9" borderId="7" xfId="0" applyNumberFormat="1" applyFont="1" applyFill="1" applyBorder="1"/>
    <xf numFmtId="2" fontId="12" fillId="9" borderId="0" xfId="0" applyNumberFormat="1" applyFont="1" applyFill="1"/>
    <xf numFmtId="2" fontId="12" fillId="14" borderId="7" xfId="0" applyNumberFormat="1" applyFont="1" applyFill="1" applyBorder="1"/>
    <xf numFmtId="2" fontId="24" fillId="0" borderId="0" xfId="0" applyNumberFormat="1" applyFont="1"/>
    <xf numFmtId="2" fontId="23" fillId="0" borderId="0" xfId="0" applyNumberFormat="1" applyFont="1"/>
    <xf numFmtId="0" fontId="12" fillId="15" borderId="0" xfId="0" applyFont="1" applyFill="1"/>
    <xf numFmtId="0" fontId="14" fillId="15" borderId="0" xfId="0" applyFont="1" applyFill="1"/>
    <xf numFmtId="2" fontId="14" fillId="0" borderId="0" xfId="2" applyNumberFormat="1" applyFont="1"/>
    <xf numFmtId="2" fontId="12" fillId="0" borderId="0" xfId="2" applyNumberFormat="1" applyFont="1"/>
    <xf numFmtId="2" fontId="14" fillId="15" borderId="0" xfId="0" applyNumberFormat="1" applyFont="1" applyFill="1"/>
    <xf numFmtId="2" fontId="20" fillId="0" borderId="0" xfId="0" applyNumberFormat="1" applyFont="1"/>
    <xf numFmtId="2" fontId="20" fillId="0" borderId="0" xfId="2" applyNumberFormat="1" applyFont="1"/>
    <xf numFmtId="0" fontId="14" fillId="0" borderId="0" xfId="0" applyFont="1" applyAlignment="1" applyProtection="1">
      <alignment horizontal="left"/>
      <protection locked="0"/>
    </xf>
    <xf numFmtId="0" fontId="19" fillId="0" borderId="0" xfId="0" applyFont="1" applyAlignment="1" applyProtection="1">
      <alignment horizontal="left"/>
      <protection locked="0"/>
    </xf>
    <xf numFmtId="0" fontId="14" fillId="0" borderId="1" xfId="0" applyFont="1" applyBorder="1"/>
    <xf numFmtId="0" fontId="14" fillId="0" borderId="2" xfId="0" applyFont="1" applyBorder="1"/>
    <xf numFmtId="17" fontId="14" fillId="0" borderId="9" xfId="0" quotePrefix="1" applyNumberFormat="1" applyFont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7" fontId="14" fillId="2" borderId="10" xfId="0" quotePrefix="1" applyNumberFormat="1" applyFont="1" applyFill="1" applyBorder="1"/>
    <xf numFmtId="0" fontId="20" fillId="2" borderId="0" xfId="0" applyFont="1" applyFill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0" fontId="12" fillId="2" borderId="0" xfId="0" applyFont="1" applyFill="1"/>
    <xf numFmtId="2" fontId="14" fillId="2" borderId="6" xfId="0" applyNumberFormat="1" applyFont="1" applyFill="1" applyBorder="1"/>
    <xf numFmtId="2" fontId="14" fillId="2" borderId="7" xfId="0" applyNumberFormat="1" applyFont="1" applyFill="1" applyBorder="1"/>
    <xf numFmtId="2" fontId="19" fillId="0" borderId="0" xfId="0" applyNumberFormat="1" applyFont="1"/>
    <xf numFmtId="0" fontId="23" fillId="5" borderId="0" xfId="0" applyFont="1" applyFill="1"/>
    <xf numFmtId="0" fontId="14" fillId="0" borderId="1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23" fillId="17" borderId="0" xfId="0" applyFont="1" applyFill="1"/>
    <xf numFmtId="0" fontId="23" fillId="9" borderId="0" xfId="0" applyFont="1" applyFill="1"/>
    <xf numFmtId="0" fontId="23" fillId="16" borderId="0" xfId="0" applyFont="1" applyFill="1"/>
    <xf numFmtId="0" fontId="23" fillId="13" borderId="0" xfId="0" applyFont="1" applyFill="1" applyAlignment="1">
      <alignment vertical="center" wrapText="1"/>
    </xf>
    <xf numFmtId="2" fontId="20" fillId="13" borderId="0" xfId="0" applyNumberFormat="1" applyFont="1" applyFill="1"/>
    <xf numFmtId="0" fontId="25" fillId="13" borderId="0" xfId="0" applyFont="1" applyFill="1" applyAlignment="1">
      <alignment horizontal="right" vertical="center" wrapText="1"/>
    </xf>
    <xf numFmtId="0" fontId="24" fillId="13" borderId="0" xfId="0" applyFont="1" applyFill="1" applyAlignment="1">
      <alignment vertical="center" wrapText="1"/>
    </xf>
    <xf numFmtId="2" fontId="14" fillId="13" borderId="0" xfId="0" applyNumberFormat="1" applyFont="1" applyFill="1"/>
    <xf numFmtId="0" fontId="26" fillId="13" borderId="0" xfId="0" applyFont="1" applyFill="1" applyAlignment="1">
      <alignment horizontal="right" vertical="center" wrapText="1"/>
    </xf>
    <xf numFmtId="0" fontId="23" fillId="14" borderId="0" xfId="0" applyFont="1" applyFill="1" applyAlignment="1">
      <alignment vertical="center" wrapText="1"/>
    </xf>
    <xf numFmtId="2" fontId="20" fillId="14" borderId="0" xfId="0" applyNumberFormat="1" applyFont="1" applyFill="1"/>
    <xf numFmtId="0" fontId="25" fillId="14" borderId="0" xfId="0" applyFont="1" applyFill="1" applyAlignment="1">
      <alignment horizontal="right" vertical="center" wrapText="1"/>
    </xf>
    <xf numFmtId="0" fontId="24" fillId="14" borderId="0" xfId="0" applyFont="1" applyFill="1" applyAlignment="1">
      <alignment vertical="center" wrapText="1"/>
    </xf>
    <xf numFmtId="2" fontId="14" fillId="14" borderId="0" xfId="0" applyNumberFormat="1" applyFont="1" applyFill="1"/>
    <xf numFmtId="0" fontId="26" fillId="14" borderId="0" xfId="0" applyFont="1" applyFill="1" applyAlignment="1">
      <alignment horizontal="right" vertical="center" wrapText="1"/>
    </xf>
    <xf numFmtId="0" fontId="20" fillId="0" borderId="2" xfId="0" applyFont="1" applyBorder="1" applyAlignment="1">
      <alignment horizontal="center" vertical="center"/>
    </xf>
    <xf numFmtId="0" fontId="15" fillId="0" borderId="0" xfId="0" applyFont="1"/>
    <xf numFmtId="0" fontId="14" fillId="0" borderId="6" xfId="0" applyFont="1" applyBorder="1"/>
    <xf numFmtId="0" fontId="12" fillId="0" borderId="6" xfId="0" applyFont="1" applyBorder="1"/>
    <xf numFmtId="0" fontId="25" fillId="13" borderId="6" xfId="0" applyFont="1" applyFill="1" applyBorder="1" applyAlignment="1">
      <alignment horizontal="right" vertical="center" wrapText="1"/>
    </xf>
    <xf numFmtId="0" fontId="26" fillId="13" borderId="6" xfId="0" applyFont="1" applyFill="1" applyBorder="1" applyAlignment="1">
      <alignment horizontal="right" vertical="center" wrapText="1"/>
    </xf>
    <xf numFmtId="0" fontId="25" fillId="14" borderId="6" xfId="0" applyFont="1" applyFill="1" applyBorder="1" applyAlignment="1">
      <alignment horizontal="right" vertical="center" wrapText="1"/>
    </xf>
    <xf numFmtId="0" fontId="26" fillId="14" borderId="6" xfId="0" applyFont="1" applyFill="1" applyBorder="1" applyAlignment="1">
      <alignment horizontal="right" vertical="center" wrapText="1"/>
    </xf>
    <xf numFmtId="0" fontId="14" fillId="0" borderId="7" xfId="0" applyFont="1" applyBorder="1"/>
    <xf numFmtId="0" fontId="25" fillId="13" borderId="7" xfId="0" applyFont="1" applyFill="1" applyBorder="1" applyAlignment="1">
      <alignment horizontal="right" vertical="center" wrapText="1"/>
    </xf>
    <xf numFmtId="0" fontId="26" fillId="13" borderId="7" xfId="0" applyFont="1" applyFill="1" applyBorder="1" applyAlignment="1">
      <alignment horizontal="right" vertical="center" wrapText="1"/>
    </xf>
    <xf numFmtId="0" fontId="25" fillId="14" borderId="7" xfId="0" applyFont="1" applyFill="1" applyBorder="1" applyAlignment="1">
      <alignment horizontal="right" vertical="center" wrapText="1"/>
    </xf>
    <xf numFmtId="0" fontId="26" fillId="14" borderId="7" xfId="0" applyFont="1" applyFill="1" applyBorder="1" applyAlignment="1">
      <alignment horizontal="right" vertical="center" wrapText="1"/>
    </xf>
    <xf numFmtId="2" fontId="20" fillId="13" borderId="7" xfId="0" applyNumberFormat="1" applyFont="1" applyFill="1" applyBorder="1"/>
    <xf numFmtId="2" fontId="20" fillId="14" borderId="7" xfId="0" applyNumberFormat="1" applyFont="1" applyFill="1" applyBorder="1"/>
    <xf numFmtId="2" fontId="19" fillId="0" borderId="6" xfId="0" applyNumberFormat="1" applyFont="1" applyBorder="1"/>
    <xf numFmtId="2" fontId="12" fillId="5" borderId="6" xfId="0" applyNumberFormat="1" applyFont="1" applyFill="1" applyBorder="1"/>
    <xf numFmtId="2" fontId="12" fillId="17" borderId="6" xfId="0" applyNumberFormat="1" applyFont="1" applyFill="1" applyBorder="1"/>
    <xf numFmtId="2" fontId="12" fillId="9" borderId="6" xfId="0" applyNumberFormat="1" applyFont="1" applyFill="1" applyBorder="1"/>
    <xf numFmtId="2" fontId="12" fillId="16" borderId="6" xfId="0" applyNumberFormat="1" applyFont="1" applyFill="1" applyBorder="1"/>
    <xf numFmtId="2" fontId="20" fillId="13" borderId="6" xfId="0" applyNumberFormat="1" applyFont="1" applyFill="1" applyBorder="1"/>
    <xf numFmtId="2" fontId="20" fillId="14" borderId="6" xfId="0" applyNumberFormat="1" applyFont="1" applyFill="1" applyBorder="1"/>
    <xf numFmtId="0" fontId="12" fillId="0" borderId="10" xfId="0" applyFont="1" applyBorder="1"/>
    <xf numFmtId="0" fontId="24" fillId="0" borderId="0" xfId="0" applyFont="1"/>
    <xf numFmtId="0" fontId="20" fillId="0" borderId="0" xfId="0" applyFont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2" fontId="12" fillId="13" borderId="6" xfId="0" applyNumberFormat="1" applyFont="1" applyFill="1" applyBorder="1"/>
    <xf numFmtId="2" fontId="12" fillId="14" borderId="6" xfId="0" applyNumberFormat="1" applyFont="1" applyFill="1" applyBorder="1"/>
    <xf numFmtId="2" fontId="12" fillId="5" borderId="10" xfId="0" applyNumberFormat="1" applyFont="1" applyFill="1" applyBorder="1"/>
    <xf numFmtId="2" fontId="12" fillId="17" borderId="10" xfId="0" applyNumberFormat="1" applyFont="1" applyFill="1" applyBorder="1"/>
    <xf numFmtId="2" fontId="12" fillId="9" borderId="10" xfId="0" applyNumberFormat="1" applyFont="1" applyFill="1" applyBorder="1"/>
    <xf numFmtId="2" fontId="12" fillId="16" borderId="10" xfId="0" applyNumberFormat="1" applyFont="1" applyFill="1" applyBorder="1"/>
    <xf numFmtId="2" fontId="12" fillId="13" borderId="10" xfId="0" applyNumberFormat="1" applyFont="1" applyFill="1" applyBorder="1"/>
    <xf numFmtId="2" fontId="12" fillId="14" borderId="10" xfId="0" applyNumberFormat="1" applyFont="1" applyFill="1" applyBorder="1"/>
    <xf numFmtId="0" fontId="12" fillId="13" borderId="7" xfId="0" applyFont="1" applyFill="1" applyBorder="1"/>
    <xf numFmtId="0" fontId="12" fillId="14" borderId="7" xfId="0" applyFont="1" applyFill="1" applyBorder="1"/>
    <xf numFmtId="0" fontId="12" fillId="13" borderId="6" xfId="0" applyFont="1" applyFill="1" applyBorder="1"/>
    <xf numFmtId="0" fontId="12" fillId="14" borderId="6" xfId="0" applyFont="1" applyFill="1" applyBorder="1"/>
    <xf numFmtId="0" fontId="20" fillId="0" borderId="4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/>
    </xf>
    <xf numFmtId="2" fontId="12" fillId="6" borderId="10" xfId="0" applyNumberFormat="1" applyFont="1" applyFill="1" applyBorder="1"/>
    <xf numFmtId="2" fontId="12" fillId="8" borderId="10" xfId="0" applyNumberFormat="1" applyFont="1" applyFill="1" applyBorder="1"/>
    <xf numFmtId="2" fontId="12" fillId="12" borderId="10" xfId="0" applyNumberFormat="1" applyFont="1" applyFill="1" applyBorder="1"/>
    <xf numFmtId="2" fontId="12" fillId="11" borderId="10" xfId="0" applyNumberFormat="1" applyFont="1" applyFill="1" applyBorder="1"/>
    <xf numFmtId="0" fontId="19" fillId="2" borderId="1" xfId="0" applyFont="1" applyFill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2" fontId="12" fillId="13" borderId="0" xfId="0" applyNumberFormat="1" applyFont="1" applyFill="1" applyAlignment="1">
      <alignment horizontal="right"/>
    </xf>
    <xf numFmtId="2" fontId="14" fillId="13" borderId="0" xfId="0" applyNumberFormat="1" applyFont="1" applyFill="1" applyAlignment="1">
      <alignment horizontal="right"/>
    </xf>
    <xf numFmtId="2" fontId="12" fillId="14" borderId="0" xfId="0" applyNumberFormat="1" applyFont="1" applyFill="1" applyAlignment="1">
      <alignment horizontal="right"/>
    </xf>
    <xf numFmtId="2" fontId="14" fillId="14" borderId="0" xfId="0" applyNumberFormat="1" applyFont="1" applyFill="1" applyAlignment="1">
      <alignment horizontal="right"/>
    </xf>
    <xf numFmtId="2" fontId="20" fillId="14" borderId="0" xfId="0" applyNumberFormat="1" applyFont="1" applyFill="1" applyAlignment="1">
      <alignment horizontal="right"/>
    </xf>
    <xf numFmtId="2" fontId="20" fillId="13" borderId="0" xfId="0" applyNumberFormat="1" applyFont="1" applyFill="1" applyAlignment="1">
      <alignment horizontal="right"/>
    </xf>
    <xf numFmtId="2" fontId="25" fillId="13" borderId="0" xfId="0" applyNumberFormat="1" applyFont="1" applyFill="1" applyAlignment="1">
      <alignment horizontal="right" vertical="center" wrapText="1"/>
    </xf>
    <xf numFmtId="2" fontId="26" fillId="13" borderId="0" xfId="0" applyNumberFormat="1" applyFont="1" applyFill="1" applyAlignment="1">
      <alignment horizontal="right" vertical="center" wrapText="1"/>
    </xf>
    <xf numFmtId="2" fontId="25" fillId="14" borderId="0" xfId="0" applyNumberFormat="1" applyFont="1" applyFill="1" applyAlignment="1">
      <alignment horizontal="right" vertical="center" wrapText="1"/>
    </xf>
    <xf numFmtId="2" fontId="26" fillId="14" borderId="0" xfId="0" applyNumberFormat="1" applyFont="1" applyFill="1" applyAlignment="1">
      <alignment horizontal="right" vertical="center" wrapText="1"/>
    </xf>
    <xf numFmtId="2" fontId="12" fillId="3" borderId="0" xfId="0" applyNumberFormat="1" applyFont="1" applyFill="1"/>
    <xf numFmtId="2" fontId="12" fillId="3" borderId="0" xfId="2" applyNumberFormat="1" applyFont="1" applyFill="1"/>
    <xf numFmtId="2" fontId="23" fillId="3" borderId="0" xfId="0" applyNumberFormat="1" applyFont="1" applyFill="1"/>
    <xf numFmtId="2" fontId="20" fillId="0" borderId="6" xfId="0" applyNumberFormat="1" applyFont="1" applyBorder="1"/>
    <xf numFmtId="2" fontId="19" fillId="13" borderId="6" xfId="0" applyNumberFormat="1" applyFont="1" applyFill="1" applyBorder="1"/>
    <xf numFmtId="2" fontId="19" fillId="14" borderId="6" xfId="0" applyNumberFormat="1" applyFont="1" applyFill="1" applyBorder="1"/>
    <xf numFmtId="2" fontId="19" fillId="13" borderId="0" xfId="0" applyNumberFormat="1" applyFont="1" applyFill="1" applyAlignment="1">
      <alignment horizontal="right"/>
    </xf>
    <xf numFmtId="2" fontId="19" fillId="14" borderId="0" xfId="0" applyNumberFormat="1" applyFont="1" applyFill="1" applyAlignment="1">
      <alignment horizontal="right"/>
    </xf>
    <xf numFmtId="2" fontId="19" fillId="13" borderId="0" xfId="0" applyNumberFormat="1" applyFont="1" applyFill="1"/>
    <xf numFmtId="2" fontId="19" fillId="14" borderId="0" xfId="0" applyNumberFormat="1" applyFont="1" applyFill="1"/>
    <xf numFmtId="2" fontId="27" fillId="13" borderId="15" xfId="0" applyNumberFormat="1" applyFont="1" applyFill="1" applyBorder="1" applyAlignment="1">
      <alignment horizontal="right" wrapText="1" readingOrder="1"/>
    </xf>
    <xf numFmtId="2" fontId="27" fillId="13" borderId="16" xfId="0" applyNumberFormat="1" applyFont="1" applyFill="1" applyBorder="1" applyAlignment="1">
      <alignment horizontal="right" wrapText="1" readingOrder="1"/>
    </xf>
    <xf numFmtId="2" fontId="27" fillId="13" borderId="17" xfId="0" applyNumberFormat="1" applyFont="1" applyFill="1" applyBorder="1" applyAlignment="1">
      <alignment horizontal="right" wrapText="1" readingOrder="1"/>
    </xf>
    <xf numFmtId="2" fontId="28" fillId="13" borderId="17" xfId="0" applyNumberFormat="1" applyFont="1" applyFill="1" applyBorder="1" applyAlignment="1">
      <alignment horizontal="right" wrapText="1" readingOrder="1"/>
    </xf>
    <xf numFmtId="2" fontId="27" fillId="14" borderId="15" xfId="0" applyNumberFormat="1" applyFont="1" applyFill="1" applyBorder="1" applyAlignment="1">
      <alignment horizontal="right" wrapText="1" readingOrder="1"/>
    </xf>
    <xf numFmtId="2" fontId="27" fillId="14" borderId="16" xfId="0" applyNumberFormat="1" applyFont="1" applyFill="1" applyBorder="1" applyAlignment="1">
      <alignment horizontal="right" wrapText="1" readingOrder="1"/>
    </xf>
    <xf numFmtId="2" fontId="27" fillId="14" borderId="17" xfId="0" applyNumberFormat="1" applyFont="1" applyFill="1" applyBorder="1" applyAlignment="1">
      <alignment horizontal="right" wrapText="1" readingOrder="1"/>
    </xf>
    <xf numFmtId="2" fontId="28" fillId="14" borderId="17" xfId="0" applyNumberFormat="1" applyFont="1" applyFill="1" applyBorder="1" applyAlignment="1">
      <alignment horizontal="right" wrapText="1" readingOrder="1"/>
    </xf>
    <xf numFmtId="0" fontId="27" fillId="13" borderId="16" xfId="0" applyFont="1" applyFill="1" applyBorder="1" applyAlignment="1">
      <alignment horizontal="right" vertical="center" wrapText="1" readingOrder="1"/>
    </xf>
    <xf numFmtId="0" fontId="28" fillId="13" borderId="17" xfId="0" applyFont="1" applyFill="1" applyBorder="1" applyAlignment="1">
      <alignment horizontal="right" wrapText="1" readingOrder="1"/>
    </xf>
    <xf numFmtId="0" fontId="30" fillId="13" borderId="15" xfId="0" applyFont="1" applyFill="1" applyBorder="1" applyAlignment="1">
      <alignment horizontal="right" vertical="center" wrapText="1" readingOrder="1"/>
    </xf>
    <xf numFmtId="0" fontId="27" fillId="13" borderId="17" xfId="0" applyFont="1" applyFill="1" applyBorder="1" applyAlignment="1">
      <alignment horizontal="right" wrapText="1" readingOrder="1"/>
    </xf>
    <xf numFmtId="0" fontId="27" fillId="14" borderId="16" xfId="0" applyFont="1" applyFill="1" applyBorder="1" applyAlignment="1">
      <alignment horizontal="right" vertical="center" wrapText="1" readingOrder="1"/>
    </xf>
    <xf numFmtId="0" fontId="28" fillId="14" borderId="17" xfId="0" applyFont="1" applyFill="1" applyBorder="1" applyAlignment="1">
      <alignment horizontal="right" wrapText="1" readingOrder="1"/>
    </xf>
    <xf numFmtId="0" fontId="30" fillId="14" borderId="15" xfId="0" applyFont="1" applyFill="1" applyBorder="1" applyAlignment="1">
      <alignment horizontal="right" vertical="center" wrapText="1" readingOrder="1"/>
    </xf>
    <xf numFmtId="0" fontId="27" fillId="14" borderId="17" xfId="0" applyFont="1" applyFill="1" applyBorder="1" applyAlignment="1">
      <alignment horizontal="right" wrapText="1" readingOrder="1"/>
    </xf>
    <xf numFmtId="43" fontId="24" fillId="0" borderId="0" xfId="4" applyFont="1"/>
    <xf numFmtId="2" fontId="8" fillId="0" borderId="0" xfId="0" applyNumberFormat="1" applyFont="1"/>
    <xf numFmtId="43" fontId="23" fillId="0" borderId="0" xfId="4" applyFont="1"/>
    <xf numFmtId="2" fontId="7" fillId="0" borderId="0" xfId="0" applyNumberFormat="1" applyFont="1"/>
    <xf numFmtId="43" fontId="29" fillId="0" borderId="0" xfId="4" applyFont="1"/>
    <xf numFmtId="43" fontId="30" fillId="0" borderId="0" xfId="4" applyFont="1"/>
    <xf numFmtId="43" fontId="14" fillId="0" borderId="0" xfId="4" applyFont="1"/>
    <xf numFmtId="43" fontId="12" fillId="0" borderId="0" xfId="4" applyFont="1"/>
    <xf numFmtId="4" fontId="29" fillId="0" borderId="0" xfId="0" applyNumberFormat="1" applyFont="1"/>
    <xf numFmtId="4" fontId="30" fillId="0" borderId="0" xfId="0" applyNumberFormat="1" applyFont="1"/>
    <xf numFmtId="4" fontId="30" fillId="13" borderId="0" xfId="0" applyNumberFormat="1" applyFont="1" applyFill="1"/>
    <xf numFmtId="4" fontId="30" fillId="14" borderId="0" xfId="0" applyNumberFormat="1" applyFont="1" applyFill="1"/>
    <xf numFmtId="0" fontId="13" fillId="0" borderId="11" xfId="0" applyFont="1" applyBorder="1" applyAlignment="1">
      <alignment horizontal="center"/>
    </xf>
    <xf numFmtId="0" fontId="23" fillId="5" borderId="11" xfId="0" applyFont="1" applyFill="1" applyBorder="1"/>
    <xf numFmtId="0" fontId="24" fillId="5" borderId="11" xfId="0" applyFont="1" applyFill="1" applyBorder="1"/>
    <xf numFmtId="2" fontId="0" fillId="0" borderId="11" xfId="0" applyNumberFormat="1" applyBorder="1"/>
    <xf numFmtId="2" fontId="0" fillId="0" borderId="11" xfId="0" applyNumberFormat="1" applyBorder="1" applyAlignment="1">
      <alignment horizontal="right"/>
    </xf>
    <xf numFmtId="2" fontId="19" fillId="13" borderId="7" xfId="0" applyNumberFormat="1" applyFont="1" applyFill="1" applyBorder="1"/>
    <xf numFmtId="2" fontId="19" fillId="14" borderId="7" xfId="0" applyNumberFormat="1" applyFont="1" applyFill="1" applyBorder="1"/>
    <xf numFmtId="0" fontId="29" fillId="13" borderId="17" xfId="0" applyFont="1" applyFill="1" applyBorder="1" applyAlignment="1">
      <alignment horizontal="right" wrapText="1" readingOrder="1"/>
    </xf>
    <xf numFmtId="2" fontId="12" fillId="0" borderId="17" xfId="0" applyNumberFormat="1" applyFont="1" applyBorder="1"/>
    <xf numFmtId="0" fontId="12" fillId="0" borderId="17" xfId="0" applyFont="1" applyBorder="1"/>
    <xf numFmtId="2" fontId="25" fillId="13" borderId="10" xfId="0" applyNumberFormat="1" applyFont="1" applyFill="1" applyBorder="1" applyAlignment="1">
      <alignment horizontal="right" vertical="center" wrapText="1"/>
    </xf>
    <xf numFmtId="2" fontId="26" fillId="13" borderId="10" xfId="0" applyNumberFormat="1" applyFont="1" applyFill="1" applyBorder="1" applyAlignment="1">
      <alignment horizontal="right" vertical="center" wrapText="1"/>
    </xf>
    <xf numFmtId="2" fontId="25" fillId="14" borderId="10" xfId="0" applyNumberFormat="1" applyFont="1" applyFill="1" applyBorder="1" applyAlignment="1">
      <alignment horizontal="right" vertical="center" wrapText="1"/>
    </xf>
    <xf numFmtId="2" fontId="26" fillId="14" borderId="10" xfId="0" applyNumberFormat="1" applyFont="1" applyFill="1" applyBorder="1" applyAlignment="1">
      <alignment horizontal="right" vertical="center" wrapText="1"/>
    </xf>
    <xf numFmtId="2" fontId="23" fillId="0" borderId="6" xfId="0" applyNumberFormat="1" applyFont="1" applyBorder="1"/>
    <xf numFmtId="2" fontId="24" fillId="0" borderId="6" xfId="0" applyNumberFormat="1" applyFont="1" applyBorder="1"/>
    <xf numFmtId="2" fontId="24" fillId="0" borderId="0" xfId="4" applyNumberFormat="1" applyFont="1"/>
    <xf numFmtId="2" fontId="23" fillId="0" borderId="0" xfId="4" applyNumberFormat="1" applyFont="1"/>
    <xf numFmtId="2" fontId="29" fillId="0" borderId="0" xfId="4" applyNumberFormat="1" applyFont="1"/>
    <xf numFmtId="2" fontId="30" fillId="0" borderId="0" xfId="4" applyNumberFormat="1" applyFont="1"/>
    <xf numFmtId="2" fontId="14" fillId="0" borderId="0" xfId="4" applyNumberFormat="1" applyFont="1"/>
    <xf numFmtId="2" fontId="12" fillId="0" borderId="0" xfId="4" applyNumberFormat="1" applyFont="1"/>
    <xf numFmtId="2" fontId="0" fillId="0" borderId="0" xfId="0" applyNumberFormat="1"/>
    <xf numFmtId="2" fontId="20" fillId="0" borderId="2" xfId="0" applyNumberFormat="1" applyFont="1" applyBorder="1" applyAlignment="1">
      <alignment horizontal="center" vertical="center"/>
    </xf>
    <xf numFmtId="2" fontId="20" fillId="2" borderId="0" xfId="0" applyNumberFormat="1" applyFont="1" applyFill="1" applyAlignment="1">
      <alignment horizontal="center" vertical="center"/>
    </xf>
    <xf numFmtId="0" fontId="23" fillId="18" borderId="0" xfId="0" applyFont="1" applyFill="1"/>
    <xf numFmtId="2" fontId="12" fillId="3" borderId="6" xfId="0" applyNumberFormat="1" applyFont="1" applyFill="1" applyBorder="1"/>
    <xf numFmtId="4" fontId="30" fillId="3" borderId="0" xfId="0" applyNumberFormat="1" applyFont="1" applyFill="1"/>
    <xf numFmtId="2" fontId="14" fillId="13" borderId="7" xfId="0" applyNumberFormat="1" applyFont="1" applyFill="1" applyBorder="1"/>
    <xf numFmtId="2" fontId="14" fillId="14" borderId="7" xfId="0" applyNumberFormat="1" applyFont="1" applyFill="1" applyBorder="1"/>
    <xf numFmtId="2" fontId="13" fillId="0" borderId="0" xfId="0" applyNumberFormat="1" applyFont="1"/>
    <xf numFmtId="4" fontId="31" fillId="0" borderId="0" xfId="0" applyNumberFormat="1" applyFont="1"/>
    <xf numFmtId="4" fontId="32" fillId="0" borderId="0" xfId="0" applyNumberFormat="1" applyFont="1"/>
    <xf numFmtId="2" fontId="13" fillId="3" borderId="0" xfId="0" applyNumberFormat="1" applyFont="1" applyFill="1"/>
    <xf numFmtId="4" fontId="31" fillId="3" borderId="0" xfId="0" applyNumberFormat="1" applyFont="1" applyFill="1"/>
    <xf numFmtId="43" fontId="34" fillId="0" borderId="0" xfId="4" applyFont="1"/>
    <xf numFmtId="2" fontId="9" fillId="0" borderId="0" xfId="0" applyNumberFormat="1" applyFont="1"/>
    <xf numFmtId="43" fontId="35" fillId="0" borderId="0" xfId="4" applyFont="1"/>
    <xf numFmtId="2" fontId="33" fillId="0" borderId="0" xfId="0" applyNumberFormat="1" applyFont="1"/>
    <xf numFmtId="43" fontId="36" fillId="0" borderId="0" xfId="4" applyFont="1"/>
    <xf numFmtId="43" fontId="37" fillId="0" borderId="0" xfId="4" applyFont="1"/>
    <xf numFmtId="43" fontId="13" fillId="0" borderId="0" xfId="4" applyFont="1"/>
    <xf numFmtId="43" fontId="6" fillId="0" borderId="0" xfId="4" applyFont="1"/>
    <xf numFmtId="2" fontId="6" fillId="14" borderId="0" xfId="0" applyNumberFormat="1" applyFont="1" applyFill="1"/>
    <xf numFmtId="2" fontId="6" fillId="13" borderId="0" xfId="0" applyNumberFormat="1" applyFont="1" applyFill="1"/>
    <xf numFmtId="4" fontId="32" fillId="14" borderId="0" xfId="0" applyNumberFormat="1" applyFont="1" applyFill="1"/>
    <xf numFmtId="4" fontId="32" fillId="13" borderId="0" xfId="0" applyNumberFormat="1" applyFont="1" applyFill="1"/>
    <xf numFmtId="0" fontId="13" fillId="4" borderId="0" xfId="0" applyFont="1" applyFill="1"/>
    <xf numFmtId="2" fontId="5" fillId="13" borderId="0" xfId="0" applyNumberFormat="1" applyFont="1" applyFill="1"/>
    <xf numFmtId="2" fontId="5" fillId="14" borderId="0" xfId="0" applyNumberFormat="1" applyFont="1" applyFill="1"/>
    <xf numFmtId="166" fontId="14" fillId="0" borderId="0" xfId="0" applyNumberFormat="1" applyFont="1"/>
    <xf numFmtId="43" fontId="4" fillId="0" borderId="0" xfId="4" applyFont="1"/>
    <xf numFmtId="2" fontId="13" fillId="13" borderId="0" xfId="0" applyNumberFormat="1" applyFont="1" applyFill="1"/>
    <xf numFmtId="2" fontId="13" fillId="14" borderId="0" xfId="0" applyNumberFormat="1" applyFont="1" applyFill="1"/>
    <xf numFmtId="43" fontId="3" fillId="0" borderId="0" xfId="4" applyFont="1"/>
    <xf numFmtId="43" fontId="2" fillId="0" borderId="0" xfId="4" applyFont="1"/>
    <xf numFmtId="43" fontId="1" fillId="0" borderId="0" xfId="4" applyFont="1"/>
    <xf numFmtId="0" fontId="0" fillId="0" borderId="11" xfId="0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9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 vertical="center" wrapText="1"/>
    </xf>
    <xf numFmtId="17" fontId="13" fillId="0" borderId="11" xfId="0" applyNumberFormat="1" applyFont="1" applyBorder="1" applyAlignment="1">
      <alignment horizontal="center"/>
    </xf>
  </cellXfs>
  <cellStyles count="5">
    <cellStyle name="Comma" xfId="4" builtinId="3"/>
    <cellStyle name="Comma [0]" xfId="1" builtinId="6"/>
    <cellStyle name="Normal" xfId="0" builtinId="0"/>
    <cellStyle name="Normal 4" xfId="2" xr:uid="{00000000-0005-0000-0000-000003000000}"/>
    <cellStyle name="Normal 5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NTP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Sheet1!$J$2:$J$13</c:f>
              <c:numCache>
                <c:formatCode>0.00</c:formatCode>
                <c:ptCount val="12"/>
                <c:pt idx="0">
                  <c:v>139.09710000000001</c:v>
                </c:pt>
                <c:pt idx="1">
                  <c:v>140.11850000000001</c:v>
                </c:pt>
                <c:pt idx="2">
                  <c:v>142.38399999999999</c:v>
                </c:pt>
                <c:pt idx="3">
                  <c:v>143.87039999999999</c:v>
                </c:pt>
                <c:pt idx="4">
                  <c:v>131.4957</c:v>
                </c:pt>
                <c:pt idx="5">
                  <c:v>127.3117</c:v>
                </c:pt>
                <c:pt idx="6">
                  <c:v>119.7422</c:v>
                </c:pt>
                <c:pt idx="7">
                  <c:v>129.57579999999999</c:v>
                </c:pt>
                <c:pt idx="8">
                  <c:v>133.22739999999999</c:v>
                </c:pt>
                <c:pt idx="9">
                  <c:v>136.29</c:v>
                </c:pt>
                <c:pt idx="10">
                  <c:v>137.93520000000001</c:v>
                </c:pt>
                <c:pt idx="11">
                  <c:v>140.62629999999999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0-4BA0-AF79-91089E8B7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20992"/>
        <c:axId val="1677809568"/>
      </c:lineChart>
      <c:catAx>
        <c:axId val="1677820992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09568"/>
        <c:crosses val="autoZero"/>
        <c:auto val="1"/>
        <c:lblAlgn val="ctr"/>
        <c:lblOffset val="100"/>
        <c:noMultiLvlLbl val="0"/>
      </c:catAx>
      <c:valAx>
        <c:axId val="1677809568"/>
        <c:scaling>
          <c:orientation val="minMax"/>
          <c:min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2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Sheet1!$AK$1</c:f>
              <c:strCache>
                <c:ptCount val="1"/>
                <c:pt idx="0">
                  <c:v>Penangkapan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Sheet1!$AK$2:$AK$13</c:f>
              <c:numCache>
                <c:formatCode>0.00</c:formatCode>
                <c:ptCount val="12"/>
                <c:pt idx="0">
                  <c:v>122.6992</c:v>
                </c:pt>
                <c:pt idx="1">
                  <c:v>122.6855</c:v>
                </c:pt>
                <c:pt idx="2">
                  <c:v>123.0026</c:v>
                </c:pt>
                <c:pt idx="3">
                  <c:v>126.1491</c:v>
                </c:pt>
                <c:pt idx="4">
                  <c:v>126.7587</c:v>
                </c:pt>
                <c:pt idx="5">
                  <c:v>125.5217</c:v>
                </c:pt>
                <c:pt idx="6">
                  <c:v>125.5322</c:v>
                </c:pt>
                <c:pt idx="7">
                  <c:v>124.4392</c:v>
                </c:pt>
                <c:pt idx="8">
                  <c:v>125.152</c:v>
                </c:pt>
                <c:pt idx="9">
                  <c:v>126.1932</c:v>
                </c:pt>
                <c:pt idx="10">
                  <c:v>125.04170000000001</c:v>
                </c:pt>
                <c:pt idx="11">
                  <c:v>126.574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45-42FB-A504-32557AE8E805}"/>
            </c:ext>
          </c:extLst>
        </c:ser>
        <c:ser>
          <c:idx val="1"/>
          <c:order val="1"/>
          <c:tx>
            <c:strRef>
              <c:f>Sheet1!$AL$1</c:f>
              <c:strCache>
                <c:ptCount val="1"/>
                <c:pt idx="0">
                  <c:v>Budidaya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Sheet1!$AL$2:$AL$13</c:f>
              <c:numCache>
                <c:formatCode>0.00</c:formatCode>
                <c:ptCount val="12"/>
                <c:pt idx="0">
                  <c:v>108.0904</c:v>
                </c:pt>
                <c:pt idx="1">
                  <c:v>108.81870000000001</c:v>
                </c:pt>
                <c:pt idx="2">
                  <c:v>109.8749</c:v>
                </c:pt>
                <c:pt idx="3">
                  <c:v>111.57599999999999</c:v>
                </c:pt>
                <c:pt idx="4">
                  <c:v>112.4753</c:v>
                </c:pt>
                <c:pt idx="5">
                  <c:v>112.89570000000001</c:v>
                </c:pt>
                <c:pt idx="6">
                  <c:v>113.2753</c:v>
                </c:pt>
                <c:pt idx="7">
                  <c:v>113.0145</c:v>
                </c:pt>
                <c:pt idx="8">
                  <c:v>113.7229</c:v>
                </c:pt>
                <c:pt idx="9">
                  <c:v>114.78870000000001</c:v>
                </c:pt>
                <c:pt idx="10">
                  <c:v>114.5994</c:v>
                </c:pt>
                <c:pt idx="11">
                  <c:v>114.755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5-42FB-A504-32557AE8E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34176"/>
        <c:axId val="1722822752"/>
      </c:lineChart>
      <c:catAx>
        <c:axId val="17228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22752"/>
        <c:crosses val="autoZero"/>
        <c:auto val="1"/>
        <c:lblAlgn val="ctr"/>
        <c:lblOffset val="100"/>
        <c:noMultiLvlLbl val="0"/>
      </c:catAx>
      <c:valAx>
        <c:axId val="172282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41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Sheet1!$AC$25</c:f>
              <c:strCache>
                <c:ptCount val="1"/>
                <c:pt idx="0">
                  <c:v>NTP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Sheet1!$AB$26:$AB$35</c:f>
              <c:strCache>
                <c:ptCount val="10"/>
                <c:pt idx="0">
                  <c:v>Aceh</c:v>
                </c:pt>
                <c:pt idx="1">
                  <c:v>Sumatera Utara</c:v>
                </c:pt>
                <c:pt idx="2">
                  <c:v>Sumatera Barat</c:v>
                </c:pt>
                <c:pt idx="3">
                  <c:v>Riau</c:v>
                </c:pt>
                <c:pt idx="4">
                  <c:v>Jambi</c:v>
                </c:pt>
                <c:pt idx="5">
                  <c:v>Sumatera Selatan</c:v>
                </c:pt>
                <c:pt idx="6">
                  <c:v>Bengkulu</c:v>
                </c:pt>
                <c:pt idx="7">
                  <c:v>Lampung</c:v>
                </c:pt>
                <c:pt idx="8">
                  <c:v>Kep. Bangka Belitung</c:v>
                </c:pt>
                <c:pt idx="9">
                  <c:v>Kep. Kepulauan Riau</c:v>
                </c:pt>
              </c:strCache>
            </c:strRef>
          </c:cat>
          <c:val>
            <c:numRef>
              <c:f>Sheet1!$AC$26:$AC$35</c:f>
              <c:numCache>
                <c:formatCode>0.00</c:formatCode>
                <c:ptCount val="10"/>
                <c:pt idx="0">
                  <c:v>107.454975</c:v>
                </c:pt>
                <c:pt idx="1">
                  <c:v>121.77865000000001</c:v>
                </c:pt>
                <c:pt idx="2">
                  <c:v>110.39704166666668</c:v>
                </c:pt>
                <c:pt idx="3">
                  <c:v>144.27918333333335</c:v>
                </c:pt>
                <c:pt idx="4">
                  <c:v>135.13952499999996</c:v>
                </c:pt>
                <c:pt idx="5">
                  <c:v>107.79737166666666</c:v>
                </c:pt>
                <c:pt idx="6">
                  <c:v>134.14074166666668</c:v>
                </c:pt>
                <c:pt idx="7">
                  <c:v>104.34219166666668</c:v>
                </c:pt>
                <c:pt idx="8">
                  <c:v>126.08393333333332</c:v>
                </c:pt>
                <c:pt idx="9">
                  <c:v>106.80541666666666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72E-8F76-AFE53E5CCE9C}"/>
            </c:ext>
          </c:extLst>
        </c:ser>
        <c:ser>
          <c:idx val="1"/>
          <c:order val="1"/>
          <c:tx>
            <c:strRef>
              <c:f>Sheet1!$AD$25</c:f>
              <c:strCache>
                <c:ptCount val="1"/>
                <c:pt idx="0">
                  <c:v>NTUP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Sheet1!$AB$26:$AB$35</c:f>
              <c:strCache>
                <c:ptCount val="10"/>
                <c:pt idx="0">
                  <c:v>Aceh</c:v>
                </c:pt>
                <c:pt idx="1">
                  <c:v>Sumatera Utara</c:v>
                </c:pt>
                <c:pt idx="2">
                  <c:v>Sumatera Barat</c:v>
                </c:pt>
                <c:pt idx="3">
                  <c:v>Riau</c:v>
                </c:pt>
                <c:pt idx="4">
                  <c:v>Jambi</c:v>
                </c:pt>
                <c:pt idx="5">
                  <c:v>Sumatera Selatan</c:v>
                </c:pt>
                <c:pt idx="6">
                  <c:v>Bengkulu</c:v>
                </c:pt>
                <c:pt idx="7">
                  <c:v>Lampung</c:v>
                </c:pt>
                <c:pt idx="8">
                  <c:v>Kep. Bangka Belitung</c:v>
                </c:pt>
                <c:pt idx="9">
                  <c:v>Kep. Kepulauan Riau</c:v>
                </c:pt>
              </c:strCache>
            </c:strRef>
          </c:cat>
          <c:val>
            <c:numRef>
              <c:f>Sheet1!$AD$26:$AD$35</c:f>
              <c:numCache>
                <c:formatCode>0.00</c:formatCode>
                <c:ptCount val="10"/>
                <c:pt idx="0">
                  <c:v>107.98825000000001</c:v>
                </c:pt>
                <c:pt idx="1">
                  <c:v>120.01781666666666</c:v>
                </c:pt>
                <c:pt idx="2">
                  <c:v>108.88454166666668</c:v>
                </c:pt>
                <c:pt idx="3">
                  <c:v>140.1258</c:v>
                </c:pt>
                <c:pt idx="4">
                  <c:v>133.86545833333332</c:v>
                </c:pt>
                <c:pt idx="5">
                  <c:v>106.80716416666667</c:v>
                </c:pt>
                <c:pt idx="6">
                  <c:v>128.19754999999998</c:v>
                </c:pt>
                <c:pt idx="7">
                  <c:v>105.29997499999998</c:v>
                </c:pt>
                <c:pt idx="8">
                  <c:v>121.21134166666666</c:v>
                </c:pt>
                <c:pt idx="9">
                  <c:v>106.19140833333334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0-472E-8F76-AFE53E5CC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2833088"/>
        <c:axId val="1722831456"/>
      </c:barChart>
      <c:catAx>
        <c:axId val="17228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1456"/>
        <c:crosses val="autoZero"/>
        <c:auto val="1"/>
        <c:lblAlgn val="ctr"/>
        <c:lblOffset val="100"/>
        <c:noMultiLvlLbl val="0"/>
      </c:catAx>
      <c:valAx>
        <c:axId val="172283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3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Sheet1!$K$2:$K$13</c:f>
              <c:numCache>
                <c:formatCode>0.00</c:formatCode>
                <c:ptCount val="12"/>
                <c:pt idx="0">
                  <c:v>150.9606</c:v>
                </c:pt>
                <c:pt idx="1">
                  <c:v>152.47999999999999</c:v>
                </c:pt>
                <c:pt idx="2">
                  <c:v>156.57730000000001</c:v>
                </c:pt>
                <c:pt idx="3">
                  <c:v>159.136</c:v>
                </c:pt>
                <c:pt idx="4">
                  <c:v>146.14750000000001</c:v>
                </c:pt>
                <c:pt idx="5">
                  <c:v>143.5384</c:v>
                </c:pt>
                <c:pt idx="6">
                  <c:v>136.45480000000001</c:v>
                </c:pt>
                <c:pt idx="7">
                  <c:v>145.18049999999999</c:v>
                </c:pt>
                <c:pt idx="8">
                  <c:v>151.06639999999999</c:v>
                </c:pt>
                <c:pt idx="9">
                  <c:v>154.36750000000001</c:v>
                </c:pt>
                <c:pt idx="10">
                  <c:v>155.874</c:v>
                </c:pt>
                <c:pt idx="11">
                  <c:v>159.76920000000001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8-4BAF-A4F2-894C53E4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16640"/>
        <c:axId val="1677810112"/>
      </c:lineChart>
      <c:catAx>
        <c:axId val="167781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10112"/>
        <c:crosses val="autoZero"/>
        <c:auto val="1"/>
        <c:lblAlgn val="ctr"/>
        <c:lblOffset val="100"/>
        <c:noMultiLvlLbl val="0"/>
      </c:catAx>
      <c:valAx>
        <c:axId val="167781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1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TANAMAN PANGAN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Sheet1!$O$2:$O$13</c:f>
              <c:numCache>
                <c:formatCode>0.00</c:formatCode>
                <c:ptCount val="12"/>
                <c:pt idx="0">
                  <c:v>107.1563</c:v>
                </c:pt>
                <c:pt idx="1">
                  <c:v>107.3891</c:v>
                </c:pt>
                <c:pt idx="2">
                  <c:v>106.9495</c:v>
                </c:pt>
                <c:pt idx="3">
                  <c:v>105.16330000000001</c:v>
                </c:pt>
                <c:pt idx="4">
                  <c:v>105.4042</c:v>
                </c:pt>
                <c:pt idx="5">
                  <c:v>107.22499999999999</c:v>
                </c:pt>
                <c:pt idx="6">
                  <c:v>107.5761</c:v>
                </c:pt>
                <c:pt idx="7">
                  <c:v>109.4918</c:v>
                </c:pt>
                <c:pt idx="8">
                  <c:v>113.0582</c:v>
                </c:pt>
                <c:pt idx="9">
                  <c:v>116.5722</c:v>
                </c:pt>
                <c:pt idx="10">
                  <c:v>115.029</c:v>
                </c:pt>
                <c:pt idx="11">
                  <c:v>115.92489999999999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2-4DEA-8AFB-D8AB6E7E37EE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HORTIKULTURA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Sheet1!$P$2:$P$13</c:f>
              <c:numCache>
                <c:formatCode>0.00</c:formatCode>
                <c:ptCount val="12"/>
                <c:pt idx="0">
                  <c:v>99.946920000000006</c:v>
                </c:pt>
                <c:pt idx="1">
                  <c:v>105.4284</c:v>
                </c:pt>
                <c:pt idx="2">
                  <c:v>110.95529999999999</c:v>
                </c:pt>
                <c:pt idx="3">
                  <c:v>107.10039999999999</c:v>
                </c:pt>
                <c:pt idx="4">
                  <c:v>107.307</c:v>
                </c:pt>
                <c:pt idx="5">
                  <c:v>127.4286</c:v>
                </c:pt>
                <c:pt idx="6">
                  <c:v>136.75729999999999</c:v>
                </c:pt>
                <c:pt idx="7">
                  <c:v>128.5565</c:v>
                </c:pt>
                <c:pt idx="8">
                  <c:v>128.85769999999999</c:v>
                </c:pt>
                <c:pt idx="9">
                  <c:v>120.5543</c:v>
                </c:pt>
                <c:pt idx="10">
                  <c:v>113.76739999999999</c:v>
                </c:pt>
                <c:pt idx="11">
                  <c:v>118.8544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32-4DEA-8AFB-D8AB6E7E37EE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TANAMAN PERKEBUNAN RAKYAT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Sheet1!$Q$2:$Q$13</c:f>
              <c:numCache>
                <c:formatCode>0.00</c:formatCode>
                <c:ptCount val="12"/>
                <c:pt idx="0">
                  <c:v>163.8432</c:v>
                </c:pt>
                <c:pt idx="1">
                  <c:v>165.4254</c:v>
                </c:pt>
                <c:pt idx="2">
                  <c:v>170.28360000000001</c:v>
                </c:pt>
                <c:pt idx="3">
                  <c:v>173.97550000000001</c:v>
                </c:pt>
                <c:pt idx="4">
                  <c:v>157.0532</c:v>
                </c:pt>
                <c:pt idx="5">
                  <c:v>151.93340000000001</c:v>
                </c:pt>
                <c:pt idx="6">
                  <c:v>142.0042</c:v>
                </c:pt>
                <c:pt idx="7">
                  <c:v>153.70869999999999</c:v>
                </c:pt>
                <c:pt idx="8">
                  <c:v>160.77000000000001</c:v>
                </c:pt>
                <c:pt idx="9">
                  <c:v>165.1618</c:v>
                </c:pt>
                <c:pt idx="10">
                  <c:v>167.86539999999999</c:v>
                </c:pt>
                <c:pt idx="11">
                  <c:v>172.3074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32-4DEA-8AFB-D8AB6E7E37EE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PETERNAKAN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Sheet1!$R$2:$R$13</c:f>
              <c:numCache>
                <c:formatCode>0.00</c:formatCode>
                <c:ptCount val="12"/>
                <c:pt idx="0">
                  <c:v>108.3939</c:v>
                </c:pt>
                <c:pt idx="1">
                  <c:v>106.6767</c:v>
                </c:pt>
                <c:pt idx="2">
                  <c:v>108.28619999999999</c:v>
                </c:pt>
                <c:pt idx="3">
                  <c:v>110.26390000000001</c:v>
                </c:pt>
                <c:pt idx="4">
                  <c:v>112.3832</c:v>
                </c:pt>
                <c:pt idx="5">
                  <c:v>112.38939999999999</c:v>
                </c:pt>
                <c:pt idx="6">
                  <c:v>113.1669</c:v>
                </c:pt>
                <c:pt idx="7">
                  <c:v>111.20229999999999</c:v>
                </c:pt>
                <c:pt idx="8">
                  <c:v>110.51819999999999</c:v>
                </c:pt>
                <c:pt idx="9">
                  <c:v>109.2747</c:v>
                </c:pt>
                <c:pt idx="10">
                  <c:v>109.3252</c:v>
                </c:pt>
                <c:pt idx="11">
                  <c:v>110.26390000000001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32-4DEA-8AFB-D8AB6E7E37EE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PERIKANAN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Sheet1!$S$2:$S$13</c:f>
              <c:numCache>
                <c:formatCode>0.00</c:formatCode>
                <c:ptCount val="12"/>
                <c:pt idx="0">
                  <c:v>119.3156</c:v>
                </c:pt>
                <c:pt idx="1">
                  <c:v>119.47369999999999</c:v>
                </c:pt>
                <c:pt idx="2">
                  <c:v>119.962</c:v>
                </c:pt>
                <c:pt idx="3">
                  <c:v>122.77379999999999</c:v>
                </c:pt>
                <c:pt idx="4">
                  <c:v>123.4504</c:v>
                </c:pt>
                <c:pt idx="5">
                  <c:v>122.5973</c:v>
                </c:pt>
                <c:pt idx="6">
                  <c:v>122.69329999999999</c:v>
                </c:pt>
                <c:pt idx="7">
                  <c:v>121.7931</c:v>
                </c:pt>
                <c:pt idx="8">
                  <c:v>122.50490000000001</c:v>
                </c:pt>
                <c:pt idx="9">
                  <c:v>123.5518</c:v>
                </c:pt>
                <c:pt idx="10">
                  <c:v>122.62309999999999</c:v>
                </c:pt>
                <c:pt idx="11">
                  <c:v>123.8365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32-4DEA-8AFB-D8AB6E7E3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13376"/>
        <c:axId val="1677813920"/>
      </c:lineChart>
      <c:catAx>
        <c:axId val="167781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13920"/>
        <c:crosses val="autoZero"/>
        <c:auto val="1"/>
        <c:lblAlgn val="ctr"/>
        <c:lblOffset val="100"/>
        <c:noMultiLvlLbl val="0"/>
      </c:catAx>
      <c:valAx>
        <c:axId val="1677813920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1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Ib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92D05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Sheet1!$L$2:$L$13</c:f>
              <c:numCache>
                <c:formatCode>0.00</c:formatCode>
                <c:ptCount val="12"/>
                <c:pt idx="0">
                  <c:v>108.52889999999999</c:v>
                </c:pt>
                <c:pt idx="1">
                  <c:v>108.8222</c:v>
                </c:pt>
                <c:pt idx="2">
                  <c:v>109.9684</c:v>
                </c:pt>
                <c:pt idx="3">
                  <c:v>110.61060000000001</c:v>
                </c:pt>
                <c:pt idx="4">
                  <c:v>111.14239999999999</c:v>
                </c:pt>
                <c:pt idx="5">
                  <c:v>112.7457</c:v>
                </c:pt>
                <c:pt idx="6">
                  <c:v>113.9571</c:v>
                </c:pt>
                <c:pt idx="7">
                  <c:v>112.04300000000001</c:v>
                </c:pt>
                <c:pt idx="8">
                  <c:v>113.3899</c:v>
                </c:pt>
                <c:pt idx="9">
                  <c:v>113.264</c:v>
                </c:pt>
                <c:pt idx="10">
                  <c:v>113.0052</c:v>
                </c:pt>
                <c:pt idx="11">
                  <c:v>113.6126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37-41BC-BC64-20631D0BA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12288"/>
        <c:axId val="1677823168"/>
      </c:lineChart>
      <c:catAx>
        <c:axId val="167781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23168"/>
        <c:crosses val="autoZero"/>
        <c:auto val="1"/>
        <c:lblAlgn val="ctr"/>
        <c:lblOffset val="100"/>
        <c:noMultiLvlLbl val="0"/>
      </c:catAx>
      <c:valAx>
        <c:axId val="1677823168"/>
        <c:scaling>
          <c:orientation val="minMax"/>
          <c:min val="1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1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IKRT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Sheet1!$M$2:$M$13</c:f>
              <c:numCache>
                <c:formatCode>0.00</c:formatCode>
                <c:ptCount val="12"/>
                <c:pt idx="0">
                  <c:v>108.4054</c:v>
                </c:pt>
                <c:pt idx="1">
                  <c:v>108.64400000000001</c:v>
                </c:pt>
                <c:pt idx="2">
                  <c:v>109.8772</c:v>
                </c:pt>
                <c:pt idx="3">
                  <c:v>110.2949</c:v>
                </c:pt>
                <c:pt idx="4">
                  <c:v>110.82429999999999</c:v>
                </c:pt>
                <c:pt idx="5">
                  <c:v>112.76990000000001</c:v>
                </c:pt>
                <c:pt idx="6">
                  <c:v>114.1931</c:v>
                </c:pt>
                <c:pt idx="7">
                  <c:v>111.6451</c:v>
                </c:pt>
                <c:pt idx="8">
                  <c:v>112.9901</c:v>
                </c:pt>
                <c:pt idx="9">
                  <c:v>112.7582</c:v>
                </c:pt>
                <c:pt idx="10">
                  <c:v>112.3373</c:v>
                </c:pt>
                <c:pt idx="11">
                  <c:v>113.08369999999999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7-43E5-8D0F-684B347D12A9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IBPPBM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Sheet1!$N$2:$N$13</c:f>
              <c:numCache>
                <c:formatCode>0.00</c:formatCode>
                <c:ptCount val="12"/>
                <c:pt idx="0">
                  <c:v>109.0765</c:v>
                </c:pt>
                <c:pt idx="1">
                  <c:v>109.5594</c:v>
                </c:pt>
                <c:pt idx="2">
                  <c:v>110.35</c:v>
                </c:pt>
                <c:pt idx="3">
                  <c:v>111.8207</c:v>
                </c:pt>
                <c:pt idx="4">
                  <c:v>112.3657</c:v>
                </c:pt>
                <c:pt idx="5">
                  <c:v>112.65</c:v>
                </c:pt>
                <c:pt idx="6">
                  <c:v>113.0385</c:v>
                </c:pt>
                <c:pt idx="7">
                  <c:v>113.5386</c:v>
                </c:pt>
                <c:pt idx="8">
                  <c:v>114.8896</c:v>
                </c:pt>
                <c:pt idx="9">
                  <c:v>115.1934</c:v>
                </c:pt>
                <c:pt idx="10">
                  <c:v>115.56189999999999</c:v>
                </c:pt>
                <c:pt idx="11">
                  <c:v>115.6416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A7-43E5-8D0F-684B347D1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16096"/>
        <c:axId val="1677824800"/>
      </c:lineChart>
      <c:dateAx>
        <c:axId val="167781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24800"/>
        <c:crosses val="autoZero"/>
        <c:auto val="0"/>
        <c:lblOffset val="100"/>
        <c:baseTimeUnit val="days"/>
      </c:dateAx>
      <c:valAx>
        <c:axId val="1677824800"/>
        <c:scaling>
          <c:orientation val="minMax"/>
          <c:min val="1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16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NTUP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ysDash"/>
              </a:ln>
              <a:effectLst/>
            </c:spPr>
          </c:marker>
          <c:cat>
            <c:strRef>
              <c:f>Sheet1!$I$2:$I$13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Sheet1!$Z$2:$Z$13</c:f>
              <c:numCache>
                <c:formatCode>0.00</c:formatCode>
                <c:ptCount val="12"/>
                <c:pt idx="0">
                  <c:v>138.39879999999999</c:v>
                </c:pt>
                <c:pt idx="1">
                  <c:v>139.1756</c:v>
                </c:pt>
                <c:pt idx="2">
                  <c:v>141.89160000000001</c:v>
                </c:pt>
                <c:pt idx="3">
                  <c:v>142.3135</c:v>
                </c:pt>
                <c:pt idx="4">
                  <c:v>130.0641</c:v>
                </c:pt>
                <c:pt idx="5">
                  <c:v>127.4198</c:v>
                </c:pt>
                <c:pt idx="6">
                  <c:v>120.7153</c:v>
                </c:pt>
                <c:pt idx="7">
                  <c:v>127.86879999999999</c:v>
                </c:pt>
                <c:pt idx="8">
                  <c:v>131.48830000000001</c:v>
                </c:pt>
                <c:pt idx="9">
                  <c:v>134.00720000000001</c:v>
                </c:pt>
                <c:pt idx="10">
                  <c:v>134.8836</c:v>
                </c:pt>
                <c:pt idx="11">
                  <c:v>138.15889999999999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45-47B2-AEE1-FEC7A9FC1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7819360"/>
        <c:axId val="1677819904"/>
      </c:lineChart>
      <c:catAx>
        <c:axId val="167781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19904"/>
        <c:crosses val="autoZero"/>
        <c:auto val="1"/>
        <c:lblAlgn val="ctr"/>
        <c:lblOffset val="100"/>
        <c:noMultiLvlLbl val="0"/>
      </c:catAx>
      <c:valAx>
        <c:axId val="1677819904"/>
        <c:scaling>
          <c:orientation val="minMax"/>
          <c:min val="1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819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Padi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Sheet1!$AB$2:$AB$13</c:f>
              <c:numCache>
                <c:formatCode>0.00</c:formatCode>
                <c:ptCount val="12"/>
                <c:pt idx="0">
                  <c:v>106.82299999999999</c:v>
                </c:pt>
                <c:pt idx="1">
                  <c:v>106.74639999999999</c:v>
                </c:pt>
                <c:pt idx="2">
                  <c:v>106.1433</c:v>
                </c:pt>
                <c:pt idx="3">
                  <c:v>103.77419999999999</c:v>
                </c:pt>
                <c:pt idx="4">
                  <c:v>104.07250000000001</c:v>
                </c:pt>
                <c:pt idx="5">
                  <c:v>105.9461</c:v>
                </c:pt>
                <c:pt idx="6">
                  <c:v>106.1793</c:v>
                </c:pt>
                <c:pt idx="7">
                  <c:v>107.8014</c:v>
                </c:pt>
                <c:pt idx="8">
                  <c:v>112.14919999999999</c:v>
                </c:pt>
                <c:pt idx="9">
                  <c:v>116.2722</c:v>
                </c:pt>
                <c:pt idx="10">
                  <c:v>114.4939</c:v>
                </c:pt>
                <c:pt idx="11">
                  <c:v>115.3698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CD-4C70-B52E-08F3006EB20F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Palawija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Sheet1!$AC$2:$AC$13</c:f>
              <c:numCache>
                <c:formatCode>0.00</c:formatCode>
                <c:ptCount val="12"/>
                <c:pt idx="0">
                  <c:v>109.06010000000001</c:v>
                </c:pt>
                <c:pt idx="1">
                  <c:v>111.06140000000001</c:v>
                </c:pt>
                <c:pt idx="2">
                  <c:v>111.5553</c:v>
                </c:pt>
                <c:pt idx="3">
                  <c:v>113.0996</c:v>
                </c:pt>
                <c:pt idx="4">
                  <c:v>113.01300000000001</c:v>
                </c:pt>
                <c:pt idx="5">
                  <c:v>114.5317</c:v>
                </c:pt>
                <c:pt idx="6">
                  <c:v>115.5561</c:v>
                </c:pt>
                <c:pt idx="7">
                  <c:v>119.1491</c:v>
                </c:pt>
                <c:pt idx="8">
                  <c:v>118.251</c:v>
                </c:pt>
                <c:pt idx="9">
                  <c:v>118.2863</c:v>
                </c:pt>
                <c:pt idx="10">
                  <c:v>118.0866</c:v>
                </c:pt>
                <c:pt idx="11">
                  <c:v>119.09650000000001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CD-4C70-B52E-08F3006EB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4583760"/>
        <c:axId val="1722823296"/>
      </c:lineChart>
      <c:catAx>
        <c:axId val="15445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23296"/>
        <c:crosses val="autoZero"/>
        <c:auto val="1"/>
        <c:lblAlgn val="ctr"/>
        <c:lblOffset val="100"/>
        <c:noMultiLvlLbl val="0"/>
      </c:catAx>
      <c:valAx>
        <c:axId val="17228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5837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Sayur-sayuran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Sheet1!$AD$2:$AD$13</c:f>
              <c:numCache>
                <c:formatCode>0.00</c:formatCode>
                <c:ptCount val="12"/>
                <c:pt idx="0">
                  <c:v>99.277230000000003</c:v>
                </c:pt>
                <c:pt idx="1">
                  <c:v>104.9896</c:v>
                </c:pt>
                <c:pt idx="2">
                  <c:v>110.6776</c:v>
                </c:pt>
                <c:pt idx="3">
                  <c:v>106.37560000000001</c:v>
                </c:pt>
                <c:pt idx="4">
                  <c:v>106.5668</c:v>
                </c:pt>
                <c:pt idx="5">
                  <c:v>127.86239999999999</c:v>
                </c:pt>
                <c:pt idx="6">
                  <c:v>137.547</c:v>
                </c:pt>
                <c:pt idx="7">
                  <c:v>129.02520000000001</c:v>
                </c:pt>
                <c:pt idx="8">
                  <c:v>129.30690000000001</c:v>
                </c:pt>
                <c:pt idx="9">
                  <c:v>120.5287</c:v>
                </c:pt>
                <c:pt idx="10">
                  <c:v>113.52679999999999</c:v>
                </c:pt>
                <c:pt idx="11">
                  <c:v>118.875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F9-4DB5-9F1F-0D77101F0286}"/>
            </c:ext>
          </c:extLst>
        </c:ser>
        <c:ser>
          <c:idx val="1"/>
          <c:order val="1"/>
          <c:tx>
            <c:strRef>
              <c:f>Sheet1!$AE$1</c:f>
              <c:strCache>
                <c:ptCount val="1"/>
                <c:pt idx="0">
                  <c:v>Buah-buahan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Sheet1!$AE$2:$AE$13</c:f>
              <c:numCache>
                <c:formatCode>0.00</c:formatCode>
                <c:ptCount val="12"/>
                <c:pt idx="0">
                  <c:v>112.10809999999999</c:v>
                </c:pt>
                <c:pt idx="1">
                  <c:v>113.78230000000001</c:v>
                </c:pt>
                <c:pt idx="2">
                  <c:v>116.7516</c:v>
                </c:pt>
                <c:pt idx="3">
                  <c:v>120.7653</c:v>
                </c:pt>
                <c:pt idx="4">
                  <c:v>121.3292</c:v>
                </c:pt>
                <c:pt idx="5">
                  <c:v>121.155</c:v>
                </c:pt>
                <c:pt idx="6">
                  <c:v>124.5197</c:v>
                </c:pt>
                <c:pt idx="7">
                  <c:v>121.8596</c:v>
                </c:pt>
                <c:pt idx="8">
                  <c:v>122.6326</c:v>
                </c:pt>
                <c:pt idx="9">
                  <c:v>122.4268</c:v>
                </c:pt>
                <c:pt idx="10">
                  <c:v>119.1099</c:v>
                </c:pt>
                <c:pt idx="11">
                  <c:v>119.7942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F9-4DB5-9F1F-0D77101F0286}"/>
            </c:ext>
          </c:extLst>
        </c:ser>
        <c:ser>
          <c:idx val="2"/>
          <c:order val="2"/>
          <c:tx>
            <c:strRef>
              <c:f>Sheet1!$AF$1</c:f>
              <c:strCache>
                <c:ptCount val="1"/>
                <c:pt idx="0">
                  <c:v>Tanaman Obat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Sheet1!$AF$2:$AF$13</c:f>
              <c:numCache>
                <c:formatCode>0.00</c:formatCode>
                <c:ptCount val="12"/>
                <c:pt idx="0">
                  <c:v>96.613349999999997</c:v>
                </c:pt>
                <c:pt idx="1">
                  <c:v>94.376339999999999</c:v>
                </c:pt>
                <c:pt idx="2">
                  <c:v>92.173100000000005</c:v>
                </c:pt>
                <c:pt idx="3">
                  <c:v>91.861959999999996</c:v>
                </c:pt>
                <c:pt idx="4">
                  <c:v>90.221540000000005</c:v>
                </c:pt>
                <c:pt idx="5">
                  <c:v>92.627480000000006</c:v>
                </c:pt>
                <c:pt idx="6">
                  <c:v>92.235720000000001</c:v>
                </c:pt>
                <c:pt idx="7">
                  <c:v>89.044200000000004</c:v>
                </c:pt>
                <c:pt idx="8">
                  <c:v>86.530320000000003</c:v>
                </c:pt>
                <c:pt idx="9">
                  <c:v>87.972920000000002</c:v>
                </c:pt>
                <c:pt idx="10">
                  <c:v>90.139039999999994</c:v>
                </c:pt>
                <c:pt idx="11">
                  <c:v>88.680149999999998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F9-4DB5-9F1F-0D77101F0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27648"/>
        <c:axId val="1722835264"/>
      </c:lineChart>
      <c:catAx>
        <c:axId val="17228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35264"/>
        <c:crosses val="autoZero"/>
        <c:auto val="1"/>
        <c:lblAlgn val="ctr"/>
        <c:lblOffset val="100"/>
        <c:noMultiLvlLbl val="0"/>
      </c:catAx>
      <c:valAx>
        <c:axId val="1722835264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27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Sheet1!$AG$1</c:f>
              <c:strCache>
                <c:ptCount val="1"/>
                <c:pt idx="0">
                  <c:v>Ternak Besar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Sheet1!$AG$2:$AG$13</c:f>
              <c:numCache>
                <c:formatCode>0.00</c:formatCode>
                <c:ptCount val="12"/>
                <c:pt idx="0">
                  <c:v>116.2582</c:v>
                </c:pt>
                <c:pt idx="1">
                  <c:v>116.44540000000001</c:v>
                </c:pt>
                <c:pt idx="2">
                  <c:v>117.23520000000001</c:v>
                </c:pt>
                <c:pt idx="3">
                  <c:v>119.15309999999999</c:v>
                </c:pt>
                <c:pt idx="4">
                  <c:v>119.8477</c:v>
                </c:pt>
                <c:pt idx="5">
                  <c:v>120.3246</c:v>
                </c:pt>
                <c:pt idx="6">
                  <c:v>120.43940000000001</c:v>
                </c:pt>
                <c:pt idx="7">
                  <c:v>119.9067</c:v>
                </c:pt>
                <c:pt idx="8">
                  <c:v>118.8009</c:v>
                </c:pt>
                <c:pt idx="9">
                  <c:v>118.1895</c:v>
                </c:pt>
                <c:pt idx="10">
                  <c:v>118.1198</c:v>
                </c:pt>
                <c:pt idx="11">
                  <c:v>118.22020000000001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AD-45CB-A5EE-025805AB4DA2}"/>
            </c:ext>
          </c:extLst>
        </c:ser>
        <c:ser>
          <c:idx val="1"/>
          <c:order val="1"/>
          <c:tx>
            <c:strRef>
              <c:f>Sheet1!$AH$1</c:f>
              <c:strCache>
                <c:ptCount val="1"/>
                <c:pt idx="0">
                  <c:v>Ternak Kecil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Sheet1!$AH$2:$AH$13</c:f>
              <c:numCache>
                <c:formatCode>0.00</c:formatCode>
                <c:ptCount val="12"/>
                <c:pt idx="0">
                  <c:v>113.1814</c:v>
                </c:pt>
                <c:pt idx="1">
                  <c:v>113.9004</c:v>
                </c:pt>
                <c:pt idx="2">
                  <c:v>114.99590000000001</c:v>
                </c:pt>
                <c:pt idx="3">
                  <c:v>115.99760000000001</c:v>
                </c:pt>
                <c:pt idx="4">
                  <c:v>116.8909</c:v>
                </c:pt>
                <c:pt idx="5">
                  <c:v>118.7259</c:v>
                </c:pt>
                <c:pt idx="6">
                  <c:v>120.2073</c:v>
                </c:pt>
                <c:pt idx="7">
                  <c:v>118.1623</c:v>
                </c:pt>
                <c:pt idx="8">
                  <c:v>118.4965</c:v>
                </c:pt>
                <c:pt idx="9">
                  <c:v>117.8695</c:v>
                </c:pt>
                <c:pt idx="10">
                  <c:v>119.4235</c:v>
                </c:pt>
                <c:pt idx="11">
                  <c:v>119.54170000000001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D-45CB-A5EE-025805AB4DA2}"/>
            </c:ext>
          </c:extLst>
        </c:ser>
        <c:ser>
          <c:idx val="2"/>
          <c:order val="2"/>
          <c:tx>
            <c:strRef>
              <c:f>Sheet1!$AI$1</c:f>
              <c:strCache>
                <c:ptCount val="1"/>
                <c:pt idx="0">
                  <c:v>Unggas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Sheet1!$AI$2:$AI$13</c:f>
              <c:numCache>
                <c:formatCode>0.00</c:formatCode>
                <c:ptCount val="12"/>
                <c:pt idx="0">
                  <c:v>103.54949999999999</c:v>
                </c:pt>
                <c:pt idx="1">
                  <c:v>100.8014</c:v>
                </c:pt>
                <c:pt idx="2">
                  <c:v>102.8257</c:v>
                </c:pt>
                <c:pt idx="3">
                  <c:v>104.8908</c:v>
                </c:pt>
                <c:pt idx="4">
                  <c:v>107.8578</c:v>
                </c:pt>
                <c:pt idx="5">
                  <c:v>107.34699999999999</c:v>
                </c:pt>
                <c:pt idx="6">
                  <c:v>108.46339999999999</c:v>
                </c:pt>
                <c:pt idx="7">
                  <c:v>105.5885</c:v>
                </c:pt>
                <c:pt idx="8">
                  <c:v>104.7876</c:v>
                </c:pt>
                <c:pt idx="9">
                  <c:v>103.2015</c:v>
                </c:pt>
                <c:pt idx="10">
                  <c:v>103.1165</c:v>
                </c:pt>
                <c:pt idx="11">
                  <c:v>104.42789999999999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D-45CB-A5EE-025805AB4DA2}"/>
            </c:ext>
          </c:extLst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Hasil Ternak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Sheet1!$AA$2:$AA$13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April </c:v>
                </c:pt>
                <c:pt idx="4">
                  <c:v>Mei </c:v>
                </c:pt>
                <c:pt idx="5">
                  <c:v>Juni</c:v>
                </c:pt>
                <c:pt idx="6">
                  <c:v>Juli</c:v>
                </c:pt>
                <c:pt idx="7">
                  <c:v>Agst</c:v>
                </c:pt>
                <c:pt idx="8">
                  <c:v>Sept</c:v>
                </c:pt>
                <c:pt idx="9">
                  <c:v>Okt</c:v>
                </c:pt>
                <c:pt idx="10">
                  <c:v>Nov</c:v>
                </c:pt>
                <c:pt idx="11">
                  <c:v>Des</c:v>
                </c:pt>
              </c:strCache>
            </c:strRef>
          </c:cat>
          <c:val>
            <c:numRef>
              <c:f>Sheet1!$AJ$2:$AJ$13</c:f>
              <c:numCache>
                <c:formatCode>0.00</c:formatCode>
                <c:ptCount val="12"/>
                <c:pt idx="0">
                  <c:v>113.9508</c:v>
                </c:pt>
                <c:pt idx="1">
                  <c:v>111.04649999999999</c:v>
                </c:pt>
                <c:pt idx="2">
                  <c:v>113.12139999999999</c:v>
                </c:pt>
                <c:pt idx="3">
                  <c:v>115.1378</c:v>
                </c:pt>
                <c:pt idx="4">
                  <c:v>116.849</c:v>
                </c:pt>
                <c:pt idx="5">
                  <c:v>118.7077</c:v>
                </c:pt>
                <c:pt idx="6">
                  <c:v>119.033</c:v>
                </c:pt>
                <c:pt idx="7">
                  <c:v>119.07599999999999</c:v>
                </c:pt>
                <c:pt idx="8">
                  <c:v>121.51949999999999</c:v>
                </c:pt>
                <c:pt idx="9">
                  <c:v>120.0213</c:v>
                </c:pt>
                <c:pt idx="10">
                  <c:v>121.2838</c:v>
                </c:pt>
                <c:pt idx="11">
                  <c:v>123.4991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AD-45CB-A5EE-025805AB4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2829824"/>
        <c:axId val="1722826016"/>
      </c:lineChart>
      <c:catAx>
        <c:axId val="172282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26016"/>
        <c:crosses val="autoZero"/>
        <c:auto val="1"/>
        <c:lblAlgn val="ctr"/>
        <c:lblOffset val="100"/>
        <c:noMultiLvlLbl val="0"/>
      </c:catAx>
      <c:valAx>
        <c:axId val="172282601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8298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171450</xdr:colOff>
      <xdr:row>14</xdr:row>
      <xdr:rowOff>185737</xdr:rowOff>
    </xdr:from>
    <xdr:to>
      <xdr:col>21</xdr:col>
      <xdr:colOff>476250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161925</xdr:colOff>
      <xdr:row>12</xdr:row>
      <xdr:rowOff>138112</xdr:rowOff>
    </xdr:from>
    <xdr:to>
      <xdr:col>10</xdr:col>
      <xdr:colOff>466725</xdr:colOff>
      <xdr:row>27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257175</xdr:colOff>
      <xdr:row>13</xdr:row>
      <xdr:rowOff>119062</xdr:rowOff>
    </xdr:from>
    <xdr:to>
      <xdr:col>11</xdr:col>
      <xdr:colOff>561975</xdr:colOff>
      <xdr:row>28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452437</xdr:colOff>
      <xdr:row>14</xdr:row>
      <xdr:rowOff>166687</xdr:rowOff>
    </xdr:from>
    <xdr:to>
      <xdr:col>8</xdr:col>
      <xdr:colOff>147637</xdr:colOff>
      <xdr:row>29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457200</xdr:colOff>
      <xdr:row>5</xdr:row>
      <xdr:rowOff>4762</xdr:rowOff>
    </xdr:from>
    <xdr:to>
      <xdr:col>20</xdr:col>
      <xdr:colOff>38100</xdr:colOff>
      <xdr:row>20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8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319087</xdr:colOff>
      <xdr:row>5</xdr:row>
      <xdr:rowOff>4762</xdr:rowOff>
    </xdr:from>
    <xdr:to>
      <xdr:col>22</xdr:col>
      <xdr:colOff>333375</xdr:colOff>
      <xdr:row>19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8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457200</xdr:colOff>
      <xdr:row>5</xdr:row>
      <xdr:rowOff>4762</xdr:rowOff>
    </xdr:from>
    <xdr:to>
      <xdr:col>23</xdr:col>
      <xdr:colOff>152400</xdr:colOff>
      <xdr:row>19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8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447675</xdr:colOff>
      <xdr:row>6</xdr:row>
      <xdr:rowOff>61912</xdr:rowOff>
    </xdr:from>
    <xdr:to>
      <xdr:col>25</xdr:col>
      <xdr:colOff>142875</xdr:colOff>
      <xdr:row>20</xdr:row>
      <xdr:rowOff>138112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8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171450</xdr:colOff>
      <xdr:row>10</xdr:row>
      <xdr:rowOff>185737</xdr:rowOff>
    </xdr:from>
    <xdr:to>
      <xdr:col>24</xdr:col>
      <xdr:colOff>476250</xdr:colOff>
      <xdr:row>25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</xdr:col>
      <xdr:colOff>457200</xdr:colOff>
      <xdr:row>5</xdr:row>
      <xdr:rowOff>4762</xdr:rowOff>
    </xdr:from>
    <xdr:to>
      <xdr:col>32</xdr:col>
      <xdr:colOff>152400</xdr:colOff>
      <xdr:row>19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8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24</xdr:col>
      <xdr:colOff>457200</xdr:colOff>
      <xdr:row>23</xdr:row>
      <xdr:rowOff>4762</xdr:rowOff>
    </xdr:from>
    <xdr:to>
      <xdr:col>32</xdr:col>
      <xdr:colOff>152400</xdr:colOff>
      <xdr:row>34</xdr:row>
      <xdr:rowOff>42862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8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00%20SKHP%202021/BRS/06%20Juni/NTP%20Prov%20Subsektor%20Mei%20-%20Juni%20202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mminya%20Tsafana\BRS%20NTP\5.%20Juni%202024\JUN'24\NTP%20Prov%20Subsektor%20Mei-Juni%2020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 Pangan"/>
      <sheetName val="Hortikultura"/>
      <sheetName val="TPR"/>
      <sheetName val="Ternak"/>
      <sheetName val="Ikan"/>
      <sheetName val="Ikan Budidaya"/>
      <sheetName val="Ikan Tangkap"/>
      <sheetName val="NTP_gab"/>
      <sheetName val="NTP_gab_tanpa ika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33">
          <cell r="E233">
            <v>103.5716</v>
          </cell>
        </row>
        <row r="234">
          <cell r="E234">
            <v>104.2907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n Pangan"/>
      <sheetName val="Hortikultura"/>
      <sheetName val="TPR"/>
      <sheetName val="Ternak"/>
      <sheetName val="Ikan"/>
      <sheetName val="Ikan Budidaya"/>
      <sheetName val="Ikan Tangkap"/>
      <sheetName val="NTP_gab"/>
      <sheetName val="NTP_gab_tanpa ikan"/>
    </sheetNames>
    <sheetDataSet>
      <sheetData sheetId="0"/>
      <sheetData sheetId="1"/>
      <sheetData sheetId="2">
        <row r="98">
          <cell r="C98">
            <v>199.94280000000001</v>
          </cell>
        </row>
        <row r="99">
          <cell r="C99">
            <v>199.94280000000001</v>
          </cell>
        </row>
        <row r="100">
          <cell r="C100">
            <v>122.301</v>
          </cell>
        </row>
        <row r="101">
          <cell r="C101">
            <v>123.1292</v>
          </cell>
        </row>
        <row r="102">
          <cell r="C102">
            <v>129.03620000000001</v>
          </cell>
        </row>
        <row r="103">
          <cell r="C103">
            <v>120.17700000000001</v>
          </cell>
        </row>
        <row r="104">
          <cell r="C104">
            <v>110.1674</v>
          </cell>
        </row>
        <row r="105">
          <cell r="C105">
            <v>119.13930000000001</v>
          </cell>
        </row>
        <row r="106">
          <cell r="C106">
            <v>115.21559999999999</v>
          </cell>
        </row>
        <row r="107">
          <cell r="C107">
            <v>118.572</v>
          </cell>
        </row>
        <row r="108">
          <cell r="C108">
            <v>107.232</v>
          </cell>
        </row>
        <row r="109">
          <cell r="C109">
            <v>112.4513</v>
          </cell>
        </row>
        <row r="110">
          <cell r="C110">
            <v>100.8252</v>
          </cell>
        </row>
        <row r="111">
          <cell r="C111">
            <v>111.73139999999999</v>
          </cell>
        </row>
        <row r="112">
          <cell r="C112">
            <v>122.3141</v>
          </cell>
        </row>
        <row r="113">
          <cell r="C113">
            <v>119.1604</v>
          </cell>
        </row>
        <row r="114">
          <cell r="C114">
            <v>113.19159999999999</v>
          </cell>
        </row>
        <row r="115">
          <cell r="C115">
            <v>123.9795</v>
          </cell>
        </row>
        <row r="116">
          <cell r="C116">
            <v>110.1353</v>
          </cell>
        </row>
        <row r="117">
          <cell r="C117">
            <v>119.74930000000001</v>
          </cell>
        </row>
        <row r="118">
          <cell r="C118">
            <v>112.3421</v>
          </cell>
        </row>
        <row r="119">
          <cell r="C119">
            <v>122.9423</v>
          </cell>
        </row>
        <row r="120">
          <cell r="C120">
            <v>163.48410000000001</v>
          </cell>
        </row>
        <row r="121">
          <cell r="C121">
            <v>167.79300000000001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workbookViewId="0">
      <selection activeCell="N10" sqref="N10"/>
    </sheetView>
  </sheetViews>
  <sheetFormatPr defaultColWidth="8.85546875" defaultRowHeight="15" x14ac:dyDescent="0.25"/>
  <cols>
    <col min="1" max="1" width="25.85546875" customWidth="1"/>
    <col min="2" max="2" width="8.42578125" customWidth="1"/>
    <col min="3" max="4" width="8.28515625" customWidth="1"/>
    <col min="5" max="5" width="8.140625" customWidth="1"/>
    <col min="6" max="7" width="9.5703125" customWidth="1"/>
    <col min="8" max="8" width="8.7109375" customWidth="1"/>
    <col min="9" max="9" width="8.42578125" customWidth="1"/>
    <col min="10" max="10" width="8.85546875" customWidth="1"/>
    <col min="11" max="11" width="8.7109375" customWidth="1"/>
    <col min="12" max="13" width="8.85546875" customWidth="1"/>
  </cols>
  <sheetData>
    <row r="1" spans="1:17" x14ac:dyDescent="0.25">
      <c r="A1" s="1" t="s">
        <v>65</v>
      </c>
    </row>
    <row r="2" spans="1:17" x14ac:dyDescent="0.25">
      <c r="A2" s="1" t="s">
        <v>272</v>
      </c>
    </row>
    <row r="4" spans="1:17" x14ac:dyDescent="0.25">
      <c r="A4" s="308" t="s">
        <v>135</v>
      </c>
      <c r="B4" s="308">
        <v>2007</v>
      </c>
      <c r="C4" s="308"/>
      <c r="D4" s="308"/>
      <c r="E4" s="308"/>
      <c r="F4" s="308"/>
      <c r="G4" s="308"/>
      <c r="H4" s="308"/>
      <c r="I4" s="308"/>
      <c r="J4" s="308"/>
      <c r="K4" s="308"/>
      <c r="L4" s="308"/>
      <c r="M4" s="308"/>
      <c r="N4" s="308">
        <v>2008</v>
      </c>
      <c r="O4" s="308"/>
      <c r="P4" s="308"/>
      <c r="Q4" s="308"/>
    </row>
    <row r="5" spans="1:17" x14ac:dyDescent="0.25">
      <c r="A5" s="308"/>
      <c r="B5" s="58" t="s">
        <v>136</v>
      </c>
      <c r="C5" s="58" t="s">
        <v>137</v>
      </c>
      <c r="D5" s="58" t="s">
        <v>138</v>
      </c>
      <c r="E5" s="58" t="s">
        <v>139</v>
      </c>
      <c r="F5" s="58" t="s">
        <v>140</v>
      </c>
      <c r="G5" s="58" t="s">
        <v>141</v>
      </c>
      <c r="H5" s="58" t="s">
        <v>142</v>
      </c>
      <c r="I5" s="58" t="s">
        <v>143</v>
      </c>
      <c r="J5" s="58" t="s">
        <v>144</v>
      </c>
      <c r="K5" s="58" t="s">
        <v>145</v>
      </c>
      <c r="L5" s="58" t="s">
        <v>146</v>
      </c>
      <c r="M5" s="58" t="s">
        <v>147</v>
      </c>
      <c r="N5" s="58" t="s">
        <v>136</v>
      </c>
      <c r="O5" s="58" t="s">
        <v>137</v>
      </c>
      <c r="P5" s="58" t="s">
        <v>138</v>
      </c>
      <c r="Q5" s="58" t="s">
        <v>139</v>
      </c>
    </row>
    <row r="6" spans="1:17" x14ac:dyDescent="0.25">
      <c r="A6" s="59" t="s">
        <v>148</v>
      </c>
      <c r="B6" s="60"/>
      <c r="C6" s="60"/>
      <c r="D6" s="60"/>
      <c r="E6" s="60"/>
      <c r="F6" s="60"/>
      <c r="G6" s="60"/>
      <c r="H6" s="60"/>
      <c r="I6" s="60"/>
      <c r="J6" s="61">
        <v>684.37</v>
      </c>
      <c r="K6" s="62" t="s">
        <v>149</v>
      </c>
      <c r="L6" s="62" t="s">
        <v>150</v>
      </c>
      <c r="M6" s="63" t="s">
        <v>128</v>
      </c>
      <c r="N6" s="64" t="s">
        <v>151</v>
      </c>
      <c r="O6" s="64" t="s">
        <v>152</v>
      </c>
      <c r="P6" s="64" t="s">
        <v>153</v>
      </c>
      <c r="Q6" s="64" t="s">
        <v>154</v>
      </c>
    </row>
    <row r="7" spans="1:17" x14ac:dyDescent="0.25">
      <c r="A7" s="65" t="s">
        <v>155</v>
      </c>
      <c r="B7" s="60"/>
      <c r="C7" s="60"/>
      <c r="D7" s="60"/>
      <c r="E7" s="60"/>
      <c r="F7" s="60"/>
      <c r="G7" s="60"/>
      <c r="H7" s="60"/>
      <c r="I7" s="60"/>
      <c r="J7" s="66">
        <v>448.77</v>
      </c>
      <c r="K7" s="67" t="s">
        <v>156</v>
      </c>
      <c r="L7" s="67" t="s">
        <v>157</v>
      </c>
      <c r="M7" s="68" t="s">
        <v>158</v>
      </c>
      <c r="N7" s="69" t="s">
        <v>159</v>
      </c>
      <c r="O7" s="69" t="s">
        <v>160</v>
      </c>
      <c r="P7" s="69" t="s">
        <v>161</v>
      </c>
      <c r="Q7" s="69" t="s">
        <v>162</v>
      </c>
    </row>
    <row r="8" spans="1:17" x14ac:dyDescent="0.25">
      <c r="A8" s="65" t="s">
        <v>163</v>
      </c>
      <c r="B8" s="60"/>
      <c r="C8" s="60"/>
      <c r="D8" s="60"/>
      <c r="E8" s="60"/>
      <c r="F8" s="60"/>
      <c r="G8" s="60"/>
      <c r="H8" s="60"/>
      <c r="I8" s="60"/>
      <c r="J8" s="66">
        <v>130.12</v>
      </c>
      <c r="K8" s="67" t="s">
        <v>164</v>
      </c>
      <c r="L8" s="67" t="s">
        <v>164</v>
      </c>
      <c r="M8" s="68" t="s">
        <v>124</v>
      </c>
      <c r="N8" s="69" t="s">
        <v>124</v>
      </c>
      <c r="O8" s="69" t="s">
        <v>165</v>
      </c>
      <c r="P8" s="69" t="s">
        <v>166</v>
      </c>
      <c r="Q8" s="69" t="s">
        <v>167</v>
      </c>
    </row>
    <row r="9" spans="1:17" x14ac:dyDescent="0.25">
      <c r="A9" s="65" t="s">
        <v>168</v>
      </c>
      <c r="B9" s="60"/>
      <c r="C9" s="60"/>
      <c r="D9" s="60"/>
      <c r="E9" s="60"/>
      <c r="F9" s="60"/>
      <c r="G9" s="60"/>
      <c r="H9" s="60"/>
      <c r="I9" s="60"/>
      <c r="J9" s="66">
        <v>893.54</v>
      </c>
      <c r="K9" s="67" t="s">
        <v>169</v>
      </c>
      <c r="L9" s="67" t="s">
        <v>170</v>
      </c>
      <c r="M9" s="68" t="s">
        <v>125</v>
      </c>
      <c r="N9" s="69" t="s">
        <v>171</v>
      </c>
      <c r="O9" s="69" t="s">
        <v>172</v>
      </c>
      <c r="P9" s="69" t="s">
        <v>173</v>
      </c>
      <c r="Q9" s="69" t="s">
        <v>174</v>
      </c>
    </row>
    <row r="10" spans="1:17" x14ac:dyDescent="0.25">
      <c r="A10" s="65" t="s">
        <v>175</v>
      </c>
      <c r="B10" s="60"/>
      <c r="C10" s="60"/>
      <c r="D10" s="60"/>
      <c r="E10" s="60"/>
      <c r="F10" s="60"/>
      <c r="G10" s="60"/>
      <c r="H10" s="60"/>
      <c r="I10" s="60"/>
      <c r="J10" s="66">
        <v>848.06</v>
      </c>
      <c r="K10" s="67" t="s">
        <v>176</v>
      </c>
      <c r="L10" s="67" t="s">
        <v>177</v>
      </c>
      <c r="M10" s="68" t="s">
        <v>126</v>
      </c>
      <c r="N10" s="69" t="s">
        <v>178</v>
      </c>
      <c r="O10" s="69" t="s">
        <v>179</v>
      </c>
      <c r="P10" s="69" t="s">
        <v>180</v>
      </c>
      <c r="Q10" s="69" t="s">
        <v>181</v>
      </c>
    </row>
    <row r="11" spans="1:17" x14ac:dyDescent="0.25">
      <c r="A11" s="65" t="s">
        <v>182</v>
      </c>
      <c r="B11" s="60"/>
      <c r="C11" s="60"/>
      <c r="D11" s="60"/>
      <c r="E11" s="60"/>
      <c r="F11" s="60"/>
      <c r="G11" s="60"/>
      <c r="H11" s="60"/>
      <c r="I11" s="60"/>
      <c r="J11" s="66">
        <v>708.34</v>
      </c>
      <c r="K11" s="67" t="s">
        <v>183</v>
      </c>
      <c r="L11" s="67" t="s">
        <v>184</v>
      </c>
      <c r="M11" s="68">
        <v>726.21</v>
      </c>
      <c r="N11" s="69" t="s">
        <v>185</v>
      </c>
      <c r="O11" s="69" t="s">
        <v>186</v>
      </c>
      <c r="P11" s="69" t="s">
        <v>187</v>
      </c>
      <c r="Q11" s="69" t="s">
        <v>188</v>
      </c>
    </row>
    <row r="12" spans="1:17" x14ac:dyDescent="0.25">
      <c r="A12" s="65" t="s">
        <v>189</v>
      </c>
      <c r="B12" s="60"/>
      <c r="C12" s="60"/>
      <c r="D12" s="60"/>
      <c r="E12" s="60"/>
      <c r="F12" s="60"/>
      <c r="G12" s="60"/>
      <c r="H12" s="60"/>
      <c r="I12" s="60"/>
      <c r="J12" s="66">
        <v>974.11</v>
      </c>
      <c r="K12" s="67" t="s">
        <v>190</v>
      </c>
      <c r="L12" s="67" t="s">
        <v>191</v>
      </c>
      <c r="M12" s="68" t="s">
        <v>127</v>
      </c>
      <c r="N12" s="69" t="s">
        <v>192</v>
      </c>
      <c r="O12" s="69" t="s">
        <v>193</v>
      </c>
      <c r="P12" s="69" t="s">
        <v>194</v>
      </c>
      <c r="Q12" s="69" t="s">
        <v>195</v>
      </c>
    </row>
    <row r="13" spans="1:17" x14ac:dyDescent="0.25">
      <c r="A13" s="59" t="s">
        <v>196</v>
      </c>
      <c r="B13" s="60"/>
      <c r="C13" s="60"/>
      <c r="D13" s="60"/>
      <c r="E13" s="60"/>
      <c r="F13" s="60"/>
      <c r="G13" s="60"/>
      <c r="H13" s="60"/>
      <c r="I13" s="60"/>
      <c r="J13" s="61">
        <v>575.5</v>
      </c>
      <c r="K13" s="62" t="s">
        <v>197</v>
      </c>
      <c r="L13" s="62" t="s">
        <v>198</v>
      </c>
      <c r="M13" s="63" t="s">
        <v>129</v>
      </c>
      <c r="N13" s="64" t="s">
        <v>199</v>
      </c>
      <c r="O13" s="64" t="s">
        <v>200</v>
      </c>
      <c r="P13" s="64" t="s">
        <v>201</v>
      </c>
      <c r="Q13" s="64" t="s">
        <v>202</v>
      </c>
    </row>
    <row r="14" spans="1:17" x14ac:dyDescent="0.25">
      <c r="A14" s="70" t="s">
        <v>203</v>
      </c>
      <c r="B14" s="60"/>
      <c r="C14" s="60"/>
      <c r="D14" s="60"/>
      <c r="E14" s="60"/>
      <c r="F14" s="60"/>
      <c r="G14" s="60"/>
      <c r="H14" s="60"/>
      <c r="I14" s="60"/>
      <c r="J14" s="66">
        <v>497.97</v>
      </c>
      <c r="K14" s="67" t="s">
        <v>204</v>
      </c>
      <c r="L14" s="67" t="s">
        <v>205</v>
      </c>
      <c r="M14" s="68" t="s">
        <v>130</v>
      </c>
      <c r="N14" s="69" t="s">
        <v>206</v>
      </c>
      <c r="O14" s="69" t="s">
        <v>207</v>
      </c>
      <c r="P14" s="69" t="s">
        <v>208</v>
      </c>
      <c r="Q14" s="69" t="s">
        <v>209</v>
      </c>
    </row>
    <row r="15" spans="1:17" x14ac:dyDescent="0.25">
      <c r="A15" s="71" t="s">
        <v>210</v>
      </c>
      <c r="B15" s="60"/>
      <c r="C15" s="60"/>
      <c r="D15" s="60"/>
      <c r="E15" s="60"/>
      <c r="F15" s="60"/>
      <c r="G15" s="60"/>
      <c r="H15" s="60"/>
      <c r="I15" s="60"/>
      <c r="J15" s="66">
        <v>440.55</v>
      </c>
      <c r="K15" s="67" t="s">
        <v>211</v>
      </c>
      <c r="L15" s="67" t="s">
        <v>212</v>
      </c>
      <c r="M15" s="68" t="s">
        <v>131</v>
      </c>
      <c r="N15" s="69" t="s">
        <v>213</v>
      </c>
      <c r="O15" s="69" t="s">
        <v>214</v>
      </c>
      <c r="P15" s="69" t="s">
        <v>215</v>
      </c>
      <c r="Q15" s="69" t="s">
        <v>216</v>
      </c>
    </row>
    <row r="16" spans="1:17" x14ac:dyDescent="0.25">
      <c r="A16" s="71" t="s">
        <v>217</v>
      </c>
      <c r="B16" s="60"/>
      <c r="C16" s="60"/>
      <c r="D16" s="60"/>
      <c r="E16" s="60"/>
      <c r="F16" s="60"/>
      <c r="G16" s="60"/>
      <c r="H16" s="60"/>
      <c r="I16" s="60"/>
      <c r="J16" s="66">
        <v>597.41</v>
      </c>
      <c r="K16" s="67" t="s">
        <v>218</v>
      </c>
      <c r="L16" s="67" t="s">
        <v>219</v>
      </c>
      <c r="M16" s="68" t="s">
        <v>132</v>
      </c>
      <c r="N16" s="69" t="s">
        <v>220</v>
      </c>
      <c r="O16" s="69">
        <v>610.82000000000005</v>
      </c>
      <c r="P16" s="69" t="s">
        <v>221</v>
      </c>
      <c r="Q16" s="69" t="s">
        <v>222</v>
      </c>
    </row>
    <row r="17" spans="1:17" x14ac:dyDescent="0.25">
      <c r="A17" s="71" t="s">
        <v>223</v>
      </c>
      <c r="B17" s="60"/>
      <c r="C17" s="60"/>
      <c r="D17" s="60"/>
      <c r="E17" s="60"/>
      <c r="F17" s="60"/>
      <c r="G17" s="60"/>
      <c r="H17" s="60"/>
      <c r="I17" s="60"/>
      <c r="J17" s="66">
        <v>508.22</v>
      </c>
      <c r="K17" s="67" t="s">
        <v>224</v>
      </c>
      <c r="L17" s="67" t="s">
        <v>224</v>
      </c>
      <c r="M17" s="68" t="s">
        <v>133</v>
      </c>
      <c r="N17" s="69" t="s">
        <v>225</v>
      </c>
      <c r="O17" s="69" t="s">
        <v>226</v>
      </c>
      <c r="P17" s="69" t="s">
        <v>227</v>
      </c>
      <c r="Q17" s="69" t="s">
        <v>228</v>
      </c>
    </row>
    <row r="18" spans="1:17" x14ac:dyDescent="0.25">
      <c r="A18" s="71" t="s">
        <v>229</v>
      </c>
      <c r="B18" s="60"/>
      <c r="C18" s="60"/>
      <c r="D18" s="60"/>
      <c r="E18" s="60"/>
      <c r="F18" s="60"/>
      <c r="G18" s="60"/>
      <c r="H18" s="60"/>
      <c r="I18" s="60"/>
      <c r="J18" s="66">
        <v>590.59</v>
      </c>
      <c r="K18" s="67" t="s">
        <v>230</v>
      </c>
      <c r="L18" s="67" t="s">
        <v>231</v>
      </c>
      <c r="M18" s="68" t="s">
        <v>231</v>
      </c>
      <c r="N18" s="69" t="s">
        <v>232</v>
      </c>
      <c r="O18" s="69" t="s">
        <v>233</v>
      </c>
      <c r="P18" s="69" t="s">
        <v>234</v>
      </c>
      <c r="Q18" s="69" t="s">
        <v>235</v>
      </c>
    </row>
    <row r="19" spans="1:17" x14ac:dyDescent="0.25">
      <c r="A19" s="65" t="s">
        <v>236</v>
      </c>
      <c r="B19" s="60"/>
      <c r="C19" s="60"/>
      <c r="D19" s="60"/>
      <c r="E19" s="60"/>
      <c r="F19" s="60"/>
      <c r="G19" s="60"/>
      <c r="H19" s="60"/>
      <c r="I19" s="60"/>
      <c r="J19" s="66">
        <v>941.32</v>
      </c>
      <c r="K19" s="67" t="s">
        <v>237</v>
      </c>
      <c r="L19" s="67" t="s">
        <v>238</v>
      </c>
      <c r="M19" s="68" t="s">
        <v>239</v>
      </c>
      <c r="N19" s="69" t="s">
        <v>239</v>
      </c>
      <c r="O19" s="69" t="s">
        <v>240</v>
      </c>
      <c r="P19" s="69" t="s">
        <v>241</v>
      </c>
      <c r="Q19" s="69" t="s">
        <v>242</v>
      </c>
    </row>
    <row r="20" spans="1:17" x14ac:dyDescent="0.25">
      <c r="A20" s="71" t="s">
        <v>45</v>
      </c>
      <c r="B20" s="60"/>
      <c r="C20" s="60"/>
      <c r="D20" s="60"/>
      <c r="E20" s="60"/>
      <c r="F20" s="60"/>
      <c r="G20" s="60"/>
      <c r="H20" s="60"/>
      <c r="I20" s="60"/>
      <c r="J20" s="61"/>
      <c r="K20" s="67"/>
      <c r="L20" s="67"/>
      <c r="M20" s="68"/>
      <c r="N20" s="69"/>
      <c r="O20" s="69"/>
      <c r="P20" s="69"/>
      <c r="Q20" s="69"/>
    </row>
    <row r="21" spans="1:17" x14ac:dyDescent="0.25">
      <c r="A21" s="71" t="s">
        <v>243</v>
      </c>
      <c r="B21" s="60"/>
      <c r="C21" s="60"/>
      <c r="D21" s="60"/>
      <c r="E21" s="60"/>
      <c r="F21" s="60"/>
      <c r="G21" s="60"/>
      <c r="H21" s="60"/>
      <c r="I21" s="60"/>
      <c r="J21" s="66">
        <v>632.16999999999996</v>
      </c>
      <c r="K21" s="67" t="s">
        <v>244</v>
      </c>
      <c r="L21" s="67" t="s">
        <v>245</v>
      </c>
      <c r="M21" s="68" t="s">
        <v>246</v>
      </c>
      <c r="N21" s="69" t="s">
        <v>246</v>
      </c>
      <c r="O21" s="69" t="s">
        <v>247</v>
      </c>
      <c r="P21" s="69" t="s">
        <v>248</v>
      </c>
      <c r="Q21" s="69" t="s">
        <v>249</v>
      </c>
    </row>
    <row r="22" spans="1:17" x14ac:dyDescent="0.25">
      <c r="A22" s="71" t="s">
        <v>250</v>
      </c>
      <c r="B22" s="60"/>
      <c r="C22" s="60"/>
      <c r="D22" s="60"/>
      <c r="E22" s="60"/>
      <c r="F22" s="60"/>
      <c r="G22" s="60"/>
      <c r="H22" s="60"/>
      <c r="I22" s="60"/>
      <c r="J22" s="66">
        <v>1207.9000000000001</v>
      </c>
      <c r="K22" s="67" t="s">
        <v>251</v>
      </c>
      <c r="L22" s="67" t="s">
        <v>252</v>
      </c>
      <c r="M22" s="68" t="s">
        <v>253</v>
      </c>
      <c r="N22" s="69" t="s">
        <v>254</v>
      </c>
      <c r="O22" s="69" t="s">
        <v>255</v>
      </c>
      <c r="P22" s="69" t="s">
        <v>256</v>
      </c>
      <c r="Q22" s="69" t="s">
        <v>257</v>
      </c>
    </row>
    <row r="23" spans="1:17" x14ac:dyDescent="0.25">
      <c r="A23" s="71" t="s">
        <v>258</v>
      </c>
      <c r="B23" s="60"/>
      <c r="C23" s="60"/>
      <c r="D23" s="60"/>
      <c r="E23" s="60"/>
      <c r="F23" s="60"/>
      <c r="G23" s="60"/>
      <c r="H23" s="60"/>
      <c r="I23" s="60"/>
      <c r="J23" s="66">
        <v>470.59</v>
      </c>
      <c r="K23" s="67" t="s">
        <v>259</v>
      </c>
      <c r="L23" s="67" t="s">
        <v>259</v>
      </c>
      <c r="M23" s="68" t="s">
        <v>259</v>
      </c>
      <c r="N23" s="69" t="s">
        <v>259</v>
      </c>
      <c r="O23" s="69" t="s">
        <v>259</v>
      </c>
      <c r="P23" s="69" t="s">
        <v>259</v>
      </c>
      <c r="Q23" s="69" t="s">
        <v>259</v>
      </c>
    </row>
    <row r="24" spans="1:17" x14ac:dyDescent="0.25">
      <c r="A24" s="71" t="s">
        <v>260</v>
      </c>
      <c r="B24" s="60"/>
      <c r="C24" s="60"/>
      <c r="D24" s="60"/>
      <c r="E24" s="60"/>
      <c r="F24" s="60"/>
      <c r="G24" s="60"/>
      <c r="H24" s="60"/>
      <c r="I24" s="60"/>
      <c r="J24" s="66">
        <v>436.69</v>
      </c>
      <c r="K24" s="67" t="s">
        <v>261</v>
      </c>
      <c r="L24" s="67" t="s">
        <v>261</v>
      </c>
      <c r="M24" s="68" t="s">
        <v>134</v>
      </c>
      <c r="N24" s="69" t="s">
        <v>262</v>
      </c>
      <c r="O24" s="69" t="s">
        <v>262</v>
      </c>
      <c r="P24" s="69" t="s">
        <v>263</v>
      </c>
      <c r="Q24" s="69" t="s">
        <v>263</v>
      </c>
    </row>
    <row r="25" spans="1:17" x14ac:dyDescent="0.25">
      <c r="A25" s="72" t="s">
        <v>264</v>
      </c>
      <c r="B25" s="60"/>
      <c r="C25" s="60"/>
      <c r="D25" s="60"/>
      <c r="E25" s="60"/>
      <c r="F25" s="60"/>
      <c r="G25" s="60"/>
      <c r="H25" s="60"/>
      <c r="I25" s="60"/>
      <c r="J25" s="72">
        <v>118.92</v>
      </c>
      <c r="K25" s="72" t="s">
        <v>265</v>
      </c>
      <c r="L25" s="72" t="s">
        <v>266</v>
      </c>
      <c r="M25" s="72" t="s">
        <v>267</v>
      </c>
      <c r="N25" s="64" t="s">
        <v>268</v>
      </c>
      <c r="O25" s="64" t="s">
        <v>269</v>
      </c>
      <c r="P25" s="64" t="s">
        <v>270</v>
      </c>
      <c r="Q25" s="64" t="s">
        <v>271</v>
      </c>
    </row>
  </sheetData>
  <mergeCells count="3">
    <mergeCell ref="A4:A5"/>
    <mergeCell ref="B4:M4"/>
    <mergeCell ref="N4:Q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39997558519241921"/>
  </sheetPr>
  <dimension ref="A1:AZ262"/>
  <sheetViews>
    <sheetView zoomScale="90" zoomScaleNormal="90" workbookViewId="0">
      <pane xSplit="2" ySplit="5" topLeftCell="C6" activePane="bottomRight" state="frozen"/>
      <selection activeCell="E19" sqref="E19"/>
      <selection pane="topRight" activeCell="E19" sqref="E19"/>
      <selection pane="bottomLeft" activeCell="E19" sqref="E19"/>
      <selection pane="bottomRight" activeCell="B9" sqref="B9"/>
    </sheetView>
  </sheetViews>
  <sheetFormatPr defaultColWidth="9.140625" defaultRowHeight="12" x14ac:dyDescent="0.2"/>
  <cols>
    <col min="1" max="1" width="3.42578125" style="1" customWidth="1"/>
    <col min="2" max="2" width="49.140625" style="1" bestFit="1" customWidth="1"/>
    <col min="3" max="3" width="8.28515625" style="1" bestFit="1" customWidth="1"/>
    <col min="4" max="4" width="7.7109375" style="1" customWidth="1"/>
    <col min="5" max="5" width="7.140625" style="1" bestFit="1" customWidth="1"/>
    <col min="6" max="7" width="6.42578125" style="1" bestFit="1" customWidth="1"/>
    <col min="8" max="15" width="6.28515625" style="1" bestFit="1" customWidth="1"/>
    <col min="16" max="16" width="6.28515625" style="1" customWidth="1"/>
    <col min="17" max="17" width="5.28515625" style="1" customWidth="1"/>
    <col min="18" max="18" width="6.42578125" style="1" bestFit="1" customWidth="1"/>
    <col min="19" max="27" width="5.28515625" style="1" customWidth="1"/>
    <col min="28" max="16384" width="9.140625" style="1"/>
  </cols>
  <sheetData>
    <row r="1" spans="1:52" x14ac:dyDescent="0.2">
      <c r="A1" s="1" t="s">
        <v>65</v>
      </c>
    </row>
    <row r="2" spans="1:52" x14ac:dyDescent="0.2">
      <c r="A2" s="1" t="s">
        <v>332</v>
      </c>
    </row>
    <row r="4" spans="1:52" x14ac:dyDescent="0.2">
      <c r="A4" s="4"/>
      <c r="B4" s="314" t="s">
        <v>2</v>
      </c>
      <c r="C4" s="12" t="s">
        <v>64</v>
      </c>
      <c r="D4" s="311" t="s">
        <v>89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79">
        <v>2016</v>
      </c>
      <c r="AC4" s="311" t="s">
        <v>295</v>
      </c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3"/>
      <c r="AO4" s="311" t="s">
        <v>299</v>
      </c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x14ac:dyDescent="0.2">
      <c r="A5" s="5"/>
      <c r="B5" s="315"/>
      <c r="C5" s="13" t="s">
        <v>90</v>
      </c>
      <c r="D5" s="50" t="s">
        <v>3</v>
      </c>
      <c r="E5" s="51" t="s">
        <v>4</v>
      </c>
      <c r="F5" s="51" t="s">
        <v>5</v>
      </c>
      <c r="G5" s="51" t="s">
        <v>6</v>
      </c>
      <c r="H5" s="51" t="s">
        <v>0</v>
      </c>
      <c r="I5" s="51" t="s">
        <v>7</v>
      </c>
      <c r="J5" s="51" t="s">
        <v>8</v>
      </c>
      <c r="K5" s="51" t="s">
        <v>9</v>
      </c>
      <c r="L5" s="51" t="s">
        <v>10</v>
      </c>
      <c r="M5" s="51" t="s">
        <v>11</v>
      </c>
      <c r="N5" s="51" t="s">
        <v>12</v>
      </c>
      <c r="O5" s="52" t="s">
        <v>13</v>
      </c>
      <c r="P5" s="50" t="s">
        <v>3</v>
      </c>
      <c r="Q5" s="51" t="s">
        <v>4</v>
      </c>
      <c r="R5" s="51" t="s">
        <v>5</v>
      </c>
      <c r="S5" s="51" t="s">
        <v>6</v>
      </c>
      <c r="T5" s="51" t="s">
        <v>0</v>
      </c>
      <c r="U5" s="51" t="s">
        <v>7</v>
      </c>
      <c r="V5" s="51" t="s">
        <v>8</v>
      </c>
      <c r="W5" s="51" t="s">
        <v>9</v>
      </c>
      <c r="X5" s="51" t="s">
        <v>10</v>
      </c>
      <c r="Y5" s="51" t="s">
        <v>11</v>
      </c>
      <c r="Z5" s="51" t="s">
        <v>12</v>
      </c>
      <c r="AA5" s="52" t="s">
        <v>13</v>
      </c>
      <c r="AB5" s="180" t="s">
        <v>66</v>
      </c>
      <c r="AC5" s="202" t="s">
        <v>3</v>
      </c>
      <c r="AD5" s="202" t="s">
        <v>4</v>
      </c>
      <c r="AE5" s="202" t="s">
        <v>5</v>
      </c>
      <c r="AF5" s="202" t="s">
        <v>6</v>
      </c>
      <c r="AG5" s="202" t="s">
        <v>0</v>
      </c>
      <c r="AH5" s="202" t="s">
        <v>7</v>
      </c>
      <c r="AI5" s="202" t="s">
        <v>8</v>
      </c>
      <c r="AJ5" s="202" t="s">
        <v>9</v>
      </c>
      <c r="AK5" s="202" t="s">
        <v>10</v>
      </c>
      <c r="AL5" s="202" t="s">
        <v>11</v>
      </c>
      <c r="AM5" s="202" t="s">
        <v>12</v>
      </c>
      <c r="AN5" s="202" t="s">
        <v>13</v>
      </c>
      <c r="AO5" s="194" t="s">
        <v>3</v>
      </c>
      <c r="AP5" s="178" t="s">
        <v>4</v>
      </c>
      <c r="AQ5" s="178" t="s">
        <v>5</v>
      </c>
      <c r="AR5" s="178" t="s">
        <v>6</v>
      </c>
      <c r="AS5" s="178" t="s">
        <v>0</v>
      </c>
      <c r="AT5" s="178" t="s">
        <v>7</v>
      </c>
      <c r="AU5" s="178" t="s">
        <v>8</v>
      </c>
      <c r="AV5" s="178" t="s">
        <v>9</v>
      </c>
      <c r="AW5" s="178" t="s">
        <v>10</v>
      </c>
      <c r="AX5" s="178" t="s">
        <v>11</v>
      </c>
      <c r="AY5" s="178" t="s">
        <v>12</v>
      </c>
      <c r="AZ5" s="195" t="s">
        <v>13</v>
      </c>
    </row>
    <row r="6" spans="1:52" ht="20.25" customHeight="1" x14ac:dyDescent="0.2">
      <c r="B6" s="22" t="s">
        <v>49</v>
      </c>
      <c r="C6" s="29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5"/>
      <c r="P6" s="53"/>
      <c r="Q6" s="54"/>
      <c r="R6" s="54"/>
      <c r="S6" s="54"/>
      <c r="T6" s="54"/>
      <c r="U6" s="54"/>
      <c r="V6" s="54"/>
      <c r="W6" s="54"/>
      <c r="X6" s="54"/>
      <c r="Y6" s="54"/>
      <c r="Z6" s="54"/>
      <c r="AA6" s="55"/>
      <c r="AC6" s="157"/>
      <c r="AN6" s="98"/>
      <c r="AO6" s="157"/>
      <c r="AZ6" s="98"/>
    </row>
    <row r="7" spans="1:52" x14ac:dyDescent="0.2">
      <c r="A7" s="56" t="s">
        <v>14</v>
      </c>
      <c r="B7" s="48" t="s">
        <v>15</v>
      </c>
      <c r="C7" s="26">
        <v>124.8779</v>
      </c>
      <c r="D7" s="21">
        <v>123.4235</v>
      </c>
      <c r="E7" s="20">
        <v>124.0612</v>
      </c>
      <c r="F7" s="20">
        <v>124.2761</v>
      </c>
      <c r="G7" s="20">
        <v>120.65600000000001</v>
      </c>
      <c r="H7" s="20">
        <v>122.8592</v>
      </c>
      <c r="I7" s="20">
        <v>124.33329999999999</v>
      </c>
      <c r="J7" s="20">
        <v>124.0872</v>
      </c>
      <c r="K7" s="20">
        <v>124.84139999999999</v>
      </c>
      <c r="L7" s="20">
        <v>124.97629999999999</v>
      </c>
      <c r="M7" s="20">
        <v>125.2079</v>
      </c>
      <c r="N7" s="20">
        <v>124.9569</v>
      </c>
      <c r="O7" s="19">
        <v>126.4405</v>
      </c>
      <c r="P7" s="21">
        <v>-1.1646576375803825</v>
      </c>
      <c r="Q7" s="20">
        <v>0.51667632177016154</v>
      </c>
      <c r="R7" s="20">
        <v>0.17322095868813142</v>
      </c>
      <c r="S7" s="20">
        <v>-2.9129494729879628</v>
      </c>
      <c r="T7" s="20">
        <v>1.826017769526584</v>
      </c>
      <c r="U7" s="20">
        <v>1.1998287470535318</v>
      </c>
      <c r="V7" s="20">
        <v>-0.19793570990233383</v>
      </c>
      <c r="W7" s="20">
        <v>0.60779838694079436</v>
      </c>
      <c r="X7" s="20">
        <v>0.1080571028521002</v>
      </c>
      <c r="Y7" s="20">
        <v>0.18531513574973837</v>
      </c>
      <c r="Z7" s="20">
        <v>-0.20046658397752104</v>
      </c>
      <c r="AA7" s="19">
        <v>1.1872893773773161</v>
      </c>
      <c r="AB7" s="7">
        <f>AVERAGE(D7:O7)</f>
        <v>124.17662499999999</v>
      </c>
      <c r="AC7" s="157"/>
      <c r="AN7" s="98"/>
      <c r="AO7" s="157"/>
      <c r="AZ7" s="98"/>
    </row>
    <row r="8" spans="1:52" x14ac:dyDescent="0.2">
      <c r="A8" s="3" t="s">
        <v>16</v>
      </c>
      <c r="B8" s="1" t="s">
        <v>17</v>
      </c>
      <c r="C8" s="14">
        <v>127.8036</v>
      </c>
      <c r="D8" s="10">
        <v>125.7961</v>
      </c>
      <c r="E8" s="7">
        <v>126.8266</v>
      </c>
      <c r="F8" s="7">
        <v>126.9915</v>
      </c>
      <c r="G8" s="7">
        <v>122.9389</v>
      </c>
      <c r="H8" s="7">
        <v>125.8856</v>
      </c>
      <c r="I8" s="7">
        <v>127.2851</v>
      </c>
      <c r="J8" s="7">
        <v>126.8394</v>
      </c>
      <c r="K8" s="7">
        <v>127.9705</v>
      </c>
      <c r="L8" s="7">
        <v>128.0378</v>
      </c>
      <c r="M8" s="7">
        <v>128.02930000000001</v>
      </c>
      <c r="N8" s="7">
        <v>128.11109999999999</v>
      </c>
      <c r="O8" s="11">
        <v>130.0309</v>
      </c>
      <c r="P8" s="10">
        <v>-1.5707695244891438</v>
      </c>
      <c r="Q8" s="7">
        <v>0.81918278865561289</v>
      </c>
      <c r="R8" s="7">
        <v>0.13002004311398627</v>
      </c>
      <c r="S8" s="7">
        <v>-3.1912372087895631</v>
      </c>
      <c r="T8" s="7">
        <v>2.3968817030248299</v>
      </c>
      <c r="U8" s="7">
        <v>1.1117236602121316</v>
      </c>
      <c r="V8" s="7">
        <v>-0.35015881670360643</v>
      </c>
      <c r="W8" s="7">
        <v>0.89175760844028229</v>
      </c>
      <c r="X8" s="7">
        <v>5.2590245408123765E-2</v>
      </c>
      <c r="Y8" s="7">
        <v>-6.6386645193825203E-3</v>
      </c>
      <c r="Z8" s="7">
        <v>6.3891624807748681E-2</v>
      </c>
      <c r="AA8" s="11">
        <v>1.4985430614521376</v>
      </c>
      <c r="AC8" s="157"/>
      <c r="AN8" s="98"/>
      <c r="AO8" s="157"/>
      <c r="AZ8" s="98"/>
    </row>
    <row r="9" spans="1:52" x14ac:dyDescent="0.2">
      <c r="A9" s="3" t="s">
        <v>18</v>
      </c>
      <c r="B9" s="1" t="s">
        <v>19</v>
      </c>
      <c r="C9" s="14">
        <v>114.52209999999999</v>
      </c>
      <c r="D9" s="10">
        <v>115.02549999999999</v>
      </c>
      <c r="E9" s="7">
        <v>114.2727</v>
      </c>
      <c r="F9" s="7">
        <v>114.66459999999999</v>
      </c>
      <c r="G9" s="7">
        <v>112.57510000000001</v>
      </c>
      <c r="H9" s="7">
        <v>112.1467</v>
      </c>
      <c r="I9" s="7">
        <v>113.8848</v>
      </c>
      <c r="J9" s="7">
        <v>114.3454</v>
      </c>
      <c r="K9" s="7">
        <v>113.7659</v>
      </c>
      <c r="L9" s="7">
        <v>114.14</v>
      </c>
      <c r="M9" s="7">
        <v>115.2212</v>
      </c>
      <c r="N9" s="7">
        <v>113.7923</v>
      </c>
      <c r="O9" s="11">
        <v>113.7319</v>
      </c>
      <c r="P9" s="10">
        <v>0.43956581306140841</v>
      </c>
      <c r="Q9" s="7">
        <v>-0.65446357546804279</v>
      </c>
      <c r="R9" s="7">
        <v>0.34295155360816065</v>
      </c>
      <c r="S9" s="7">
        <v>-1.8222712153532887</v>
      </c>
      <c r="T9" s="7">
        <v>-0.38054596442731164</v>
      </c>
      <c r="U9" s="7">
        <v>1.5498449798344516</v>
      </c>
      <c r="V9" s="7">
        <v>0.40444378881114901</v>
      </c>
      <c r="W9" s="7">
        <v>-0.5067978248359758</v>
      </c>
      <c r="X9" s="7">
        <v>0.32883315650823186</v>
      </c>
      <c r="Y9" s="7">
        <v>0.94725775363588183</v>
      </c>
      <c r="Z9" s="7">
        <v>-1.2401363637941618</v>
      </c>
      <c r="AA9" s="11">
        <v>-5.3079162649846558E-2</v>
      </c>
      <c r="AC9" s="157"/>
      <c r="AN9" s="98"/>
      <c r="AO9" s="157"/>
      <c r="AZ9" s="98"/>
    </row>
    <row r="10" spans="1:52" x14ac:dyDescent="0.2">
      <c r="A10" s="56" t="s">
        <v>20</v>
      </c>
      <c r="B10" s="48" t="s">
        <v>21</v>
      </c>
      <c r="C10" s="26">
        <v>122.8319</v>
      </c>
      <c r="D10" s="21">
        <v>122.9239</v>
      </c>
      <c r="E10" s="20">
        <v>122.9191</v>
      </c>
      <c r="F10" s="20">
        <v>124.46980000000001</v>
      </c>
      <c r="G10" s="20">
        <v>122.857</v>
      </c>
      <c r="H10" s="20">
        <v>122.8745</v>
      </c>
      <c r="I10" s="20">
        <v>123.44710000000001</v>
      </c>
      <c r="J10" s="20">
        <v>124.6225</v>
      </c>
      <c r="K10" s="20">
        <v>124.95740000000001</v>
      </c>
      <c r="L10" s="20">
        <v>125.7384</v>
      </c>
      <c r="M10" s="20">
        <v>126.0202</v>
      </c>
      <c r="N10" s="20">
        <v>126.9973</v>
      </c>
      <c r="O10" s="19">
        <v>126.90689999999999</v>
      </c>
      <c r="P10" s="21">
        <v>7.4899110084594267E-2</v>
      </c>
      <c r="Q10" s="20">
        <v>-3.9048549549786688E-3</v>
      </c>
      <c r="R10" s="20">
        <v>1.2615614660374233</v>
      </c>
      <c r="S10" s="20">
        <v>-1.2957359937912707</v>
      </c>
      <c r="T10" s="20">
        <v>1.424420260953653E-2</v>
      </c>
      <c r="U10" s="20">
        <v>0.46600393084001029</v>
      </c>
      <c r="V10" s="20">
        <v>0.9521487341541407</v>
      </c>
      <c r="W10" s="20">
        <v>0.26873156933940873</v>
      </c>
      <c r="X10" s="20">
        <v>0.62501300443190377</v>
      </c>
      <c r="Y10" s="20">
        <v>0.22411610136601393</v>
      </c>
      <c r="Z10" s="20">
        <v>0.77535188803064348</v>
      </c>
      <c r="AA10" s="19">
        <v>-7.1182615693406462E-2</v>
      </c>
      <c r="AB10" s="7">
        <f>AVERAGE(D10:O10)</f>
        <v>124.56117499999999</v>
      </c>
      <c r="AC10" s="157"/>
      <c r="AN10" s="98"/>
      <c r="AO10" s="157"/>
      <c r="AZ10" s="98"/>
    </row>
    <row r="11" spans="1:52" x14ac:dyDescent="0.2">
      <c r="A11" s="56" t="s">
        <v>22</v>
      </c>
      <c r="B11" s="48" t="s">
        <v>23</v>
      </c>
      <c r="C11" s="26">
        <v>124.6557</v>
      </c>
      <c r="D11" s="21">
        <v>124.70350000000001</v>
      </c>
      <c r="E11" s="20">
        <v>124.6969</v>
      </c>
      <c r="F11" s="20">
        <v>126.5385</v>
      </c>
      <c r="G11" s="20">
        <v>124.6208</v>
      </c>
      <c r="H11" s="20">
        <v>124.65300000000001</v>
      </c>
      <c r="I11" s="20">
        <v>125.2944</v>
      </c>
      <c r="J11" s="20">
        <v>126.70910000000001</v>
      </c>
      <c r="K11" s="20">
        <v>127.1207</v>
      </c>
      <c r="L11" s="20">
        <v>127.97199999999999</v>
      </c>
      <c r="M11" s="20">
        <v>128.25470000000001</v>
      </c>
      <c r="N11" s="20">
        <v>129.38130000000001</v>
      </c>
      <c r="O11" s="19">
        <v>129.2748</v>
      </c>
      <c r="P11" s="21">
        <v>3.8345619173458891E-2</v>
      </c>
      <c r="Q11" s="20">
        <v>-5.2925539379455539E-3</v>
      </c>
      <c r="R11" s="20">
        <v>1.4768610927777672</v>
      </c>
      <c r="S11" s="20">
        <v>-1.5155071381437242</v>
      </c>
      <c r="T11" s="20">
        <v>2.5838383319640956E-2</v>
      </c>
      <c r="U11" s="20">
        <v>0.51454838632041755</v>
      </c>
      <c r="V11" s="20">
        <v>1.1291007419326089</v>
      </c>
      <c r="W11" s="20">
        <v>0.32483854750763191</v>
      </c>
      <c r="X11" s="20">
        <v>0.66967850239968374</v>
      </c>
      <c r="Y11" s="20">
        <v>0.22090769855907522</v>
      </c>
      <c r="Z11" s="20">
        <v>0.87840835462559741</v>
      </c>
      <c r="AA11" s="19">
        <v>-8.2314832205280922E-2</v>
      </c>
      <c r="AC11" s="157"/>
      <c r="AN11" s="98"/>
      <c r="AO11" s="157"/>
      <c r="AZ11" s="98"/>
    </row>
    <row r="12" spans="1:52" x14ac:dyDescent="0.2">
      <c r="A12" s="3" t="s">
        <v>24</v>
      </c>
      <c r="B12" s="1" t="s">
        <v>25</v>
      </c>
      <c r="C12" s="14">
        <v>129.83160000000001</v>
      </c>
      <c r="D12" s="10">
        <v>130.04509999999999</v>
      </c>
      <c r="E12" s="7">
        <v>129.68170000000001</v>
      </c>
      <c r="F12" s="7">
        <v>133.6045</v>
      </c>
      <c r="G12" s="7">
        <v>130.33330000000001</v>
      </c>
      <c r="H12" s="7">
        <v>129.93889999999999</v>
      </c>
      <c r="I12" s="7">
        <v>130.6063</v>
      </c>
      <c r="J12" s="7">
        <v>133.43889999999999</v>
      </c>
      <c r="K12" s="7">
        <v>134.2501</v>
      </c>
      <c r="L12" s="7">
        <v>135.49039999999999</v>
      </c>
      <c r="M12" s="7">
        <v>135.65729999999999</v>
      </c>
      <c r="N12" s="7">
        <v>137.84479999999999</v>
      </c>
      <c r="O12" s="11">
        <v>137.042</v>
      </c>
      <c r="P12" s="10">
        <v>0.16444378718276756</v>
      </c>
      <c r="Q12" s="7">
        <v>-0.27944151682761165</v>
      </c>
      <c r="R12" s="7">
        <v>3.024944922837991</v>
      </c>
      <c r="S12" s="7">
        <v>-2.4484205247577688</v>
      </c>
      <c r="T12" s="7">
        <v>-0.30260877304573636</v>
      </c>
      <c r="U12" s="7">
        <v>0.51362601961384535</v>
      </c>
      <c r="V12" s="7">
        <v>2.1688080896556943</v>
      </c>
      <c r="W12" s="7">
        <v>0.60791868038481567</v>
      </c>
      <c r="X12" s="7">
        <v>0.92387268240395393</v>
      </c>
      <c r="Y12" s="7">
        <v>0.12318215903119208</v>
      </c>
      <c r="Z12" s="7">
        <v>1.6125191935856016</v>
      </c>
      <c r="AA12" s="11">
        <v>-0.5823941127993153</v>
      </c>
      <c r="AC12" s="157"/>
      <c r="AN12" s="98"/>
      <c r="AO12" s="157"/>
      <c r="AZ12" s="98"/>
    </row>
    <row r="13" spans="1:52" x14ac:dyDescent="0.2">
      <c r="A13" s="3" t="s">
        <v>26</v>
      </c>
      <c r="B13" s="1" t="s">
        <v>67</v>
      </c>
      <c r="C13" s="14">
        <v>123.3434</v>
      </c>
      <c r="D13" s="10">
        <v>124.5605</v>
      </c>
      <c r="E13" s="7">
        <v>125.27809999999999</v>
      </c>
      <c r="F13" s="7">
        <v>125.69119999999999</v>
      </c>
      <c r="G13" s="7">
        <v>125.88120000000001</v>
      </c>
      <c r="H13" s="7">
        <v>126.9558</v>
      </c>
      <c r="I13" s="7">
        <v>128.19319999999999</v>
      </c>
      <c r="J13" s="7">
        <v>128.6403</v>
      </c>
      <c r="K13" s="7">
        <v>128.89660000000001</v>
      </c>
      <c r="L13" s="7">
        <v>130.42060000000001</v>
      </c>
      <c r="M13" s="7">
        <v>131.0403</v>
      </c>
      <c r="N13" s="7">
        <v>131.33529999999999</v>
      </c>
      <c r="O13" s="11">
        <v>132.13159999999999</v>
      </c>
      <c r="P13" s="10">
        <v>0.98675729710710269</v>
      </c>
      <c r="Q13" s="7">
        <v>0.5761055872447447</v>
      </c>
      <c r="R13" s="7">
        <v>0.32974638025321268</v>
      </c>
      <c r="S13" s="7">
        <v>0.15116412286620859</v>
      </c>
      <c r="T13" s="7">
        <v>0.85366202419423198</v>
      </c>
      <c r="U13" s="7">
        <v>0.97466992449340151</v>
      </c>
      <c r="V13" s="7">
        <v>0.34877044960263581</v>
      </c>
      <c r="W13" s="7">
        <v>0.19923771943940599</v>
      </c>
      <c r="X13" s="7">
        <v>1.1823430563723176</v>
      </c>
      <c r="Y13" s="7">
        <v>0.47515499852016824</v>
      </c>
      <c r="Z13" s="7">
        <v>0.22512158473384716</v>
      </c>
      <c r="AA13" s="11">
        <v>0.60631071768214806</v>
      </c>
      <c r="AC13" s="157"/>
      <c r="AN13" s="98"/>
      <c r="AO13" s="157"/>
      <c r="AZ13" s="98"/>
    </row>
    <row r="14" spans="1:52" x14ac:dyDescent="0.2">
      <c r="A14" s="3" t="s">
        <v>27</v>
      </c>
      <c r="B14" s="1" t="s">
        <v>28</v>
      </c>
      <c r="C14" s="14">
        <v>112.91889999999999</v>
      </c>
      <c r="D14" s="10">
        <v>113.06019999999999</v>
      </c>
      <c r="E14" s="7">
        <v>113.55880000000001</v>
      </c>
      <c r="F14" s="7">
        <v>113.3956</v>
      </c>
      <c r="G14" s="7">
        <v>113.2423</v>
      </c>
      <c r="H14" s="7">
        <v>113.3827</v>
      </c>
      <c r="I14" s="7">
        <v>113.8068</v>
      </c>
      <c r="J14" s="7">
        <v>113.86499999999999</v>
      </c>
      <c r="K14" s="7">
        <v>113.85509999999999</v>
      </c>
      <c r="L14" s="7">
        <v>113.9657</v>
      </c>
      <c r="M14" s="7">
        <v>114.2372</v>
      </c>
      <c r="N14" s="7">
        <v>114.4045</v>
      </c>
      <c r="O14" s="11">
        <v>114.5886</v>
      </c>
      <c r="P14" s="10">
        <v>0.12513405638914396</v>
      </c>
      <c r="Q14" s="7">
        <v>0.44100399610120133</v>
      </c>
      <c r="R14" s="7">
        <v>-0.14371409349165659</v>
      </c>
      <c r="S14" s="7">
        <v>-0.13519043066926895</v>
      </c>
      <c r="T14" s="7">
        <v>0.1239819396109048</v>
      </c>
      <c r="U14" s="7">
        <v>0.37404295364283591</v>
      </c>
      <c r="V14" s="7">
        <v>5.1139299233437165E-2</v>
      </c>
      <c r="W14" s="7">
        <v>-8.6945066526165175E-3</v>
      </c>
      <c r="X14" s="7">
        <v>9.7141015202661218E-2</v>
      </c>
      <c r="Y14" s="7">
        <v>0.23822957258192876</v>
      </c>
      <c r="Z14" s="7">
        <v>0.14644966788401442</v>
      </c>
      <c r="AA14" s="11">
        <v>0.16092024352189016</v>
      </c>
      <c r="AC14" s="157"/>
      <c r="AN14" s="98"/>
      <c r="AO14" s="157"/>
      <c r="AZ14" s="98"/>
    </row>
    <row r="15" spans="1:52" x14ac:dyDescent="0.2">
      <c r="A15" s="3" t="s">
        <v>29</v>
      </c>
      <c r="B15" s="1" t="s">
        <v>30</v>
      </c>
      <c r="C15" s="14">
        <v>117.36879999999999</v>
      </c>
      <c r="D15" s="10">
        <v>117.91289999999999</v>
      </c>
      <c r="E15" s="7">
        <v>118.04900000000001</v>
      </c>
      <c r="F15" s="7">
        <v>118.36799999999999</v>
      </c>
      <c r="G15" s="7">
        <v>118.8056</v>
      </c>
      <c r="H15" s="7">
        <v>119.38930000000001</v>
      </c>
      <c r="I15" s="7">
        <v>120.64709999999999</v>
      </c>
      <c r="J15" s="7">
        <v>121.1763</v>
      </c>
      <c r="K15" s="7">
        <v>121.0685</v>
      </c>
      <c r="L15" s="7">
        <v>121.1039</v>
      </c>
      <c r="M15" s="7">
        <v>121.5453</v>
      </c>
      <c r="N15" s="7">
        <v>121.9144</v>
      </c>
      <c r="O15" s="11">
        <v>121.9008</v>
      </c>
      <c r="P15" s="10">
        <v>0.46358146287599455</v>
      </c>
      <c r="Q15" s="7">
        <v>0.11542418174772498</v>
      </c>
      <c r="R15" s="7">
        <v>0.27022677023946695</v>
      </c>
      <c r="S15" s="7">
        <v>0.36969451203028131</v>
      </c>
      <c r="T15" s="7">
        <v>0.49130680708654095</v>
      </c>
      <c r="U15" s="7">
        <v>1.053528247506258</v>
      </c>
      <c r="V15" s="7">
        <v>0.43863466258202888</v>
      </c>
      <c r="W15" s="7">
        <v>-8.8961290285309469E-2</v>
      </c>
      <c r="X15" s="7">
        <v>2.9239645324750582E-2</v>
      </c>
      <c r="Y15" s="7">
        <v>0.36448041722851332</v>
      </c>
      <c r="Z15" s="7">
        <v>0.30367278701850509</v>
      </c>
      <c r="AA15" s="11">
        <v>-1.1155368028712543E-2</v>
      </c>
      <c r="AC15" s="157"/>
      <c r="AN15" s="98"/>
      <c r="AO15" s="157"/>
      <c r="AZ15" s="98"/>
    </row>
    <row r="16" spans="1:52" x14ac:dyDescent="0.2">
      <c r="A16" s="3" t="s">
        <v>31</v>
      </c>
      <c r="B16" s="1" t="s">
        <v>32</v>
      </c>
      <c r="C16" s="14">
        <v>119.5936</v>
      </c>
      <c r="D16" s="10">
        <v>120.07810000000001</v>
      </c>
      <c r="E16" s="7">
        <v>120.035</v>
      </c>
      <c r="F16" s="7">
        <v>120.60769999999999</v>
      </c>
      <c r="G16" s="7">
        <v>121.1814</v>
      </c>
      <c r="H16" s="7">
        <v>121.35120000000001</v>
      </c>
      <c r="I16" s="7">
        <v>121.4034</v>
      </c>
      <c r="J16" s="7">
        <v>122.13039999999999</v>
      </c>
      <c r="K16" s="7">
        <v>122.40479999999999</v>
      </c>
      <c r="L16" s="7">
        <v>122.7396</v>
      </c>
      <c r="M16" s="7">
        <v>123.4786</v>
      </c>
      <c r="N16" s="7">
        <v>124.4097</v>
      </c>
      <c r="O16" s="11">
        <v>124.9862</v>
      </c>
      <c r="P16" s="10">
        <v>0.40512201321810809</v>
      </c>
      <c r="Q16" s="7">
        <v>-3.5893306106617014E-2</v>
      </c>
      <c r="R16" s="7">
        <v>0.4771108426708856</v>
      </c>
      <c r="S16" s="7">
        <v>0.47567443869670201</v>
      </c>
      <c r="T16" s="7">
        <v>0.14012051354416541</v>
      </c>
      <c r="U16" s="7">
        <v>4.3015643850245512E-2</v>
      </c>
      <c r="V16" s="7">
        <v>0.59883001629278065</v>
      </c>
      <c r="W16" s="7">
        <v>0.22467788527672064</v>
      </c>
      <c r="X16" s="7">
        <v>0.27351868554174452</v>
      </c>
      <c r="Y16" s="7">
        <v>0.60208767178645228</v>
      </c>
      <c r="Z16" s="7">
        <v>0.75405778815114577</v>
      </c>
      <c r="AA16" s="11">
        <v>0.4633883049312037</v>
      </c>
      <c r="AC16" s="157"/>
      <c r="AN16" s="98"/>
      <c r="AO16" s="157"/>
      <c r="AZ16" s="98"/>
    </row>
    <row r="17" spans="1:52" x14ac:dyDescent="0.2">
      <c r="A17" s="3" t="s">
        <v>33</v>
      </c>
      <c r="B17" s="1" t="s">
        <v>68</v>
      </c>
      <c r="C17" s="14">
        <v>106.8348</v>
      </c>
      <c r="D17" s="10">
        <v>106.8961</v>
      </c>
      <c r="E17" s="7">
        <v>106.9401</v>
      </c>
      <c r="F17" s="7">
        <v>106.926</v>
      </c>
      <c r="G17" s="7">
        <v>107.19589999999999</v>
      </c>
      <c r="H17" s="7">
        <v>107.1893</v>
      </c>
      <c r="I17" s="7">
        <v>107.22499999999999</v>
      </c>
      <c r="J17" s="7">
        <v>107.4778</v>
      </c>
      <c r="K17" s="7">
        <v>107.36969999999999</v>
      </c>
      <c r="L17" s="7">
        <v>107.376</v>
      </c>
      <c r="M17" s="7">
        <v>107.73690000000001</v>
      </c>
      <c r="N17" s="7">
        <v>107.9269</v>
      </c>
      <c r="O17" s="11">
        <v>108.3719</v>
      </c>
      <c r="P17" s="10">
        <v>5.7378307442895758E-2</v>
      </c>
      <c r="Q17" s="7">
        <v>4.1161464262959017E-2</v>
      </c>
      <c r="R17" s="7">
        <v>-1.3184951201653181E-2</v>
      </c>
      <c r="S17" s="7">
        <v>0.25241755980771063</v>
      </c>
      <c r="T17" s="7">
        <v>-6.1569518983391382E-3</v>
      </c>
      <c r="U17" s="7">
        <v>3.3305563148552521E-2</v>
      </c>
      <c r="V17" s="7">
        <v>0.23576591280019371</v>
      </c>
      <c r="W17" s="7">
        <v>-0.10057891024937932</v>
      </c>
      <c r="X17" s="7">
        <v>5.867577165634426E-3</v>
      </c>
      <c r="Y17" s="7">
        <v>0.33610862762628602</v>
      </c>
      <c r="Z17" s="7">
        <v>0.17635554763502356</v>
      </c>
      <c r="AA17" s="11">
        <v>0.41231611396231449</v>
      </c>
      <c r="AC17" s="157"/>
      <c r="AN17" s="98"/>
      <c r="AO17" s="157"/>
      <c r="AZ17" s="98"/>
    </row>
    <row r="18" spans="1:52" x14ac:dyDescent="0.2">
      <c r="A18" s="3" t="s">
        <v>34</v>
      </c>
      <c r="B18" s="1" t="s">
        <v>35</v>
      </c>
      <c r="C18" s="14">
        <v>129.34229999999999</v>
      </c>
      <c r="D18" s="10">
        <v>126.3563</v>
      </c>
      <c r="E18" s="7">
        <v>126.0261</v>
      </c>
      <c r="F18" s="7">
        <v>125.8618</v>
      </c>
      <c r="G18" s="7">
        <v>121.22580000000001</v>
      </c>
      <c r="H18" s="7">
        <v>120.8194</v>
      </c>
      <c r="I18" s="7">
        <v>120.67100000000001</v>
      </c>
      <c r="J18" s="7">
        <v>120.51479999999999</v>
      </c>
      <c r="K18" s="7">
        <v>120.5309</v>
      </c>
      <c r="L18" s="7">
        <v>120.46469999999999</v>
      </c>
      <c r="M18" s="7">
        <v>120.3934</v>
      </c>
      <c r="N18" s="7">
        <v>120.4096</v>
      </c>
      <c r="O18" s="11">
        <v>120.8561</v>
      </c>
      <c r="P18" s="10">
        <v>-2.3086028314016298</v>
      </c>
      <c r="Q18" s="7">
        <v>-0.261324524380664</v>
      </c>
      <c r="R18" s="7">
        <v>-0.13036982021977769</v>
      </c>
      <c r="S18" s="7">
        <v>-3.6834051316602778</v>
      </c>
      <c r="T18" s="7">
        <v>-0.33524216792135419</v>
      </c>
      <c r="U18" s="7">
        <v>-0.12282795643745556</v>
      </c>
      <c r="V18" s="7">
        <v>-0.12944286531147711</v>
      </c>
      <c r="W18" s="7">
        <v>1.335935503357983E-2</v>
      </c>
      <c r="X18" s="7">
        <v>-5.4923675173759713E-2</v>
      </c>
      <c r="Y18" s="7">
        <v>-5.9187463215359934E-2</v>
      </c>
      <c r="Z18" s="7">
        <v>1.3455887116733786E-2</v>
      </c>
      <c r="AA18" s="11">
        <v>0.37081760922717155</v>
      </c>
      <c r="AC18" s="157"/>
      <c r="AN18" s="98"/>
      <c r="AO18" s="157"/>
      <c r="AZ18" s="98"/>
    </row>
    <row r="19" spans="1:52" x14ac:dyDescent="0.2">
      <c r="A19" s="56" t="s">
        <v>36</v>
      </c>
      <c r="B19" s="48" t="s">
        <v>37</v>
      </c>
      <c r="C19" s="26">
        <v>114.3181</v>
      </c>
      <c r="D19" s="21">
        <v>114.616</v>
      </c>
      <c r="E19" s="20">
        <v>114.61969999999999</v>
      </c>
      <c r="F19" s="20">
        <v>114.81229999999999</v>
      </c>
      <c r="G19" s="20">
        <v>114.6228</v>
      </c>
      <c r="H19" s="20">
        <v>114.5719</v>
      </c>
      <c r="I19" s="20">
        <v>114.8237</v>
      </c>
      <c r="J19" s="20">
        <v>114.8815</v>
      </c>
      <c r="K19" s="20">
        <v>114.8584</v>
      </c>
      <c r="L19" s="20">
        <v>115.3116</v>
      </c>
      <c r="M19" s="20">
        <v>115.5889</v>
      </c>
      <c r="N19" s="20">
        <v>115.86790000000001</v>
      </c>
      <c r="O19" s="19">
        <v>115.85290000000001</v>
      </c>
      <c r="P19" s="21">
        <v>0.26058865568969258</v>
      </c>
      <c r="Q19" s="20">
        <v>3.2281705869991362E-3</v>
      </c>
      <c r="R19" s="20">
        <v>0.16803394180930398</v>
      </c>
      <c r="S19" s="20">
        <v>-0.16505200226804562</v>
      </c>
      <c r="T19" s="20">
        <v>-4.4406522960526718E-2</v>
      </c>
      <c r="U19" s="20">
        <v>0.21977465678757438</v>
      </c>
      <c r="V19" s="20">
        <v>5.0338039969100717E-2</v>
      </c>
      <c r="W19" s="20">
        <v>-2.0107676170662336E-2</v>
      </c>
      <c r="X19" s="20">
        <v>0.3945727957206398</v>
      </c>
      <c r="Y19" s="20">
        <v>0.24047884167767752</v>
      </c>
      <c r="Z19" s="20">
        <v>0.24137265775520883</v>
      </c>
      <c r="AA19" s="19">
        <v>-1.2945777044376026E-2</v>
      </c>
      <c r="AB19" s="7">
        <f>AVERAGE(D19:O19)</f>
        <v>115.03563333333334</v>
      </c>
      <c r="AC19" s="157"/>
      <c r="AN19" s="98"/>
      <c r="AO19" s="157"/>
      <c r="AZ19" s="98"/>
    </row>
    <row r="20" spans="1:52" x14ac:dyDescent="0.2">
      <c r="A20" s="3" t="s">
        <v>38</v>
      </c>
      <c r="B20" s="1" t="s">
        <v>39</v>
      </c>
      <c r="C20" s="14">
        <v>110.35939999999999</v>
      </c>
      <c r="D20" s="10">
        <v>109.9995</v>
      </c>
      <c r="E20" s="7">
        <v>110.0446</v>
      </c>
      <c r="F20" s="7">
        <v>110.20910000000001</v>
      </c>
      <c r="G20" s="7">
        <v>111.3496</v>
      </c>
      <c r="H20" s="7">
        <v>111.73099999999999</v>
      </c>
      <c r="I20" s="7">
        <v>110.6836</v>
      </c>
      <c r="J20" s="7">
        <v>110.13720000000001</v>
      </c>
      <c r="K20" s="7">
        <v>110.2324</v>
      </c>
      <c r="L20" s="7">
        <v>111.3047</v>
      </c>
      <c r="M20" s="7">
        <v>111.70529999999999</v>
      </c>
      <c r="N20" s="7">
        <v>111.506</v>
      </c>
      <c r="O20" s="11">
        <v>110.4462</v>
      </c>
      <c r="P20" s="10">
        <v>-0.32611630726516827</v>
      </c>
      <c r="Q20" s="7">
        <v>4.1000186364488045E-2</v>
      </c>
      <c r="R20" s="7">
        <v>0.14948484523548078</v>
      </c>
      <c r="S20" s="7">
        <v>1.0348510240987256</v>
      </c>
      <c r="T20" s="7">
        <v>0.34252480475906449</v>
      </c>
      <c r="U20" s="7">
        <v>-0.93743007759708241</v>
      </c>
      <c r="V20" s="7">
        <v>-0.49365940392252455</v>
      </c>
      <c r="W20" s="7">
        <v>8.6437643230435582E-2</v>
      </c>
      <c r="X20" s="7">
        <v>0.97276299890050344</v>
      </c>
      <c r="Y20" s="7">
        <v>0.35991292371301226</v>
      </c>
      <c r="Z20" s="7">
        <v>-0.17841588536980235</v>
      </c>
      <c r="AA20" s="11">
        <v>-0.95044212867468636</v>
      </c>
      <c r="AC20" s="157"/>
      <c r="AN20" s="98"/>
      <c r="AO20" s="157"/>
      <c r="AZ20" s="98"/>
    </row>
    <row r="21" spans="1:52" x14ac:dyDescent="0.2">
      <c r="A21" s="3" t="s">
        <v>40</v>
      </c>
      <c r="B21" s="1" t="s">
        <v>69</v>
      </c>
      <c r="C21" s="14">
        <v>114.6808</v>
      </c>
      <c r="D21" s="10">
        <v>114.0929</v>
      </c>
      <c r="E21" s="7">
        <v>114.3451</v>
      </c>
      <c r="F21" s="7">
        <v>114.4786</v>
      </c>
      <c r="G21" s="7">
        <v>116.1168</v>
      </c>
      <c r="H21" s="7">
        <v>116.15649999999999</v>
      </c>
      <c r="I21" s="7">
        <v>115.96810000000001</v>
      </c>
      <c r="J21" s="7">
        <v>115.98050000000001</v>
      </c>
      <c r="K21" s="7">
        <v>115.8673</v>
      </c>
      <c r="L21" s="7">
        <v>115.9226</v>
      </c>
      <c r="M21" s="7">
        <v>116.3503</v>
      </c>
      <c r="N21" s="7">
        <v>116.928</v>
      </c>
      <c r="O21" s="11">
        <v>117.17740000000001</v>
      </c>
      <c r="P21" s="10">
        <v>-0.51264030247435033</v>
      </c>
      <c r="Q21" s="7">
        <v>0.22104793549817908</v>
      </c>
      <c r="R21" s="7">
        <v>0.11675183282886452</v>
      </c>
      <c r="S21" s="7">
        <v>1.4310098131877902</v>
      </c>
      <c r="T21" s="7">
        <v>3.4189712427483615E-2</v>
      </c>
      <c r="U21" s="7">
        <v>-0.16219496971756833</v>
      </c>
      <c r="V21" s="7">
        <v>1.069259563621334E-2</v>
      </c>
      <c r="W21" s="7">
        <v>-9.7602614232570287E-2</v>
      </c>
      <c r="X21" s="7">
        <v>4.7727011848901775E-2</v>
      </c>
      <c r="Y21" s="7">
        <v>0.36895307731193183</v>
      </c>
      <c r="Z21" s="7">
        <v>0.49651784309966801</v>
      </c>
      <c r="AA21" s="11">
        <v>0.21329365079365806</v>
      </c>
      <c r="AC21" s="157"/>
      <c r="AN21" s="98"/>
      <c r="AO21" s="157"/>
      <c r="AZ21" s="98"/>
    </row>
    <row r="22" spans="1:52" x14ac:dyDescent="0.2">
      <c r="A22" s="3" t="s">
        <v>41</v>
      </c>
      <c r="B22" s="1" t="s">
        <v>70</v>
      </c>
      <c r="C22" s="14">
        <v>108.283</v>
      </c>
      <c r="D22" s="10">
        <v>109.14879999999999</v>
      </c>
      <c r="E22" s="7">
        <v>109.14879999999999</v>
      </c>
      <c r="F22" s="7">
        <v>110.0367</v>
      </c>
      <c r="G22" s="7">
        <v>108.8335</v>
      </c>
      <c r="H22" s="7">
        <v>108.8335</v>
      </c>
      <c r="I22" s="7">
        <v>108.8335</v>
      </c>
      <c r="J22" s="7">
        <v>108.8335</v>
      </c>
      <c r="K22" s="7">
        <v>109.2444</v>
      </c>
      <c r="L22" s="7">
        <v>109.26220000000001</v>
      </c>
      <c r="M22" s="7">
        <v>109.0454</v>
      </c>
      <c r="N22" s="7">
        <v>109.5339</v>
      </c>
      <c r="O22" s="11">
        <v>109.5339</v>
      </c>
      <c r="P22" s="10">
        <v>0.79957149321684196</v>
      </c>
      <c r="Q22" s="7">
        <v>0</v>
      </c>
      <c r="R22" s="7">
        <v>0.81347664839192191</v>
      </c>
      <c r="S22" s="7">
        <v>-1.093453366013335</v>
      </c>
      <c r="T22" s="7">
        <v>0</v>
      </c>
      <c r="U22" s="7">
        <v>0</v>
      </c>
      <c r="V22" s="7">
        <v>0</v>
      </c>
      <c r="W22" s="7">
        <v>0.37754919211455851</v>
      </c>
      <c r="X22" s="7">
        <v>1.6293741372563036E-2</v>
      </c>
      <c r="Y22" s="7">
        <v>-0.19842177807147054</v>
      </c>
      <c r="Z22" s="7">
        <v>0.44797854838443613</v>
      </c>
      <c r="AA22" s="11">
        <v>0</v>
      </c>
      <c r="AC22" s="157"/>
      <c r="AN22" s="98"/>
      <c r="AO22" s="157"/>
      <c r="AZ22" s="98"/>
    </row>
    <row r="23" spans="1:52" x14ac:dyDescent="0.2">
      <c r="A23" s="3" t="s">
        <v>42</v>
      </c>
      <c r="B23" s="1" t="s">
        <v>43</v>
      </c>
      <c r="C23" s="14">
        <v>132.5873</v>
      </c>
      <c r="D23" s="10">
        <v>130.17230000000001</v>
      </c>
      <c r="E23" s="7">
        <v>129.69049999999999</v>
      </c>
      <c r="F23" s="7">
        <v>129.73400000000001</v>
      </c>
      <c r="G23" s="7">
        <v>126.312</v>
      </c>
      <c r="H23" s="7">
        <v>125.35420000000001</v>
      </c>
      <c r="I23" s="7">
        <v>126.18049999999999</v>
      </c>
      <c r="J23" s="7">
        <v>127.1528</v>
      </c>
      <c r="K23" s="7">
        <v>126.6698</v>
      </c>
      <c r="L23" s="7">
        <v>126.5639</v>
      </c>
      <c r="M23" s="7">
        <v>126.49809999999999</v>
      </c>
      <c r="N23" s="7">
        <v>126.1889</v>
      </c>
      <c r="O23" s="11">
        <v>126.4302</v>
      </c>
      <c r="P23" s="10">
        <v>-1.8214414201058411</v>
      </c>
      <c r="Q23" s="7">
        <v>-0.37012482686410325</v>
      </c>
      <c r="R23" s="7">
        <v>3.3541392777437798E-2</v>
      </c>
      <c r="S23" s="7">
        <v>-2.6377048422156189</v>
      </c>
      <c r="T23" s="7">
        <v>-0.7582810817657798</v>
      </c>
      <c r="U23" s="7">
        <v>0.65917216973981652</v>
      </c>
      <c r="V23" s="7">
        <v>0.77056280487080353</v>
      </c>
      <c r="W23" s="7">
        <v>-0.37985793470533413</v>
      </c>
      <c r="X23" s="7">
        <v>-8.3603195078851653E-2</v>
      </c>
      <c r="Y23" s="7">
        <v>-5.1989548362534714E-2</v>
      </c>
      <c r="Z23" s="7">
        <v>-0.24443054875922243</v>
      </c>
      <c r="AA23" s="11">
        <v>0.19122125638625537</v>
      </c>
      <c r="AC23" s="157"/>
      <c r="AN23" s="98"/>
      <c r="AO23" s="157"/>
      <c r="AZ23" s="98"/>
    </row>
    <row r="24" spans="1:52" x14ac:dyDescent="0.2">
      <c r="A24" s="3" t="s">
        <v>44</v>
      </c>
      <c r="B24" s="1" t="s">
        <v>45</v>
      </c>
      <c r="C24" s="14">
        <v>115.6508</v>
      </c>
      <c r="D24" s="10">
        <v>116.6193</v>
      </c>
      <c r="E24" s="7">
        <v>116.6193</v>
      </c>
      <c r="F24" s="7">
        <v>116.8186</v>
      </c>
      <c r="G24" s="7">
        <v>115.9662</v>
      </c>
      <c r="H24" s="7">
        <v>116.04219999999999</v>
      </c>
      <c r="I24" s="7">
        <v>116.4683</v>
      </c>
      <c r="J24" s="7">
        <v>116.49720000000001</v>
      </c>
      <c r="K24" s="7">
        <v>116.2067</v>
      </c>
      <c r="L24" s="7">
        <v>116.5316</v>
      </c>
      <c r="M24" s="7">
        <v>116.6395</v>
      </c>
      <c r="N24" s="7">
        <v>116.65089999999999</v>
      </c>
      <c r="O24" s="11">
        <v>116.61450000000001</v>
      </c>
      <c r="P24" s="10">
        <v>0.83743476050316268</v>
      </c>
      <c r="Q24" s="7">
        <v>0</v>
      </c>
      <c r="R24" s="7">
        <v>0.1708979559987138</v>
      </c>
      <c r="S24" s="7">
        <v>-0.72967832177410352</v>
      </c>
      <c r="T24" s="7">
        <v>6.5536337312073173E-2</v>
      </c>
      <c r="U24" s="7">
        <v>0.36719400356077814</v>
      </c>
      <c r="V24" s="7">
        <v>2.4813618813022301E-2</v>
      </c>
      <c r="W24" s="7">
        <v>-0.24936221643096024</v>
      </c>
      <c r="X24" s="7">
        <v>0.27958800998565447</v>
      </c>
      <c r="Y24" s="7">
        <v>9.2592910420865052E-2</v>
      </c>
      <c r="Z24" s="7">
        <v>9.7737044483170357E-3</v>
      </c>
      <c r="AA24" s="11">
        <v>-3.1204217027032129E-2</v>
      </c>
      <c r="AC24" s="157"/>
      <c r="AN24" s="98"/>
      <c r="AO24" s="157"/>
      <c r="AZ24" s="98"/>
    </row>
    <row r="25" spans="1:52" x14ac:dyDescent="0.2">
      <c r="A25" s="3" t="s">
        <v>46</v>
      </c>
      <c r="B25" s="1" t="s">
        <v>71</v>
      </c>
      <c r="C25" s="14">
        <v>112.43519999999999</v>
      </c>
      <c r="D25" s="10">
        <v>113.5945</v>
      </c>
      <c r="E25" s="7">
        <v>113.5945</v>
      </c>
      <c r="F25" s="7">
        <v>113.5945</v>
      </c>
      <c r="G25" s="7">
        <v>113.5945</v>
      </c>
      <c r="H25" s="7">
        <v>113.5946</v>
      </c>
      <c r="I25" s="7">
        <v>114.2246</v>
      </c>
      <c r="J25" s="7">
        <v>114.2246</v>
      </c>
      <c r="K25" s="7">
        <v>114.2246</v>
      </c>
      <c r="L25" s="7">
        <v>115.0705</v>
      </c>
      <c r="M25" s="7">
        <v>115.55710000000001</v>
      </c>
      <c r="N25" s="7">
        <v>115.9084</v>
      </c>
      <c r="O25" s="11">
        <v>115.9084</v>
      </c>
      <c r="P25" s="10">
        <v>1.0310827925774151</v>
      </c>
      <c r="Q25" s="7">
        <v>0</v>
      </c>
      <c r="R25" s="7">
        <v>0</v>
      </c>
      <c r="S25" s="7">
        <v>0</v>
      </c>
      <c r="T25" s="7">
        <v>8.8032431150557165E-5</v>
      </c>
      <c r="U25" s="7">
        <v>0.5546038279988621</v>
      </c>
      <c r="V25" s="7">
        <v>0</v>
      </c>
      <c r="W25" s="7">
        <v>0</v>
      </c>
      <c r="X25" s="7">
        <v>0.74055851366518277</v>
      </c>
      <c r="Y25" s="7">
        <v>0.42287119635354847</v>
      </c>
      <c r="Z25" s="7">
        <v>0.30400555223348014</v>
      </c>
      <c r="AA25" s="11">
        <v>0</v>
      </c>
      <c r="AC25" s="157"/>
      <c r="AN25" s="98"/>
      <c r="AO25" s="157"/>
      <c r="AZ25" s="98"/>
    </row>
    <row r="26" spans="1:52" x14ac:dyDescent="0.2">
      <c r="A26" s="56" t="s">
        <v>47</v>
      </c>
      <c r="B26" s="48" t="s">
        <v>72</v>
      </c>
      <c r="C26" s="26">
        <v>101.6657</v>
      </c>
      <c r="D26" s="21">
        <v>100.40649999999999</v>
      </c>
      <c r="E26" s="20">
        <v>100.92919999999999</v>
      </c>
      <c r="F26" s="20">
        <v>99.844409999999996</v>
      </c>
      <c r="G26" s="20">
        <v>98.208479999999994</v>
      </c>
      <c r="H26" s="20">
        <v>99.987560000000002</v>
      </c>
      <c r="I26" s="20">
        <v>100.7178</v>
      </c>
      <c r="J26" s="20">
        <v>99.570480000000003</v>
      </c>
      <c r="K26" s="20">
        <v>99.907229999999998</v>
      </c>
      <c r="L26" s="20">
        <v>99.393919999999994</v>
      </c>
      <c r="M26" s="20">
        <v>99.355419999999995</v>
      </c>
      <c r="N26" s="20">
        <v>98.393360000000001</v>
      </c>
      <c r="O26" s="19">
        <v>99.632540000000006</v>
      </c>
      <c r="P26" s="21">
        <v>-1.2385691536083525</v>
      </c>
      <c r="Q26" s="20">
        <v>0.52058382674428494</v>
      </c>
      <c r="R26" s="20">
        <v>-1.0748029311636258</v>
      </c>
      <c r="S26" s="20">
        <v>-1.6384793099583663</v>
      </c>
      <c r="T26" s="20">
        <v>1.8115339938058379</v>
      </c>
      <c r="U26" s="20">
        <v>0.73033085315812774</v>
      </c>
      <c r="V26" s="20">
        <v>-1.1391432298958015</v>
      </c>
      <c r="W26" s="20">
        <v>0.33820264801374361</v>
      </c>
      <c r="X26" s="20">
        <v>-0.51378663986580764</v>
      </c>
      <c r="Y26" s="20">
        <v>-3.8734763655562728E-2</v>
      </c>
      <c r="Z26" s="20">
        <v>-0.96830147766472519</v>
      </c>
      <c r="AA26" s="19">
        <v>1.259414253156925</v>
      </c>
      <c r="AB26" s="7">
        <f>(AB7/AB10)*100</f>
        <v>99.691276194207376</v>
      </c>
      <c r="AC26" s="157"/>
      <c r="AN26" s="98"/>
      <c r="AO26" s="157"/>
      <c r="AZ26" s="98"/>
    </row>
    <row r="27" spans="1:52" x14ac:dyDescent="0.2">
      <c r="A27" s="56"/>
      <c r="B27" s="48" t="s">
        <v>73</v>
      </c>
      <c r="C27" s="26">
        <v>109.2372</v>
      </c>
      <c r="D27" s="21">
        <v>107.68429999999999</v>
      </c>
      <c r="E27" s="20">
        <v>108.2373</v>
      </c>
      <c r="F27" s="20">
        <v>108.24290000000001</v>
      </c>
      <c r="G27" s="20">
        <v>105.26349999999999</v>
      </c>
      <c r="H27" s="20">
        <v>107.2333</v>
      </c>
      <c r="I27" s="20">
        <v>108.28189999999999</v>
      </c>
      <c r="J27" s="20">
        <v>108.0132</v>
      </c>
      <c r="K27" s="20">
        <v>108.69159999999999</v>
      </c>
      <c r="L27" s="20">
        <v>108.3814</v>
      </c>
      <c r="M27" s="20">
        <v>108.32170000000001</v>
      </c>
      <c r="N27" s="20">
        <v>107.8442</v>
      </c>
      <c r="O27" s="19">
        <v>109.13890000000001</v>
      </c>
      <c r="P27" s="21">
        <v>-1.4215853207515463</v>
      </c>
      <c r="Q27" s="20">
        <v>0.51353818523221262</v>
      </c>
      <c r="R27" s="20">
        <v>5.1738171591504591E-3</v>
      </c>
      <c r="S27" s="20">
        <v>-2.752513097856776</v>
      </c>
      <c r="T27" s="20">
        <v>1.8713039182622719</v>
      </c>
      <c r="U27" s="20">
        <v>0.97786788245814804</v>
      </c>
      <c r="V27" s="20">
        <v>-0.24814858254241526</v>
      </c>
      <c r="W27" s="20">
        <v>0.6280713838678943</v>
      </c>
      <c r="X27" s="20">
        <v>-0.28539463951215616</v>
      </c>
      <c r="Y27" s="20">
        <v>-5.508325229236042E-2</v>
      </c>
      <c r="Z27" s="20">
        <v>-0.44081656768681271</v>
      </c>
      <c r="AA27" s="19">
        <v>1.2005281693405911</v>
      </c>
      <c r="AB27" s="7">
        <f>(AB7/AB19)*100</f>
        <v>107.94622622729362</v>
      </c>
      <c r="AC27" s="157"/>
      <c r="AN27" s="98"/>
      <c r="AO27" s="157"/>
      <c r="AZ27" s="98"/>
    </row>
    <row r="28" spans="1:52" ht="18" customHeight="1" x14ac:dyDescent="0.2">
      <c r="B28" s="22" t="s">
        <v>52</v>
      </c>
      <c r="C28" s="27"/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4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5"/>
      <c r="AC28" s="157"/>
      <c r="AN28" s="98"/>
      <c r="AO28" s="157"/>
      <c r="AZ28" s="98"/>
    </row>
    <row r="29" spans="1:52" x14ac:dyDescent="0.2">
      <c r="A29" s="56" t="s">
        <v>14</v>
      </c>
      <c r="B29" s="48" t="s">
        <v>15</v>
      </c>
      <c r="C29" s="26">
        <v>116.7632</v>
      </c>
      <c r="D29" s="21">
        <v>115.705</v>
      </c>
      <c r="E29" s="20">
        <v>114.62179999999999</v>
      </c>
      <c r="F29" s="20">
        <v>115.3613</v>
      </c>
      <c r="G29" s="20">
        <v>113.5629</v>
      </c>
      <c r="H29" s="20">
        <v>113.4451</v>
      </c>
      <c r="I29" s="20">
        <v>113.6112</v>
      </c>
      <c r="J29" s="20">
        <v>115.767</v>
      </c>
      <c r="K29" s="20">
        <v>115.8296</v>
      </c>
      <c r="L29" s="20">
        <v>117.5728</v>
      </c>
      <c r="M29" s="20">
        <v>118.84</v>
      </c>
      <c r="N29" s="20">
        <v>120.16119999999999</v>
      </c>
      <c r="O29" s="19">
        <v>117.3275</v>
      </c>
      <c r="P29" s="21">
        <v>-0.90627869054633603</v>
      </c>
      <c r="Q29" s="20">
        <v>-0.93617389049738997</v>
      </c>
      <c r="R29" s="20">
        <v>0.64516523034885753</v>
      </c>
      <c r="S29" s="20">
        <v>-1.5589283407867291</v>
      </c>
      <c r="T29" s="20">
        <v>-0.10373106005570706</v>
      </c>
      <c r="U29" s="20">
        <v>0.14641443306057303</v>
      </c>
      <c r="V29" s="20">
        <v>1.8975241877561362</v>
      </c>
      <c r="W29" s="20">
        <v>5.4074131661011625E-2</v>
      </c>
      <c r="X29" s="20">
        <v>1.5049693687969239</v>
      </c>
      <c r="Y29" s="20">
        <v>1.0778003075541305</v>
      </c>
      <c r="Z29" s="20">
        <v>1.1117468865701703</v>
      </c>
      <c r="AA29" s="19">
        <v>-2.358248752509124</v>
      </c>
      <c r="AB29" s="7">
        <f>AVERAGE(D29:O29)</f>
        <v>115.98378333333334</v>
      </c>
      <c r="AC29" s="157"/>
      <c r="AN29" s="98"/>
      <c r="AO29" s="157"/>
      <c r="AZ29" s="98"/>
    </row>
    <row r="30" spans="1:52" x14ac:dyDescent="0.2">
      <c r="A30" s="3" t="s">
        <v>16</v>
      </c>
      <c r="B30" s="1" t="s">
        <v>50</v>
      </c>
      <c r="C30" s="14">
        <v>105.45010000000001</v>
      </c>
      <c r="D30" s="10">
        <v>103.6705</v>
      </c>
      <c r="E30" s="7">
        <v>101.90600000000001</v>
      </c>
      <c r="F30" s="7">
        <v>104.4447</v>
      </c>
      <c r="G30" s="7">
        <v>102.3653</v>
      </c>
      <c r="H30" s="7">
        <v>100.7409</v>
      </c>
      <c r="I30" s="7">
        <v>100.2651</v>
      </c>
      <c r="J30" s="7">
        <v>102.1879</v>
      </c>
      <c r="K30" s="7">
        <v>103.3389</v>
      </c>
      <c r="L30" s="7">
        <v>106.398</v>
      </c>
      <c r="M30" s="7">
        <v>108.0979</v>
      </c>
      <c r="N30" s="7">
        <v>111.0078</v>
      </c>
      <c r="O30" s="11">
        <v>108.0782</v>
      </c>
      <c r="P30" s="10">
        <v>-1.6876228661708257</v>
      </c>
      <c r="Q30" s="7">
        <v>-1.7020270954610985</v>
      </c>
      <c r="R30" s="7">
        <v>2.4912173964241471</v>
      </c>
      <c r="S30" s="7">
        <v>-1.990910022241428</v>
      </c>
      <c r="T30" s="7">
        <v>-1.5868658617715266</v>
      </c>
      <c r="U30" s="7">
        <v>-0.47230072393634809</v>
      </c>
      <c r="V30" s="7">
        <v>1.917716134527363</v>
      </c>
      <c r="W30" s="7">
        <v>1.126356447289744</v>
      </c>
      <c r="X30" s="7">
        <v>2.960259882774058</v>
      </c>
      <c r="Y30" s="7">
        <v>1.597680407526457</v>
      </c>
      <c r="Z30" s="7">
        <v>2.6919116837607464</v>
      </c>
      <c r="AA30" s="11">
        <v>-2.6390938294426225</v>
      </c>
      <c r="AC30" s="157"/>
      <c r="AN30" s="98"/>
      <c r="AO30" s="157"/>
      <c r="AZ30" s="98"/>
    </row>
    <row r="31" spans="1:52" x14ac:dyDescent="0.2">
      <c r="A31" s="3" t="s">
        <v>18</v>
      </c>
      <c r="B31" s="1" t="s">
        <v>51</v>
      </c>
      <c r="C31" s="14">
        <v>139.1301</v>
      </c>
      <c r="D31" s="10">
        <v>139.46250000000001</v>
      </c>
      <c r="E31" s="7">
        <v>139.72909999999999</v>
      </c>
      <c r="F31" s="7">
        <v>136.99860000000001</v>
      </c>
      <c r="G31" s="7">
        <v>135.72569999999999</v>
      </c>
      <c r="H31" s="7">
        <v>138.5309</v>
      </c>
      <c r="I31" s="7">
        <v>139.928</v>
      </c>
      <c r="J31" s="7">
        <v>142.55269999999999</v>
      </c>
      <c r="K31" s="7">
        <v>140.50659999999999</v>
      </c>
      <c r="L31" s="7">
        <v>139.66220000000001</v>
      </c>
      <c r="M31" s="7">
        <v>140.09710000000001</v>
      </c>
      <c r="N31" s="7">
        <v>138.3784</v>
      </c>
      <c r="O31" s="11">
        <v>135.67410000000001</v>
      </c>
      <c r="P31" s="10">
        <v>0.23891307488459143</v>
      </c>
      <c r="Q31" s="7">
        <v>0.19116249887961467</v>
      </c>
      <c r="R31" s="7">
        <v>-1.954138400662409</v>
      </c>
      <c r="S31" s="7">
        <v>-0.92913358238698862</v>
      </c>
      <c r="T31" s="7">
        <v>2.066815643610616</v>
      </c>
      <c r="U31" s="7">
        <v>1.0085114584543915</v>
      </c>
      <c r="V31" s="7">
        <v>1.875750385912748</v>
      </c>
      <c r="W31" s="7">
        <v>-1.4353288292680502</v>
      </c>
      <c r="X31" s="7">
        <v>-0.60096821074595708</v>
      </c>
      <c r="Y31" s="7">
        <v>0.31139420687916908</v>
      </c>
      <c r="Z31" s="7">
        <v>-1.2267919892703079</v>
      </c>
      <c r="AA31" s="11">
        <v>-1.9542789915188998</v>
      </c>
      <c r="AC31" s="157"/>
      <c r="AN31" s="98"/>
      <c r="AO31" s="157"/>
      <c r="AZ31" s="98"/>
    </row>
    <row r="32" spans="1:52" x14ac:dyDescent="0.2">
      <c r="A32" s="56" t="s">
        <v>20</v>
      </c>
      <c r="B32" s="1" t="s">
        <v>74</v>
      </c>
      <c r="C32" s="14">
        <v>107.51519999999999</v>
      </c>
      <c r="D32" s="10">
        <v>107.5962</v>
      </c>
      <c r="E32" s="7">
        <v>105.8312</v>
      </c>
      <c r="F32" s="7">
        <v>103.8109</v>
      </c>
      <c r="G32" s="7">
        <v>103.23480000000001</v>
      </c>
      <c r="H32" s="7">
        <v>104.5864</v>
      </c>
      <c r="I32" s="7">
        <v>106.07689999999999</v>
      </c>
      <c r="J32" s="7">
        <v>107.6374</v>
      </c>
      <c r="K32" s="7">
        <v>106.50920000000001</v>
      </c>
      <c r="L32" s="7">
        <v>108.63249999999999</v>
      </c>
      <c r="M32" s="7">
        <v>109.1467</v>
      </c>
      <c r="N32" s="7">
        <v>106.8563</v>
      </c>
      <c r="O32" s="11">
        <v>106.8563</v>
      </c>
      <c r="P32" s="10">
        <v>7.5338184740393055E-2</v>
      </c>
      <c r="Q32" s="7">
        <v>-1.6403925045680057</v>
      </c>
      <c r="R32" s="7">
        <v>-1.9089833621843009</v>
      </c>
      <c r="S32" s="7">
        <v>-0.55495135867235201</v>
      </c>
      <c r="T32" s="7">
        <v>1.3092484317303763</v>
      </c>
      <c r="U32" s="7">
        <v>1.4251374939762698</v>
      </c>
      <c r="V32" s="7">
        <v>1.4711025680426226</v>
      </c>
      <c r="W32" s="7">
        <v>-1.0481486918115754</v>
      </c>
      <c r="X32" s="7">
        <v>1.9935367085660076</v>
      </c>
      <c r="Y32" s="7">
        <v>0.47333900996479178</v>
      </c>
      <c r="Z32" s="7">
        <v>-2.0984601458404066</v>
      </c>
      <c r="AA32" s="11">
        <v>0</v>
      </c>
      <c r="AB32" s="7"/>
      <c r="AC32" s="157"/>
      <c r="AN32" s="98"/>
      <c r="AO32" s="157"/>
      <c r="AZ32" s="98"/>
    </row>
    <row r="33" spans="1:52" x14ac:dyDescent="0.2">
      <c r="A33" s="56" t="s">
        <v>22</v>
      </c>
      <c r="B33" s="48" t="s">
        <v>21</v>
      </c>
      <c r="C33" s="26">
        <v>121.87</v>
      </c>
      <c r="D33" s="21">
        <v>121.6253</v>
      </c>
      <c r="E33" s="20">
        <v>121.70950000000001</v>
      </c>
      <c r="F33" s="20">
        <v>122.7715</v>
      </c>
      <c r="G33" s="20">
        <v>121.1378</v>
      </c>
      <c r="H33" s="20">
        <v>121.1725</v>
      </c>
      <c r="I33" s="20">
        <v>121.76739999999999</v>
      </c>
      <c r="J33" s="20">
        <v>122.7015</v>
      </c>
      <c r="K33" s="20">
        <v>123.00409999999999</v>
      </c>
      <c r="L33" s="20">
        <v>123.6258</v>
      </c>
      <c r="M33" s="20">
        <v>123.8717</v>
      </c>
      <c r="N33" s="20">
        <v>124.60599999999999</v>
      </c>
      <c r="O33" s="19">
        <v>124.60639999999999</v>
      </c>
      <c r="P33" s="21">
        <v>-0.2007877246246072</v>
      </c>
      <c r="Q33" s="20">
        <v>6.9229017317950975E-2</v>
      </c>
      <c r="R33" s="20">
        <v>0.87256952004568056</v>
      </c>
      <c r="S33" s="20">
        <v>-1.3306834240845837</v>
      </c>
      <c r="T33" s="20">
        <v>2.8645063720821116E-2</v>
      </c>
      <c r="U33" s="20">
        <v>0.49095298025541734</v>
      </c>
      <c r="V33" s="20">
        <v>0.76711829274502119</v>
      </c>
      <c r="W33" s="20">
        <v>0.24661475206089428</v>
      </c>
      <c r="X33" s="20">
        <v>0.50543030679465495</v>
      </c>
      <c r="Y33" s="20">
        <v>0.1989067007048739</v>
      </c>
      <c r="Z33" s="20">
        <v>0.59279076657540863</v>
      </c>
      <c r="AA33" s="19">
        <v>3.2101182928516106E-4</v>
      </c>
      <c r="AB33" s="7">
        <f>AVERAGE(D33:O33)</f>
        <v>122.71662499999998</v>
      </c>
      <c r="AC33" s="157"/>
      <c r="AN33" s="98"/>
      <c r="AO33" s="157"/>
      <c r="AZ33" s="98"/>
    </row>
    <row r="34" spans="1:52" x14ac:dyDescent="0.2">
      <c r="A34" s="3" t="s">
        <v>24</v>
      </c>
      <c r="B34" s="48" t="s">
        <v>23</v>
      </c>
      <c r="C34" s="26">
        <v>124.0765</v>
      </c>
      <c r="D34" s="21">
        <v>123.7638</v>
      </c>
      <c r="E34" s="20">
        <v>123.8537</v>
      </c>
      <c r="F34" s="20">
        <v>125.09350000000001</v>
      </c>
      <c r="G34" s="20">
        <v>123.17149999999999</v>
      </c>
      <c r="H34" s="20">
        <v>123.22150000000001</v>
      </c>
      <c r="I34" s="20">
        <v>123.88890000000001</v>
      </c>
      <c r="J34" s="20">
        <v>124.9577</v>
      </c>
      <c r="K34" s="20">
        <v>125.3314</v>
      </c>
      <c r="L34" s="20">
        <v>126.0544</v>
      </c>
      <c r="M34" s="20">
        <v>126.42149999999999</v>
      </c>
      <c r="N34" s="20">
        <v>127.2723</v>
      </c>
      <c r="O34" s="19">
        <v>127.30419999999999</v>
      </c>
      <c r="P34" s="21">
        <v>-0.25202193807851803</v>
      </c>
      <c r="Q34" s="20">
        <v>7.2638364368256381E-2</v>
      </c>
      <c r="R34" s="20">
        <v>1.0010197515294275</v>
      </c>
      <c r="S34" s="20">
        <v>-1.5364507348503409</v>
      </c>
      <c r="T34" s="20">
        <v>4.0593806197059684E-2</v>
      </c>
      <c r="U34" s="20">
        <v>0.5416262584045809</v>
      </c>
      <c r="V34" s="20">
        <v>0.86270844280641434</v>
      </c>
      <c r="W34" s="20">
        <v>0.29906120231086158</v>
      </c>
      <c r="X34" s="20">
        <v>0.57687060066352003</v>
      </c>
      <c r="Y34" s="20">
        <v>0.29122347177091285</v>
      </c>
      <c r="Z34" s="20">
        <v>0.67298679417662866</v>
      </c>
      <c r="AA34" s="19">
        <v>2.506436985895058E-2</v>
      </c>
      <c r="AC34" s="157"/>
      <c r="AN34" s="98"/>
      <c r="AO34" s="157"/>
      <c r="AZ34" s="98"/>
    </row>
    <row r="35" spans="1:52" x14ac:dyDescent="0.2">
      <c r="A35" s="3" t="s">
        <v>26</v>
      </c>
      <c r="B35" s="1" t="s">
        <v>25</v>
      </c>
      <c r="C35" s="14">
        <v>127.3129</v>
      </c>
      <c r="D35" s="10">
        <v>127.8053</v>
      </c>
      <c r="E35" s="7">
        <v>127.72</v>
      </c>
      <c r="F35" s="7">
        <v>130.72550000000001</v>
      </c>
      <c r="G35" s="7">
        <v>127.6682</v>
      </c>
      <c r="H35" s="7">
        <v>127.2921</v>
      </c>
      <c r="I35" s="7">
        <v>127.9808</v>
      </c>
      <c r="J35" s="7">
        <v>130.33770000000001</v>
      </c>
      <c r="K35" s="7">
        <v>131.10400000000001</v>
      </c>
      <c r="L35" s="7">
        <v>132.08019999999999</v>
      </c>
      <c r="M35" s="7">
        <v>132.47790000000001</v>
      </c>
      <c r="N35" s="7">
        <v>134.2456</v>
      </c>
      <c r="O35" s="11">
        <v>133.5214</v>
      </c>
      <c r="P35" s="10">
        <v>0.38676363510689293</v>
      </c>
      <c r="Q35" s="7">
        <v>-6.6742146061238225E-2</v>
      </c>
      <c r="R35" s="7">
        <v>2.3531944879423836</v>
      </c>
      <c r="S35" s="7">
        <v>-2.3387173887267689</v>
      </c>
      <c r="T35" s="7">
        <v>-0.29459176208327043</v>
      </c>
      <c r="U35" s="7">
        <v>0.54103907469512813</v>
      </c>
      <c r="V35" s="7">
        <v>1.8416043656548562</v>
      </c>
      <c r="W35" s="7">
        <v>0.58793426614095612</v>
      </c>
      <c r="X35" s="7">
        <v>0.7445997071027407</v>
      </c>
      <c r="Y35" s="7">
        <v>0.30110493472906208</v>
      </c>
      <c r="Z35" s="7">
        <v>1.3343357646822531</v>
      </c>
      <c r="AA35" s="11">
        <v>-0.53945902137574431</v>
      </c>
      <c r="AC35" s="157"/>
      <c r="AN35" s="98"/>
      <c r="AO35" s="157"/>
      <c r="AZ35" s="98"/>
    </row>
    <row r="36" spans="1:52" x14ac:dyDescent="0.2">
      <c r="A36" s="3" t="s">
        <v>27</v>
      </c>
      <c r="B36" s="1" t="s">
        <v>67</v>
      </c>
      <c r="C36" s="14">
        <v>124.1913</v>
      </c>
      <c r="D36" s="10">
        <v>125.5363</v>
      </c>
      <c r="E36" s="7">
        <v>126.3561</v>
      </c>
      <c r="F36" s="7">
        <v>126.51779999999999</v>
      </c>
      <c r="G36" s="7">
        <v>126.6953</v>
      </c>
      <c r="H36" s="7">
        <v>127.5408</v>
      </c>
      <c r="I36" s="7">
        <v>128.84280000000001</v>
      </c>
      <c r="J36" s="7">
        <v>129.23830000000001</v>
      </c>
      <c r="K36" s="7">
        <v>129.62819999999999</v>
      </c>
      <c r="L36" s="7">
        <v>131.09270000000001</v>
      </c>
      <c r="M36" s="7">
        <v>131.73570000000001</v>
      </c>
      <c r="N36" s="7">
        <v>132.1618</v>
      </c>
      <c r="O36" s="11">
        <v>132.97989999999999</v>
      </c>
      <c r="P36" s="10">
        <v>1.0830066196263337</v>
      </c>
      <c r="Q36" s="7">
        <v>0.65303820488575881</v>
      </c>
      <c r="R36" s="7">
        <v>0.12797166104366642</v>
      </c>
      <c r="S36" s="7">
        <v>0.14029646421294797</v>
      </c>
      <c r="T36" s="7">
        <v>0.6673491439698247</v>
      </c>
      <c r="U36" s="7">
        <v>1.0208497986526717</v>
      </c>
      <c r="V36" s="7">
        <v>0.30696321408724303</v>
      </c>
      <c r="W36" s="7">
        <v>0.30169075266386436</v>
      </c>
      <c r="X36" s="7">
        <v>1.1297696026019148</v>
      </c>
      <c r="Y36" s="7">
        <v>0.49049260561419561</v>
      </c>
      <c r="Z36" s="7">
        <v>0.32345066675167855</v>
      </c>
      <c r="AA36" s="11">
        <v>0.61901396621413074</v>
      </c>
      <c r="AC36" s="157"/>
      <c r="AN36" s="98"/>
      <c r="AO36" s="157"/>
      <c r="AZ36" s="98"/>
    </row>
    <row r="37" spans="1:52" x14ac:dyDescent="0.2">
      <c r="A37" s="3" t="s">
        <v>29</v>
      </c>
      <c r="B37" s="1" t="s">
        <v>28</v>
      </c>
      <c r="C37" s="14">
        <v>115.086</v>
      </c>
      <c r="D37" s="10">
        <v>115.2243</v>
      </c>
      <c r="E37" s="7">
        <v>115.7448</v>
      </c>
      <c r="F37" s="7">
        <v>115.49339999999999</v>
      </c>
      <c r="G37" s="7">
        <v>115.455</v>
      </c>
      <c r="H37" s="7">
        <v>115.6156</v>
      </c>
      <c r="I37" s="7">
        <v>116.0656</v>
      </c>
      <c r="J37" s="7">
        <v>116.16079999999999</v>
      </c>
      <c r="K37" s="7">
        <v>116.1566</v>
      </c>
      <c r="L37" s="7">
        <v>116.2499</v>
      </c>
      <c r="M37" s="7">
        <v>116.4787</v>
      </c>
      <c r="N37" s="7">
        <v>116.6384</v>
      </c>
      <c r="O37" s="11">
        <v>116.7891</v>
      </c>
      <c r="P37" s="10">
        <v>0.12017100255461217</v>
      </c>
      <c r="Q37" s="7">
        <v>0.4517276303696342</v>
      </c>
      <c r="R37" s="7">
        <v>-0.21720198229208038</v>
      </c>
      <c r="S37" s="7">
        <v>-3.324865316978786E-2</v>
      </c>
      <c r="T37" s="7">
        <v>0.13910181455978718</v>
      </c>
      <c r="U37" s="7">
        <v>0.38922083179086808</v>
      </c>
      <c r="V37" s="7">
        <v>8.2022580333872649E-2</v>
      </c>
      <c r="W37" s="7">
        <v>-3.6156775779758038E-3</v>
      </c>
      <c r="X37" s="7">
        <v>8.03225989741429E-2</v>
      </c>
      <c r="Y37" s="7">
        <v>0.19681737360634871</v>
      </c>
      <c r="Z37" s="7">
        <v>0.13710661262531335</v>
      </c>
      <c r="AA37" s="11">
        <v>0.12920273254777198</v>
      </c>
      <c r="AC37" s="157"/>
      <c r="AN37" s="98"/>
      <c r="AO37" s="157"/>
      <c r="AZ37" s="98"/>
    </row>
    <row r="38" spans="1:52" x14ac:dyDescent="0.2">
      <c r="A38" s="3" t="s">
        <v>31</v>
      </c>
      <c r="B38" s="1" t="s">
        <v>30</v>
      </c>
      <c r="C38" s="14">
        <v>118.0911</v>
      </c>
      <c r="D38" s="10">
        <v>118.4804</v>
      </c>
      <c r="E38" s="7">
        <v>118.6335</v>
      </c>
      <c r="F38" s="7">
        <v>118.86620000000001</v>
      </c>
      <c r="G38" s="7">
        <v>119.2431</v>
      </c>
      <c r="H38" s="7">
        <v>119.77290000000001</v>
      </c>
      <c r="I38" s="7">
        <v>121.0245</v>
      </c>
      <c r="J38" s="7">
        <v>121.619</v>
      </c>
      <c r="K38" s="7">
        <v>121.5835</v>
      </c>
      <c r="L38" s="7">
        <v>121.627</v>
      </c>
      <c r="M38" s="7">
        <v>122.01479999999999</v>
      </c>
      <c r="N38" s="7">
        <v>122.3237</v>
      </c>
      <c r="O38" s="11">
        <v>122.35550000000001</v>
      </c>
      <c r="P38" s="10">
        <v>0.3296607449672378</v>
      </c>
      <c r="Q38" s="7">
        <v>0.12921968528127431</v>
      </c>
      <c r="R38" s="7">
        <v>0.19615032853284137</v>
      </c>
      <c r="S38" s="7">
        <v>0.31707920333954648</v>
      </c>
      <c r="T38" s="7">
        <v>0.44430243762532901</v>
      </c>
      <c r="U38" s="7">
        <v>1.0449776201461234</v>
      </c>
      <c r="V38" s="7">
        <v>0.49122285157137313</v>
      </c>
      <c r="W38" s="7">
        <v>-2.9189518085166771E-2</v>
      </c>
      <c r="X38" s="7">
        <v>3.5777881044709636E-2</v>
      </c>
      <c r="Y38" s="7">
        <v>0.31884367780180273</v>
      </c>
      <c r="Z38" s="7">
        <v>0.25316600936936207</v>
      </c>
      <c r="AA38" s="11">
        <v>2.5996597552235622E-2</v>
      </c>
      <c r="AC38" s="157"/>
      <c r="AN38" s="98"/>
      <c r="AO38" s="157"/>
      <c r="AZ38" s="98"/>
    </row>
    <row r="39" spans="1:52" x14ac:dyDescent="0.2">
      <c r="A39" s="3" t="s">
        <v>33</v>
      </c>
      <c r="B39" s="1" t="s">
        <v>32</v>
      </c>
      <c r="C39" s="14">
        <v>114.38849999999999</v>
      </c>
      <c r="D39" s="10">
        <v>115.2897</v>
      </c>
      <c r="E39" s="7">
        <v>115.4024</v>
      </c>
      <c r="F39" s="7">
        <v>116.1665</v>
      </c>
      <c r="G39" s="7">
        <v>116.8347</v>
      </c>
      <c r="H39" s="7">
        <v>116.9054</v>
      </c>
      <c r="I39" s="7">
        <v>117.1391</v>
      </c>
      <c r="J39" s="7">
        <v>117.54819999999999</v>
      </c>
      <c r="K39" s="7">
        <v>117.73860000000001</v>
      </c>
      <c r="L39" s="7">
        <v>117.9884</v>
      </c>
      <c r="M39" s="7">
        <v>118.4482</v>
      </c>
      <c r="N39" s="7">
        <v>118.74769999999999</v>
      </c>
      <c r="O39" s="11">
        <v>119.2653</v>
      </c>
      <c r="P39" s="10">
        <v>0.78784143510930105</v>
      </c>
      <c r="Q39" s="7">
        <v>9.775374556443793E-2</v>
      </c>
      <c r="R39" s="7">
        <v>0.66211794555399117</v>
      </c>
      <c r="S39" s="7">
        <v>0.57520885969707169</v>
      </c>
      <c r="T39" s="7">
        <v>6.0512844214948305E-2</v>
      </c>
      <c r="U39" s="7">
        <v>0.1999052225132448</v>
      </c>
      <c r="V39" s="7">
        <v>0.3492429086445048</v>
      </c>
      <c r="W39" s="7">
        <v>0.16197610852400207</v>
      </c>
      <c r="X39" s="7">
        <v>0.21216491448003741</v>
      </c>
      <c r="Y39" s="7">
        <v>0.38969932637445825</v>
      </c>
      <c r="Z39" s="7">
        <v>0.25285314593214142</v>
      </c>
      <c r="AA39" s="11">
        <v>0.43588212655908426</v>
      </c>
      <c r="AC39" s="157"/>
      <c r="AN39" s="98"/>
      <c r="AO39" s="157"/>
      <c r="AZ39" s="98"/>
    </row>
    <row r="40" spans="1:52" x14ac:dyDescent="0.2">
      <c r="A40" s="3" t="s">
        <v>34</v>
      </c>
      <c r="B40" s="1" t="s">
        <v>68</v>
      </c>
      <c r="C40" s="14">
        <v>105.8634</v>
      </c>
      <c r="D40" s="10">
        <v>106.06440000000001</v>
      </c>
      <c r="E40" s="7">
        <v>106.1293</v>
      </c>
      <c r="F40" s="7">
        <v>106.1563</v>
      </c>
      <c r="G40" s="7">
        <v>106.35120000000001</v>
      </c>
      <c r="H40" s="7">
        <v>106.3754</v>
      </c>
      <c r="I40" s="7">
        <v>106.4915</v>
      </c>
      <c r="J40" s="7">
        <v>106.7409</v>
      </c>
      <c r="K40" s="7">
        <v>106.6748</v>
      </c>
      <c r="L40" s="7">
        <v>106.65819999999999</v>
      </c>
      <c r="M40" s="7">
        <v>106.9041</v>
      </c>
      <c r="N40" s="7">
        <v>106.9922</v>
      </c>
      <c r="O40" s="11">
        <v>107.18510000000001</v>
      </c>
      <c r="P40" s="10">
        <v>0.189867319583546</v>
      </c>
      <c r="Q40" s="7">
        <v>6.1189239744904422E-2</v>
      </c>
      <c r="R40" s="7">
        <v>2.5440665301666009E-2</v>
      </c>
      <c r="S40" s="7">
        <v>0.18359720525301285</v>
      </c>
      <c r="T40" s="7">
        <v>2.2754797313047092E-2</v>
      </c>
      <c r="U40" s="7">
        <v>0.10914177526007232</v>
      </c>
      <c r="V40" s="7">
        <v>0.23419709554283138</v>
      </c>
      <c r="W40" s="7">
        <v>-6.1925653615429156E-2</v>
      </c>
      <c r="X40" s="7">
        <v>-1.5561313449859808E-2</v>
      </c>
      <c r="Y40" s="7">
        <v>0.23054954987052662</v>
      </c>
      <c r="Z40" s="7">
        <v>8.2410309801024637E-2</v>
      </c>
      <c r="AA40" s="11">
        <v>0.18029351672365718</v>
      </c>
      <c r="AC40" s="157"/>
      <c r="AN40" s="98"/>
      <c r="AO40" s="157"/>
      <c r="AZ40" s="98"/>
    </row>
    <row r="41" spans="1:52" x14ac:dyDescent="0.2">
      <c r="A41" s="56" t="s">
        <v>36</v>
      </c>
      <c r="B41" s="1" t="s">
        <v>35</v>
      </c>
      <c r="C41" s="14">
        <v>135.0498</v>
      </c>
      <c r="D41" s="10">
        <v>128.26990000000001</v>
      </c>
      <c r="E41" s="7">
        <v>127.37860000000001</v>
      </c>
      <c r="F41" s="7">
        <v>127.23650000000001</v>
      </c>
      <c r="G41" s="7">
        <v>121.0412</v>
      </c>
      <c r="H41" s="7">
        <v>120.81180000000001</v>
      </c>
      <c r="I41" s="7">
        <v>120.6781</v>
      </c>
      <c r="J41" s="7">
        <v>120.434</v>
      </c>
      <c r="K41" s="7">
        <v>120.3171</v>
      </c>
      <c r="L41" s="7">
        <v>120.3676</v>
      </c>
      <c r="M41" s="7">
        <v>120.3105</v>
      </c>
      <c r="N41" s="7">
        <v>120.3447</v>
      </c>
      <c r="O41" s="11">
        <v>121.0939</v>
      </c>
      <c r="P41" s="10">
        <v>-5.0202962166548915</v>
      </c>
      <c r="Q41" s="7">
        <v>-0.69486294134477466</v>
      </c>
      <c r="R41" s="7">
        <v>-0.11155720034605437</v>
      </c>
      <c r="S41" s="7">
        <v>-4.869121674991062</v>
      </c>
      <c r="T41" s="7">
        <v>-0.18952224531812165</v>
      </c>
      <c r="U41" s="7">
        <v>-0.11066799766248378</v>
      </c>
      <c r="V41" s="7">
        <v>-0.20227365197165276</v>
      </c>
      <c r="W41" s="7">
        <v>-9.7065612700733273E-2</v>
      </c>
      <c r="X41" s="7">
        <v>4.1972421210284779E-2</v>
      </c>
      <c r="Y41" s="7">
        <v>-4.7438014881073708E-2</v>
      </c>
      <c r="Z41" s="7">
        <v>2.8426446569500129E-2</v>
      </c>
      <c r="AA41" s="11">
        <v>0.62254507261225622</v>
      </c>
      <c r="AC41" s="157"/>
      <c r="AN41" s="98"/>
      <c r="AO41" s="157"/>
      <c r="AZ41" s="98"/>
    </row>
    <row r="42" spans="1:52" x14ac:dyDescent="0.2">
      <c r="A42" s="3" t="s">
        <v>38</v>
      </c>
      <c r="B42" s="48" t="s">
        <v>37</v>
      </c>
      <c r="C42" s="26">
        <v>111.2364</v>
      </c>
      <c r="D42" s="21">
        <v>111.3193</v>
      </c>
      <c r="E42" s="20">
        <v>111.37609999999999</v>
      </c>
      <c r="F42" s="20">
        <v>111.58150000000001</v>
      </c>
      <c r="G42" s="20">
        <v>111.33710000000001</v>
      </c>
      <c r="H42" s="20">
        <v>111.2979</v>
      </c>
      <c r="I42" s="20">
        <v>111.5432</v>
      </c>
      <c r="J42" s="20">
        <v>111.8283</v>
      </c>
      <c r="K42" s="20">
        <v>111.78830000000001</v>
      </c>
      <c r="L42" s="20">
        <v>111.9221</v>
      </c>
      <c r="M42" s="20">
        <v>111.5838</v>
      </c>
      <c r="N42" s="20">
        <v>111.7568</v>
      </c>
      <c r="O42" s="19">
        <v>111.605</v>
      </c>
      <c r="P42" s="21">
        <v>7.4525964522400109E-2</v>
      </c>
      <c r="Q42" s="20">
        <v>5.1024395589979024E-2</v>
      </c>
      <c r="R42" s="20">
        <v>0.18442017632150129</v>
      </c>
      <c r="S42" s="20">
        <v>-0.21903272495888548</v>
      </c>
      <c r="T42" s="20">
        <v>-3.5208389656285387E-2</v>
      </c>
      <c r="U42" s="20">
        <v>0.22039948642337392</v>
      </c>
      <c r="V42" s="20">
        <v>0.25559603812693188</v>
      </c>
      <c r="W42" s="20">
        <v>-3.5769121054323498E-2</v>
      </c>
      <c r="X42" s="20">
        <v>0.11969052217449742</v>
      </c>
      <c r="Y42" s="20">
        <v>-0.30226380670127151</v>
      </c>
      <c r="Z42" s="20">
        <v>0.15504042701539278</v>
      </c>
      <c r="AA42" s="19">
        <v>-0.1358306608635845</v>
      </c>
      <c r="AB42" s="7">
        <f>AVERAGE(D42:O42)</f>
        <v>111.57828333333335</v>
      </c>
      <c r="AC42" s="157"/>
      <c r="AN42" s="98"/>
      <c r="AO42" s="157"/>
      <c r="AZ42" s="98"/>
    </row>
    <row r="43" spans="1:52" x14ac:dyDescent="0.2">
      <c r="A43" s="3" t="s">
        <v>40</v>
      </c>
      <c r="B43" s="1" t="s">
        <v>39</v>
      </c>
      <c r="C43" s="14">
        <v>115.88079999999999</v>
      </c>
      <c r="D43" s="10">
        <v>115.89490000000001</v>
      </c>
      <c r="E43" s="7">
        <v>116.378</v>
      </c>
      <c r="F43" s="7">
        <v>116.3173</v>
      </c>
      <c r="G43" s="7">
        <v>116.4221</v>
      </c>
      <c r="H43" s="7">
        <v>116.40349999999999</v>
      </c>
      <c r="I43" s="7">
        <v>117.3006</v>
      </c>
      <c r="J43" s="7">
        <v>117.8961</v>
      </c>
      <c r="K43" s="7">
        <v>118.5517</v>
      </c>
      <c r="L43" s="7">
        <v>118.1028</v>
      </c>
      <c r="M43" s="7">
        <v>117.8789</v>
      </c>
      <c r="N43" s="7">
        <v>117.4597</v>
      </c>
      <c r="O43" s="11">
        <v>116.66840000000001</v>
      </c>
      <c r="P43" s="10">
        <v>1.2167675749574844E-2</v>
      </c>
      <c r="Q43" s="7">
        <v>0.41684319154681798</v>
      </c>
      <c r="R43" s="7">
        <v>-5.21576242932488E-2</v>
      </c>
      <c r="S43" s="7">
        <v>9.0098377455457901E-2</v>
      </c>
      <c r="T43" s="7">
        <v>-1.5976348133220745E-2</v>
      </c>
      <c r="U43" s="7">
        <v>0.77068129394735463</v>
      </c>
      <c r="V43" s="7">
        <v>0.50767003749341544</v>
      </c>
      <c r="W43" s="7">
        <v>0.55608285600625684</v>
      </c>
      <c r="X43" s="7">
        <v>-0.37865336389102372</v>
      </c>
      <c r="Y43" s="7">
        <v>-0.18958060266141061</v>
      </c>
      <c r="Z43" s="7">
        <v>-0.35561919902544353</v>
      </c>
      <c r="AA43" s="11">
        <v>-0.67367786568499033</v>
      </c>
      <c r="AC43" s="157"/>
      <c r="AN43" s="98"/>
      <c r="AO43" s="157"/>
      <c r="AZ43" s="98"/>
    </row>
    <row r="44" spans="1:52" x14ac:dyDescent="0.2">
      <c r="A44" s="3" t="s">
        <v>41</v>
      </c>
      <c r="B44" s="1" t="s">
        <v>69</v>
      </c>
      <c r="C44" s="14">
        <v>110.18980000000001</v>
      </c>
      <c r="D44" s="10">
        <v>110.05710000000001</v>
      </c>
      <c r="E44" s="7">
        <v>110.08069999999999</v>
      </c>
      <c r="F44" s="7">
        <v>110.58459999999999</v>
      </c>
      <c r="G44" s="7">
        <v>110.58199999999999</v>
      </c>
      <c r="H44" s="7">
        <v>110.75830000000001</v>
      </c>
      <c r="I44" s="7">
        <v>110.8048</v>
      </c>
      <c r="J44" s="7">
        <v>110.8381</v>
      </c>
      <c r="K44" s="7">
        <v>110.59739999999999</v>
      </c>
      <c r="L44" s="7">
        <v>110.7589</v>
      </c>
      <c r="M44" s="7">
        <v>109.94759999999999</v>
      </c>
      <c r="N44" s="7">
        <v>110.3828</v>
      </c>
      <c r="O44" s="11">
        <v>110.1713</v>
      </c>
      <c r="P44" s="10">
        <v>-0.12042856961352122</v>
      </c>
      <c r="Q44" s="7">
        <v>2.1443414373073278E-2</v>
      </c>
      <c r="R44" s="7">
        <v>0.45775508331615039</v>
      </c>
      <c r="S44" s="7">
        <v>-2.3511411172993765E-3</v>
      </c>
      <c r="T44" s="7">
        <v>0.15942920185926451</v>
      </c>
      <c r="U44" s="7">
        <v>4.1983309602977519E-2</v>
      </c>
      <c r="V44" s="7">
        <v>3.005284969603934E-2</v>
      </c>
      <c r="W44" s="7">
        <v>-0.21716359266353713</v>
      </c>
      <c r="X44" s="7">
        <v>0.14602513259805724</v>
      </c>
      <c r="Y44" s="7">
        <v>-0.73249192615672665</v>
      </c>
      <c r="Z44" s="7">
        <v>0.39582492023473814</v>
      </c>
      <c r="AA44" s="11">
        <v>-0.1916059386063779</v>
      </c>
      <c r="AC44" s="157"/>
      <c r="AN44" s="98"/>
      <c r="AO44" s="157"/>
      <c r="AZ44" s="98"/>
    </row>
    <row r="45" spans="1:52" x14ac:dyDescent="0.2">
      <c r="A45" s="3" t="s">
        <v>42</v>
      </c>
      <c r="B45" s="1" t="s">
        <v>70</v>
      </c>
      <c r="C45" s="14">
        <v>107.2735</v>
      </c>
      <c r="D45" s="10">
        <v>107.6332</v>
      </c>
      <c r="E45" s="7">
        <v>107.6332</v>
      </c>
      <c r="F45" s="7">
        <v>107.45780000000001</v>
      </c>
      <c r="G45" s="7">
        <v>107.45780000000001</v>
      </c>
      <c r="H45" s="7">
        <v>107.45780000000001</v>
      </c>
      <c r="I45" s="7">
        <v>107.45780000000001</v>
      </c>
      <c r="J45" s="7">
        <v>107.45780000000001</v>
      </c>
      <c r="K45" s="7">
        <v>107.8476</v>
      </c>
      <c r="L45" s="7">
        <v>108.15389999999999</v>
      </c>
      <c r="M45" s="7">
        <v>108.004</v>
      </c>
      <c r="N45" s="7">
        <v>108.3604</v>
      </c>
      <c r="O45" s="11">
        <v>108.75960000000001</v>
      </c>
      <c r="P45" s="10">
        <v>0.33531114394515299</v>
      </c>
      <c r="Q45" s="7">
        <v>0</v>
      </c>
      <c r="R45" s="7">
        <v>-0.16296087080937502</v>
      </c>
      <c r="S45" s="7">
        <v>0</v>
      </c>
      <c r="T45" s="7">
        <v>0</v>
      </c>
      <c r="U45" s="7">
        <v>0</v>
      </c>
      <c r="V45" s="7">
        <v>0</v>
      </c>
      <c r="W45" s="7">
        <v>0.3627470504700393</v>
      </c>
      <c r="X45" s="7">
        <v>0.28401188343550821</v>
      </c>
      <c r="Y45" s="7">
        <v>-0.1385987930162372</v>
      </c>
      <c r="Z45" s="7">
        <v>0.32998777823043002</v>
      </c>
      <c r="AA45" s="11">
        <v>0.36840026430320261</v>
      </c>
      <c r="AC45" s="157"/>
      <c r="AN45" s="98"/>
      <c r="AO45" s="157"/>
      <c r="AZ45" s="98"/>
    </row>
    <row r="46" spans="1:52" x14ac:dyDescent="0.2">
      <c r="A46" s="3" t="s">
        <v>44</v>
      </c>
      <c r="B46" s="1" t="s">
        <v>43</v>
      </c>
      <c r="C46" s="14">
        <v>121.5787</v>
      </c>
      <c r="D46" s="10">
        <v>120.6806</v>
      </c>
      <c r="E46" s="7">
        <v>120.40130000000001</v>
      </c>
      <c r="F46" s="7">
        <v>120.483</v>
      </c>
      <c r="G46" s="7">
        <v>117.96899999999999</v>
      </c>
      <c r="H46" s="7">
        <v>117.19499999999999</v>
      </c>
      <c r="I46" s="7">
        <v>117.2338</v>
      </c>
      <c r="J46" s="7">
        <v>117.3814</v>
      </c>
      <c r="K46" s="7">
        <v>117.12439999999999</v>
      </c>
      <c r="L46" s="7">
        <v>117.014</v>
      </c>
      <c r="M46" s="7">
        <v>116.2864</v>
      </c>
      <c r="N46" s="7">
        <v>116.2413</v>
      </c>
      <c r="O46" s="11">
        <v>116.3824</v>
      </c>
      <c r="P46" s="10">
        <v>-0.73869847267654565</v>
      </c>
      <c r="Q46" s="7">
        <v>-0.23143736441482071</v>
      </c>
      <c r="R46" s="7">
        <v>6.785641018826033E-2</v>
      </c>
      <c r="S46" s="7">
        <v>-2.0866014292472879</v>
      </c>
      <c r="T46" s="7">
        <v>-0.65610456984462107</v>
      </c>
      <c r="U46" s="7">
        <v>3.3107214471614875E-2</v>
      </c>
      <c r="V46" s="7">
        <v>0.12590225685766143</v>
      </c>
      <c r="W46" s="7">
        <v>-0.21894439834590917</v>
      </c>
      <c r="X46" s="7">
        <v>-9.4258753940253695E-2</v>
      </c>
      <c r="Y46" s="7">
        <v>-0.62180593775103443</v>
      </c>
      <c r="Z46" s="7">
        <v>-3.8783555084691786E-2</v>
      </c>
      <c r="AA46" s="11">
        <v>0.12138542841486517</v>
      </c>
      <c r="AC46" s="157"/>
      <c r="AN46" s="98"/>
      <c r="AO46" s="157"/>
      <c r="AZ46" s="98"/>
    </row>
    <row r="47" spans="1:52" x14ac:dyDescent="0.2">
      <c r="A47" s="3" t="s">
        <v>46</v>
      </c>
      <c r="B47" s="1" t="s">
        <v>45</v>
      </c>
      <c r="C47" s="14">
        <v>104.38420000000001</v>
      </c>
      <c r="D47" s="10">
        <v>104.76949999999999</v>
      </c>
      <c r="E47" s="7">
        <v>104.8792</v>
      </c>
      <c r="F47" s="7">
        <v>104.89709999999999</v>
      </c>
      <c r="G47" s="7">
        <v>104.3963</v>
      </c>
      <c r="H47" s="7">
        <v>104.4101</v>
      </c>
      <c r="I47" s="7">
        <v>104.4709</v>
      </c>
      <c r="J47" s="7">
        <v>104.4709</v>
      </c>
      <c r="K47" s="7">
        <v>103.9427</v>
      </c>
      <c r="L47" s="7">
        <v>103.9238</v>
      </c>
      <c r="M47" s="7">
        <v>104.0125</v>
      </c>
      <c r="N47" s="7">
        <v>104.127</v>
      </c>
      <c r="O47" s="11">
        <v>104.09139999999999</v>
      </c>
      <c r="P47" s="10">
        <v>0.36911716524147009</v>
      </c>
      <c r="Q47" s="7">
        <v>0.10470604517536466</v>
      </c>
      <c r="R47" s="7">
        <v>1.7067254517575806E-2</v>
      </c>
      <c r="S47" s="7">
        <v>-0.47742025280012329</v>
      </c>
      <c r="T47" s="7">
        <v>1.3218859289077645E-2</v>
      </c>
      <c r="U47" s="7">
        <v>5.8231914345451649E-2</v>
      </c>
      <c r="V47" s="7">
        <v>0</v>
      </c>
      <c r="W47" s="7">
        <v>-0.5055953380319288</v>
      </c>
      <c r="X47" s="7">
        <v>-1.8183095109134299E-2</v>
      </c>
      <c r="Y47" s="7">
        <v>8.5350997557828795E-2</v>
      </c>
      <c r="Z47" s="7">
        <v>0.11008292272562673</v>
      </c>
      <c r="AA47" s="11">
        <v>-3.4189019178505378E-2</v>
      </c>
      <c r="AC47" s="157"/>
      <c r="AN47" s="98"/>
      <c r="AO47" s="157"/>
      <c r="AZ47" s="98"/>
    </row>
    <row r="48" spans="1:52" x14ac:dyDescent="0.2">
      <c r="A48" s="56" t="s">
        <v>47</v>
      </c>
      <c r="B48" s="1" t="s">
        <v>71</v>
      </c>
      <c r="C48" s="14">
        <v>107.7264</v>
      </c>
      <c r="D48" s="10">
        <v>108.58620000000001</v>
      </c>
      <c r="E48" s="7">
        <v>108.58620000000001</v>
      </c>
      <c r="F48" s="7">
        <v>108.77849999999999</v>
      </c>
      <c r="G48" s="7">
        <v>109.3022</v>
      </c>
      <c r="H48" s="7">
        <v>109.3022</v>
      </c>
      <c r="I48" s="7">
        <v>109.6931</v>
      </c>
      <c r="J48" s="7">
        <v>110.4786</v>
      </c>
      <c r="K48" s="7">
        <v>110.4786</v>
      </c>
      <c r="L48" s="7">
        <v>111.15560000000001</v>
      </c>
      <c r="M48" s="7">
        <v>111.4967</v>
      </c>
      <c r="N48" s="7">
        <v>111.7676</v>
      </c>
      <c r="O48" s="11">
        <v>111.7676</v>
      </c>
      <c r="P48" s="10">
        <v>0.79813304816647268</v>
      </c>
      <c r="Q48" s="7">
        <v>0</v>
      </c>
      <c r="R48" s="7">
        <v>0.17709432690340834</v>
      </c>
      <c r="S48" s="7">
        <v>0.48143704868149972</v>
      </c>
      <c r="T48" s="7">
        <v>0</v>
      </c>
      <c r="U48" s="7">
        <v>0.35763232579033361</v>
      </c>
      <c r="V48" s="7">
        <v>0.71608879683407523</v>
      </c>
      <c r="W48" s="7">
        <v>0</v>
      </c>
      <c r="X48" s="7">
        <v>0.61278835901252071</v>
      </c>
      <c r="Y48" s="7">
        <v>0.30686713040098501</v>
      </c>
      <c r="Z48" s="7">
        <v>0.24296683220220641</v>
      </c>
      <c r="AA48" s="11">
        <v>0</v>
      </c>
      <c r="AB48" s="7"/>
      <c r="AC48" s="157"/>
      <c r="AN48" s="98"/>
      <c r="AO48" s="157"/>
      <c r="AZ48" s="98"/>
    </row>
    <row r="49" spans="1:52" x14ac:dyDescent="0.2">
      <c r="A49" s="56"/>
      <c r="B49" s="48" t="s">
        <v>48</v>
      </c>
      <c r="C49" s="26">
        <v>95.809610000000006</v>
      </c>
      <c r="D49" s="21">
        <v>95.132339999999999</v>
      </c>
      <c r="E49" s="20">
        <v>94.176550000000006</v>
      </c>
      <c r="F49" s="20">
        <v>93.964230000000001</v>
      </c>
      <c r="G49" s="20">
        <v>93.74682</v>
      </c>
      <c r="H49" s="20">
        <v>93.622799999999998</v>
      </c>
      <c r="I49" s="20">
        <v>93.301810000000003</v>
      </c>
      <c r="J49" s="20">
        <v>94.348460000000003</v>
      </c>
      <c r="K49" s="20">
        <v>94.167259999999999</v>
      </c>
      <c r="L49" s="20">
        <v>95.103710000000007</v>
      </c>
      <c r="M49" s="20">
        <v>95.938000000000002</v>
      </c>
      <c r="N49" s="20">
        <v>96.432910000000007</v>
      </c>
      <c r="O49" s="19">
        <v>94.158479999999997</v>
      </c>
      <c r="P49" s="21">
        <v>-0.70689151119601379</v>
      </c>
      <c r="Q49" s="20">
        <v>-1.0046951436283322</v>
      </c>
      <c r="R49" s="20">
        <v>-0.22544890421236008</v>
      </c>
      <c r="S49" s="20">
        <v>-0.23137527972080543</v>
      </c>
      <c r="T49" s="20">
        <v>-0.13229248736117297</v>
      </c>
      <c r="U49" s="20">
        <v>-0.34285451834381664</v>
      </c>
      <c r="V49" s="20">
        <v>1.1217895987226825</v>
      </c>
      <c r="W49" s="20">
        <v>-0.19205400914864323</v>
      </c>
      <c r="X49" s="20">
        <v>0.99445391105147141</v>
      </c>
      <c r="Y49" s="20">
        <v>0.87724232840127447</v>
      </c>
      <c r="Z49" s="20">
        <v>0.51586441243303427</v>
      </c>
      <c r="AA49" s="19">
        <v>-2.3585620303276227</v>
      </c>
      <c r="AB49" s="7">
        <f>(AB29/AB33)*100</f>
        <v>94.513504859943268</v>
      </c>
      <c r="AC49" s="157"/>
      <c r="AN49" s="98"/>
      <c r="AO49" s="157"/>
      <c r="AZ49" s="98"/>
    </row>
    <row r="50" spans="1:52" x14ac:dyDescent="0.2">
      <c r="A50" s="56"/>
      <c r="B50" s="48" t="s">
        <v>73</v>
      </c>
      <c r="C50" s="26">
        <v>104.96850000000001</v>
      </c>
      <c r="D50" s="21">
        <v>103.9397</v>
      </c>
      <c r="E50" s="20">
        <v>102.91419999999999</v>
      </c>
      <c r="F50" s="20">
        <v>103.3875</v>
      </c>
      <c r="G50" s="20">
        <v>101.9991</v>
      </c>
      <c r="H50" s="20">
        <v>101.92919999999999</v>
      </c>
      <c r="I50" s="20">
        <v>101.854</v>
      </c>
      <c r="J50" s="20">
        <v>103.52209999999999</v>
      </c>
      <c r="K50" s="20">
        <v>103.6152</v>
      </c>
      <c r="L50" s="20">
        <v>105.0487</v>
      </c>
      <c r="M50" s="20">
        <v>106.503</v>
      </c>
      <c r="N50" s="20">
        <v>107.52030000000001</v>
      </c>
      <c r="O50" s="19">
        <v>105.1275</v>
      </c>
      <c r="P50" s="21">
        <v>-0.98010355487599032</v>
      </c>
      <c r="Q50" s="20">
        <v>-0.9866297478249485</v>
      </c>
      <c r="R50" s="20">
        <v>0.45989766232454704</v>
      </c>
      <c r="S50" s="20">
        <v>-1.3429089590134244</v>
      </c>
      <c r="T50" s="20">
        <v>-6.8530016441325531E-2</v>
      </c>
      <c r="U50" s="20">
        <v>-7.3776699905419907E-2</v>
      </c>
      <c r="V50" s="20">
        <v>1.6377363677420578</v>
      </c>
      <c r="W50" s="20">
        <v>8.9932487845597084E-2</v>
      </c>
      <c r="X50" s="20">
        <v>1.3834842764382012</v>
      </c>
      <c r="Y50" s="20">
        <v>1.3844055185832891</v>
      </c>
      <c r="Z50" s="20">
        <v>0.9551843610039209</v>
      </c>
      <c r="AA50" s="19">
        <v>-2.2254402191958245</v>
      </c>
      <c r="AB50" s="7">
        <f>(AB29/AB42)*100</f>
        <v>103.94834896934096</v>
      </c>
      <c r="AC50" s="157"/>
      <c r="AN50" s="98"/>
      <c r="AO50" s="157"/>
      <c r="AZ50" s="98"/>
    </row>
    <row r="51" spans="1:52" ht="18" customHeight="1" x14ac:dyDescent="0.2">
      <c r="B51" s="22" t="s">
        <v>53</v>
      </c>
      <c r="C51" s="27"/>
      <c r="D51" s="24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4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5"/>
      <c r="AC51" s="157"/>
      <c r="AN51" s="98"/>
      <c r="AO51" s="157"/>
      <c r="AZ51" s="98"/>
    </row>
    <row r="52" spans="1:52" x14ac:dyDescent="0.2">
      <c r="A52" s="56" t="s">
        <v>14</v>
      </c>
      <c r="B52" s="48" t="s">
        <v>15</v>
      </c>
      <c r="C52" s="26">
        <v>112.50060000000001</v>
      </c>
      <c r="D52" s="21">
        <v>114.50449999999999</v>
      </c>
      <c r="E52" s="20">
        <v>115.86579999999999</v>
      </c>
      <c r="F52" s="20">
        <v>118.6447</v>
      </c>
      <c r="G52" s="20">
        <v>121.9735</v>
      </c>
      <c r="H52" s="20">
        <v>123.5518</v>
      </c>
      <c r="I52" s="20">
        <v>122.68089999999999</v>
      </c>
      <c r="J52" s="20">
        <v>121.4453</v>
      </c>
      <c r="K52" s="20">
        <v>120.8981</v>
      </c>
      <c r="L52" s="20">
        <v>124.36199999999999</v>
      </c>
      <c r="M52" s="20">
        <v>125.7323</v>
      </c>
      <c r="N52" s="20">
        <v>127.4927</v>
      </c>
      <c r="O52" s="19">
        <v>131.0917</v>
      </c>
      <c r="P52" s="21">
        <v>1.7812349445247289</v>
      </c>
      <c r="Q52" s="20">
        <v>1.1888615731259471</v>
      </c>
      <c r="R52" s="20">
        <v>2.3983781236568578</v>
      </c>
      <c r="S52" s="20">
        <v>2.8056879068344402</v>
      </c>
      <c r="T52" s="20">
        <v>1.2939695917555851</v>
      </c>
      <c r="U52" s="20">
        <v>-0.70488653342161423</v>
      </c>
      <c r="V52" s="20">
        <v>-1.0071657446269069</v>
      </c>
      <c r="W52" s="20">
        <v>-0.45057322103037634</v>
      </c>
      <c r="X52" s="20">
        <v>2.8651401469501967</v>
      </c>
      <c r="Y52" s="20">
        <v>1.1018639134140658</v>
      </c>
      <c r="Z52" s="20">
        <v>1.4001175513372492</v>
      </c>
      <c r="AA52" s="19">
        <v>2.8229067232869052</v>
      </c>
      <c r="AB52" s="7">
        <f>AVERAGE(D52:O52)</f>
        <v>122.35360833333333</v>
      </c>
      <c r="AC52" s="157"/>
      <c r="AN52" s="98"/>
      <c r="AO52" s="157"/>
      <c r="AZ52" s="98"/>
    </row>
    <row r="53" spans="1:52" x14ac:dyDescent="0.2">
      <c r="A53" s="3" t="s">
        <v>16</v>
      </c>
      <c r="B53" s="1" t="s">
        <v>75</v>
      </c>
      <c r="C53" s="14">
        <v>112.50060000000001</v>
      </c>
      <c r="D53" s="10">
        <v>114.50449999999999</v>
      </c>
      <c r="E53" s="7">
        <v>115.86579999999999</v>
      </c>
      <c r="F53" s="7">
        <v>118.6447</v>
      </c>
      <c r="G53" s="7">
        <v>121.9735</v>
      </c>
      <c r="H53" s="7">
        <v>123.5518</v>
      </c>
      <c r="I53" s="7">
        <v>122.68089999999999</v>
      </c>
      <c r="J53" s="7">
        <v>121.4453</v>
      </c>
      <c r="K53" s="7">
        <v>120.8981</v>
      </c>
      <c r="L53" s="7">
        <v>124.36199999999999</v>
      </c>
      <c r="M53" s="7">
        <v>125.7323</v>
      </c>
      <c r="N53" s="7">
        <v>127.4927</v>
      </c>
      <c r="O53" s="11">
        <v>131.0917</v>
      </c>
      <c r="P53" s="10">
        <v>1.7812349445247289</v>
      </c>
      <c r="Q53" s="7">
        <v>1.1888615731259471</v>
      </c>
      <c r="R53" s="7">
        <v>2.3983781236568578</v>
      </c>
      <c r="S53" s="7">
        <v>2.8056879068344402</v>
      </c>
      <c r="T53" s="7">
        <v>1.2939695917555851</v>
      </c>
      <c r="U53" s="7">
        <v>-0.70488653342161423</v>
      </c>
      <c r="V53" s="7">
        <v>-1.0071657446269069</v>
      </c>
      <c r="W53" s="7">
        <v>-0.45057322103037634</v>
      </c>
      <c r="X53" s="7">
        <v>2.8651401469501967</v>
      </c>
      <c r="Y53" s="7">
        <v>1.1018639134140658</v>
      </c>
      <c r="Z53" s="7">
        <v>1.4001175513372492</v>
      </c>
      <c r="AA53" s="11">
        <v>2.8229067232869052</v>
      </c>
      <c r="AC53" s="157"/>
      <c r="AN53" s="98"/>
      <c r="AO53" s="157"/>
      <c r="AZ53" s="98"/>
    </row>
    <row r="54" spans="1:52" x14ac:dyDescent="0.2">
      <c r="A54" s="56" t="s">
        <v>20</v>
      </c>
      <c r="B54" s="48" t="s">
        <v>21</v>
      </c>
      <c r="C54" s="26">
        <v>122.2319</v>
      </c>
      <c r="D54" s="21">
        <v>122.3441</v>
      </c>
      <c r="E54" s="20">
        <v>122.5074</v>
      </c>
      <c r="F54" s="20">
        <v>123.6626</v>
      </c>
      <c r="G54" s="20">
        <v>122.1831</v>
      </c>
      <c r="H54" s="20">
        <v>122.29170000000001</v>
      </c>
      <c r="I54" s="20">
        <v>122.77419999999999</v>
      </c>
      <c r="J54" s="20">
        <v>123.7954</v>
      </c>
      <c r="K54" s="20">
        <v>124.15819999999999</v>
      </c>
      <c r="L54" s="20">
        <v>124.6943</v>
      </c>
      <c r="M54" s="20">
        <v>124.8441</v>
      </c>
      <c r="N54" s="20">
        <v>125.6285</v>
      </c>
      <c r="O54" s="19">
        <v>125.79089999999999</v>
      </c>
      <c r="P54" s="21">
        <v>9.1792731684610496E-2</v>
      </c>
      <c r="Q54" s="20">
        <v>0.13347599107762995</v>
      </c>
      <c r="R54" s="20">
        <v>0.94296344547349265</v>
      </c>
      <c r="S54" s="20">
        <v>-1.1964005285349018</v>
      </c>
      <c r="T54" s="20">
        <v>8.8882996093575792E-2</v>
      </c>
      <c r="U54" s="20">
        <v>0.39454844441608672</v>
      </c>
      <c r="V54" s="20">
        <v>0.83177084436307258</v>
      </c>
      <c r="W54" s="20">
        <v>0.29306420109308817</v>
      </c>
      <c r="X54" s="20">
        <v>0.43178783197566062</v>
      </c>
      <c r="Y54" s="20">
        <v>0.12013379921937013</v>
      </c>
      <c r="Z54" s="20">
        <v>0.62830362027521136</v>
      </c>
      <c r="AA54" s="19">
        <v>0.1292700302877062</v>
      </c>
      <c r="AB54" s="7">
        <f>AVERAGE(D54:O54)</f>
        <v>123.72287499999999</v>
      </c>
      <c r="AC54" s="157"/>
      <c r="AN54" s="98"/>
      <c r="AO54" s="157"/>
      <c r="AZ54" s="98"/>
    </row>
    <row r="55" spans="1:52" x14ac:dyDescent="0.2">
      <c r="A55" s="56" t="s">
        <v>22</v>
      </c>
      <c r="B55" s="48" t="s">
        <v>23</v>
      </c>
      <c r="C55" s="26">
        <v>123.14919999999999</v>
      </c>
      <c r="D55" s="21">
        <v>123.2894</v>
      </c>
      <c r="E55" s="20">
        <v>123.4586</v>
      </c>
      <c r="F55" s="20">
        <v>124.83969999999999</v>
      </c>
      <c r="G55" s="20">
        <v>123.13209999999999</v>
      </c>
      <c r="H55" s="20">
        <v>123.2663</v>
      </c>
      <c r="I55" s="20">
        <v>123.8449</v>
      </c>
      <c r="J55" s="20">
        <v>125.0415</v>
      </c>
      <c r="K55" s="20">
        <v>125.44880000000001</v>
      </c>
      <c r="L55" s="20">
        <v>126.1405</v>
      </c>
      <c r="M55" s="20">
        <v>126.35339999999999</v>
      </c>
      <c r="N55" s="20">
        <v>127.1995</v>
      </c>
      <c r="O55" s="19">
        <v>127.3788</v>
      </c>
      <c r="P55" s="21">
        <v>0.11384564414548143</v>
      </c>
      <c r="Q55" s="20">
        <v>0.13723807561720924</v>
      </c>
      <c r="R55" s="20">
        <v>1.118674600230352</v>
      </c>
      <c r="S55" s="20">
        <v>-1.3678341104632576</v>
      </c>
      <c r="T55" s="20">
        <v>0.10898863903077019</v>
      </c>
      <c r="U55" s="20">
        <v>0.4693902550818792</v>
      </c>
      <c r="V55" s="20">
        <v>0.96620853987528255</v>
      </c>
      <c r="W55" s="20">
        <v>0.32573185702347335</v>
      </c>
      <c r="X55" s="20">
        <v>0.55138032408440518</v>
      </c>
      <c r="Y55" s="20">
        <v>0.16878005081634409</v>
      </c>
      <c r="Z55" s="20">
        <v>0.66962978439836762</v>
      </c>
      <c r="AA55" s="19">
        <v>0.14095967358362085</v>
      </c>
      <c r="AC55" s="157"/>
      <c r="AN55" s="98"/>
      <c r="AO55" s="157"/>
      <c r="AZ55" s="98"/>
    </row>
    <row r="56" spans="1:52" x14ac:dyDescent="0.2">
      <c r="A56" s="3" t="s">
        <v>24</v>
      </c>
      <c r="B56" s="1" t="s">
        <v>25</v>
      </c>
      <c r="C56" s="14">
        <v>128.98140000000001</v>
      </c>
      <c r="D56" s="10">
        <v>129.39779999999999</v>
      </c>
      <c r="E56" s="7">
        <v>129.42410000000001</v>
      </c>
      <c r="F56" s="7">
        <v>132.4178</v>
      </c>
      <c r="G56" s="7">
        <v>129.53800000000001</v>
      </c>
      <c r="H56" s="7">
        <v>129.25640000000001</v>
      </c>
      <c r="I56" s="7">
        <v>129.84809999999999</v>
      </c>
      <c r="J56" s="7">
        <v>132.33009999999999</v>
      </c>
      <c r="K56" s="7">
        <v>133.10059999999999</v>
      </c>
      <c r="L56" s="7">
        <v>133.84899999999999</v>
      </c>
      <c r="M56" s="7">
        <v>133.81809999999999</v>
      </c>
      <c r="N56" s="7">
        <v>135.67150000000001</v>
      </c>
      <c r="O56" s="11">
        <v>135.44929999999999</v>
      </c>
      <c r="P56" s="10">
        <v>0.32283724630061517</v>
      </c>
      <c r="Q56" s="7">
        <v>2.032492051643878E-2</v>
      </c>
      <c r="R56" s="7">
        <v>2.3130931565295718</v>
      </c>
      <c r="S56" s="7">
        <v>-2.1747831484890923</v>
      </c>
      <c r="T56" s="7">
        <v>-0.21738794793805474</v>
      </c>
      <c r="U56" s="7">
        <v>0.45777230373116884</v>
      </c>
      <c r="V56" s="7">
        <v>1.9114642416793157</v>
      </c>
      <c r="W56" s="7">
        <v>0.58225604000903686</v>
      </c>
      <c r="X56" s="7">
        <v>0.56228146229243425</v>
      </c>
      <c r="Y56" s="7">
        <v>-2.3085715993397482E-2</v>
      </c>
      <c r="Z56" s="7">
        <v>1.3850144337724284</v>
      </c>
      <c r="AA56" s="11">
        <v>-0.16377794894286202</v>
      </c>
      <c r="AC56" s="157"/>
      <c r="AN56" s="98"/>
      <c r="AO56" s="157"/>
      <c r="AZ56" s="98"/>
    </row>
    <row r="57" spans="1:52" x14ac:dyDescent="0.2">
      <c r="A57" s="3" t="s">
        <v>26</v>
      </c>
      <c r="B57" s="1" t="s">
        <v>67</v>
      </c>
      <c r="C57" s="14">
        <v>120.0981</v>
      </c>
      <c r="D57" s="10">
        <v>121.3364</v>
      </c>
      <c r="E57" s="7">
        <v>122.10599999999999</v>
      </c>
      <c r="F57" s="7">
        <v>122.48009999999999</v>
      </c>
      <c r="G57" s="7">
        <v>122.6623</v>
      </c>
      <c r="H57" s="7">
        <v>123.8844</v>
      </c>
      <c r="I57" s="7">
        <v>125.0562</v>
      </c>
      <c r="J57" s="7">
        <v>125.3758</v>
      </c>
      <c r="K57" s="7">
        <v>125.72969999999999</v>
      </c>
      <c r="L57" s="7">
        <v>127.27500000000001</v>
      </c>
      <c r="M57" s="7">
        <v>127.98180000000001</v>
      </c>
      <c r="N57" s="7">
        <v>127.9816</v>
      </c>
      <c r="O57" s="11">
        <v>128.85769999999999</v>
      </c>
      <c r="P57" s="10">
        <v>1.0310737638647034</v>
      </c>
      <c r="Q57" s="7">
        <v>0.63426968329371647</v>
      </c>
      <c r="R57" s="7">
        <v>0.30637315119650022</v>
      </c>
      <c r="S57" s="7">
        <v>0.1487588596025059</v>
      </c>
      <c r="T57" s="7">
        <v>0.99631264047714529</v>
      </c>
      <c r="U57" s="7">
        <v>0.94588180594167193</v>
      </c>
      <c r="V57" s="7">
        <v>0.25556509793196508</v>
      </c>
      <c r="W57" s="7">
        <v>0.28227137932519342</v>
      </c>
      <c r="X57" s="7">
        <v>1.2290652089363228</v>
      </c>
      <c r="Y57" s="7">
        <v>0.55533294048320658</v>
      </c>
      <c r="Z57" s="7">
        <v>-1.5627221996146272E-4</v>
      </c>
      <c r="AA57" s="11">
        <v>0.68455152928232954</v>
      </c>
      <c r="AC57" s="157"/>
      <c r="AN57" s="98"/>
      <c r="AO57" s="157"/>
      <c r="AZ57" s="98"/>
    </row>
    <row r="58" spans="1:52" x14ac:dyDescent="0.2">
      <c r="A58" s="3" t="s">
        <v>27</v>
      </c>
      <c r="B58" s="1" t="s">
        <v>28</v>
      </c>
      <c r="C58" s="14">
        <v>113.18380000000001</v>
      </c>
      <c r="D58" s="10">
        <v>113.3528</v>
      </c>
      <c r="E58" s="7">
        <v>113.7179</v>
      </c>
      <c r="F58" s="7">
        <v>113.6683</v>
      </c>
      <c r="G58" s="7">
        <v>113.44289999999999</v>
      </c>
      <c r="H58" s="7">
        <v>113.66930000000001</v>
      </c>
      <c r="I58" s="7">
        <v>114.03319999999999</v>
      </c>
      <c r="J58" s="7">
        <v>114.1827</v>
      </c>
      <c r="K58" s="7">
        <v>114.18689999999999</v>
      </c>
      <c r="L58" s="7">
        <v>114.55159999999999</v>
      </c>
      <c r="M58" s="7">
        <v>114.8736</v>
      </c>
      <c r="N58" s="7">
        <v>114.8374</v>
      </c>
      <c r="O58" s="11">
        <v>115.0063</v>
      </c>
      <c r="P58" s="10">
        <v>0.14931465457070439</v>
      </c>
      <c r="Q58" s="7">
        <v>0.32209173483142733</v>
      </c>
      <c r="R58" s="7">
        <v>-4.361670414244203E-2</v>
      </c>
      <c r="S58" s="7">
        <v>-0.19829627081605652</v>
      </c>
      <c r="T58" s="7">
        <v>0.19957176694179396</v>
      </c>
      <c r="U58" s="7">
        <v>0.3201392108511153</v>
      </c>
      <c r="V58" s="7">
        <v>0.13110217024515958</v>
      </c>
      <c r="W58" s="7">
        <v>3.6783155416690244E-3</v>
      </c>
      <c r="X58" s="7">
        <v>0.31938865141272699</v>
      </c>
      <c r="Y58" s="7">
        <v>0.28109603008600731</v>
      </c>
      <c r="Z58" s="7">
        <v>-3.1512897654460026E-2</v>
      </c>
      <c r="AA58" s="11">
        <v>0.14707752004137467</v>
      </c>
      <c r="AC58" s="157"/>
      <c r="AN58" s="98"/>
      <c r="AO58" s="157"/>
      <c r="AZ58" s="98"/>
    </row>
    <row r="59" spans="1:52" x14ac:dyDescent="0.2">
      <c r="A59" s="3" t="s">
        <v>29</v>
      </c>
      <c r="B59" s="1" t="s">
        <v>30</v>
      </c>
      <c r="C59" s="14">
        <v>117.61750000000001</v>
      </c>
      <c r="D59" s="10">
        <v>118.21429999999999</v>
      </c>
      <c r="E59" s="7">
        <v>118.28700000000001</v>
      </c>
      <c r="F59" s="7">
        <v>118.5235</v>
      </c>
      <c r="G59" s="7">
        <v>119.001</v>
      </c>
      <c r="H59" s="7">
        <v>119.5497</v>
      </c>
      <c r="I59" s="7">
        <v>120.754</v>
      </c>
      <c r="J59" s="7">
        <v>121.3777</v>
      </c>
      <c r="K59" s="7">
        <v>121.282</v>
      </c>
      <c r="L59" s="7">
        <v>121.3545</v>
      </c>
      <c r="M59" s="7">
        <v>121.8698</v>
      </c>
      <c r="N59" s="7">
        <v>122.2364</v>
      </c>
      <c r="O59" s="11">
        <v>122.23399999999999</v>
      </c>
      <c r="P59" s="10">
        <v>0.50740748613087983</v>
      </c>
      <c r="Q59" s="7">
        <v>6.1498481994151089E-2</v>
      </c>
      <c r="R59" s="7">
        <v>0.1999374402935169</v>
      </c>
      <c r="S59" s="7">
        <v>0.40287369171515036</v>
      </c>
      <c r="T59" s="7">
        <v>0.46108856228098638</v>
      </c>
      <c r="U59" s="7">
        <v>1.0073634647347536</v>
      </c>
      <c r="V59" s="7">
        <v>0.51650462924623564</v>
      </c>
      <c r="W59" s="7">
        <v>-7.8844796037499373E-2</v>
      </c>
      <c r="X59" s="7">
        <v>5.9778037961119634E-2</v>
      </c>
      <c r="Y59" s="7">
        <v>0.42462372635542667</v>
      </c>
      <c r="Z59" s="7">
        <v>0.30081283468095077</v>
      </c>
      <c r="AA59" s="11">
        <v>-1.9634086082448579E-3</v>
      </c>
      <c r="AC59" s="157"/>
      <c r="AN59" s="98"/>
      <c r="AO59" s="157"/>
      <c r="AZ59" s="98"/>
    </row>
    <row r="60" spans="1:52" x14ac:dyDescent="0.2">
      <c r="A60" s="3" t="s">
        <v>31</v>
      </c>
      <c r="B60" s="1" t="s">
        <v>32</v>
      </c>
      <c r="C60" s="14">
        <v>116.1819</v>
      </c>
      <c r="D60" s="10">
        <v>116.76609999999999</v>
      </c>
      <c r="E60" s="7">
        <v>116.6833</v>
      </c>
      <c r="F60" s="7">
        <v>117.5234</v>
      </c>
      <c r="G60" s="7">
        <v>118.2029</v>
      </c>
      <c r="H60" s="7">
        <v>118.3171</v>
      </c>
      <c r="I60" s="7">
        <v>118.3532</v>
      </c>
      <c r="J60" s="7">
        <v>118.74979999999999</v>
      </c>
      <c r="K60" s="7">
        <v>118.9558</v>
      </c>
      <c r="L60" s="7">
        <v>119.26909999999999</v>
      </c>
      <c r="M60" s="7">
        <v>119.6681</v>
      </c>
      <c r="N60" s="7">
        <v>120.2371</v>
      </c>
      <c r="O60" s="11">
        <v>120.7663</v>
      </c>
      <c r="P60" s="10">
        <v>0.5028321967535353</v>
      </c>
      <c r="Q60" s="7">
        <v>-7.0910992145829799E-2</v>
      </c>
      <c r="R60" s="7">
        <v>0.71998306527154488</v>
      </c>
      <c r="S60" s="7">
        <v>0.57818272786526292</v>
      </c>
      <c r="T60" s="7">
        <v>9.6613534862509079E-2</v>
      </c>
      <c r="U60" s="7">
        <v>3.0511227878307266E-2</v>
      </c>
      <c r="V60" s="7">
        <v>0.33509867075836758</v>
      </c>
      <c r="W60" s="7">
        <v>0.17347397637722597</v>
      </c>
      <c r="X60" s="7">
        <v>0.26337513597487316</v>
      </c>
      <c r="Y60" s="7">
        <v>0.33453761284356209</v>
      </c>
      <c r="Z60" s="7">
        <v>0.47548176999551484</v>
      </c>
      <c r="AA60" s="11">
        <v>0.44013037573261743</v>
      </c>
      <c r="AC60" s="157"/>
      <c r="AN60" s="98"/>
      <c r="AO60" s="157"/>
      <c r="AZ60" s="98"/>
    </row>
    <row r="61" spans="1:52" x14ac:dyDescent="0.2">
      <c r="A61" s="3" t="s">
        <v>33</v>
      </c>
      <c r="B61" s="1" t="s">
        <v>68</v>
      </c>
      <c r="C61" s="14">
        <v>107.3903</v>
      </c>
      <c r="D61" s="10">
        <v>107.5566</v>
      </c>
      <c r="E61" s="7">
        <v>107.59910000000001</v>
      </c>
      <c r="F61" s="7">
        <v>107.58750000000001</v>
      </c>
      <c r="G61" s="7">
        <v>107.8942</v>
      </c>
      <c r="H61" s="7">
        <v>107.90519999999999</v>
      </c>
      <c r="I61" s="7">
        <v>107.9996</v>
      </c>
      <c r="J61" s="7">
        <v>108.3515</v>
      </c>
      <c r="K61" s="7">
        <v>108.2307</v>
      </c>
      <c r="L61" s="7">
        <v>108.2325</v>
      </c>
      <c r="M61" s="7">
        <v>108.59399999999999</v>
      </c>
      <c r="N61" s="7">
        <v>108.7402</v>
      </c>
      <c r="O61" s="11">
        <v>109.021</v>
      </c>
      <c r="P61" s="10">
        <v>0.15485569925776052</v>
      </c>
      <c r="Q61" s="7">
        <v>3.9514079098822368E-2</v>
      </c>
      <c r="R61" s="7">
        <v>-1.0780759318620124E-2</v>
      </c>
      <c r="S61" s="7">
        <v>0.28507029162309022</v>
      </c>
      <c r="T61" s="7">
        <v>1.0195172678416152E-2</v>
      </c>
      <c r="U61" s="7">
        <v>8.7484199093285017E-2</v>
      </c>
      <c r="V61" s="7">
        <v>0.3258345401279269</v>
      </c>
      <c r="W61" s="7">
        <v>-0.111488996460596</v>
      </c>
      <c r="X61" s="7">
        <v>1.6631140702249088E-3</v>
      </c>
      <c r="Y61" s="7">
        <v>0.33400318758228109</v>
      </c>
      <c r="Z61" s="7">
        <v>0.13462990588799331</v>
      </c>
      <c r="AA61" s="11">
        <v>0.25823016694837719</v>
      </c>
      <c r="AC61" s="157"/>
      <c r="AN61" s="98"/>
      <c r="AO61" s="157"/>
      <c r="AZ61" s="98"/>
    </row>
    <row r="62" spans="1:52" x14ac:dyDescent="0.2">
      <c r="A62" s="3" t="s">
        <v>34</v>
      </c>
      <c r="B62" s="1" t="s">
        <v>35</v>
      </c>
      <c r="C62" s="14">
        <v>126.098</v>
      </c>
      <c r="D62" s="10">
        <v>123.26349999999999</v>
      </c>
      <c r="E62" s="7">
        <v>122.94070000000001</v>
      </c>
      <c r="F62" s="7">
        <v>122.7885</v>
      </c>
      <c r="G62" s="7">
        <v>118.5924</v>
      </c>
      <c r="H62" s="7">
        <v>118.2373</v>
      </c>
      <c r="I62" s="7">
        <v>118.1097</v>
      </c>
      <c r="J62" s="7">
        <v>118.0239</v>
      </c>
      <c r="K62" s="7">
        <v>118.0702</v>
      </c>
      <c r="L62" s="7">
        <v>118.1</v>
      </c>
      <c r="M62" s="7">
        <v>118.056</v>
      </c>
      <c r="N62" s="7">
        <v>118.1172</v>
      </c>
      <c r="O62" s="11">
        <v>118.5269</v>
      </c>
      <c r="P62" s="10">
        <v>-2.2478548430585779</v>
      </c>
      <c r="Q62" s="7">
        <v>-0.26187800930525795</v>
      </c>
      <c r="R62" s="7">
        <v>-0.12379952285940105</v>
      </c>
      <c r="S62" s="7">
        <v>-3.4173395717025628</v>
      </c>
      <c r="T62" s="7">
        <v>-0.29942896846677619</v>
      </c>
      <c r="U62" s="7">
        <v>-0.10791856715266759</v>
      </c>
      <c r="V62" s="7">
        <v>-7.2644329805262475E-2</v>
      </c>
      <c r="W62" s="7">
        <v>3.9229342531472207E-2</v>
      </c>
      <c r="X62" s="7">
        <v>2.5239222089904562E-2</v>
      </c>
      <c r="Y62" s="7">
        <v>-3.7256562235391137E-2</v>
      </c>
      <c r="Z62" s="7">
        <v>5.1839804838381347E-2</v>
      </c>
      <c r="AA62" s="11">
        <v>0.34685888253361985</v>
      </c>
      <c r="AC62" s="157"/>
      <c r="AN62" s="98"/>
      <c r="AO62" s="157"/>
      <c r="AZ62" s="98"/>
    </row>
    <row r="63" spans="1:52" x14ac:dyDescent="0.2">
      <c r="A63" s="56" t="s">
        <v>36</v>
      </c>
      <c r="B63" s="48" t="s">
        <v>37</v>
      </c>
      <c r="C63" s="26">
        <v>117.31140000000001</v>
      </c>
      <c r="D63" s="21">
        <v>117.273</v>
      </c>
      <c r="E63" s="20">
        <v>117.40470000000001</v>
      </c>
      <c r="F63" s="20">
        <v>117.34780000000001</v>
      </c>
      <c r="G63" s="20">
        <v>117.0921</v>
      </c>
      <c r="H63" s="20">
        <v>117.0633</v>
      </c>
      <c r="I63" s="20">
        <v>117.0303</v>
      </c>
      <c r="J63" s="20">
        <v>117.1105</v>
      </c>
      <c r="K63" s="20">
        <v>117.2346</v>
      </c>
      <c r="L63" s="20">
        <v>116.93600000000001</v>
      </c>
      <c r="M63" s="20">
        <v>116.74760000000001</v>
      </c>
      <c r="N63" s="20">
        <v>117.2011</v>
      </c>
      <c r="O63" s="19">
        <v>117.2724</v>
      </c>
      <c r="P63" s="21">
        <v>-3.27333916396957E-2</v>
      </c>
      <c r="Q63" s="20">
        <v>0.11230206441381159</v>
      </c>
      <c r="R63" s="20">
        <v>-4.8464839993627891E-2</v>
      </c>
      <c r="S63" s="20">
        <v>-0.21789927037405427</v>
      </c>
      <c r="T63" s="20">
        <v>-2.4596023130513442E-2</v>
      </c>
      <c r="U63" s="20">
        <v>-2.8189876758985311E-2</v>
      </c>
      <c r="V63" s="20">
        <v>6.8529261225515906E-2</v>
      </c>
      <c r="W63" s="20">
        <v>0.10596829490096835</v>
      </c>
      <c r="X63" s="20">
        <v>-0.25470296311839108</v>
      </c>
      <c r="Y63" s="20">
        <v>-0.16111377163576782</v>
      </c>
      <c r="Z63" s="20">
        <v>0.38844481599620989</v>
      </c>
      <c r="AA63" s="19">
        <v>6.0835606491754693E-2</v>
      </c>
      <c r="AB63" s="7">
        <f>AVERAGE(D63:O63)</f>
        <v>117.14278333333334</v>
      </c>
      <c r="AC63" s="157"/>
      <c r="AN63" s="98"/>
      <c r="AO63" s="157"/>
      <c r="AZ63" s="98"/>
    </row>
    <row r="64" spans="1:52" x14ac:dyDescent="0.2">
      <c r="A64" s="3" t="s">
        <v>38</v>
      </c>
      <c r="B64" s="1" t="s">
        <v>39</v>
      </c>
      <c r="C64" s="14">
        <v>112.1041</v>
      </c>
      <c r="D64" s="10">
        <v>112.491</v>
      </c>
      <c r="E64" s="7">
        <v>112.28660000000001</v>
      </c>
      <c r="F64" s="7">
        <v>112.7229</v>
      </c>
      <c r="G64" s="7">
        <v>113.4225</v>
      </c>
      <c r="H64" s="7">
        <v>113.4225</v>
      </c>
      <c r="I64" s="7">
        <v>113.0989</v>
      </c>
      <c r="J64" s="7">
        <v>113.8668</v>
      </c>
      <c r="K64" s="7">
        <v>112.5444</v>
      </c>
      <c r="L64" s="7">
        <v>113.3813</v>
      </c>
      <c r="M64" s="7">
        <v>112.6391</v>
      </c>
      <c r="N64" s="7">
        <v>111.99290000000001</v>
      </c>
      <c r="O64" s="11">
        <v>112.00700000000001</v>
      </c>
      <c r="P64" s="10">
        <v>0.34512564660881906</v>
      </c>
      <c r="Q64" s="7">
        <v>-0.18170342516289534</v>
      </c>
      <c r="R64" s="7">
        <v>0.38855927599552265</v>
      </c>
      <c r="S64" s="7">
        <v>0.62063697793438943</v>
      </c>
      <c r="T64" s="7">
        <v>0</v>
      </c>
      <c r="U64" s="7">
        <v>-0.28530494390442723</v>
      </c>
      <c r="V64" s="7">
        <v>0.67896327904161524</v>
      </c>
      <c r="W64" s="7">
        <v>-1.1613569539145754</v>
      </c>
      <c r="X64" s="7">
        <v>0.74361763001979664</v>
      </c>
      <c r="Y64" s="7">
        <v>-0.65460530087412727</v>
      </c>
      <c r="Z64" s="7">
        <v>-0.57369066336644492</v>
      </c>
      <c r="AA64" s="11">
        <v>1.2590083835670934E-2</v>
      </c>
      <c r="AC64" s="157"/>
      <c r="AN64" s="98"/>
      <c r="AO64" s="157"/>
      <c r="AZ64" s="98"/>
    </row>
    <row r="65" spans="1:52" x14ac:dyDescent="0.2">
      <c r="A65" s="3" t="s">
        <v>40</v>
      </c>
      <c r="B65" s="1" t="s">
        <v>69</v>
      </c>
      <c r="C65" s="14">
        <v>119.0012</v>
      </c>
      <c r="D65" s="10">
        <v>119.1859</v>
      </c>
      <c r="E65" s="7">
        <v>119.24809999999999</v>
      </c>
      <c r="F65" s="7">
        <v>119.5034</v>
      </c>
      <c r="G65" s="7">
        <v>119.41630000000001</v>
      </c>
      <c r="H65" s="7">
        <v>119.5196</v>
      </c>
      <c r="I65" s="7">
        <v>119.2837</v>
      </c>
      <c r="J65" s="7">
        <v>119.7748</v>
      </c>
      <c r="K65" s="7">
        <v>120.0707</v>
      </c>
      <c r="L65" s="7">
        <v>119.0057</v>
      </c>
      <c r="M65" s="7">
        <v>118.41840000000001</v>
      </c>
      <c r="N65" s="7">
        <v>119.4316</v>
      </c>
      <c r="O65" s="11">
        <v>119.64700000000001</v>
      </c>
      <c r="P65" s="10">
        <v>0.1552085189056972</v>
      </c>
      <c r="Q65" s="7">
        <v>5.2187381225455395E-2</v>
      </c>
      <c r="R65" s="7">
        <v>0.21409146141532268</v>
      </c>
      <c r="S65" s="7">
        <v>-7.2884955574479382E-2</v>
      </c>
      <c r="T65" s="7">
        <v>8.6504103711126684E-2</v>
      </c>
      <c r="U65" s="7">
        <v>-0.19737348518569414</v>
      </c>
      <c r="V65" s="7">
        <v>0.41170755098978568</v>
      </c>
      <c r="W65" s="7">
        <v>0.24704695812475008</v>
      </c>
      <c r="X65" s="7">
        <v>-0.88697742246859368</v>
      </c>
      <c r="Y65" s="7">
        <v>-0.49350577325287698</v>
      </c>
      <c r="Z65" s="7">
        <v>0.85561027678130908</v>
      </c>
      <c r="AA65" s="11">
        <v>0.18035427809725607</v>
      </c>
      <c r="AC65" s="157"/>
      <c r="AN65" s="98"/>
      <c r="AO65" s="157"/>
      <c r="AZ65" s="98"/>
    </row>
    <row r="66" spans="1:52" x14ac:dyDescent="0.2">
      <c r="A66" s="3" t="s">
        <v>41</v>
      </c>
      <c r="B66" s="1" t="s">
        <v>70</v>
      </c>
      <c r="C66" s="14">
        <v>103.3142</v>
      </c>
      <c r="D66" s="10">
        <v>103.3142</v>
      </c>
      <c r="E66" s="7">
        <v>103.3142</v>
      </c>
      <c r="F66" s="7">
        <v>103.3142</v>
      </c>
      <c r="G66" s="7">
        <v>102.6529</v>
      </c>
      <c r="H66" s="7">
        <v>102.6529</v>
      </c>
      <c r="I66" s="7">
        <v>102.6529</v>
      </c>
      <c r="J66" s="7">
        <v>102.6529</v>
      </c>
      <c r="K66" s="7">
        <v>102.6529</v>
      </c>
      <c r="L66" s="7">
        <v>102.789</v>
      </c>
      <c r="M66" s="7">
        <v>102.789</v>
      </c>
      <c r="N66" s="7">
        <v>103.193</v>
      </c>
      <c r="O66" s="11">
        <v>103.193</v>
      </c>
      <c r="P66" s="10">
        <v>0</v>
      </c>
      <c r="Q66" s="7">
        <v>0</v>
      </c>
      <c r="R66" s="7">
        <v>0</v>
      </c>
      <c r="S66" s="7">
        <v>-0.6400862611335103</v>
      </c>
      <c r="T66" s="7">
        <v>0</v>
      </c>
      <c r="U66" s="7">
        <v>0</v>
      </c>
      <c r="V66" s="7">
        <v>0</v>
      </c>
      <c r="W66" s="7">
        <v>0</v>
      </c>
      <c r="X66" s="7">
        <v>0.13258271320147702</v>
      </c>
      <c r="Y66" s="7">
        <v>0</v>
      </c>
      <c r="Z66" s="7">
        <v>0.39303816556245941</v>
      </c>
      <c r="AA66" s="11">
        <v>0</v>
      </c>
      <c r="AC66" s="157"/>
      <c r="AN66" s="98"/>
      <c r="AO66" s="157"/>
      <c r="AZ66" s="98"/>
    </row>
    <row r="67" spans="1:52" x14ac:dyDescent="0.2">
      <c r="A67" s="3" t="s">
        <v>42</v>
      </c>
      <c r="B67" s="1" t="s">
        <v>43</v>
      </c>
      <c r="C67" s="14">
        <v>126.6435</v>
      </c>
      <c r="D67" s="10">
        <v>124.6639</v>
      </c>
      <c r="E67" s="7">
        <v>124.3969</v>
      </c>
      <c r="F67" s="7">
        <v>123.4539</v>
      </c>
      <c r="G67" s="7">
        <v>120.62609999999999</v>
      </c>
      <c r="H67" s="7">
        <v>120.21339999999999</v>
      </c>
      <c r="I67" s="7">
        <v>120.501</v>
      </c>
      <c r="J67" s="7">
        <v>119.91930000000001</v>
      </c>
      <c r="K67" s="7">
        <v>119.8682</v>
      </c>
      <c r="L67" s="7">
        <v>119.7809</v>
      </c>
      <c r="M67" s="7">
        <v>119.8733</v>
      </c>
      <c r="N67" s="7">
        <v>120.16630000000001</v>
      </c>
      <c r="O67" s="11">
        <v>120.1836</v>
      </c>
      <c r="P67" s="10">
        <v>-1.5631279931461188</v>
      </c>
      <c r="Q67" s="7">
        <v>-0.2141758760956427</v>
      </c>
      <c r="R67" s="7">
        <v>-0.758057475708798</v>
      </c>
      <c r="S67" s="7">
        <v>-2.2905716222816861</v>
      </c>
      <c r="T67" s="7">
        <v>-0.34213159506939295</v>
      </c>
      <c r="U67" s="7">
        <v>0.23924121603748988</v>
      </c>
      <c r="V67" s="7">
        <v>-0.48273458311549106</v>
      </c>
      <c r="W67" s="7">
        <v>-4.2611989896543134E-2</v>
      </c>
      <c r="X67" s="7">
        <v>-7.2829991607448061E-2</v>
      </c>
      <c r="Y67" s="7">
        <v>7.7140846328586449E-2</v>
      </c>
      <c r="Z67" s="7">
        <v>0.24442473845302193</v>
      </c>
      <c r="AA67" s="11">
        <v>1.4396715218818966E-2</v>
      </c>
      <c r="AC67" s="157"/>
      <c r="AN67" s="98"/>
      <c r="AO67" s="157"/>
      <c r="AZ67" s="98"/>
    </row>
    <row r="68" spans="1:52" x14ac:dyDescent="0.2">
      <c r="A68" s="3" t="s">
        <v>44</v>
      </c>
      <c r="B68" s="1" t="s">
        <v>45</v>
      </c>
      <c r="C68" s="14">
        <v>114.69110000000001</v>
      </c>
      <c r="D68" s="10">
        <v>115.3496</v>
      </c>
      <c r="E68" s="7">
        <v>115.66589999999999</v>
      </c>
      <c r="F68" s="7">
        <v>115.6985</v>
      </c>
      <c r="G68" s="7">
        <v>116.11</v>
      </c>
      <c r="H68" s="7">
        <v>116.20010000000001</v>
      </c>
      <c r="I68" s="7">
        <v>116.2325</v>
      </c>
      <c r="J68" s="7">
        <v>116.22490000000001</v>
      </c>
      <c r="K68" s="7">
        <v>116.9195</v>
      </c>
      <c r="L68" s="7">
        <v>116.9512</v>
      </c>
      <c r="M68" s="7">
        <v>117.04259999999999</v>
      </c>
      <c r="N68" s="7">
        <v>116.8652</v>
      </c>
      <c r="O68" s="11">
        <v>116.8321</v>
      </c>
      <c r="P68" s="10">
        <v>0.57415091493584891</v>
      </c>
      <c r="Q68" s="7">
        <v>0.2742098802249841</v>
      </c>
      <c r="R68" s="7">
        <v>2.8184624854864036E-2</v>
      </c>
      <c r="S68" s="7">
        <v>0.35566580379175511</v>
      </c>
      <c r="T68" s="7">
        <v>7.7598828696931132E-2</v>
      </c>
      <c r="U68" s="7">
        <v>2.7882936417434702E-2</v>
      </c>
      <c r="V68" s="7">
        <v>-6.5386187167930637E-3</v>
      </c>
      <c r="W68" s="7">
        <v>0.59763441396808603</v>
      </c>
      <c r="X68" s="7">
        <v>2.7112671538965464E-2</v>
      </c>
      <c r="Y68" s="7">
        <v>7.8152254957617406E-2</v>
      </c>
      <c r="Z68" s="7">
        <v>-0.15156874505521201</v>
      </c>
      <c r="AA68" s="11">
        <v>-2.8323230525429788E-2</v>
      </c>
      <c r="AC68" s="157"/>
      <c r="AN68" s="98"/>
      <c r="AO68" s="157"/>
      <c r="AZ68" s="98"/>
    </row>
    <row r="69" spans="1:52" x14ac:dyDescent="0.2">
      <c r="A69" s="3" t="s">
        <v>46</v>
      </c>
      <c r="B69" s="1" t="s">
        <v>71</v>
      </c>
      <c r="C69" s="14">
        <v>114.66840000000001</v>
      </c>
      <c r="D69" s="10">
        <v>115.242</v>
      </c>
      <c r="E69" s="7">
        <v>115.6853</v>
      </c>
      <c r="F69" s="7">
        <v>115.71420000000001</v>
      </c>
      <c r="G69" s="7">
        <v>116.5746</v>
      </c>
      <c r="H69" s="7">
        <v>116.5746</v>
      </c>
      <c r="I69" s="7">
        <v>116.5746</v>
      </c>
      <c r="J69" s="7">
        <v>116.5746</v>
      </c>
      <c r="K69" s="7">
        <v>116.5746</v>
      </c>
      <c r="L69" s="7">
        <v>116.69</v>
      </c>
      <c r="M69" s="7">
        <v>116.69</v>
      </c>
      <c r="N69" s="7">
        <v>116.9355</v>
      </c>
      <c r="O69" s="11">
        <v>116.9355</v>
      </c>
      <c r="P69" s="10">
        <v>0.50022499659888764</v>
      </c>
      <c r="Q69" s="7">
        <v>0.38466878395029031</v>
      </c>
      <c r="R69" s="7">
        <v>2.4981566370150102E-2</v>
      </c>
      <c r="S69" s="7">
        <v>0.74355610633785518</v>
      </c>
      <c r="T69" s="7">
        <v>0</v>
      </c>
      <c r="U69" s="7">
        <v>0</v>
      </c>
      <c r="V69" s="7">
        <v>0</v>
      </c>
      <c r="W69" s="7">
        <v>0</v>
      </c>
      <c r="X69" s="7">
        <v>9.8992404863489938E-2</v>
      </c>
      <c r="Y69" s="7">
        <v>0</v>
      </c>
      <c r="Z69" s="7">
        <v>0.21038649412975144</v>
      </c>
      <c r="AA69" s="11">
        <v>0</v>
      </c>
      <c r="AC69" s="157"/>
      <c r="AN69" s="98"/>
      <c r="AO69" s="157"/>
      <c r="AZ69" s="98"/>
    </row>
    <row r="70" spans="1:52" x14ac:dyDescent="0.2">
      <c r="A70" s="56" t="s">
        <v>47</v>
      </c>
      <c r="B70" s="48" t="s">
        <v>48</v>
      </c>
      <c r="C70" s="26">
        <v>92.038650000000004</v>
      </c>
      <c r="D70" s="21">
        <v>93.592179999999999</v>
      </c>
      <c r="E70" s="20">
        <v>94.578609999999998</v>
      </c>
      <c r="F70" s="20">
        <v>95.94229</v>
      </c>
      <c r="G70" s="20">
        <v>99.828479999999999</v>
      </c>
      <c r="H70" s="20">
        <v>101.0304</v>
      </c>
      <c r="I70" s="20">
        <v>99.924019999999999</v>
      </c>
      <c r="J70" s="20">
        <v>98.101680000000002</v>
      </c>
      <c r="K70" s="20">
        <v>97.374260000000007</v>
      </c>
      <c r="L70" s="20">
        <v>99.73357</v>
      </c>
      <c r="M70" s="20">
        <v>100.7115</v>
      </c>
      <c r="N70" s="20">
        <v>101.48390000000001</v>
      </c>
      <c r="O70" s="19">
        <v>104.214</v>
      </c>
      <c r="P70" s="21">
        <v>1.687910459355928</v>
      </c>
      <c r="Q70" s="20">
        <v>1.0539662608564075</v>
      </c>
      <c r="R70" s="20">
        <v>1.4418482149399343</v>
      </c>
      <c r="S70" s="20">
        <v>4.0505495543206225</v>
      </c>
      <c r="T70" s="20">
        <v>1.203985075200986</v>
      </c>
      <c r="U70" s="20">
        <v>-1.0950961294818209</v>
      </c>
      <c r="V70" s="20">
        <v>-1.8237256667616024</v>
      </c>
      <c r="W70" s="20">
        <v>-0.74149596622605762</v>
      </c>
      <c r="X70" s="20">
        <v>2.4229298379263611</v>
      </c>
      <c r="Y70" s="20">
        <v>0.9805424592742451</v>
      </c>
      <c r="Z70" s="20">
        <v>0.7669431991381368</v>
      </c>
      <c r="AA70" s="19">
        <v>2.6901804128536577</v>
      </c>
      <c r="AB70" s="7">
        <f>(AB52/AB54)*100</f>
        <v>98.893279301287933</v>
      </c>
      <c r="AC70" s="157"/>
      <c r="AN70" s="98"/>
      <c r="AO70" s="157"/>
      <c r="AZ70" s="98"/>
    </row>
    <row r="71" spans="1:52" x14ac:dyDescent="0.2">
      <c r="A71" s="56"/>
      <c r="B71" s="48" t="s">
        <v>73</v>
      </c>
      <c r="C71" s="26">
        <v>95.89913</v>
      </c>
      <c r="D71" s="21">
        <v>97.639300000000006</v>
      </c>
      <c r="E71" s="20">
        <v>98.689250000000001</v>
      </c>
      <c r="F71" s="20">
        <v>101.1052</v>
      </c>
      <c r="G71" s="20">
        <v>104.1688</v>
      </c>
      <c r="H71" s="20">
        <v>105.5427</v>
      </c>
      <c r="I71" s="20">
        <v>104.8283</v>
      </c>
      <c r="J71" s="20">
        <v>103.7015</v>
      </c>
      <c r="K71" s="20">
        <v>103.1249</v>
      </c>
      <c r="L71" s="20">
        <v>106.3505</v>
      </c>
      <c r="M71" s="20">
        <v>107.69580000000001</v>
      </c>
      <c r="N71" s="20">
        <v>108.7811</v>
      </c>
      <c r="O71" s="19">
        <v>111.7839</v>
      </c>
      <c r="P71" s="21">
        <v>1.8145837193726433</v>
      </c>
      <c r="Q71" s="20">
        <v>1.0753354438223086</v>
      </c>
      <c r="R71" s="20">
        <v>2.4480376535438211</v>
      </c>
      <c r="S71" s="20">
        <v>3.0301112108971724</v>
      </c>
      <c r="T71" s="20">
        <v>1.318916988580066</v>
      </c>
      <c r="U71" s="20">
        <v>-0.67688243715576513</v>
      </c>
      <c r="V71" s="20">
        <v>-1.0749005755125314</v>
      </c>
      <c r="W71" s="20">
        <v>-0.55601895826000503</v>
      </c>
      <c r="X71" s="20">
        <v>3.1278575785285612</v>
      </c>
      <c r="Y71" s="20">
        <v>1.2649681947898777</v>
      </c>
      <c r="Z71" s="20">
        <v>1.0077458916689317</v>
      </c>
      <c r="AA71" s="19">
        <v>2.760405989643429</v>
      </c>
      <c r="AB71" s="7">
        <f>(AB52/AB63)*100</f>
        <v>104.44826804667295</v>
      </c>
      <c r="AC71" s="157"/>
      <c r="AN71" s="98"/>
      <c r="AO71" s="157"/>
      <c r="AZ71" s="98"/>
    </row>
    <row r="72" spans="1:52" ht="18" customHeight="1" x14ac:dyDescent="0.2">
      <c r="B72" s="22" t="s">
        <v>60</v>
      </c>
      <c r="C72" s="27"/>
      <c r="D72" s="24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4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5"/>
      <c r="AC72" s="157"/>
      <c r="AN72" s="98"/>
      <c r="AO72" s="157"/>
      <c r="AZ72" s="98"/>
    </row>
    <row r="73" spans="1:52" x14ac:dyDescent="0.2">
      <c r="A73" s="56" t="s">
        <v>14</v>
      </c>
      <c r="B73" s="48" t="s">
        <v>15</v>
      </c>
      <c r="C73" s="26">
        <v>117.3476</v>
      </c>
      <c r="D73" s="21">
        <v>117.8877</v>
      </c>
      <c r="E73" s="20">
        <v>117.5223</v>
      </c>
      <c r="F73" s="20">
        <v>117.818</v>
      </c>
      <c r="G73" s="20">
        <v>117.6053</v>
      </c>
      <c r="H73" s="20">
        <v>118.13</v>
      </c>
      <c r="I73" s="20">
        <v>119.00709999999999</v>
      </c>
      <c r="J73" s="20">
        <v>118.7972</v>
      </c>
      <c r="K73" s="20">
        <v>120.0736</v>
      </c>
      <c r="L73" s="20">
        <v>122.0376</v>
      </c>
      <c r="M73" s="20">
        <v>120.8051</v>
      </c>
      <c r="N73" s="20">
        <v>120.29819999999999</v>
      </c>
      <c r="O73" s="19">
        <v>120.4496</v>
      </c>
      <c r="P73" s="21">
        <v>0.46025653698924851</v>
      </c>
      <c r="Q73" s="20">
        <v>-0.30995600049877464</v>
      </c>
      <c r="R73" s="20">
        <v>0.25161182175637858</v>
      </c>
      <c r="S73" s="20">
        <v>-0.18053268600722988</v>
      </c>
      <c r="T73" s="20">
        <v>0.44615336213588647</v>
      </c>
      <c r="U73" s="20">
        <v>0.74248709049352302</v>
      </c>
      <c r="V73" s="20">
        <v>-0.1763760313460209</v>
      </c>
      <c r="W73" s="20">
        <v>1.0744360978204834</v>
      </c>
      <c r="X73" s="20">
        <v>1.6356634597446889</v>
      </c>
      <c r="Y73" s="20">
        <v>-1.0099346430936054</v>
      </c>
      <c r="Z73" s="20">
        <v>-0.41960149033443267</v>
      </c>
      <c r="AA73" s="19">
        <v>0.12585391967627907</v>
      </c>
      <c r="AB73" s="7">
        <f>AVERAGE(D73:O73)</f>
        <v>119.20264166666665</v>
      </c>
      <c r="AC73" s="157"/>
      <c r="AN73" s="98"/>
      <c r="AO73" s="157"/>
      <c r="AZ73" s="98"/>
    </row>
    <row r="74" spans="1:52" x14ac:dyDescent="0.2">
      <c r="A74" s="3" t="s">
        <v>16</v>
      </c>
      <c r="B74" s="1" t="s">
        <v>54</v>
      </c>
      <c r="C74" s="14">
        <v>121.97190000000001</v>
      </c>
      <c r="D74" s="10">
        <v>122.4435</v>
      </c>
      <c r="E74" s="7">
        <v>122.29</v>
      </c>
      <c r="F74" s="7">
        <v>122.1908</v>
      </c>
      <c r="G74" s="7">
        <v>122.3133</v>
      </c>
      <c r="H74" s="7">
        <v>122.60939999999999</v>
      </c>
      <c r="I74" s="7">
        <v>123.0574</v>
      </c>
      <c r="J74" s="7">
        <v>122.92610000000001</v>
      </c>
      <c r="K74" s="7">
        <v>124.2984</v>
      </c>
      <c r="L74" s="7">
        <v>127.00109999999999</v>
      </c>
      <c r="M74" s="7">
        <v>125.61020000000001</v>
      </c>
      <c r="N74" s="7">
        <v>124.5158</v>
      </c>
      <c r="O74" s="11">
        <v>125.16079999999999</v>
      </c>
      <c r="P74" s="10">
        <v>0.38664643249797298</v>
      </c>
      <c r="Q74" s="7">
        <v>-0.1253639433697942</v>
      </c>
      <c r="R74" s="7">
        <v>-8.1118652383686637E-2</v>
      </c>
      <c r="S74" s="7">
        <v>0.10025304687423461</v>
      </c>
      <c r="T74" s="7">
        <v>0.24208324033444897</v>
      </c>
      <c r="U74" s="7">
        <v>0.36538797188470667</v>
      </c>
      <c r="V74" s="7">
        <v>-0.1066981749980058</v>
      </c>
      <c r="W74" s="7">
        <v>1.1163617815907245</v>
      </c>
      <c r="X74" s="7">
        <v>2.1743642717846674</v>
      </c>
      <c r="Y74" s="7">
        <v>-1.0951873645188803</v>
      </c>
      <c r="Z74" s="7">
        <v>-0.87126682387258947</v>
      </c>
      <c r="AA74" s="11">
        <v>0.51800655017274599</v>
      </c>
      <c r="AC74" s="157"/>
      <c r="AN74" s="98"/>
      <c r="AO74" s="157"/>
      <c r="AZ74" s="98"/>
    </row>
    <row r="75" spans="1:52" x14ac:dyDescent="0.2">
      <c r="A75" s="3" t="s">
        <v>18</v>
      </c>
      <c r="B75" s="1" t="s">
        <v>55</v>
      </c>
      <c r="C75" s="14">
        <v>120.2188</v>
      </c>
      <c r="D75" s="10">
        <v>120.2929</v>
      </c>
      <c r="E75" s="7">
        <v>119.8312</v>
      </c>
      <c r="F75" s="7">
        <v>121.14319999999999</v>
      </c>
      <c r="G75" s="7">
        <v>121.06440000000001</v>
      </c>
      <c r="H75" s="7">
        <v>120.91630000000001</v>
      </c>
      <c r="I75" s="7">
        <v>122.4799</v>
      </c>
      <c r="J75" s="7">
        <v>121.444</v>
      </c>
      <c r="K75" s="7">
        <v>123.1194</v>
      </c>
      <c r="L75" s="7">
        <v>125.2098</v>
      </c>
      <c r="M75" s="7">
        <v>125.9058</v>
      </c>
      <c r="N75" s="7">
        <v>124.646</v>
      </c>
      <c r="O75" s="11">
        <v>124.7732</v>
      </c>
      <c r="P75" s="10">
        <v>6.1637614083655291E-2</v>
      </c>
      <c r="Q75" s="7">
        <v>-0.38381317600623771</v>
      </c>
      <c r="R75" s="7">
        <v>1.0948734553271584</v>
      </c>
      <c r="S75" s="7">
        <v>-6.5046985716067332E-2</v>
      </c>
      <c r="T75" s="7">
        <v>-0.12233158550325235</v>
      </c>
      <c r="U75" s="7">
        <v>1.2931259061019844</v>
      </c>
      <c r="V75" s="7">
        <v>-0.84577142861808186</v>
      </c>
      <c r="W75" s="7">
        <v>1.3795658904515629</v>
      </c>
      <c r="X75" s="7">
        <v>1.6978640246784849</v>
      </c>
      <c r="Y75" s="7">
        <v>0.55586703277219351</v>
      </c>
      <c r="Z75" s="7">
        <v>-1.0005893294828345</v>
      </c>
      <c r="AA75" s="11">
        <v>0.10204900277586283</v>
      </c>
      <c r="AC75" s="157"/>
      <c r="AN75" s="98"/>
      <c r="AO75" s="157"/>
      <c r="AZ75" s="98"/>
    </row>
    <row r="76" spans="1:52" x14ac:dyDescent="0.2">
      <c r="A76" s="3" t="s">
        <v>56</v>
      </c>
      <c r="B76" s="1" t="s">
        <v>57</v>
      </c>
      <c r="C76" s="14">
        <v>107.1919</v>
      </c>
      <c r="D76" s="10">
        <v>108.1884</v>
      </c>
      <c r="E76" s="7">
        <v>107.1152</v>
      </c>
      <c r="F76" s="7">
        <v>107.9071</v>
      </c>
      <c r="G76" s="7">
        <v>107.1645</v>
      </c>
      <c r="H76" s="7">
        <v>108.31100000000001</v>
      </c>
      <c r="I76" s="7">
        <v>109.49120000000001</v>
      </c>
      <c r="J76" s="7">
        <v>109.22410000000001</v>
      </c>
      <c r="K76" s="7">
        <v>110.5564</v>
      </c>
      <c r="L76" s="7">
        <v>111.4943</v>
      </c>
      <c r="M76" s="7">
        <v>109.5214</v>
      </c>
      <c r="N76" s="7">
        <v>110.44629999999999</v>
      </c>
      <c r="O76" s="11">
        <v>109.5003</v>
      </c>
      <c r="P76" s="10">
        <v>0.92964113892933831</v>
      </c>
      <c r="Q76" s="7">
        <v>-0.99197326145871456</v>
      </c>
      <c r="R76" s="7">
        <v>0.73929750399569638</v>
      </c>
      <c r="S76" s="7">
        <v>-0.68818455875470286</v>
      </c>
      <c r="T76" s="7">
        <v>1.0698505568541852</v>
      </c>
      <c r="U76" s="7">
        <v>1.0896400180960375</v>
      </c>
      <c r="V76" s="7">
        <v>-0.24394654547580008</v>
      </c>
      <c r="W76" s="7">
        <v>1.2197857432562862</v>
      </c>
      <c r="X76" s="7">
        <v>0.84834527897073264</v>
      </c>
      <c r="Y76" s="7">
        <v>-1.7695074994865172</v>
      </c>
      <c r="Z76" s="7">
        <v>0.844492491878294</v>
      </c>
      <c r="AA76" s="11">
        <v>-0.85652484510571925</v>
      </c>
      <c r="AC76" s="157"/>
      <c r="AN76" s="98"/>
      <c r="AO76" s="157"/>
      <c r="AZ76" s="98"/>
    </row>
    <row r="77" spans="1:52" x14ac:dyDescent="0.2">
      <c r="A77" s="3" t="s">
        <v>58</v>
      </c>
      <c r="B77" s="1" t="s">
        <v>59</v>
      </c>
      <c r="C77" s="14">
        <v>120.1259</v>
      </c>
      <c r="D77" s="10">
        <v>119.8663</v>
      </c>
      <c r="E77" s="7">
        <v>121.6206</v>
      </c>
      <c r="F77" s="7">
        <v>120.7529</v>
      </c>
      <c r="G77" s="7">
        <v>119.7068</v>
      </c>
      <c r="H77" s="7">
        <v>120.70010000000001</v>
      </c>
      <c r="I77" s="7">
        <v>122.7351</v>
      </c>
      <c r="J77" s="7">
        <v>124.0521</v>
      </c>
      <c r="K77" s="7">
        <v>122.9765</v>
      </c>
      <c r="L77" s="7">
        <v>122.6888</v>
      </c>
      <c r="M77" s="7">
        <v>122.773</v>
      </c>
      <c r="N77" s="7">
        <v>122.03749999999999</v>
      </c>
      <c r="O77" s="11">
        <v>123.3817</v>
      </c>
      <c r="P77" s="10">
        <v>-0.21610660149060781</v>
      </c>
      <c r="Q77" s="7">
        <v>1.4635473022859642</v>
      </c>
      <c r="R77" s="7">
        <v>-0.71344821518722923</v>
      </c>
      <c r="S77" s="7">
        <v>-0.86631459782746056</v>
      </c>
      <c r="T77" s="7">
        <v>0.82977742283646783</v>
      </c>
      <c r="U77" s="7">
        <v>1.6859969461500004</v>
      </c>
      <c r="V77" s="7">
        <v>1.0730426748338437</v>
      </c>
      <c r="W77" s="7">
        <v>-0.86705505186933096</v>
      </c>
      <c r="X77" s="7">
        <v>-0.23394713624147778</v>
      </c>
      <c r="Y77" s="7">
        <v>6.8628921303326471E-2</v>
      </c>
      <c r="Z77" s="7">
        <v>-0.59907308610199461</v>
      </c>
      <c r="AA77" s="11">
        <v>1.1014647137150473</v>
      </c>
      <c r="AC77" s="157"/>
      <c r="AN77" s="98"/>
      <c r="AO77" s="157"/>
      <c r="AZ77" s="98"/>
    </row>
    <row r="78" spans="1:52" x14ac:dyDescent="0.2">
      <c r="A78" s="56" t="s">
        <v>20</v>
      </c>
      <c r="B78" s="48" t="s">
        <v>21</v>
      </c>
      <c r="C78" s="26">
        <v>117.5822</v>
      </c>
      <c r="D78" s="21">
        <v>117.97369999999999</v>
      </c>
      <c r="E78" s="20">
        <v>118.1982</v>
      </c>
      <c r="F78" s="20">
        <v>119.1023</v>
      </c>
      <c r="G78" s="20">
        <v>118.2787</v>
      </c>
      <c r="H78" s="20">
        <v>118.60760000000001</v>
      </c>
      <c r="I78" s="20">
        <v>118.9866</v>
      </c>
      <c r="J78" s="20">
        <v>119.53619999999999</v>
      </c>
      <c r="K78" s="20">
        <v>119.92870000000001</v>
      </c>
      <c r="L78" s="20">
        <v>120.3359</v>
      </c>
      <c r="M78" s="20">
        <v>120.5838</v>
      </c>
      <c r="N78" s="20">
        <v>121.1367</v>
      </c>
      <c r="O78" s="19">
        <v>121.2805</v>
      </c>
      <c r="P78" s="21">
        <v>0.33295856005415236</v>
      </c>
      <c r="Q78" s="20">
        <v>0.19029665086371467</v>
      </c>
      <c r="R78" s="20">
        <v>0.76490166516918168</v>
      </c>
      <c r="S78" s="20">
        <v>-0.6915063772907819</v>
      </c>
      <c r="T78" s="20">
        <v>0.27807204509349898</v>
      </c>
      <c r="U78" s="20">
        <v>0.3195410749395407</v>
      </c>
      <c r="V78" s="20">
        <v>0.46190075184936635</v>
      </c>
      <c r="W78" s="20">
        <v>0.32835241541893795</v>
      </c>
      <c r="X78" s="20">
        <v>0.33953507375631425</v>
      </c>
      <c r="Y78" s="20">
        <v>0.20600668628397789</v>
      </c>
      <c r="Z78" s="20">
        <v>0.45851930358805093</v>
      </c>
      <c r="AA78" s="19">
        <v>0.11870886362266664</v>
      </c>
      <c r="AB78" s="7">
        <f>AVERAGE(D78:O78)</f>
        <v>119.49574166666667</v>
      </c>
      <c r="AC78" s="157"/>
      <c r="AN78" s="98"/>
      <c r="AO78" s="157"/>
      <c r="AZ78" s="98"/>
    </row>
    <row r="79" spans="1:52" x14ac:dyDescent="0.2">
      <c r="A79" s="56" t="s">
        <v>22</v>
      </c>
      <c r="B79" s="48" t="s">
        <v>23</v>
      </c>
      <c r="C79" s="26">
        <v>124.2723</v>
      </c>
      <c r="D79" s="21">
        <v>124.3284</v>
      </c>
      <c r="E79" s="20">
        <v>124.40770000000001</v>
      </c>
      <c r="F79" s="20">
        <v>126.0288</v>
      </c>
      <c r="G79" s="20">
        <v>124.29600000000001</v>
      </c>
      <c r="H79" s="20">
        <v>124.35339999999999</v>
      </c>
      <c r="I79" s="20">
        <v>124.9704</v>
      </c>
      <c r="J79" s="20">
        <v>126.217</v>
      </c>
      <c r="K79" s="20">
        <v>126.6463</v>
      </c>
      <c r="L79" s="20">
        <v>127.4674</v>
      </c>
      <c r="M79" s="20">
        <v>127.7445</v>
      </c>
      <c r="N79" s="20">
        <v>128.71010000000001</v>
      </c>
      <c r="O79" s="19">
        <v>128.87469999999999</v>
      </c>
      <c r="P79" s="21">
        <v>4.5142803343947692E-2</v>
      </c>
      <c r="Q79" s="20">
        <v>6.3782691645676681E-2</v>
      </c>
      <c r="R79" s="20">
        <v>1.3030543929354841</v>
      </c>
      <c r="S79" s="20">
        <v>-1.3749238269347939</v>
      </c>
      <c r="T79" s="20">
        <v>4.6180086245725532E-2</v>
      </c>
      <c r="U79" s="20">
        <v>0.49616657043555257</v>
      </c>
      <c r="V79" s="20">
        <v>0.99751621183896411</v>
      </c>
      <c r="W79" s="20">
        <v>0.34012850883795193</v>
      </c>
      <c r="X79" s="20">
        <v>0.64834108852765637</v>
      </c>
      <c r="Y79" s="20">
        <v>0.21738891669556637</v>
      </c>
      <c r="Z79" s="20">
        <v>0.75588381495877255</v>
      </c>
      <c r="AA79" s="19">
        <v>0.12788429190869927</v>
      </c>
      <c r="AC79" s="157"/>
      <c r="AN79" s="98"/>
      <c r="AO79" s="157"/>
      <c r="AZ79" s="98"/>
    </row>
    <row r="80" spans="1:52" x14ac:dyDescent="0.2">
      <c r="A80" s="3" t="s">
        <v>24</v>
      </c>
      <c r="B80" s="1" t="s">
        <v>25</v>
      </c>
      <c r="C80" s="14">
        <v>130.4846</v>
      </c>
      <c r="D80" s="10">
        <v>130.6379</v>
      </c>
      <c r="E80" s="7">
        <v>130.4308</v>
      </c>
      <c r="F80" s="7">
        <v>134.1352</v>
      </c>
      <c r="G80" s="7">
        <v>131.11529999999999</v>
      </c>
      <c r="H80" s="7">
        <v>130.72499999999999</v>
      </c>
      <c r="I80" s="7">
        <v>131.4554</v>
      </c>
      <c r="J80" s="7">
        <v>134.1156</v>
      </c>
      <c r="K80" s="7">
        <v>134.91480000000001</v>
      </c>
      <c r="L80" s="7">
        <v>136.0042</v>
      </c>
      <c r="M80" s="7">
        <v>136.0728</v>
      </c>
      <c r="N80" s="7">
        <v>138.0428</v>
      </c>
      <c r="O80" s="11">
        <v>137.7199</v>
      </c>
      <c r="P80" s="10">
        <v>0.11748512851325102</v>
      </c>
      <c r="Q80" s="7">
        <v>-0.15852979877967799</v>
      </c>
      <c r="R80" s="7">
        <v>2.8401267185357999</v>
      </c>
      <c r="S80" s="7">
        <v>-2.2513851695900904</v>
      </c>
      <c r="T80" s="7">
        <v>-0.2976769301523135</v>
      </c>
      <c r="U80" s="7">
        <v>0.55873015873016108</v>
      </c>
      <c r="V80" s="7">
        <v>2.0236521284024875</v>
      </c>
      <c r="W80" s="7">
        <v>0.59590383221639631</v>
      </c>
      <c r="X80" s="7">
        <v>0.80747256787245236</v>
      </c>
      <c r="Y80" s="7">
        <v>5.0439618776481565E-2</v>
      </c>
      <c r="Z80" s="7">
        <v>1.4477544373306046</v>
      </c>
      <c r="AA80" s="11">
        <v>-0.23391296032824904</v>
      </c>
      <c r="AC80" s="157"/>
      <c r="AN80" s="98"/>
      <c r="AO80" s="157"/>
      <c r="AZ80" s="98"/>
    </row>
    <row r="81" spans="1:52" x14ac:dyDescent="0.2">
      <c r="A81" s="3" t="s">
        <v>26</v>
      </c>
      <c r="B81" s="1" t="s">
        <v>67</v>
      </c>
      <c r="C81" s="14">
        <v>120.3155</v>
      </c>
      <c r="D81" s="10">
        <v>121.5701</v>
      </c>
      <c r="E81" s="7">
        <v>122.3141</v>
      </c>
      <c r="F81" s="7">
        <v>122.6807</v>
      </c>
      <c r="G81" s="7">
        <v>122.8596</v>
      </c>
      <c r="H81" s="7">
        <v>124.00449999999999</v>
      </c>
      <c r="I81" s="7">
        <v>125.14700000000001</v>
      </c>
      <c r="J81" s="7">
        <v>125.46129999999999</v>
      </c>
      <c r="K81" s="7">
        <v>125.82559999999999</v>
      </c>
      <c r="L81" s="7">
        <v>127.3562</v>
      </c>
      <c r="M81" s="7">
        <v>128.06209999999999</v>
      </c>
      <c r="N81" s="7">
        <v>128.0821</v>
      </c>
      <c r="O81" s="11">
        <v>128.94800000000001</v>
      </c>
      <c r="P81" s="10">
        <v>1.0427584143356394</v>
      </c>
      <c r="Q81" s="7">
        <v>0.61199258699301873</v>
      </c>
      <c r="R81" s="7">
        <v>0.29972014673697095</v>
      </c>
      <c r="S81" s="7">
        <v>0.14582570852627899</v>
      </c>
      <c r="T81" s="7">
        <v>0.93187671130297733</v>
      </c>
      <c r="U81" s="7">
        <v>0.9213375321056998</v>
      </c>
      <c r="V81" s="7">
        <v>0.25114465388701979</v>
      </c>
      <c r="W81" s="7">
        <v>0.29036842436671711</v>
      </c>
      <c r="X81" s="7">
        <v>1.2164456199692328</v>
      </c>
      <c r="Y81" s="7">
        <v>0.55427219091020741</v>
      </c>
      <c r="Z81" s="7">
        <v>1.561742310957749E-2</v>
      </c>
      <c r="AA81" s="11">
        <v>0.67605075182247221</v>
      </c>
      <c r="AC81" s="157"/>
      <c r="AN81" s="98"/>
      <c r="AO81" s="157"/>
      <c r="AZ81" s="98"/>
    </row>
    <row r="82" spans="1:52" x14ac:dyDescent="0.2">
      <c r="A82" s="3" t="s">
        <v>27</v>
      </c>
      <c r="B82" s="1" t="s">
        <v>28</v>
      </c>
      <c r="C82" s="14">
        <v>117.3228</v>
      </c>
      <c r="D82" s="10">
        <v>118.3597</v>
      </c>
      <c r="E82" s="7">
        <v>118.8352</v>
      </c>
      <c r="F82" s="7">
        <v>118.6067</v>
      </c>
      <c r="G82" s="7">
        <v>118.8826</v>
      </c>
      <c r="H82" s="7">
        <v>118.9975</v>
      </c>
      <c r="I82" s="7">
        <v>119.31270000000001</v>
      </c>
      <c r="J82" s="7">
        <v>119.5141</v>
      </c>
      <c r="K82" s="7">
        <v>119.6782</v>
      </c>
      <c r="L82" s="7">
        <v>120.0707</v>
      </c>
      <c r="M82" s="7">
        <v>120.5223</v>
      </c>
      <c r="N82" s="7">
        <v>121.1985</v>
      </c>
      <c r="O82" s="11">
        <v>121.5217</v>
      </c>
      <c r="P82" s="10">
        <v>0.8838009321291368</v>
      </c>
      <c r="Q82" s="7">
        <v>0.40174147112572661</v>
      </c>
      <c r="R82" s="7">
        <v>-0.1922830945713028</v>
      </c>
      <c r="S82" s="7">
        <v>0.23261755027329223</v>
      </c>
      <c r="T82" s="7">
        <v>9.6649972325643776E-2</v>
      </c>
      <c r="U82" s="7">
        <v>0.26487951427551365</v>
      </c>
      <c r="V82" s="7">
        <v>0.16880013611291375</v>
      </c>
      <c r="W82" s="7">
        <v>0.13730597477620196</v>
      </c>
      <c r="X82" s="7">
        <v>0.32796282029642682</v>
      </c>
      <c r="Y82" s="7">
        <v>0.376111740832692</v>
      </c>
      <c r="Z82" s="7">
        <v>0.56105799507642518</v>
      </c>
      <c r="AA82" s="11">
        <v>0.26666996703754581</v>
      </c>
      <c r="AC82" s="157"/>
      <c r="AN82" s="98"/>
      <c r="AO82" s="157"/>
      <c r="AZ82" s="98"/>
    </row>
    <row r="83" spans="1:52" x14ac:dyDescent="0.2">
      <c r="A83" s="3" t="s">
        <v>29</v>
      </c>
      <c r="B83" s="1" t="s">
        <v>30</v>
      </c>
      <c r="C83" s="14">
        <v>119.21810000000001</v>
      </c>
      <c r="D83" s="10">
        <v>119.5715</v>
      </c>
      <c r="E83" s="7">
        <v>119.6833</v>
      </c>
      <c r="F83" s="7">
        <v>119.9203</v>
      </c>
      <c r="G83" s="7">
        <v>120.4522</v>
      </c>
      <c r="H83" s="7">
        <v>121.03449999999999</v>
      </c>
      <c r="I83" s="7">
        <v>122.33159999999999</v>
      </c>
      <c r="J83" s="7">
        <v>122.9627</v>
      </c>
      <c r="K83" s="7">
        <v>122.8369</v>
      </c>
      <c r="L83" s="7">
        <v>122.9161</v>
      </c>
      <c r="M83" s="7">
        <v>123.36669999999999</v>
      </c>
      <c r="N83" s="7">
        <v>123.71129999999999</v>
      </c>
      <c r="O83" s="11">
        <v>123.7559</v>
      </c>
      <c r="P83" s="10">
        <v>0.29643149823725884</v>
      </c>
      <c r="Q83" s="7">
        <v>9.3500541517002239E-2</v>
      </c>
      <c r="R83" s="7">
        <v>0.1980226146839156</v>
      </c>
      <c r="S83" s="7">
        <v>0.44354458753022419</v>
      </c>
      <c r="T83" s="7">
        <v>0.48342828109406832</v>
      </c>
      <c r="U83" s="7">
        <v>1.0716779100173921</v>
      </c>
      <c r="V83" s="7">
        <v>0.51589286823682812</v>
      </c>
      <c r="W83" s="7">
        <v>-0.10230744770568484</v>
      </c>
      <c r="X83" s="7">
        <v>6.4475739781775801E-2</v>
      </c>
      <c r="Y83" s="7">
        <v>0.36659152055751387</v>
      </c>
      <c r="Z83" s="7">
        <v>0.27932983536075762</v>
      </c>
      <c r="AA83" s="11">
        <v>3.6051678383464278E-2</v>
      </c>
      <c r="AC83" s="157"/>
      <c r="AN83" s="98"/>
      <c r="AO83" s="157"/>
      <c r="AZ83" s="98"/>
    </row>
    <row r="84" spans="1:52" x14ac:dyDescent="0.2">
      <c r="A84" s="3" t="s">
        <v>31</v>
      </c>
      <c r="B84" s="1" t="s">
        <v>32</v>
      </c>
      <c r="C84" s="14">
        <v>116.28740000000001</v>
      </c>
      <c r="D84" s="10">
        <v>116.7313</v>
      </c>
      <c r="E84" s="7">
        <v>116.7128</v>
      </c>
      <c r="F84" s="7">
        <v>117.4675</v>
      </c>
      <c r="G84" s="7">
        <v>118.134</v>
      </c>
      <c r="H84" s="7">
        <v>118.29559999999999</v>
      </c>
      <c r="I84" s="7">
        <v>118.4868</v>
      </c>
      <c r="J84" s="7">
        <v>118.9692</v>
      </c>
      <c r="K84" s="7">
        <v>119.19110000000001</v>
      </c>
      <c r="L84" s="7">
        <v>119.5198</v>
      </c>
      <c r="M84" s="7">
        <v>120.30289999999999</v>
      </c>
      <c r="N84" s="7">
        <v>120.7868</v>
      </c>
      <c r="O84" s="11">
        <v>121.3096</v>
      </c>
      <c r="P84" s="10">
        <v>0.38172665310257109</v>
      </c>
      <c r="Q84" s="7">
        <v>-1.5848362864118767E-2</v>
      </c>
      <c r="R84" s="7">
        <v>0.64663001830133426</v>
      </c>
      <c r="S84" s="7">
        <v>0.56739098048396297</v>
      </c>
      <c r="T84" s="7">
        <v>0.13679381041867106</v>
      </c>
      <c r="U84" s="7">
        <v>0.16162900395281748</v>
      </c>
      <c r="V84" s="7">
        <v>0.40713395922583639</v>
      </c>
      <c r="W84" s="7">
        <v>0.18651886370590465</v>
      </c>
      <c r="X84" s="7">
        <v>0.27577562418670332</v>
      </c>
      <c r="Y84" s="7">
        <v>0.65520524632737864</v>
      </c>
      <c r="Z84" s="7">
        <v>0.40223469259677491</v>
      </c>
      <c r="AA84" s="11">
        <v>0.43282875281074068</v>
      </c>
      <c r="AC84" s="157"/>
      <c r="AN84" s="98"/>
      <c r="AO84" s="157"/>
      <c r="AZ84" s="98"/>
    </row>
    <row r="85" spans="1:52" x14ac:dyDescent="0.2">
      <c r="A85" s="3" t="s">
        <v>33</v>
      </c>
      <c r="B85" s="1" t="s">
        <v>68</v>
      </c>
      <c r="C85" s="14">
        <v>104.6091</v>
      </c>
      <c r="D85" s="10">
        <v>104.6632</v>
      </c>
      <c r="E85" s="7">
        <v>104.69110000000001</v>
      </c>
      <c r="F85" s="7">
        <v>104.6999</v>
      </c>
      <c r="G85" s="7">
        <v>104.8822</v>
      </c>
      <c r="H85" s="7">
        <v>104.88939999999999</v>
      </c>
      <c r="I85" s="7">
        <v>104.91370000000001</v>
      </c>
      <c r="J85" s="7">
        <v>105.148</v>
      </c>
      <c r="K85" s="7">
        <v>105.0731</v>
      </c>
      <c r="L85" s="7">
        <v>105.06529999999999</v>
      </c>
      <c r="M85" s="7">
        <v>105.2358</v>
      </c>
      <c r="N85" s="7">
        <v>105.3318</v>
      </c>
      <c r="O85" s="11">
        <v>105.4877</v>
      </c>
      <c r="P85" s="10">
        <v>5.1716342077319628E-2</v>
      </c>
      <c r="Q85" s="7">
        <v>2.6656933860232133E-2</v>
      </c>
      <c r="R85" s="7">
        <v>8.4056810941844154E-3</v>
      </c>
      <c r="S85" s="7">
        <v>0.17411668970075225</v>
      </c>
      <c r="T85" s="7">
        <v>6.8648445589408226E-3</v>
      </c>
      <c r="U85" s="7">
        <v>2.3167259990057022E-2</v>
      </c>
      <c r="V85" s="7">
        <v>0.22332641018283633</v>
      </c>
      <c r="W85" s="7">
        <v>-7.1232928824133152E-2</v>
      </c>
      <c r="X85" s="7">
        <v>-7.4234033258780202E-3</v>
      </c>
      <c r="Y85" s="7">
        <v>0.16228002965775007</v>
      </c>
      <c r="Z85" s="7">
        <v>9.1223709041983472E-2</v>
      </c>
      <c r="AA85" s="11">
        <v>0.14800848366780267</v>
      </c>
      <c r="AC85" s="157"/>
      <c r="AN85" s="98"/>
      <c r="AO85" s="157"/>
      <c r="AZ85" s="98"/>
    </row>
    <row r="86" spans="1:52" x14ac:dyDescent="0.2">
      <c r="A86" s="3" t="s">
        <v>34</v>
      </c>
      <c r="B86" s="1" t="s">
        <v>35</v>
      </c>
      <c r="C86" s="14">
        <v>129.0043</v>
      </c>
      <c r="D86" s="10">
        <v>125.4781</v>
      </c>
      <c r="E86" s="7">
        <v>125.09829999999999</v>
      </c>
      <c r="F86" s="7">
        <v>124.93819999999999</v>
      </c>
      <c r="G86" s="7">
        <v>120.0125</v>
      </c>
      <c r="H86" s="7">
        <v>119.6263</v>
      </c>
      <c r="I86" s="7">
        <v>119.48099999999999</v>
      </c>
      <c r="J86" s="7">
        <v>119.3282</v>
      </c>
      <c r="K86" s="7">
        <v>119.33540000000001</v>
      </c>
      <c r="L86" s="7">
        <v>119.32599999999999</v>
      </c>
      <c r="M86" s="7">
        <v>119.2573</v>
      </c>
      <c r="N86" s="7">
        <v>119.2842</v>
      </c>
      <c r="O86" s="11">
        <v>119.77509999999999</v>
      </c>
      <c r="P86" s="10">
        <v>-2.7333972588510638</v>
      </c>
      <c r="Q86" s="7">
        <v>-0.30268230073614683</v>
      </c>
      <c r="R86" s="7">
        <v>-0.1279793570336287</v>
      </c>
      <c r="S86" s="7">
        <v>-3.9425091765368734</v>
      </c>
      <c r="T86" s="7">
        <v>-0.3217998125195311</v>
      </c>
      <c r="U86" s="7">
        <v>-0.12146158495247783</v>
      </c>
      <c r="V86" s="7">
        <v>-0.12788644219582959</v>
      </c>
      <c r="W86" s="7">
        <v>6.0337791067087594E-3</v>
      </c>
      <c r="X86" s="7">
        <v>-7.8769585554777696E-3</v>
      </c>
      <c r="Y86" s="7">
        <v>-5.7573370430578974E-2</v>
      </c>
      <c r="Z86" s="7">
        <v>2.2556271188428467E-2</v>
      </c>
      <c r="AA86" s="11">
        <v>0.41153815844847547</v>
      </c>
      <c r="AC86" s="157"/>
      <c r="AN86" s="98"/>
      <c r="AO86" s="157"/>
      <c r="AZ86" s="98"/>
    </row>
    <row r="87" spans="1:52" x14ac:dyDescent="0.2">
      <c r="A87" s="56" t="s">
        <v>36</v>
      </c>
      <c r="B87" s="48" t="s">
        <v>37</v>
      </c>
      <c r="C87" s="26">
        <v>111.3248</v>
      </c>
      <c r="D87" s="21">
        <v>112.03019999999999</v>
      </c>
      <c r="E87" s="20">
        <v>112.3904</v>
      </c>
      <c r="F87" s="20">
        <v>112.62390000000001</v>
      </c>
      <c r="G87" s="20">
        <v>112.6507</v>
      </c>
      <c r="H87" s="20">
        <v>113.2336</v>
      </c>
      <c r="I87" s="20">
        <v>113.39</v>
      </c>
      <c r="J87" s="20">
        <v>113.2876</v>
      </c>
      <c r="K87" s="20">
        <v>113.6456</v>
      </c>
      <c r="L87" s="20">
        <v>113.6657</v>
      </c>
      <c r="M87" s="20">
        <v>113.88639999999999</v>
      </c>
      <c r="N87" s="20">
        <v>114.05329999999999</v>
      </c>
      <c r="O87" s="19">
        <v>114.1777</v>
      </c>
      <c r="P87" s="21">
        <v>0.63364138089625799</v>
      </c>
      <c r="Q87" s="20">
        <v>0.32152044716514483</v>
      </c>
      <c r="R87" s="20">
        <v>0.20775795797506411</v>
      </c>
      <c r="S87" s="20">
        <v>2.3796014877831777E-2</v>
      </c>
      <c r="T87" s="20">
        <v>0.51744019344752856</v>
      </c>
      <c r="U87" s="20">
        <v>0.13812154696133036</v>
      </c>
      <c r="V87" s="20">
        <v>-9.0307787282831758E-2</v>
      </c>
      <c r="W87" s="20">
        <v>0.31600987221902849</v>
      </c>
      <c r="X87" s="20">
        <v>1.7686562436204603E-2</v>
      </c>
      <c r="Y87" s="20">
        <v>0.19416587413792699</v>
      </c>
      <c r="Z87" s="20">
        <v>0.14654954410710871</v>
      </c>
      <c r="AA87" s="19">
        <v>0.10907181116198174</v>
      </c>
      <c r="AB87" s="7">
        <f>AVERAGE(D87:O87)</f>
        <v>113.252925</v>
      </c>
      <c r="AC87" s="157"/>
      <c r="AN87" s="98"/>
      <c r="AO87" s="157"/>
      <c r="AZ87" s="98"/>
    </row>
    <row r="88" spans="1:52" x14ac:dyDescent="0.2">
      <c r="A88" s="3" t="s">
        <v>38</v>
      </c>
      <c r="B88" s="1" t="s">
        <v>39</v>
      </c>
      <c r="C88" s="14">
        <v>111.541</v>
      </c>
      <c r="D88" s="10">
        <v>112.5072</v>
      </c>
      <c r="E88" s="7">
        <v>112.9712</v>
      </c>
      <c r="F88" s="7">
        <v>112.6032</v>
      </c>
      <c r="G88" s="7">
        <v>113.2388</v>
      </c>
      <c r="H88" s="7">
        <v>114.509</v>
      </c>
      <c r="I88" s="7">
        <v>114.9243</v>
      </c>
      <c r="J88" s="7">
        <v>115.22539999999999</v>
      </c>
      <c r="K88" s="7">
        <v>115.7243</v>
      </c>
      <c r="L88" s="7">
        <v>115.4696</v>
      </c>
      <c r="M88" s="7">
        <v>116.1097</v>
      </c>
      <c r="N88" s="7">
        <v>117.0898</v>
      </c>
      <c r="O88" s="11">
        <v>117.0707</v>
      </c>
      <c r="P88" s="10">
        <v>0.86622856169480333</v>
      </c>
      <c r="Q88" s="7">
        <v>0.4124180496892631</v>
      </c>
      <c r="R88" s="7">
        <v>-0.32574673899188028</v>
      </c>
      <c r="S88" s="7">
        <v>0.56445997982295049</v>
      </c>
      <c r="T88" s="7">
        <v>1.1217003359272641</v>
      </c>
      <c r="U88" s="7">
        <v>0.36267891606773445</v>
      </c>
      <c r="V88" s="7">
        <v>0.26199855035009223</v>
      </c>
      <c r="W88" s="7">
        <v>0.4329774511522686</v>
      </c>
      <c r="X88" s="7">
        <v>-0.22009206363745532</v>
      </c>
      <c r="Y88" s="7">
        <v>0.55434503973340499</v>
      </c>
      <c r="Z88" s="7">
        <v>0.84411552178671811</v>
      </c>
      <c r="AA88" s="11">
        <v>-1.6312266311834647E-2</v>
      </c>
      <c r="AC88" s="157"/>
      <c r="AN88" s="98"/>
      <c r="AO88" s="157"/>
      <c r="AZ88" s="98"/>
    </row>
    <row r="89" spans="1:52" x14ac:dyDescent="0.2">
      <c r="A89" s="3" t="s">
        <v>40</v>
      </c>
      <c r="B89" s="1" t="s">
        <v>76</v>
      </c>
      <c r="C89" s="14">
        <v>110.1708</v>
      </c>
      <c r="D89" s="10">
        <v>110.7251</v>
      </c>
      <c r="E89" s="7">
        <v>111.39060000000001</v>
      </c>
      <c r="F89" s="7">
        <v>112.2161</v>
      </c>
      <c r="G89" s="7">
        <v>112.2146</v>
      </c>
      <c r="H89" s="7">
        <v>112.9923</v>
      </c>
      <c r="I89" s="7">
        <v>113.0716</v>
      </c>
      <c r="J89" s="7">
        <v>112.5984</v>
      </c>
      <c r="K89" s="7">
        <v>112.6339</v>
      </c>
      <c r="L89" s="7">
        <v>113.2192</v>
      </c>
      <c r="M89" s="7">
        <v>113.52209999999999</v>
      </c>
      <c r="N89" s="7">
        <v>113.3463</v>
      </c>
      <c r="O89" s="11">
        <v>113.5573</v>
      </c>
      <c r="P89" s="10">
        <v>0.50312787054282782</v>
      </c>
      <c r="Q89" s="7">
        <v>0.60103806634630141</v>
      </c>
      <c r="R89" s="7">
        <v>0.74108587259606373</v>
      </c>
      <c r="S89" s="7">
        <v>-1.3367065866599815E-3</v>
      </c>
      <c r="T89" s="7">
        <v>0.69304707230609552</v>
      </c>
      <c r="U89" s="7">
        <v>7.0181773448282289E-2</v>
      </c>
      <c r="V89" s="7">
        <v>-0.41849589109909613</v>
      </c>
      <c r="W89" s="7">
        <v>3.1527979083183222E-2</v>
      </c>
      <c r="X89" s="7">
        <v>0.51964816986715701</v>
      </c>
      <c r="Y89" s="7">
        <v>0.26753412848703573</v>
      </c>
      <c r="Z89" s="7">
        <v>-0.15485971454016029</v>
      </c>
      <c r="AA89" s="11">
        <v>0.18615517224646816</v>
      </c>
      <c r="AC89" s="157"/>
      <c r="AN89" s="98"/>
      <c r="AO89" s="157"/>
      <c r="AZ89" s="98"/>
    </row>
    <row r="90" spans="1:52" x14ac:dyDescent="0.2">
      <c r="A90" s="3" t="s">
        <v>41</v>
      </c>
      <c r="B90" s="1" t="s">
        <v>70</v>
      </c>
      <c r="C90" s="14">
        <v>102.8683</v>
      </c>
      <c r="D90" s="10">
        <v>103.38330000000001</v>
      </c>
      <c r="E90" s="7">
        <v>103.31910000000001</v>
      </c>
      <c r="F90" s="7">
        <v>103.375</v>
      </c>
      <c r="G90" s="7">
        <v>103.375</v>
      </c>
      <c r="H90" s="7">
        <v>103.3691</v>
      </c>
      <c r="I90" s="7">
        <v>103.47450000000001</v>
      </c>
      <c r="J90" s="7">
        <v>103.5675</v>
      </c>
      <c r="K90" s="7">
        <v>103.538</v>
      </c>
      <c r="L90" s="7">
        <v>102.3353</v>
      </c>
      <c r="M90" s="7">
        <v>102.31950000000001</v>
      </c>
      <c r="N90" s="7">
        <v>102.41160000000001</v>
      </c>
      <c r="O90" s="11">
        <v>101.602</v>
      </c>
      <c r="P90" s="10">
        <v>0.50064013889604531</v>
      </c>
      <c r="Q90" s="7">
        <v>-6.20990043846536E-2</v>
      </c>
      <c r="R90" s="7">
        <v>5.410422661443437E-2</v>
      </c>
      <c r="S90" s="7">
        <v>0</v>
      </c>
      <c r="T90" s="7">
        <v>-5.7073760580381204E-3</v>
      </c>
      <c r="U90" s="7">
        <v>0.10196470705462565</v>
      </c>
      <c r="V90" s="7">
        <v>8.9877216125701792E-2</v>
      </c>
      <c r="W90" s="7">
        <v>-2.8483839042169362E-2</v>
      </c>
      <c r="X90" s="7">
        <v>-1.1616025034286861</v>
      </c>
      <c r="Y90" s="7">
        <v>-1.5439442694748246E-2</v>
      </c>
      <c r="Z90" s="7">
        <v>9.001216776860918E-2</v>
      </c>
      <c r="AA90" s="11">
        <v>-0.7905354471563798</v>
      </c>
      <c r="AC90" s="157"/>
      <c r="AN90" s="98"/>
      <c r="AO90" s="157"/>
      <c r="AZ90" s="98"/>
    </row>
    <row r="91" spans="1:52" x14ac:dyDescent="0.2">
      <c r="A91" s="3" t="s">
        <v>42</v>
      </c>
      <c r="B91" s="1" t="s">
        <v>43</v>
      </c>
      <c r="C91" s="14">
        <v>121.876</v>
      </c>
      <c r="D91" s="10">
        <v>120.00790000000001</v>
      </c>
      <c r="E91" s="7">
        <v>119.62730000000001</v>
      </c>
      <c r="F91" s="7">
        <v>119.68</v>
      </c>
      <c r="G91" s="7">
        <v>116.34569999999999</v>
      </c>
      <c r="H91" s="7">
        <v>115.5656</v>
      </c>
      <c r="I91" s="7">
        <v>115.3524</v>
      </c>
      <c r="J91" s="7">
        <v>115.5804</v>
      </c>
      <c r="K91" s="7">
        <v>115.6126</v>
      </c>
      <c r="L91" s="7">
        <v>115.3878</v>
      </c>
      <c r="M91" s="7">
        <v>115.1957</v>
      </c>
      <c r="N91" s="7">
        <v>115.2052</v>
      </c>
      <c r="O91" s="11">
        <v>116.1409</v>
      </c>
      <c r="P91" s="10">
        <v>-1.5327874232826793</v>
      </c>
      <c r="Q91" s="7">
        <v>-0.31714578790229736</v>
      </c>
      <c r="R91" s="7">
        <v>4.4053489462690804E-2</v>
      </c>
      <c r="S91" s="7">
        <v>-2.7860127005347701</v>
      </c>
      <c r="T91" s="7">
        <v>-0.67050178906482172</v>
      </c>
      <c r="U91" s="7">
        <v>-0.18448396408619908</v>
      </c>
      <c r="V91" s="7">
        <v>0.19765518532773868</v>
      </c>
      <c r="W91" s="7">
        <v>2.785939484549553E-2</v>
      </c>
      <c r="X91" s="7">
        <v>-0.19444247426318748</v>
      </c>
      <c r="Y91" s="7">
        <v>-0.16648207176148291</v>
      </c>
      <c r="Z91" s="7">
        <v>8.2468356023729424E-3</v>
      </c>
      <c r="AA91" s="11">
        <v>0.81220292139590666</v>
      </c>
      <c r="AC91" s="157"/>
      <c r="AN91" s="98"/>
      <c r="AO91" s="157"/>
      <c r="AZ91" s="98"/>
    </row>
    <row r="92" spans="1:52" x14ac:dyDescent="0.2">
      <c r="A92" s="3" t="s">
        <v>44</v>
      </c>
      <c r="B92" s="1" t="s">
        <v>45</v>
      </c>
      <c r="C92" s="14">
        <v>113.002</v>
      </c>
      <c r="D92" s="10">
        <v>114.47799999999999</v>
      </c>
      <c r="E92" s="7">
        <v>114.47799999999999</v>
      </c>
      <c r="F92" s="7">
        <v>114.47799999999999</v>
      </c>
      <c r="G92" s="7">
        <v>114.47799999999999</v>
      </c>
      <c r="H92" s="7">
        <v>114.4589</v>
      </c>
      <c r="I92" s="7">
        <v>114.5273</v>
      </c>
      <c r="J92" s="7">
        <v>114.4906</v>
      </c>
      <c r="K92" s="7">
        <v>115.4883</v>
      </c>
      <c r="L92" s="7">
        <v>114.986</v>
      </c>
      <c r="M92" s="7">
        <v>114.8373</v>
      </c>
      <c r="N92" s="7">
        <v>114.8373</v>
      </c>
      <c r="O92" s="11">
        <v>114.8373</v>
      </c>
      <c r="P92" s="10">
        <v>1.3061715721845624</v>
      </c>
      <c r="Q92" s="7">
        <v>0</v>
      </c>
      <c r="R92" s="7">
        <v>0</v>
      </c>
      <c r="S92" s="7">
        <v>0</v>
      </c>
      <c r="T92" s="7">
        <v>-1.6684428449129585E-2</v>
      </c>
      <c r="U92" s="7">
        <v>5.9759442035522706E-2</v>
      </c>
      <c r="V92" s="7">
        <v>-3.2044761380034439E-2</v>
      </c>
      <c r="W92" s="7">
        <v>0.87142525237879331</v>
      </c>
      <c r="X92" s="7">
        <v>-0.4349358333268315</v>
      </c>
      <c r="Y92" s="7">
        <v>-0.12932009114153475</v>
      </c>
      <c r="Z92" s="7">
        <v>0</v>
      </c>
      <c r="AA92" s="11">
        <v>0</v>
      </c>
      <c r="AC92" s="157"/>
      <c r="AN92" s="98"/>
      <c r="AO92" s="157"/>
      <c r="AZ92" s="98"/>
    </row>
    <row r="93" spans="1:52" x14ac:dyDescent="0.2">
      <c r="A93" s="3" t="s">
        <v>46</v>
      </c>
      <c r="B93" s="1" t="s">
        <v>71</v>
      </c>
      <c r="C93" s="14">
        <v>108.6189</v>
      </c>
      <c r="D93" s="10">
        <v>108.7119</v>
      </c>
      <c r="E93" s="7">
        <v>109.0449</v>
      </c>
      <c r="F93" s="7">
        <v>109.0449</v>
      </c>
      <c r="G93" s="7">
        <v>109.8604</v>
      </c>
      <c r="H93" s="7">
        <v>110.4126</v>
      </c>
      <c r="I93" s="7">
        <v>110.7328</v>
      </c>
      <c r="J93" s="7">
        <v>110.7328</v>
      </c>
      <c r="K93" s="7">
        <v>110.7328</v>
      </c>
      <c r="L93" s="7">
        <v>111.3028</v>
      </c>
      <c r="M93" s="7">
        <v>111.3028</v>
      </c>
      <c r="N93" s="7">
        <v>111.3028</v>
      </c>
      <c r="O93" s="11">
        <v>111.877</v>
      </c>
      <c r="P93" s="10">
        <v>8.5620458318030765E-2</v>
      </c>
      <c r="Q93" s="7">
        <v>0.30631421215156612</v>
      </c>
      <c r="R93" s="7">
        <v>0</v>
      </c>
      <c r="S93" s="7">
        <v>0.74785707538821178</v>
      </c>
      <c r="T93" s="7">
        <v>0.50263789318079954</v>
      </c>
      <c r="U93" s="7">
        <v>0.29000313370032027</v>
      </c>
      <c r="V93" s="7">
        <v>0</v>
      </c>
      <c r="W93" s="7">
        <v>0</v>
      </c>
      <c r="X93" s="7">
        <v>0.51475262975379232</v>
      </c>
      <c r="Y93" s="7">
        <v>0</v>
      </c>
      <c r="Z93" s="7">
        <v>0</v>
      </c>
      <c r="AA93" s="11">
        <v>0.51588998659511753</v>
      </c>
      <c r="AC93" s="157"/>
      <c r="AN93" s="98"/>
      <c r="AO93" s="157"/>
      <c r="AZ93" s="98"/>
    </row>
    <row r="94" spans="1:52" x14ac:dyDescent="0.2">
      <c r="A94" s="56" t="s">
        <v>47</v>
      </c>
      <c r="B94" s="48" t="s">
        <v>48</v>
      </c>
      <c r="C94" s="26">
        <v>99.800539999999998</v>
      </c>
      <c r="D94" s="21">
        <v>99.927059999999997</v>
      </c>
      <c r="E94" s="20">
        <v>99.428179999999998</v>
      </c>
      <c r="F94" s="20">
        <v>98.921679999999995</v>
      </c>
      <c r="G94" s="20">
        <v>99.430599999999998</v>
      </c>
      <c r="H94" s="20">
        <v>99.597319999999996</v>
      </c>
      <c r="I94" s="20">
        <v>100.0172</v>
      </c>
      <c r="J94" s="20">
        <v>99.381739999999994</v>
      </c>
      <c r="K94" s="20">
        <v>100.12090000000001</v>
      </c>
      <c r="L94" s="20">
        <v>101.4141</v>
      </c>
      <c r="M94" s="20">
        <v>100.1835</v>
      </c>
      <c r="N94" s="20">
        <v>99.3078</v>
      </c>
      <c r="O94" s="19">
        <v>99.314899999999994</v>
      </c>
      <c r="P94" s="21">
        <v>0.12677286114884681</v>
      </c>
      <c r="Q94" s="20">
        <v>-0.49924414868204842</v>
      </c>
      <c r="R94" s="20">
        <v>-0.5094129249876671</v>
      </c>
      <c r="S94" s="20">
        <v>0.51446760710089379</v>
      </c>
      <c r="T94" s="20">
        <v>0.16767473996938365</v>
      </c>
      <c r="U94" s="20">
        <v>0.4215776087147789</v>
      </c>
      <c r="V94" s="20">
        <v>-0.6353507196762247</v>
      </c>
      <c r="W94" s="20">
        <v>0.74375836043926424</v>
      </c>
      <c r="X94" s="20">
        <v>1.2916384091633202</v>
      </c>
      <c r="Y94" s="20">
        <v>-1.213440734572421</v>
      </c>
      <c r="Z94" s="20">
        <v>-0.87409603377801226</v>
      </c>
      <c r="AA94" s="19">
        <v>7.1494887611991314E-3</v>
      </c>
      <c r="AB94" s="7">
        <f>(AB73/AB78)*100</f>
        <v>99.754719292995702</v>
      </c>
      <c r="AC94" s="157"/>
      <c r="AN94" s="98"/>
      <c r="AO94" s="157"/>
      <c r="AZ94" s="98"/>
    </row>
    <row r="95" spans="1:52" x14ac:dyDescent="0.2">
      <c r="A95" s="56"/>
      <c r="B95" s="48" t="s">
        <v>73</v>
      </c>
      <c r="C95" s="26">
        <v>105.4102</v>
      </c>
      <c r="D95" s="21">
        <v>105.2285</v>
      </c>
      <c r="E95" s="20">
        <v>104.56610000000001</v>
      </c>
      <c r="F95" s="20">
        <v>104.61190000000001</v>
      </c>
      <c r="G95" s="20">
        <v>104.3981</v>
      </c>
      <c r="H95" s="20">
        <v>104.3242</v>
      </c>
      <c r="I95" s="20">
        <v>104.9538</v>
      </c>
      <c r="J95" s="20">
        <v>104.8633</v>
      </c>
      <c r="K95" s="20">
        <v>105.6562</v>
      </c>
      <c r="L95" s="20">
        <v>107.3653</v>
      </c>
      <c r="M95" s="20">
        <v>106.07510000000001</v>
      </c>
      <c r="N95" s="20">
        <v>105.4755</v>
      </c>
      <c r="O95" s="19">
        <v>105.4932</v>
      </c>
      <c r="P95" s="21">
        <v>-0.17237421046540696</v>
      </c>
      <c r="Q95" s="20">
        <v>-0.62948725867991184</v>
      </c>
      <c r="R95" s="20">
        <v>4.3800046095244863E-2</v>
      </c>
      <c r="S95" s="20">
        <v>-0.20437445453146938</v>
      </c>
      <c r="T95" s="20">
        <v>-7.0786728877244659E-2</v>
      </c>
      <c r="U95" s="20">
        <v>0.60350330987440726</v>
      </c>
      <c r="V95" s="20">
        <v>-8.6228416693826984E-2</v>
      </c>
      <c r="W95" s="20">
        <v>0.75612726282694054</v>
      </c>
      <c r="X95" s="20">
        <v>1.6176050245986573</v>
      </c>
      <c r="Y95" s="20">
        <v>-1.2016917942761753</v>
      </c>
      <c r="Z95" s="20">
        <v>-0.5652598960547851</v>
      </c>
      <c r="AA95" s="19">
        <v>1.6781148228740262E-2</v>
      </c>
      <c r="AB95" s="7">
        <f>(AB73/AB87)*100</f>
        <v>105.25347726486238</v>
      </c>
      <c r="AC95" s="157"/>
      <c r="AN95" s="98"/>
      <c r="AO95" s="157"/>
      <c r="AZ95" s="98"/>
    </row>
    <row r="96" spans="1:52" ht="18" customHeight="1" x14ac:dyDescent="0.2">
      <c r="B96" s="22" t="s">
        <v>62</v>
      </c>
      <c r="C96" s="27"/>
      <c r="D96" s="24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4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5"/>
      <c r="AC96" s="157"/>
      <c r="AN96" s="98"/>
      <c r="AO96" s="157"/>
      <c r="AZ96" s="98"/>
    </row>
    <row r="97" spans="1:52" x14ac:dyDescent="0.2">
      <c r="A97" s="56" t="s">
        <v>14</v>
      </c>
      <c r="B97" s="48" t="s">
        <v>15</v>
      </c>
      <c r="C97" s="26">
        <v>120.41070000000001</v>
      </c>
      <c r="D97" s="21">
        <v>120.57389999999999</v>
      </c>
      <c r="E97" s="20">
        <v>120.98520000000001</v>
      </c>
      <c r="F97" s="20">
        <v>121.2403</v>
      </c>
      <c r="G97" s="20">
        <v>121.0776</v>
      </c>
      <c r="H97" s="20">
        <v>122.282</v>
      </c>
      <c r="I97" s="20">
        <v>122.78449999999999</v>
      </c>
      <c r="J97" s="20">
        <v>124.2985</v>
      </c>
      <c r="K97" s="20">
        <v>123.2196</v>
      </c>
      <c r="L97" s="20">
        <v>124.0812</v>
      </c>
      <c r="M97" s="20">
        <v>123.7766</v>
      </c>
      <c r="N97" s="20">
        <v>123.3486</v>
      </c>
      <c r="O97" s="19">
        <v>124.2419</v>
      </c>
      <c r="P97" s="21">
        <v>0.13553612760326875</v>
      </c>
      <c r="Q97" s="20">
        <v>0.3411186002941029</v>
      </c>
      <c r="R97" s="20">
        <v>0.21085223647189802</v>
      </c>
      <c r="S97" s="20">
        <v>-0.13419630271452723</v>
      </c>
      <c r="T97" s="20">
        <v>0.99473395574407852</v>
      </c>
      <c r="U97" s="20">
        <v>0.41093537887832859</v>
      </c>
      <c r="V97" s="20">
        <v>1.2330546608081723</v>
      </c>
      <c r="W97" s="20">
        <v>-0.86799116642598606</v>
      </c>
      <c r="X97" s="20">
        <v>0.69923940671775897</v>
      </c>
      <c r="Y97" s="20">
        <v>-0.24548440859694584</v>
      </c>
      <c r="Z97" s="20">
        <v>-0.34578425970659821</v>
      </c>
      <c r="AA97" s="19">
        <v>0.72420765213386806</v>
      </c>
      <c r="AB97" s="7">
        <f>AVERAGE(D97:O97)</f>
        <v>122.65915833333332</v>
      </c>
      <c r="AC97" s="157"/>
      <c r="AN97" s="98"/>
      <c r="AO97" s="157"/>
      <c r="AZ97" s="98"/>
    </row>
    <row r="98" spans="1:52" x14ac:dyDescent="0.2">
      <c r="A98" s="3" t="s">
        <v>16</v>
      </c>
      <c r="B98" s="1" t="s">
        <v>77</v>
      </c>
      <c r="C98" s="14">
        <v>127.0017</v>
      </c>
      <c r="D98" s="10">
        <v>128.02709999999999</v>
      </c>
      <c r="E98" s="7">
        <v>128.9462</v>
      </c>
      <c r="F98" s="7">
        <v>128.58519999999999</v>
      </c>
      <c r="G98" s="7">
        <v>129.01009999999999</v>
      </c>
      <c r="H98" s="7">
        <v>130.36160000000001</v>
      </c>
      <c r="I98" s="7">
        <v>131.05269999999999</v>
      </c>
      <c r="J98" s="7">
        <v>132.5728</v>
      </c>
      <c r="K98" s="7">
        <v>131.488</v>
      </c>
      <c r="L98" s="7">
        <v>132.65090000000001</v>
      </c>
      <c r="M98" s="7">
        <v>132.40940000000001</v>
      </c>
      <c r="N98" s="7">
        <v>132.2586</v>
      </c>
      <c r="O98" s="11">
        <v>133.35329999999999</v>
      </c>
      <c r="P98" s="10">
        <v>0.8073907672101952</v>
      </c>
      <c r="Q98" s="7">
        <v>0.71789488319271033</v>
      </c>
      <c r="R98" s="7">
        <v>-0.27996172046948142</v>
      </c>
      <c r="S98" s="7">
        <v>0.33044238372690488</v>
      </c>
      <c r="T98" s="7">
        <v>1.0475923978045252</v>
      </c>
      <c r="U98" s="7">
        <v>0.5301407776522975</v>
      </c>
      <c r="V98" s="7">
        <v>1.1599150570724706</v>
      </c>
      <c r="W98" s="7">
        <v>-0.81826739723382269</v>
      </c>
      <c r="X98" s="7">
        <v>0.88441530786079925</v>
      </c>
      <c r="Y98" s="7">
        <v>-0.18205681227945084</v>
      </c>
      <c r="Z98" s="7">
        <v>-0.11388919517798873</v>
      </c>
      <c r="AA98" s="11">
        <v>0.82769664883795002</v>
      </c>
      <c r="AC98" s="157"/>
      <c r="AN98" s="98"/>
      <c r="AO98" s="157"/>
      <c r="AZ98" s="98"/>
    </row>
    <row r="99" spans="1:52" x14ac:dyDescent="0.2">
      <c r="A99" s="3" t="s">
        <v>18</v>
      </c>
      <c r="B99" s="1" t="s">
        <v>61</v>
      </c>
      <c r="C99" s="14">
        <v>113.4089</v>
      </c>
      <c r="D99" s="10">
        <v>112.6562</v>
      </c>
      <c r="E99" s="7">
        <v>112.52809999999999</v>
      </c>
      <c r="F99" s="7">
        <v>113.43770000000001</v>
      </c>
      <c r="G99" s="7">
        <v>112.6506</v>
      </c>
      <c r="H99" s="7">
        <v>113.69880000000001</v>
      </c>
      <c r="I99" s="7">
        <v>114.00109999999999</v>
      </c>
      <c r="J99" s="7">
        <v>115.5085</v>
      </c>
      <c r="K99" s="7">
        <v>114.4357</v>
      </c>
      <c r="L99" s="7">
        <v>114.9774</v>
      </c>
      <c r="M99" s="7">
        <v>114.6058</v>
      </c>
      <c r="N99" s="7">
        <v>113.8832</v>
      </c>
      <c r="O99" s="11">
        <v>114.5626</v>
      </c>
      <c r="P99" s="10">
        <v>-0.66370452407174774</v>
      </c>
      <c r="Q99" s="7">
        <v>-0.11370878833122672</v>
      </c>
      <c r="R99" s="7">
        <v>0.80833143010502428</v>
      </c>
      <c r="S99" s="7">
        <v>-0.69386103561691514</v>
      </c>
      <c r="T99" s="7">
        <v>0.93048772043824757</v>
      </c>
      <c r="U99" s="7">
        <v>0.26587791603780181</v>
      </c>
      <c r="V99" s="7">
        <v>1.3222679430286235</v>
      </c>
      <c r="W99" s="7">
        <v>-0.92876281832073049</v>
      </c>
      <c r="X99" s="7">
        <v>0.47336626594673326</v>
      </c>
      <c r="Y99" s="7">
        <v>-0.32319394941962576</v>
      </c>
      <c r="Z99" s="7">
        <v>-0.63050910163359963</v>
      </c>
      <c r="AA99" s="11">
        <v>0.59657614116919888</v>
      </c>
      <c r="AC99" s="157"/>
      <c r="AN99" s="98"/>
      <c r="AO99" s="157"/>
      <c r="AZ99" s="98"/>
    </row>
    <row r="100" spans="1:52" x14ac:dyDescent="0.2">
      <c r="A100" s="56" t="s">
        <v>20</v>
      </c>
      <c r="B100" s="48" t="s">
        <v>21</v>
      </c>
      <c r="C100" s="26">
        <v>120.73139999999999</v>
      </c>
      <c r="D100" s="21">
        <v>119.7042</v>
      </c>
      <c r="E100" s="20">
        <v>119.9435</v>
      </c>
      <c r="F100" s="20">
        <v>120.5819</v>
      </c>
      <c r="G100" s="20">
        <v>119.3642</v>
      </c>
      <c r="H100" s="20">
        <v>119.2925</v>
      </c>
      <c r="I100" s="20">
        <v>119.6217</v>
      </c>
      <c r="J100" s="20">
        <v>120.5338</v>
      </c>
      <c r="K100" s="20">
        <v>120.9515</v>
      </c>
      <c r="L100" s="20">
        <v>121.58410000000001</v>
      </c>
      <c r="M100" s="20">
        <v>121.73009999999999</v>
      </c>
      <c r="N100" s="20">
        <v>121.94540000000001</v>
      </c>
      <c r="O100" s="19">
        <v>122.00839999999999</v>
      </c>
      <c r="P100" s="21">
        <v>-0.85081428692120975</v>
      </c>
      <c r="Q100" s="20">
        <v>0.19990944344475806</v>
      </c>
      <c r="R100" s="20">
        <v>0.53225060132479407</v>
      </c>
      <c r="S100" s="20">
        <v>-1.009853054231197</v>
      </c>
      <c r="T100" s="20">
        <v>-6.0068261673091913E-2</v>
      </c>
      <c r="U100" s="20">
        <v>0.27596034956095322</v>
      </c>
      <c r="V100" s="20">
        <v>0.76248707383358971</v>
      </c>
      <c r="W100" s="20">
        <v>0.34654179989347089</v>
      </c>
      <c r="X100" s="20">
        <v>0.52301955742591921</v>
      </c>
      <c r="Y100" s="20">
        <v>0.12008149091862058</v>
      </c>
      <c r="Z100" s="20">
        <v>0.17686669114706502</v>
      </c>
      <c r="AA100" s="19">
        <v>5.1662465332835986E-2</v>
      </c>
      <c r="AB100" s="7">
        <f>AVERAGE(D100:O100)</f>
        <v>120.60510833333335</v>
      </c>
      <c r="AC100" s="157"/>
      <c r="AN100" s="98"/>
      <c r="AO100" s="157"/>
      <c r="AZ100" s="98"/>
    </row>
    <row r="101" spans="1:52" x14ac:dyDescent="0.2">
      <c r="A101" s="56" t="s">
        <v>22</v>
      </c>
      <c r="B101" s="48" t="s">
        <v>23</v>
      </c>
      <c r="C101" s="26">
        <v>122.6691</v>
      </c>
      <c r="D101" s="21">
        <v>122.9815</v>
      </c>
      <c r="E101" s="20">
        <v>123.48860000000001</v>
      </c>
      <c r="F101" s="20">
        <v>124.5706</v>
      </c>
      <c r="G101" s="20">
        <v>123.6865</v>
      </c>
      <c r="H101" s="20">
        <v>123.59099999999999</v>
      </c>
      <c r="I101" s="20">
        <v>124.03230000000001</v>
      </c>
      <c r="J101" s="20">
        <v>125.4391</v>
      </c>
      <c r="K101" s="20">
        <v>125.93770000000001</v>
      </c>
      <c r="L101" s="20">
        <v>126.91079999999999</v>
      </c>
      <c r="M101" s="20">
        <v>127.032</v>
      </c>
      <c r="N101" s="20">
        <v>127.39709999999999</v>
      </c>
      <c r="O101" s="19">
        <v>127.4843</v>
      </c>
      <c r="P101" s="21">
        <v>0.25466886118834869</v>
      </c>
      <c r="Q101" s="20">
        <v>0.41233844114765905</v>
      </c>
      <c r="R101" s="20">
        <v>0.87619423979216993</v>
      </c>
      <c r="S101" s="20">
        <v>-0.70971802335382794</v>
      </c>
      <c r="T101" s="20">
        <v>-7.7211336726321189E-2</v>
      </c>
      <c r="U101" s="20">
        <v>0.35706483481807938</v>
      </c>
      <c r="V101" s="20">
        <v>1.1342206828382524</v>
      </c>
      <c r="W101" s="20">
        <v>0.39748371919123332</v>
      </c>
      <c r="X101" s="20">
        <v>0.77268363643292515</v>
      </c>
      <c r="Y101" s="20">
        <v>9.5500146559632237E-2</v>
      </c>
      <c r="Z101" s="20">
        <v>0.28740789722274562</v>
      </c>
      <c r="AA101" s="19">
        <v>6.8447397939207358E-2</v>
      </c>
      <c r="AC101" s="157"/>
      <c r="AN101" s="98"/>
      <c r="AO101" s="157"/>
      <c r="AZ101" s="98"/>
    </row>
    <row r="102" spans="1:52" x14ac:dyDescent="0.2">
      <c r="A102" s="3" t="s">
        <v>24</v>
      </c>
      <c r="B102" s="1" t="s">
        <v>25</v>
      </c>
      <c r="C102" s="14">
        <v>127.2889</v>
      </c>
      <c r="D102" s="10">
        <v>127.5585</v>
      </c>
      <c r="E102" s="7">
        <v>128.2979</v>
      </c>
      <c r="F102" s="7">
        <v>130.54849999999999</v>
      </c>
      <c r="G102" s="7">
        <v>128.93340000000001</v>
      </c>
      <c r="H102" s="7">
        <v>128.51830000000001</v>
      </c>
      <c r="I102" s="7">
        <v>128.56379999999999</v>
      </c>
      <c r="J102" s="7">
        <v>131.2259</v>
      </c>
      <c r="K102" s="7">
        <v>131.96209999999999</v>
      </c>
      <c r="L102" s="7">
        <v>133.38650000000001</v>
      </c>
      <c r="M102" s="7">
        <v>133.24209999999999</v>
      </c>
      <c r="N102" s="7">
        <v>133.8699</v>
      </c>
      <c r="O102" s="11">
        <v>133.53710000000001</v>
      </c>
      <c r="P102" s="10">
        <v>0.21180165748937804</v>
      </c>
      <c r="Q102" s="7">
        <v>0.57965560899509116</v>
      </c>
      <c r="R102" s="7">
        <v>1.7541986267896759</v>
      </c>
      <c r="S102" s="7">
        <v>-1.2371647318812427</v>
      </c>
      <c r="T102" s="7">
        <v>-0.32194916134996465</v>
      </c>
      <c r="U102" s="7">
        <v>3.5403518409421589E-2</v>
      </c>
      <c r="V102" s="7">
        <v>2.0706450804970062</v>
      </c>
      <c r="W102" s="7">
        <v>0.56101729917645582</v>
      </c>
      <c r="X102" s="7">
        <v>1.0794008279650142</v>
      </c>
      <c r="Y102" s="7">
        <v>-0.10825683258801957</v>
      </c>
      <c r="Z102" s="7">
        <v>0.47117239971451047</v>
      </c>
      <c r="AA102" s="11">
        <v>-0.24859957316767384</v>
      </c>
      <c r="AC102" s="157"/>
      <c r="AN102" s="98"/>
      <c r="AO102" s="157"/>
      <c r="AZ102" s="98"/>
    </row>
    <row r="103" spans="1:52" x14ac:dyDescent="0.2">
      <c r="A103" s="3" t="s">
        <v>26</v>
      </c>
      <c r="B103" s="1" t="s">
        <v>67</v>
      </c>
      <c r="C103" s="14">
        <v>121.9948</v>
      </c>
      <c r="D103" s="10">
        <v>123.1996</v>
      </c>
      <c r="E103" s="7">
        <v>123.6448</v>
      </c>
      <c r="F103" s="7">
        <v>123.70529999999999</v>
      </c>
      <c r="G103" s="7">
        <v>123.9278</v>
      </c>
      <c r="H103" s="7">
        <v>124.72750000000001</v>
      </c>
      <c r="I103" s="7">
        <v>126.15730000000001</v>
      </c>
      <c r="J103" s="7">
        <v>126.37690000000001</v>
      </c>
      <c r="K103" s="7">
        <v>126.9046</v>
      </c>
      <c r="L103" s="7">
        <v>128.13040000000001</v>
      </c>
      <c r="M103" s="7">
        <v>128.7107</v>
      </c>
      <c r="N103" s="7">
        <v>128.7516</v>
      </c>
      <c r="O103" s="11">
        <v>129.66730000000001</v>
      </c>
      <c r="P103" s="10">
        <v>0.98758307731149686</v>
      </c>
      <c r="Q103" s="7">
        <v>0.36136480962600515</v>
      </c>
      <c r="R103" s="7">
        <v>4.8930484743386252E-2</v>
      </c>
      <c r="S103" s="7">
        <v>0.1798629484751347</v>
      </c>
      <c r="T103" s="7">
        <v>0.64529508310484118</v>
      </c>
      <c r="U103" s="7">
        <v>1.1463390190615543</v>
      </c>
      <c r="V103" s="7">
        <v>0.17406840507842178</v>
      </c>
      <c r="W103" s="7">
        <v>0.41756048771571058</v>
      </c>
      <c r="X103" s="7">
        <v>0.96592243307177716</v>
      </c>
      <c r="Y103" s="7">
        <v>0.45289798517759561</v>
      </c>
      <c r="Z103" s="7">
        <v>3.1776689894463708E-2</v>
      </c>
      <c r="AA103" s="11">
        <v>0.71121446257756427</v>
      </c>
      <c r="AC103" s="157"/>
      <c r="AN103" s="98"/>
      <c r="AO103" s="157"/>
      <c r="AZ103" s="98"/>
    </row>
    <row r="104" spans="1:52" x14ac:dyDescent="0.2">
      <c r="A104" s="3" t="s">
        <v>27</v>
      </c>
      <c r="B104" s="1" t="s">
        <v>28</v>
      </c>
      <c r="C104" s="14">
        <v>110.3523</v>
      </c>
      <c r="D104" s="10">
        <v>111.3441</v>
      </c>
      <c r="E104" s="7">
        <v>112.01090000000001</v>
      </c>
      <c r="F104" s="7">
        <v>111.73690000000001</v>
      </c>
      <c r="G104" s="7">
        <v>111.7186</v>
      </c>
      <c r="H104" s="7">
        <v>111.34059999999999</v>
      </c>
      <c r="I104" s="7">
        <v>111.8087</v>
      </c>
      <c r="J104" s="7">
        <v>112.0737</v>
      </c>
      <c r="K104" s="7">
        <v>112.2259</v>
      </c>
      <c r="L104" s="7">
        <v>112.6027</v>
      </c>
      <c r="M104" s="7">
        <v>112.9128</v>
      </c>
      <c r="N104" s="7">
        <v>112.8984</v>
      </c>
      <c r="O104" s="11">
        <v>113.1194</v>
      </c>
      <c r="P104" s="10">
        <v>0.89875788723932148</v>
      </c>
      <c r="Q104" s="7">
        <v>0.59886424157185625</v>
      </c>
      <c r="R104" s="7">
        <v>-0.24461905046741067</v>
      </c>
      <c r="S104" s="7">
        <v>-1.637775882453392E-2</v>
      </c>
      <c r="T104" s="7">
        <v>-0.33835010463790283</v>
      </c>
      <c r="U104" s="7">
        <v>0.4204216611011678</v>
      </c>
      <c r="V104" s="7">
        <v>0.23701196776279537</v>
      </c>
      <c r="W104" s="7">
        <v>0.1358034935939417</v>
      </c>
      <c r="X104" s="7">
        <v>0.33575137290055407</v>
      </c>
      <c r="Y104" s="7">
        <v>0.27539304119706332</v>
      </c>
      <c r="Z104" s="7">
        <v>-1.2753204242573979E-2</v>
      </c>
      <c r="AA104" s="11">
        <v>0.19575122410946799</v>
      </c>
      <c r="AC104" s="157"/>
      <c r="AN104" s="98"/>
      <c r="AO104" s="157"/>
      <c r="AZ104" s="98"/>
    </row>
    <row r="105" spans="1:52" x14ac:dyDescent="0.2">
      <c r="A105" s="3" t="s">
        <v>29</v>
      </c>
      <c r="B105" s="1" t="s">
        <v>30</v>
      </c>
      <c r="C105" s="14">
        <v>122.7685</v>
      </c>
      <c r="D105" s="10">
        <v>123.4812</v>
      </c>
      <c r="E105" s="7">
        <v>123.5667</v>
      </c>
      <c r="F105" s="7">
        <v>123.8807</v>
      </c>
      <c r="G105" s="7">
        <v>124.2846</v>
      </c>
      <c r="H105" s="7">
        <v>124.676</v>
      </c>
      <c r="I105" s="7">
        <v>126.1249</v>
      </c>
      <c r="J105" s="7">
        <v>126.551</v>
      </c>
      <c r="K105" s="7">
        <v>126.5568</v>
      </c>
      <c r="L105" s="7">
        <v>126.64579999999999</v>
      </c>
      <c r="M105" s="7">
        <v>126.9689</v>
      </c>
      <c r="N105" s="7">
        <v>127.25</v>
      </c>
      <c r="O105" s="11">
        <v>127.2465</v>
      </c>
      <c r="P105" s="10">
        <v>0.58052350562236898</v>
      </c>
      <c r="Q105" s="7">
        <v>6.9241309608261123E-2</v>
      </c>
      <c r="R105" s="7">
        <v>0.25411377013386871</v>
      </c>
      <c r="S105" s="7">
        <v>0.32603948799126337</v>
      </c>
      <c r="T105" s="7">
        <v>0.31492236367176979</v>
      </c>
      <c r="U105" s="7">
        <v>1.162132246783659</v>
      </c>
      <c r="V105" s="7">
        <v>0.33783971285606984</v>
      </c>
      <c r="W105" s="7">
        <v>4.583132492033716E-3</v>
      </c>
      <c r="X105" s="7">
        <v>7.0324154845886305E-2</v>
      </c>
      <c r="Y105" s="7">
        <v>0.25512097519223759</v>
      </c>
      <c r="Z105" s="7">
        <v>0.22139279776385792</v>
      </c>
      <c r="AA105" s="11">
        <v>-2.7504911591375255E-3</v>
      </c>
      <c r="AC105" s="157"/>
      <c r="AN105" s="98"/>
      <c r="AO105" s="157"/>
      <c r="AZ105" s="98"/>
    </row>
    <row r="106" spans="1:52" x14ac:dyDescent="0.2">
      <c r="A106" s="3" t="s">
        <v>31</v>
      </c>
      <c r="B106" s="1" t="s">
        <v>32</v>
      </c>
      <c r="C106" s="14">
        <v>118.449</v>
      </c>
      <c r="D106" s="10">
        <v>118.76009999999999</v>
      </c>
      <c r="E106" s="7">
        <v>118.7422</v>
      </c>
      <c r="F106" s="7">
        <v>119.04470000000001</v>
      </c>
      <c r="G106" s="7">
        <v>119.9251</v>
      </c>
      <c r="H106" s="7">
        <v>119.99509999999999</v>
      </c>
      <c r="I106" s="7">
        <v>120.0145</v>
      </c>
      <c r="J106" s="7">
        <v>120.592</v>
      </c>
      <c r="K106" s="7">
        <v>120.9293</v>
      </c>
      <c r="L106" s="7">
        <v>121.04689999999999</v>
      </c>
      <c r="M106" s="7">
        <v>121.69119999999999</v>
      </c>
      <c r="N106" s="7">
        <v>122.4783</v>
      </c>
      <c r="O106" s="11">
        <v>123.08750000000001</v>
      </c>
      <c r="P106" s="10">
        <v>0.26264468252158835</v>
      </c>
      <c r="Q106" s="7">
        <v>-1.5072402263047407E-2</v>
      </c>
      <c r="R106" s="7">
        <v>0.25475357539274923</v>
      </c>
      <c r="S106" s="7">
        <v>0.7395541338673578</v>
      </c>
      <c r="T106" s="7">
        <v>5.8369765795478333E-2</v>
      </c>
      <c r="U106" s="7">
        <v>1.6167326832516097E-2</v>
      </c>
      <c r="V106" s="7">
        <v>0.48119185598406905</v>
      </c>
      <c r="W106" s="7">
        <v>0.2797034629162789</v>
      </c>
      <c r="X106" s="7">
        <v>9.7246903769389159E-2</v>
      </c>
      <c r="Y106" s="7">
        <v>0.53227302805772081</v>
      </c>
      <c r="Z106" s="7">
        <v>0.64680108339798559</v>
      </c>
      <c r="AA106" s="11">
        <v>0.49739423228441387</v>
      </c>
      <c r="AC106" s="157"/>
      <c r="AN106" s="98"/>
      <c r="AO106" s="157"/>
      <c r="AZ106" s="98"/>
    </row>
    <row r="107" spans="1:52" x14ac:dyDescent="0.2">
      <c r="A107" s="3" t="s">
        <v>33</v>
      </c>
      <c r="B107" s="1" t="s">
        <v>68</v>
      </c>
      <c r="C107" s="14">
        <v>107.18219999999999</v>
      </c>
      <c r="D107" s="10">
        <v>107.4474</v>
      </c>
      <c r="E107" s="7">
        <v>107.5039</v>
      </c>
      <c r="F107" s="7">
        <v>107.53660000000001</v>
      </c>
      <c r="G107" s="7">
        <v>107.8058</v>
      </c>
      <c r="H107" s="7">
        <v>107.82989999999999</v>
      </c>
      <c r="I107" s="7">
        <v>107.9688</v>
      </c>
      <c r="J107" s="7">
        <v>108.3603</v>
      </c>
      <c r="K107" s="7">
        <v>108.2821</v>
      </c>
      <c r="L107" s="7">
        <v>108.28489999999999</v>
      </c>
      <c r="M107" s="7">
        <v>108.4589</v>
      </c>
      <c r="N107" s="7">
        <v>108.5462</v>
      </c>
      <c r="O107" s="11">
        <v>108.59520000000001</v>
      </c>
      <c r="P107" s="10">
        <v>0.24742914401832322</v>
      </c>
      <c r="Q107" s="7">
        <v>5.2583868944246E-2</v>
      </c>
      <c r="R107" s="7">
        <v>3.041750113252217E-2</v>
      </c>
      <c r="S107" s="7">
        <v>0.2503333748695773</v>
      </c>
      <c r="T107" s="7">
        <v>2.2355012439024633E-2</v>
      </c>
      <c r="U107" s="7">
        <v>0.12881399315032907</v>
      </c>
      <c r="V107" s="7">
        <v>0.36260475248404495</v>
      </c>
      <c r="W107" s="7">
        <v>-7.2166651439683524E-2</v>
      </c>
      <c r="X107" s="7">
        <v>2.5858382872085734E-3</v>
      </c>
      <c r="Y107" s="7">
        <v>0.16068722416514825</v>
      </c>
      <c r="Z107" s="7">
        <v>8.049131975338035E-2</v>
      </c>
      <c r="AA107" s="11">
        <v>4.5142068538563847E-2</v>
      </c>
      <c r="AC107" s="157"/>
      <c r="AN107" s="98"/>
      <c r="AO107" s="157"/>
      <c r="AZ107" s="98"/>
    </row>
    <row r="108" spans="1:52" x14ac:dyDescent="0.2">
      <c r="A108" s="3" t="s">
        <v>34</v>
      </c>
      <c r="B108" s="1" t="s">
        <v>35</v>
      </c>
      <c r="C108" s="14">
        <v>128.8802</v>
      </c>
      <c r="D108" s="10">
        <v>124.99550000000001</v>
      </c>
      <c r="E108" s="7">
        <v>124.3734</v>
      </c>
      <c r="F108" s="7">
        <v>124.3595</v>
      </c>
      <c r="G108" s="7">
        <v>121.17870000000001</v>
      </c>
      <c r="H108" s="7">
        <v>121.1152</v>
      </c>
      <c r="I108" s="7">
        <v>121.17910000000001</v>
      </c>
      <c r="J108" s="7">
        <v>120.96980000000001</v>
      </c>
      <c r="K108" s="7">
        <v>121.2149</v>
      </c>
      <c r="L108" s="7">
        <v>121.1925</v>
      </c>
      <c r="M108" s="7">
        <v>121.0915</v>
      </c>
      <c r="N108" s="7">
        <v>121.27889999999999</v>
      </c>
      <c r="O108" s="11">
        <v>121.7137</v>
      </c>
      <c r="P108" s="10">
        <v>-3.014194577599969</v>
      </c>
      <c r="Q108" s="7">
        <v>-0.49769791712501904</v>
      </c>
      <c r="R108" s="7">
        <v>-1.1176023168946643E-2</v>
      </c>
      <c r="S108" s="7">
        <v>-2.5577458899400454</v>
      </c>
      <c r="T108" s="7">
        <v>-5.240194852726162E-2</v>
      </c>
      <c r="U108" s="7">
        <v>5.2759686645444864E-2</v>
      </c>
      <c r="V108" s="7">
        <v>-0.17271955312425899</v>
      </c>
      <c r="W108" s="7">
        <v>0.20261255288509497</v>
      </c>
      <c r="X108" s="7">
        <v>-1.8479576355715871E-2</v>
      </c>
      <c r="Y108" s="7">
        <v>-8.3338490418135694E-2</v>
      </c>
      <c r="Z108" s="7">
        <v>0.15475900455440447</v>
      </c>
      <c r="AA108" s="11">
        <v>0.35851248650837853</v>
      </c>
      <c r="AC108" s="157"/>
      <c r="AN108" s="98"/>
      <c r="AO108" s="157"/>
      <c r="AZ108" s="98"/>
    </row>
    <row r="109" spans="1:52" x14ac:dyDescent="0.2">
      <c r="A109" s="56" t="s">
        <v>36</v>
      </c>
      <c r="B109" s="48" t="s">
        <v>37</v>
      </c>
      <c r="C109" s="26">
        <v>117.1224</v>
      </c>
      <c r="D109" s="21">
        <v>113.8669</v>
      </c>
      <c r="E109" s="20">
        <v>113.6613</v>
      </c>
      <c r="F109" s="20">
        <v>113.53279999999999</v>
      </c>
      <c r="G109" s="20">
        <v>111.79219999999999</v>
      </c>
      <c r="H109" s="20">
        <v>111.7671</v>
      </c>
      <c r="I109" s="20">
        <v>111.89749999999999</v>
      </c>
      <c r="J109" s="20">
        <v>111.9448</v>
      </c>
      <c r="K109" s="20">
        <v>112.2122</v>
      </c>
      <c r="L109" s="20">
        <v>112.2542</v>
      </c>
      <c r="M109" s="20">
        <v>112.44840000000001</v>
      </c>
      <c r="N109" s="20">
        <v>112.4036</v>
      </c>
      <c r="O109" s="19">
        <v>112.4187</v>
      </c>
      <c r="P109" s="21">
        <v>-2.7795707738229392</v>
      </c>
      <c r="Q109" s="20">
        <v>-0.18056169088646834</v>
      </c>
      <c r="R109" s="20">
        <v>-0.11305519116885211</v>
      </c>
      <c r="S109" s="20">
        <v>-1.5331252290087101</v>
      </c>
      <c r="T109" s="20">
        <v>-2.2452371453459897E-2</v>
      </c>
      <c r="U109" s="20">
        <v>0.11667118499092714</v>
      </c>
      <c r="V109" s="20">
        <v>4.2270828213326485E-2</v>
      </c>
      <c r="W109" s="20">
        <v>0.23886772766577363</v>
      </c>
      <c r="X109" s="20">
        <v>3.7429085250981257E-2</v>
      </c>
      <c r="Y109" s="20">
        <v>0.17300020845546024</v>
      </c>
      <c r="Z109" s="20">
        <v>-3.9840495729605109E-2</v>
      </c>
      <c r="AA109" s="19">
        <v>1.3433733439145978E-2</v>
      </c>
      <c r="AB109" s="7">
        <f>AVERAGE(D109:O109)</f>
        <v>112.51664166666667</v>
      </c>
      <c r="AC109" s="157"/>
      <c r="AN109" s="98"/>
      <c r="AO109" s="157"/>
      <c r="AZ109" s="98"/>
    </row>
    <row r="110" spans="1:52" x14ac:dyDescent="0.2">
      <c r="A110" s="3" t="s">
        <v>38</v>
      </c>
      <c r="B110" s="1" t="s">
        <v>39</v>
      </c>
      <c r="C110" s="14">
        <v>111.2119</v>
      </c>
      <c r="D110" s="10">
        <v>111.038</v>
      </c>
      <c r="E110" s="7">
        <v>112.11539999999999</v>
      </c>
      <c r="F110" s="7">
        <v>112.0078</v>
      </c>
      <c r="G110" s="7">
        <v>112.0078</v>
      </c>
      <c r="H110" s="7">
        <v>112.6379</v>
      </c>
      <c r="I110" s="7">
        <v>112.4635</v>
      </c>
      <c r="J110" s="7">
        <v>112.2761</v>
      </c>
      <c r="K110" s="7">
        <v>112.0073</v>
      </c>
      <c r="L110" s="7">
        <v>112.42749999999999</v>
      </c>
      <c r="M110" s="7">
        <v>113.4636</v>
      </c>
      <c r="N110" s="7">
        <v>113.39230000000001</v>
      </c>
      <c r="O110" s="11">
        <v>112.6271</v>
      </c>
      <c r="P110" s="10">
        <v>-0.15636815844347887</v>
      </c>
      <c r="Q110" s="7">
        <v>0.97029845638429846</v>
      </c>
      <c r="R110" s="7">
        <v>-9.5972542576658354E-2</v>
      </c>
      <c r="S110" s="7">
        <v>0</v>
      </c>
      <c r="T110" s="7">
        <v>0.56255010811746931</v>
      </c>
      <c r="U110" s="7">
        <v>-0.15483243206771935</v>
      </c>
      <c r="V110" s="7">
        <v>-0.16663184055270971</v>
      </c>
      <c r="W110" s="7">
        <v>-0.23940981206151515</v>
      </c>
      <c r="X110" s="7">
        <v>0.3751541194189969</v>
      </c>
      <c r="Y110" s="7">
        <v>0.92157167952681041</v>
      </c>
      <c r="Z110" s="7">
        <v>-6.2839536203675633E-2</v>
      </c>
      <c r="AA110" s="11">
        <v>-0.67482536292147455</v>
      </c>
      <c r="AC110" s="157"/>
      <c r="AN110" s="98"/>
      <c r="AO110" s="157"/>
      <c r="AZ110" s="98"/>
    </row>
    <row r="111" spans="1:52" x14ac:dyDescent="0.2">
      <c r="A111" s="3" t="s">
        <v>40</v>
      </c>
      <c r="B111" s="1" t="s">
        <v>78</v>
      </c>
      <c r="C111" s="14">
        <v>104.88760000000001</v>
      </c>
      <c r="D111" s="10">
        <v>104.898</v>
      </c>
      <c r="E111" s="7">
        <v>104.9328</v>
      </c>
      <c r="F111" s="7">
        <v>104.9889</v>
      </c>
      <c r="G111" s="7">
        <v>105.1182</v>
      </c>
      <c r="H111" s="7">
        <v>105.11969999999999</v>
      </c>
      <c r="I111" s="7">
        <v>105.32980000000001</v>
      </c>
      <c r="J111" s="7">
        <v>105.2136</v>
      </c>
      <c r="K111" s="7">
        <v>105.2655</v>
      </c>
      <c r="L111" s="7">
        <v>105.2379</v>
      </c>
      <c r="M111" s="7">
        <v>105.9218</v>
      </c>
      <c r="N111" s="7">
        <v>105.9135</v>
      </c>
      <c r="O111" s="11">
        <v>106.15819999999999</v>
      </c>
      <c r="P111" s="10">
        <v>9.9153760787642885E-3</v>
      </c>
      <c r="Q111" s="7">
        <v>3.3175084367675418E-2</v>
      </c>
      <c r="R111" s="7">
        <v>5.346278761264419E-2</v>
      </c>
      <c r="S111" s="7">
        <v>0.12315587647837119</v>
      </c>
      <c r="T111" s="7">
        <v>1.4269650735961531E-3</v>
      </c>
      <c r="U111" s="7">
        <v>0.19986738927147935</v>
      </c>
      <c r="V111" s="7">
        <v>-0.11032015630904671</v>
      </c>
      <c r="W111" s="7">
        <v>4.9328223727734238E-2</v>
      </c>
      <c r="X111" s="7">
        <v>-2.621941661798664E-2</v>
      </c>
      <c r="Y111" s="7">
        <v>0.64986093413115276</v>
      </c>
      <c r="Z111" s="7">
        <v>-7.8359695549032639E-3</v>
      </c>
      <c r="AA111" s="11">
        <v>0.23103759199723795</v>
      </c>
      <c r="AC111" s="157"/>
      <c r="AN111" s="98"/>
      <c r="AO111" s="157"/>
      <c r="AZ111" s="98"/>
    </row>
    <row r="112" spans="1:52" x14ac:dyDescent="0.2">
      <c r="A112" s="3" t="s">
        <v>41</v>
      </c>
      <c r="B112" s="1" t="s">
        <v>70</v>
      </c>
      <c r="C112" s="14">
        <v>104.9033</v>
      </c>
      <c r="D112" s="10">
        <v>104.9911</v>
      </c>
      <c r="E112" s="7">
        <v>105.1889</v>
      </c>
      <c r="F112" s="7">
        <v>105.1889</v>
      </c>
      <c r="G112" s="7">
        <v>105.6319</v>
      </c>
      <c r="H112" s="7">
        <v>105.6319</v>
      </c>
      <c r="I112" s="7">
        <v>105.6319</v>
      </c>
      <c r="J112" s="7">
        <v>105.5667</v>
      </c>
      <c r="K112" s="7">
        <v>105.7688</v>
      </c>
      <c r="L112" s="7">
        <v>105.703</v>
      </c>
      <c r="M112" s="7">
        <v>105.6143</v>
      </c>
      <c r="N112" s="7">
        <v>105.56010000000001</v>
      </c>
      <c r="O112" s="11">
        <v>105.7589</v>
      </c>
      <c r="P112" s="10">
        <v>8.3696127767192666E-2</v>
      </c>
      <c r="Q112" s="7">
        <v>0.18839692126285071</v>
      </c>
      <c r="R112" s="7">
        <v>0</v>
      </c>
      <c r="S112" s="7">
        <v>0.4211470982204375</v>
      </c>
      <c r="T112" s="7">
        <v>0</v>
      </c>
      <c r="U112" s="7">
        <v>0</v>
      </c>
      <c r="V112" s="7">
        <v>-6.1723778517667832E-2</v>
      </c>
      <c r="W112" s="7">
        <v>0.19144294555006597</v>
      </c>
      <c r="X112" s="7">
        <v>-6.2211162460003203E-2</v>
      </c>
      <c r="Y112" s="7">
        <v>-8.3914363830736013E-2</v>
      </c>
      <c r="Z112" s="7">
        <v>-5.1318808153814843E-2</v>
      </c>
      <c r="AA112" s="11">
        <v>0.18832873405765194</v>
      </c>
      <c r="AC112" s="157"/>
      <c r="AN112" s="98"/>
      <c r="AO112" s="157"/>
      <c r="AZ112" s="98"/>
    </row>
    <row r="113" spans="1:52" x14ac:dyDescent="0.2">
      <c r="A113" s="3" t="s">
        <v>42</v>
      </c>
      <c r="B113" s="1" t="s">
        <v>43</v>
      </c>
      <c r="C113" s="14">
        <v>146.35830000000001</v>
      </c>
      <c r="D113" s="10">
        <v>135.91839999999999</v>
      </c>
      <c r="E113" s="7">
        <v>134.4434</v>
      </c>
      <c r="F113" s="7">
        <v>133.84639999999999</v>
      </c>
      <c r="G113" s="7">
        <v>126.68600000000001</v>
      </c>
      <c r="H113" s="7">
        <v>126.4122</v>
      </c>
      <c r="I113" s="7">
        <v>126.9353</v>
      </c>
      <c r="J113" s="7">
        <v>127.0236</v>
      </c>
      <c r="K113" s="7">
        <v>127.48869999999999</v>
      </c>
      <c r="L113" s="7">
        <v>127.47669999999999</v>
      </c>
      <c r="M113" s="7">
        <v>127.59690000000001</v>
      </c>
      <c r="N113" s="7">
        <v>127.8143</v>
      </c>
      <c r="O113" s="11">
        <v>127.84399999999999</v>
      </c>
      <c r="P113" s="10">
        <v>-7.1331110022458732</v>
      </c>
      <c r="Q113" s="7">
        <v>-1.0852099494991072</v>
      </c>
      <c r="R113" s="7">
        <v>-0.44405303644508276</v>
      </c>
      <c r="S113" s="7">
        <v>-5.3497142993759876</v>
      </c>
      <c r="T113" s="7">
        <v>-0.21612490725100522</v>
      </c>
      <c r="U113" s="7">
        <v>0.41380499666962478</v>
      </c>
      <c r="V113" s="7">
        <v>6.9562997842210816E-2</v>
      </c>
      <c r="W113" s="7">
        <v>0.36615243151665716</v>
      </c>
      <c r="X113" s="7">
        <v>-9.4125989205321378E-3</v>
      </c>
      <c r="Y113" s="7">
        <v>9.4291741157412443E-2</v>
      </c>
      <c r="Z113" s="7">
        <v>0.17038031488225638</v>
      </c>
      <c r="AA113" s="11">
        <v>2.3236836566793526E-2</v>
      </c>
      <c r="AC113" s="157"/>
      <c r="AN113" s="98"/>
      <c r="AO113" s="157"/>
      <c r="AZ113" s="98"/>
    </row>
    <row r="114" spans="1:52" x14ac:dyDescent="0.2">
      <c r="A114" s="3" t="s">
        <v>44</v>
      </c>
      <c r="B114" s="1" t="s">
        <v>45</v>
      </c>
      <c r="C114" s="14">
        <v>111.9053</v>
      </c>
      <c r="D114" s="10">
        <v>112.0932</v>
      </c>
      <c r="E114" s="7">
        <v>112.6086</v>
      </c>
      <c r="F114" s="7">
        <v>112.819</v>
      </c>
      <c r="G114" s="7">
        <v>113.0209</v>
      </c>
      <c r="H114" s="7">
        <v>113.0209</v>
      </c>
      <c r="I114" s="7">
        <v>113.0209</v>
      </c>
      <c r="J114" s="7">
        <v>113.22150000000001</v>
      </c>
      <c r="K114" s="7">
        <v>113.6027</v>
      </c>
      <c r="L114" s="7">
        <v>113.6027</v>
      </c>
      <c r="M114" s="7">
        <v>113.3554</v>
      </c>
      <c r="N114" s="7">
        <v>113.2043</v>
      </c>
      <c r="O114" s="11">
        <v>113.2139</v>
      </c>
      <c r="P114" s="10">
        <v>0.16790983090166334</v>
      </c>
      <c r="Q114" s="7">
        <v>0.45979595550845159</v>
      </c>
      <c r="R114" s="7">
        <v>0.18684185754907445</v>
      </c>
      <c r="S114" s="7">
        <v>0.17895921786223495</v>
      </c>
      <c r="T114" s="7">
        <v>0</v>
      </c>
      <c r="U114" s="7">
        <v>0</v>
      </c>
      <c r="V114" s="7">
        <v>0.17748929622751947</v>
      </c>
      <c r="W114" s="7">
        <v>0.33668517021943062</v>
      </c>
      <c r="X114" s="7">
        <v>0</v>
      </c>
      <c r="Y114" s="7">
        <v>-0.21768848803769247</v>
      </c>
      <c r="Z114" s="7">
        <v>-0.13329757558969363</v>
      </c>
      <c r="AA114" s="11">
        <v>8.4802432416364367E-3</v>
      </c>
      <c r="AC114" s="157"/>
      <c r="AN114" s="98"/>
      <c r="AO114" s="157"/>
      <c r="AZ114" s="98"/>
    </row>
    <row r="115" spans="1:52" x14ac:dyDescent="0.2">
      <c r="A115" s="3" t="s">
        <v>46</v>
      </c>
      <c r="B115" s="1" t="s">
        <v>71</v>
      </c>
      <c r="C115" s="14">
        <v>107.0123</v>
      </c>
      <c r="D115" s="10">
        <v>107.0123</v>
      </c>
      <c r="E115" s="7">
        <v>107.0123</v>
      </c>
      <c r="F115" s="7">
        <v>107.0124</v>
      </c>
      <c r="G115" s="7">
        <v>107.1559</v>
      </c>
      <c r="H115" s="7">
        <v>107.1559</v>
      </c>
      <c r="I115" s="7">
        <v>107.1559</v>
      </c>
      <c r="J115" s="7">
        <v>107.15600000000001</v>
      </c>
      <c r="K115" s="7">
        <v>107.2139</v>
      </c>
      <c r="L115" s="7">
        <v>107.2139</v>
      </c>
      <c r="M115" s="7">
        <v>107.214</v>
      </c>
      <c r="N115" s="7">
        <v>107.214</v>
      </c>
      <c r="O115" s="11">
        <v>107.214</v>
      </c>
      <c r="P115" s="10">
        <v>0</v>
      </c>
      <c r="Q115" s="7">
        <v>0</v>
      </c>
      <c r="R115" s="7">
        <v>9.344720186681313E-5</v>
      </c>
      <c r="S115" s="7">
        <v>0.13409660936489889</v>
      </c>
      <c r="T115" s="7">
        <v>0</v>
      </c>
      <c r="U115" s="7">
        <v>0</v>
      </c>
      <c r="V115" s="7">
        <v>9.3321972941592252E-5</v>
      </c>
      <c r="W115" s="7">
        <v>5.4033371906369587E-2</v>
      </c>
      <c r="X115" s="7">
        <v>0</v>
      </c>
      <c r="Y115" s="7">
        <v>9.3271488121707776E-5</v>
      </c>
      <c r="Z115" s="7">
        <v>0</v>
      </c>
      <c r="AA115" s="11">
        <v>0</v>
      </c>
      <c r="AC115" s="157"/>
      <c r="AN115" s="98"/>
      <c r="AO115" s="157"/>
      <c r="AZ115" s="98"/>
    </row>
    <row r="116" spans="1:52" x14ac:dyDescent="0.2">
      <c r="A116" s="56" t="s">
        <v>47</v>
      </c>
      <c r="B116" s="48" t="s">
        <v>48</v>
      </c>
      <c r="C116" s="26">
        <v>99.734350000000006</v>
      </c>
      <c r="D116" s="21">
        <v>100.7266</v>
      </c>
      <c r="E116" s="20">
        <v>100.8685</v>
      </c>
      <c r="F116" s="20">
        <v>100.54600000000001</v>
      </c>
      <c r="G116" s="20">
        <v>101.4354</v>
      </c>
      <c r="H116" s="20">
        <v>102.506</v>
      </c>
      <c r="I116" s="20">
        <v>102.64400000000001</v>
      </c>
      <c r="J116" s="20">
        <v>103.1234</v>
      </c>
      <c r="K116" s="20">
        <v>101.87520000000001</v>
      </c>
      <c r="L116" s="20">
        <v>102.0538</v>
      </c>
      <c r="M116" s="20">
        <v>101.6812</v>
      </c>
      <c r="N116" s="20">
        <v>101.1506</v>
      </c>
      <c r="O116" s="19">
        <v>101.8306</v>
      </c>
      <c r="P116" s="21">
        <v>0.99489293307671678</v>
      </c>
      <c r="Q116" s="20">
        <v>0.14087639213474154</v>
      </c>
      <c r="R116" s="20">
        <v>-0.3197232039734812</v>
      </c>
      <c r="S116" s="20">
        <v>0.88457024645435389</v>
      </c>
      <c r="T116" s="20">
        <v>1.0554500696995319</v>
      </c>
      <c r="U116" s="20">
        <v>0.13462626577956924</v>
      </c>
      <c r="V116" s="20">
        <v>0.46705116714079559</v>
      </c>
      <c r="W116" s="20">
        <v>-1.2103945370303899</v>
      </c>
      <c r="X116" s="20">
        <v>0.17531253926371557</v>
      </c>
      <c r="Y116" s="20">
        <v>-0.36510154447947202</v>
      </c>
      <c r="Z116" s="20">
        <v>-0.52182704374063915</v>
      </c>
      <c r="AA116" s="19">
        <v>0.67226491983241499</v>
      </c>
      <c r="AB116" s="7">
        <f>(AB97/AB100)*100</f>
        <v>101.70312023129478</v>
      </c>
      <c r="AC116" s="157"/>
      <c r="AN116" s="98"/>
      <c r="AO116" s="157"/>
      <c r="AZ116" s="98"/>
    </row>
    <row r="117" spans="1:52" x14ac:dyDescent="0.2">
      <c r="A117" s="56"/>
      <c r="B117" s="48" t="s">
        <v>73</v>
      </c>
      <c r="C117" s="26">
        <v>102.80759999999999</v>
      </c>
      <c r="D117" s="21">
        <v>105.89019999999999</v>
      </c>
      <c r="E117" s="20">
        <v>106.44370000000001</v>
      </c>
      <c r="F117" s="20">
        <v>106.78879999999999</v>
      </c>
      <c r="G117" s="20">
        <v>108.30589999999999</v>
      </c>
      <c r="H117" s="20">
        <v>109.4079</v>
      </c>
      <c r="I117" s="20">
        <v>109.7295</v>
      </c>
      <c r="J117" s="20">
        <v>111.0355</v>
      </c>
      <c r="K117" s="20">
        <v>109.8094</v>
      </c>
      <c r="L117" s="20">
        <v>110.5359</v>
      </c>
      <c r="M117" s="20">
        <v>110.0741</v>
      </c>
      <c r="N117" s="20">
        <v>109.7373</v>
      </c>
      <c r="O117" s="19">
        <v>110.5171</v>
      </c>
      <c r="P117" s="21">
        <v>2.9984164594835399</v>
      </c>
      <c r="Q117" s="20">
        <v>0.52271126128764878</v>
      </c>
      <c r="R117" s="20">
        <v>0.32420894801663974</v>
      </c>
      <c r="S117" s="20">
        <v>1.420654600482447</v>
      </c>
      <c r="T117" s="20">
        <v>1.0174884286082326</v>
      </c>
      <c r="U117" s="20">
        <v>0.29394586679755635</v>
      </c>
      <c r="V117" s="20">
        <v>1.1901995361320314</v>
      </c>
      <c r="W117" s="20">
        <v>-1.1042414362974027</v>
      </c>
      <c r="X117" s="20">
        <v>0.66160091941127219</v>
      </c>
      <c r="Y117" s="20">
        <v>-0.41778281988023502</v>
      </c>
      <c r="Z117" s="20">
        <v>-0.30597570182267825</v>
      </c>
      <c r="AA117" s="19">
        <v>0.71060614759065011</v>
      </c>
      <c r="AB117" s="7">
        <f>(AB97/AB109)*100</f>
        <v>109.01423693102581</v>
      </c>
      <c r="AC117" s="157"/>
      <c r="AN117" s="98"/>
      <c r="AO117" s="157"/>
      <c r="AZ117" s="98"/>
    </row>
    <row r="118" spans="1:52" ht="24" customHeight="1" x14ac:dyDescent="0.2">
      <c r="A118" s="56"/>
      <c r="B118" s="22" t="s">
        <v>82</v>
      </c>
      <c r="C118" s="2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4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5"/>
      <c r="AB118" s="7"/>
      <c r="AC118" s="157"/>
      <c r="AN118" s="98"/>
      <c r="AO118" s="157"/>
      <c r="AZ118" s="98"/>
    </row>
    <row r="119" spans="1:52" x14ac:dyDescent="0.2">
      <c r="A119" s="49"/>
      <c r="B119" s="48" t="s">
        <v>15</v>
      </c>
      <c r="C119" s="26">
        <v>127.0017</v>
      </c>
      <c r="D119" s="20">
        <v>128.02709999999999</v>
      </c>
      <c r="E119" s="20">
        <v>128.9462</v>
      </c>
      <c r="F119" s="20">
        <v>128.58519999999999</v>
      </c>
      <c r="G119" s="20">
        <v>129.01009999999999</v>
      </c>
      <c r="H119" s="20">
        <v>130.36160000000001</v>
      </c>
      <c r="I119" s="20">
        <v>131.05269999999999</v>
      </c>
      <c r="J119" s="20">
        <v>132.5728</v>
      </c>
      <c r="K119" s="20">
        <v>131.488</v>
      </c>
      <c r="L119" s="20">
        <v>132.65090000000001</v>
      </c>
      <c r="M119" s="20">
        <v>132.40940000000001</v>
      </c>
      <c r="N119" s="20">
        <v>132.2586</v>
      </c>
      <c r="O119" s="20">
        <v>133.35329999999999</v>
      </c>
      <c r="P119" s="21">
        <v>0.8073907672101952</v>
      </c>
      <c r="Q119" s="20">
        <v>0.71789488319271033</v>
      </c>
      <c r="R119" s="20">
        <v>-0.27996172046948142</v>
      </c>
      <c r="S119" s="20">
        <v>0.33044238372690488</v>
      </c>
      <c r="T119" s="20">
        <v>1.0475923978045252</v>
      </c>
      <c r="U119" s="20">
        <v>0.5301407776522975</v>
      </c>
      <c r="V119" s="20">
        <v>1.1599150570724706</v>
      </c>
      <c r="W119" s="20">
        <v>-0.81826739723382269</v>
      </c>
      <c r="X119" s="20">
        <v>0.88441530786079925</v>
      </c>
      <c r="Y119" s="20">
        <v>-0.18205681227945084</v>
      </c>
      <c r="Z119" s="20">
        <v>-0.11388919517798873</v>
      </c>
      <c r="AA119" s="19">
        <v>0.82769664883795002</v>
      </c>
      <c r="AC119" s="157"/>
      <c r="AN119" s="98"/>
      <c r="AO119" s="157"/>
      <c r="AZ119" s="98"/>
    </row>
    <row r="120" spans="1:52" x14ac:dyDescent="0.2">
      <c r="A120" s="57"/>
      <c r="B120" s="1" t="s">
        <v>79</v>
      </c>
      <c r="C120" s="14">
        <v>118.6507</v>
      </c>
      <c r="D120" s="7">
        <v>119.9335</v>
      </c>
      <c r="E120" s="7">
        <v>119.4173</v>
      </c>
      <c r="F120" s="7">
        <v>116.2834</v>
      </c>
      <c r="G120" s="7">
        <v>117.65300000000001</v>
      </c>
      <c r="H120" s="7">
        <v>116.66379999999999</v>
      </c>
      <c r="I120" s="7">
        <v>118.5857</v>
      </c>
      <c r="J120" s="7">
        <v>120.4256</v>
      </c>
      <c r="K120" s="7">
        <v>122.4593</v>
      </c>
      <c r="L120" s="7">
        <v>123.8323</v>
      </c>
      <c r="M120" s="7">
        <v>124.807</v>
      </c>
      <c r="N120" s="7">
        <v>126.14230000000001</v>
      </c>
      <c r="O120" s="7">
        <v>124.3901</v>
      </c>
      <c r="P120" s="10">
        <v>1.081156706197262</v>
      </c>
      <c r="Q120" s="7">
        <v>-0.43040518287217316</v>
      </c>
      <c r="R120" s="7">
        <v>-2.624326626041618</v>
      </c>
      <c r="S120" s="7">
        <v>1.1778121382759754</v>
      </c>
      <c r="T120" s="7">
        <v>-0.84077754073420219</v>
      </c>
      <c r="U120" s="7">
        <v>1.6473833357048269</v>
      </c>
      <c r="V120" s="7">
        <v>1.5515361464324957</v>
      </c>
      <c r="W120" s="7">
        <v>1.6887605293226655</v>
      </c>
      <c r="X120" s="7">
        <v>1.1211888358009596</v>
      </c>
      <c r="Y120" s="7">
        <v>0.78711289380880312</v>
      </c>
      <c r="Z120" s="7">
        <v>1.0698919131138507</v>
      </c>
      <c r="AA120" s="11">
        <v>-1.3890661578233485</v>
      </c>
      <c r="AC120" s="157"/>
      <c r="AN120" s="98"/>
      <c r="AO120" s="157"/>
      <c r="AZ120" s="98"/>
    </row>
    <row r="121" spans="1:52" x14ac:dyDescent="0.2">
      <c r="A121" s="57"/>
      <c r="B121" s="1" t="s">
        <v>80</v>
      </c>
      <c r="C121" s="14">
        <v>127.5067</v>
      </c>
      <c r="D121" s="7">
        <v>128.51650000000001</v>
      </c>
      <c r="E121" s="7">
        <v>129.5224</v>
      </c>
      <c r="F121" s="7">
        <v>129.32910000000001</v>
      </c>
      <c r="G121" s="7">
        <v>129.6968</v>
      </c>
      <c r="H121" s="7">
        <v>131.18989999999999</v>
      </c>
      <c r="I121" s="7">
        <v>131.8065</v>
      </c>
      <c r="J121" s="7">
        <v>133.3073</v>
      </c>
      <c r="K121" s="7">
        <v>132.03399999999999</v>
      </c>
      <c r="L121" s="7">
        <v>133.1842</v>
      </c>
      <c r="M121" s="7">
        <v>132.8691</v>
      </c>
      <c r="N121" s="7">
        <v>132.6285</v>
      </c>
      <c r="O121" s="7">
        <v>133.89529999999999</v>
      </c>
      <c r="P121" s="10">
        <v>0.79195838336339408</v>
      </c>
      <c r="Q121" s="7">
        <v>0.78270105395026845</v>
      </c>
      <c r="R121" s="7">
        <v>-0.14924059467705475</v>
      </c>
      <c r="S121" s="7">
        <v>0.28431342984679009</v>
      </c>
      <c r="T121" s="7">
        <v>1.1512234688905187</v>
      </c>
      <c r="U121" s="7">
        <v>0.47000569403590164</v>
      </c>
      <c r="V121" s="7">
        <v>1.1386388379935724</v>
      </c>
      <c r="W121" s="7">
        <v>-0.95516149528195837</v>
      </c>
      <c r="X121" s="7">
        <v>0.87113925201085496</v>
      </c>
      <c r="Y121" s="7">
        <v>-0.23658962549611817</v>
      </c>
      <c r="Z121" s="7">
        <v>-0.18108047695062326</v>
      </c>
      <c r="AA121" s="11">
        <v>0.95514915723241178</v>
      </c>
      <c r="AC121" s="157"/>
      <c r="AN121" s="98"/>
      <c r="AO121" s="157"/>
      <c r="AZ121" s="98"/>
    </row>
    <row r="122" spans="1:52" x14ac:dyDescent="0.2">
      <c r="A122" s="49"/>
      <c r="B122" s="48" t="s">
        <v>21</v>
      </c>
      <c r="C122" s="26">
        <v>123.2672</v>
      </c>
      <c r="D122" s="20">
        <v>121.1121</v>
      </c>
      <c r="E122" s="20">
        <v>121.13339999999999</v>
      </c>
      <c r="F122" s="20">
        <v>121.7403</v>
      </c>
      <c r="G122" s="20">
        <v>119.88039999999999</v>
      </c>
      <c r="H122" s="20">
        <v>119.7355</v>
      </c>
      <c r="I122" s="20">
        <v>120.0844</v>
      </c>
      <c r="J122" s="20">
        <v>121.06699999999999</v>
      </c>
      <c r="K122" s="20">
        <v>121.5928</v>
      </c>
      <c r="L122" s="20">
        <v>122.2046</v>
      </c>
      <c r="M122" s="20">
        <v>122.28959999999999</v>
      </c>
      <c r="N122" s="20">
        <v>122.5078</v>
      </c>
      <c r="O122" s="20">
        <v>122.61320000000001</v>
      </c>
      <c r="P122" s="21">
        <v>-1.7483158536901986</v>
      </c>
      <c r="Q122" s="20">
        <v>1.7587012362923725E-2</v>
      </c>
      <c r="R122" s="20">
        <v>0.50101788606611408</v>
      </c>
      <c r="S122" s="20">
        <v>-1.5277603225883378</v>
      </c>
      <c r="T122" s="20">
        <v>-0.12087046756600137</v>
      </c>
      <c r="U122" s="20">
        <v>0.29139227714420574</v>
      </c>
      <c r="V122" s="20">
        <v>0.81825782532951064</v>
      </c>
      <c r="W122" s="20">
        <v>0.43430497162728393</v>
      </c>
      <c r="X122" s="20">
        <v>0.50315479206005809</v>
      </c>
      <c r="Y122" s="20">
        <v>6.9555483181479041E-2</v>
      </c>
      <c r="Z122" s="20">
        <v>0.17842890973558684</v>
      </c>
      <c r="AA122" s="19">
        <v>8.6035338158062621E-2</v>
      </c>
      <c r="AC122" s="157"/>
      <c r="AN122" s="98"/>
      <c r="AO122" s="157"/>
      <c r="AZ122" s="98"/>
    </row>
    <row r="123" spans="1:52" x14ac:dyDescent="0.2">
      <c r="A123" s="49"/>
      <c r="B123" s="48" t="s">
        <v>23</v>
      </c>
      <c r="C123" s="26">
        <v>122.7214</v>
      </c>
      <c r="D123" s="20">
        <v>123.0478</v>
      </c>
      <c r="E123" s="20">
        <v>123.56959999999999</v>
      </c>
      <c r="F123" s="20">
        <v>124.68640000000001</v>
      </c>
      <c r="G123" s="20">
        <v>123.7867</v>
      </c>
      <c r="H123" s="20">
        <v>123.6738</v>
      </c>
      <c r="I123" s="20">
        <v>124.0992</v>
      </c>
      <c r="J123" s="20">
        <v>125.54859999999999</v>
      </c>
      <c r="K123" s="20">
        <v>126.05370000000001</v>
      </c>
      <c r="L123" s="20">
        <v>127.03959999999999</v>
      </c>
      <c r="M123" s="20">
        <v>127.1525</v>
      </c>
      <c r="N123" s="20">
        <v>127.5271</v>
      </c>
      <c r="O123" s="20">
        <v>127.59910000000001</v>
      </c>
      <c r="P123" s="21">
        <v>0.26596828263040712</v>
      </c>
      <c r="Q123" s="20">
        <v>0.42406284387043003</v>
      </c>
      <c r="R123" s="20">
        <v>0.90378216001347589</v>
      </c>
      <c r="S123" s="20">
        <v>-0.72157027550720043</v>
      </c>
      <c r="T123" s="20">
        <v>-9.1205274880093126E-2</v>
      </c>
      <c r="U123" s="20">
        <v>0.34396937750760159</v>
      </c>
      <c r="V123" s="20">
        <v>1.1679366184471753</v>
      </c>
      <c r="W123" s="20">
        <v>0.40231432289966834</v>
      </c>
      <c r="X123" s="20">
        <v>0.78212698238924094</v>
      </c>
      <c r="Y123" s="20">
        <v>8.8869927172322991E-2</v>
      </c>
      <c r="Z123" s="20">
        <v>0.29460686970370298</v>
      </c>
      <c r="AA123" s="19">
        <v>5.6458588017764641E-2</v>
      </c>
      <c r="AC123" s="157"/>
      <c r="AN123" s="98"/>
      <c r="AO123" s="157"/>
      <c r="AZ123" s="98"/>
    </row>
    <row r="124" spans="1:52" x14ac:dyDescent="0.2">
      <c r="A124" s="57"/>
      <c r="B124" s="1" t="s">
        <v>25</v>
      </c>
      <c r="C124" s="14">
        <v>127.2496</v>
      </c>
      <c r="D124" s="7">
        <v>127.51479999999999</v>
      </c>
      <c r="E124" s="7">
        <v>128.25409999999999</v>
      </c>
      <c r="F124" s="7">
        <v>130.5027</v>
      </c>
      <c r="G124" s="7">
        <v>128.88919999999999</v>
      </c>
      <c r="H124" s="7">
        <v>128.47190000000001</v>
      </c>
      <c r="I124" s="7">
        <v>128.5162</v>
      </c>
      <c r="J124" s="7">
        <v>131.17740000000001</v>
      </c>
      <c r="K124" s="7">
        <v>131.9126</v>
      </c>
      <c r="L124" s="7">
        <v>133.3323</v>
      </c>
      <c r="M124" s="7">
        <v>133.1883</v>
      </c>
      <c r="N124" s="7">
        <v>133.81979999999999</v>
      </c>
      <c r="O124" s="7">
        <v>133.4897</v>
      </c>
      <c r="P124" s="10">
        <v>0.2084092995184213</v>
      </c>
      <c r="Q124" s="7">
        <v>0.57977583778510422</v>
      </c>
      <c r="R124" s="7">
        <v>1.7532382980349248</v>
      </c>
      <c r="S124" s="7">
        <v>-1.2363728873042596</v>
      </c>
      <c r="T124" s="7">
        <v>-0.32376645987404934</v>
      </c>
      <c r="U124" s="7">
        <v>3.4482248647363885E-2</v>
      </c>
      <c r="V124" s="7">
        <v>2.0707117079403283</v>
      </c>
      <c r="W124" s="7">
        <v>0.5604623967238197</v>
      </c>
      <c r="X124" s="7">
        <v>1.0762429062879557</v>
      </c>
      <c r="Y124" s="7">
        <v>-0.10800083700649089</v>
      </c>
      <c r="Z124" s="7">
        <v>0.47414074659710237</v>
      </c>
      <c r="AA124" s="11">
        <v>-0.24667500623972494</v>
      </c>
      <c r="AC124" s="157"/>
      <c r="AN124" s="98"/>
      <c r="AO124" s="157"/>
      <c r="AZ124" s="98"/>
    </row>
    <row r="125" spans="1:52" x14ac:dyDescent="0.2">
      <c r="A125" s="57"/>
      <c r="B125" s="1" t="s">
        <v>67</v>
      </c>
      <c r="C125" s="14">
        <v>122.03019999999999</v>
      </c>
      <c r="D125" s="7">
        <v>123.2346</v>
      </c>
      <c r="E125" s="7">
        <v>123.6797</v>
      </c>
      <c r="F125" s="7">
        <v>123.7411</v>
      </c>
      <c r="G125" s="7">
        <v>123.9637</v>
      </c>
      <c r="H125" s="7">
        <v>124.76439999999999</v>
      </c>
      <c r="I125" s="7">
        <v>126.1956</v>
      </c>
      <c r="J125" s="7">
        <v>126.4152</v>
      </c>
      <c r="K125" s="7">
        <v>126.9426</v>
      </c>
      <c r="L125" s="7">
        <v>128.16839999999999</v>
      </c>
      <c r="M125" s="7">
        <v>128.74879999999999</v>
      </c>
      <c r="N125" s="7">
        <v>128.78980000000001</v>
      </c>
      <c r="O125" s="7">
        <v>129.7055</v>
      </c>
      <c r="P125" s="10">
        <v>0.98696879952668015</v>
      </c>
      <c r="Q125" s="7">
        <v>0.36118103195043966</v>
      </c>
      <c r="R125" s="7">
        <v>4.964436362637209E-2</v>
      </c>
      <c r="S125" s="7">
        <v>0.17989172554632205</v>
      </c>
      <c r="T125" s="7">
        <v>0.64591489282749059</v>
      </c>
      <c r="U125" s="7">
        <v>1.1471220957260277</v>
      </c>
      <c r="V125" s="7">
        <v>0.17401557582039295</v>
      </c>
      <c r="W125" s="7">
        <v>0.41719666622368201</v>
      </c>
      <c r="X125" s="7">
        <v>0.96563328622542199</v>
      </c>
      <c r="Y125" s="7">
        <v>0.45284173009883671</v>
      </c>
      <c r="Z125" s="7">
        <v>3.1844957001560592E-2</v>
      </c>
      <c r="AA125" s="11">
        <v>0.71100351114761162</v>
      </c>
      <c r="AC125" s="157"/>
      <c r="AN125" s="98"/>
      <c r="AO125" s="157"/>
      <c r="AZ125" s="98"/>
    </row>
    <row r="126" spans="1:52" x14ac:dyDescent="0.2">
      <c r="A126" s="57"/>
      <c r="B126" s="1" t="s">
        <v>28</v>
      </c>
      <c r="C126" s="14">
        <v>110.4434</v>
      </c>
      <c r="D126" s="7">
        <v>111.4418</v>
      </c>
      <c r="E126" s="7">
        <v>112.10550000000001</v>
      </c>
      <c r="F126" s="7">
        <v>111.8331</v>
      </c>
      <c r="G126" s="7">
        <v>111.8215</v>
      </c>
      <c r="H126" s="7">
        <v>111.45269999999999</v>
      </c>
      <c r="I126" s="7">
        <v>111.9199</v>
      </c>
      <c r="J126" s="7">
        <v>112.1853</v>
      </c>
      <c r="K126" s="7">
        <v>112.3382</v>
      </c>
      <c r="L126" s="7">
        <v>112.717</v>
      </c>
      <c r="M126" s="7">
        <v>113.0279</v>
      </c>
      <c r="N126" s="7">
        <v>113.018</v>
      </c>
      <c r="O126" s="7">
        <v>113.2403</v>
      </c>
      <c r="P126" s="10">
        <v>0.90399245224250957</v>
      </c>
      <c r="Q126" s="7">
        <v>0.59555750176325739</v>
      </c>
      <c r="R126" s="7">
        <v>-0.24298540214352074</v>
      </c>
      <c r="S126" s="7">
        <v>-1.0372599883220071E-2</v>
      </c>
      <c r="T126" s="7">
        <v>-0.32981135112657883</v>
      </c>
      <c r="U126" s="7">
        <v>0.41919128024714114</v>
      </c>
      <c r="V126" s="7">
        <v>0.23713387878295072</v>
      </c>
      <c r="W126" s="7">
        <v>0.13629236629041636</v>
      </c>
      <c r="X126" s="7">
        <v>0.33719607399797957</v>
      </c>
      <c r="Y126" s="7">
        <v>0.27582352262746856</v>
      </c>
      <c r="Z126" s="7">
        <v>-8.7588993514006695E-3</v>
      </c>
      <c r="AA126" s="11">
        <v>0.19669433187634197</v>
      </c>
      <c r="AC126" s="157"/>
      <c r="AN126" s="98"/>
      <c r="AO126" s="157"/>
      <c r="AZ126" s="98"/>
    </row>
    <row r="127" spans="1:52" x14ac:dyDescent="0.2">
      <c r="A127" s="57"/>
      <c r="B127" s="1" t="s">
        <v>30</v>
      </c>
      <c r="C127" s="14">
        <v>122.8374</v>
      </c>
      <c r="D127" s="7">
        <v>123.5506</v>
      </c>
      <c r="E127" s="7">
        <v>123.6365</v>
      </c>
      <c r="F127" s="7">
        <v>123.9502</v>
      </c>
      <c r="G127" s="7">
        <v>124.35429999999999</v>
      </c>
      <c r="H127" s="7">
        <v>124.746</v>
      </c>
      <c r="I127" s="7">
        <v>126.19710000000001</v>
      </c>
      <c r="J127" s="7">
        <v>126.6229</v>
      </c>
      <c r="K127" s="7">
        <v>126.62820000000001</v>
      </c>
      <c r="L127" s="7">
        <v>126.7167</v>
      </c>
      <c r="M127" s="7">
        <v>127.0365</v>
      </c>
      <c r="N127" s="7">
        <v>127.3172</v>
      </c>
      <c r="O127" s="7">
        <v>127.3134</v>
      </c>
      <c r="P127" s="10">
        <v>0.58060492976894695</v>
      </c>
      <c r="Q127" s="7">
        <v>6.9526169844578017E-2</v>
      </c>
      <c r="R127" s="7">
        <v>0.25372766132978303</v>
      </c>
      <c r="S127" s="7">
        <v>0.3260180298216539</v>
      </c>
      <c r="T127" s="7">
        <v>0.31498709735007169</v>
      </c>
      <c r="U127" s="7">
        <v>1.1632437112212104</v>
      </c>
      <c r="V127" s="7">
        <v>0.33740870432046005</v>
      </c>
      <c r="W127" s="7">
        <v>4.185656780886721E-3</v>
      </c>
      <c r="X127" s="7">
        <v>6.9889645434426328E-2</v>
      </c>
      <c r="Y127" s="7">
        <v>0.25237399648191655</v>
      </c>
      <c r="Z127" s="7">
        <v>0.2209601177614276</v>
      </c>
      <c r="AA127" s="11">
        <v>-2.9846713562647069E-3</v>
      </c>
      <c r="AC127" s="157"/>
      <c r="AN127" s="98"/>
      <c r="AO127" s="157"/>
      <c r="AZ127" s="98"/>
    </row>
    <row r="128" spans="1:52" x14ac:dyDescent="0.2">
      <c r="A128" s="57"/>
      <c r="B128" s="1" t="s">
        <v>32</v>
      </c>
      <c r="C128" s="14">
        <v>118.449</v>
      </c>
      <c r="D128" s="7">
        <v>118.76009999999999</v>
      </c>
      <c r="E128" s="7">
        <v>118.7422</v>
      </c>
      <c r="F128" s="7">
        <v>119.04470000000001</v>
      </c>
      <c r="G128" s="7">
        <v>119.9251</v>
      </c>
      <c r="H128" s="7">
        <v>119.99509999999999</v>
      </c>
      <c r="I128" s="7">
        <v>120.01439999999999</v>
      </c>
      <c r="J128" s="7">
        <v>120.592</v>
      </c>
      <c r="K128" s="7">
        <v>120.9293</v>
      </c>
      <c r="L128" s="7">
        <v>121.04689999999999</v>
      </c>
      <c r="M128" s="7">
        <v>121.69119999999999</v>
      </c>
      <c r="N128" s="7">
        <v>122.4783</v>
      </c>
      <c r="O128" s="7">
        <v>123.08750000000001</v>
      </c>
      <c r="P128" s="10">
        <v>0.26264468252158835</v>
      </c>
      <c r="Q128" s="7">
        <v>-1.5072402263047407E-2</v>
      </c>
      <c r="R128" s="7">
        <v>0.25475357539274923</v>
      </c>
      <c r="S128" s="7">
        <v>0.7395541338673578</v>
      </c>
      <c r="T128" s="7">
        <v>5.8369765795478333E-2</v>
      </c>
      <c r="U128" s="7">
        <v>1.6083990096263271E-2</v>
      </c>
      <c r="V128" s="7">
        <v>0.48127558026370498</v>
      </c>
      <c r="W128" s="7">
        <v>0.2797034629162789</v>
      </c>
      <c r="X128" s="7">
        <v>9.7246903769389159E-2</v>
      </c>
      <c r="Y128" s="7">
        <v>0.53227302805772081</v>
      </c>
      <c r="Z128" s="7">
        <v>0.64680108339798559</v>
      </c>
      <c r="AA128" s="11">
        <v>0.49739423228441387</v>
      </c>
      <c r="AC128" s="157"/>
      <c r="AN128" s="98"/>
      <c r="AO128" s="157"/>
      <c r="AZ128" s="98"/>
    </row>
    <row r="129" spans="1:52" x14ac:dyDescent="0.2">
      <c r="A129" s="57"/>
      <c r="B129" s="1" t="s">
        <v>68</v>
      </c>
      <c r="C129" s="14">
        <v>107.113</v>
      </c>
      <c r="D129" s="7">
        <v>107.3781</v>
      </c>
      <c r="E129" s="7">
        <v>107.4346</v>
      </c>
      <c r="F129" s="7">
        <v>107.4669</v>
      </c>
      <c r="G129" s="7">
        <v>107.736</v>
      </c>
      <c r="H129" s="7">
        <v>107.76009999999999</v>
      </c>
      <c r="I129" s="7">
        <v>107.8989</v>
      </c>
      <c r="J129" s="7">
        <v>108.2901</v>
      </c>
      <c r="K129" s="7">
        <v>108.2118</v>
      </c>
      <c r="L129" s="7">
        <v>108.21469999999999</v>
      </c>
      <c r="M129" s="7">
        <v>108.3886</v>
      </c>
      <c r="N129" s="7">
        <v>108.47580000000001</v>
      </c>
      <c r="O129" s="7">
        <v>108.5249</v>
      </c>
      <c r="P129" s="10">
        <v>0.24749563545041581</v>
      </c>
      <c r="Q129" s="7">
        <v>5.26178056791839E-2</v>
      </c>
      <c r="R129" s="7">
        <v>3.0064802214549338E-2</v>
      </c>
      <c r="S129" s="7">
        <v>0.25040268212817973</v>
      </c>
      <c r="T129" s="7">
        <v>2.2369495804550027E-2</v>
      </c>
      <c r="U129" s="7">
        <v>0.12880463177001819</v>
      </c>
      <c r="V129" s="7">
        <v>0.36256162018333626</v>
      </c>
      <c r="W129" s="7">
        <v>-7.230577864458404E-2</v>
      </c>
      <c r="X129" s="7">
        <v>2.6799295455733978E-3</v>
      </c>
      <c r="Y129" s="7">
        <v>0.16069905474949642</v>
      </c>
      <c r="Z129" s="7">
        <v>8.0451265169962469E-2</v>
      </c>
      <c r="AA129" s="11">
        <v>4.5263551870551498E-2</v>
      </c>
      <c r="AC129" s="157"/>
      <c r="AN129" s="98"/>
      <c r="AO129" s="157"/>
      <c r="AZ129" s="98"/>
    </row>
    <row r="130" spans="1:52" x14ac:dyDescent="0.2">
      <c r="A130" s="57"/>
      <c r="B130" s="1" t="s">
        <v>35</v>
      </c>
      <c r="C130" s="14">
        <v>128.8954</v>
      </c>
      <c r="D130" s="7">
        <v>125.0108</v>
      </c>
      <c r="E130" s="7">
        <v>124.3887</v>
      </c>
      <c r="F130" s="7">
        <v>124.3747</v>
      </c>
      <c r="G130" s="7">
        <v>121.1939</v>
      </c>
      <c r="H130" s="7">
        <v>121.13039999999999</v>
      </c>
      <c r="I130" s="7">
        <v>121.1944</v>
      </c>
      <c r="J130" s="7">
        <v>120.98520000000001</v>
      </c>
      <c r="K130" s="7">
        <v>121.2304</v>
      </c>
      <c r="L130" s="7">
        <v>121.2079</v>
      </c>
      <c r="M130" s="7">
        <v>121.1069</v>
      </c>
      <c r="N130" s="7">
        <v>121.2945</v>
      </c>
      <c r="O130" s="7">
        <v>121.72929999999999</v>
      </c>
      <c r="P130" s="10">
        <v>-3.0137615461839538</v>
      </c>
      <c r="Q130" s="7">
        <v>-0.4976370041628429</v>
      </c>
      <c r="R130" s="7">
        <v>-1.1255041655709718E-2</v>
      </c>
      <c r="S130" s="7">
        <v>-2.557433304361743</v>
      </c>
      <c r="T130" s="7">
        <v>-5.2395376334951498E-2</v>
      </c>
      <c r="U130" s="7">
        <v>5.2835621776207431E-2</v>
      </c>
      <c r="V130" s="7">
        <v>-0.17261523634755038</v>
      </c>
      <c r="W130" s="7">
        <v>0.20266941741634262</v>
      </c>
      <c r="X130" s="7">
        <v>-1.8559701197066049E-2</v>
      </c>
      <c r="Y130" s="7">
        <v>-8.3327901894182724E-2</v>
      </c>
      <c r="Z130" s="7">
        <v>0.1549044686966666</v>
      </c>
      <c r="AA130" s="11">
        <v>0.35846637728833181</v>
      </c>
      <c r="AC130" s="157"/>
      <c r="AN130" s="98"/>
      <c r="AO130" s="157"/>
      <c r="AZ130" s="98"/>
    </row>
    <row r="131" spans="1:52" x14ac:dyDescent="0.2">
      <c r="A131" s="49"/>
      <c r="B131" s="48" t="s">
        <v>37</v>
      </c>
      <c r="C131" s="26">
        <v>124.1705</v>
      </c>
      <c r="D131" s="20">
        <v>117.9084</v>
      </c>
      <c r="E131" s="20">
        <v>117.10129999999999</v>
      </c>
      <c r="F131" s="20">
        <v>116.8643</v>
      </c>
      <c r="G131" s="20">
        <v>113.41540000000001</v>
      </c>
      <c r="H131" s="20">
        <v>113.2176</v>
      </c>
      <c r="I131" s="20">
        <v>113.44</v>
      </c>
      <c r="J131" s="20">
        <v>113.6498</v>
      </c>
      <c r="K131" s="20">
        <v>114.2098</v>
      </c>
      <c r="L131" s="20">
        <v>114.2026</v>
      </c>
      <c r="M131" s="20">
        <v>114.2413</v>
      </c>
      <c r="N131" s="20">
        <v>114.2008</v>
      </c>
      <c r="O131" s="20">
        <v>114.3614</v>
      </c>
      <c r="P131" s="21">
        <v>-5.0431463189727053</v>
      </c>
      <c r="Q131" s="20">
        <v>-0.68451441966815385</v>
      </c>
      <c r="R131" s="20">
        <v>-0.20238887185709703</v>
      </c>
      <c r="S131" s="20">
        <v>-2.9512006660716699</v>
      </c>
      <c r="T131" s="20">
        <v>-0.17440312338536113</v>
      </c>
      <c r="U131" s="20">
        <v>0.19643588982631083</v>
      </c>
      <c r="V131" s="20">
        <v>0.18494358251057944</v>
      </c>
      <c r="W131" s="20">
        <v>0.49274173821687522</v>
      </c>
      <c r="X131" s="20">
        <v>-6.304187556582211E-3</v>
      </c>
      <c r="Y131" s="20">
        <v>3.3887144425776221E-2</v>
      </c>
      <c r="Z131" s="20">
        <v>-3.5451277252617423E-2</v>
      </c>
      <c r="AA131" s="19">
        <v>0.14062948770937006</v>
      </c>
      <c r="AC131" s="157"/>
      <c r="AN131" s="98"/>
      <c r="AO131" s="157"/>
      <c r="AZ131" s="98"/>
    </row>
    <row r="132" spans="1:52" x14ac:dyDescent="0.2">
      <c r="A132" s="57"/>
      <c r="B132" s="1" t="s">
        <v>70</v>
      </c>
      <c r="C132" s="14">
        <v>102.5132</v>
      </c>
      <c r="D132" s="7">
        <v>102.68380000000001</v>
      </c>
      <c r="E132" s="7">
        <v>102.51990000000001</v>
      </c>
      <c r="F132" s="7">
        <v>102.52</v>
      </c>
      <c r="G132" s="7">
        <v>103.1418</v>
      </c>
      <c r="H132" s="7">
        <v>103.14190000000001</v>
      </c>
      <c r="I132" s="7">
        <v>103.14190000000001</v>
      </c>
      <c r="J132" s="7">
        <v>103.0153</v>
      </c>
      <c r="K132" s="7">
        <v>103.4076</v>
      </c>
      <c r="L132" s="7">
        <v>103.27979999999999</v>
      </c>
      <c r="M132" s="7">
        <v>103.27979999999999</v>
      </c>
      <c r="N132" s="7">
        <v>103.27979999999999</v>
      </c>
      <c r="O132" s="7">
        <v>103.6656</v>
      </c>
      <c r="P132" s="10">
        <v>0.16641759305143866</v>
      </c>
      <c r="Q132" s="7">
        <v>-0.1596162198905749</v>
      </c>
      <c r="R132" s="7">
        <v>9.7542038169281086E-5</v>
      </c>
      <c r="S132" s="7">
        <v>0.60651580179477904</v>
      </c>
      <c r="T132" s="7">
        <v>9.6953902300832105E-5</v>
      </c>
      <c r="U132" s="7">
        <v>0</v>
      </c>
      <c r="V132" s="7">
        <v>-0.12274352130415524</v>
      </c>
      <c r="W132" s="7">
        <v>0.38081721841319288</v>
      </c>
      <c r="X132" s="7">
        <v>-0.12358859503557541</v>
      </c>
      <c r="Y132" s="7">
        <v>0</v>
      </c>
      <c r="Z132" s="7">
        <v>0</v>
      </c>
      <c r="AA132" s="11">
        <v>0.37354836086050058</v>
      </c>
      <c r="AC132" s="157"/>
      <c r="AN132" s="98"/>
      <c r="AO132" s="157"/>
      <c r="AZ132" s="98"/>
    </row>
    <row r="133" spans="1:52" x14ac:dyDescent="0.2">
      <c r="A133" s="57"/>
      <c r="B133" s="1" t="s">
        <v>43</v>
      </c>
      <c r="C133" s="14">
        <v>153.17320000000001</v>
      </c>
      <c r="D133" s="7">
        <v>135.4059</v>
      </c>
      <c r="E133" s="7">
        <v>132.839</v>
      </c>
      <c r="F133" s="7">
        <v>131.7912</v>
      </c>
      <c r="G133" s="7">
        <v>121.8755</v>
      </c>
      <c r="H133" s="7">
        <v>121.31950000000001</v>
      </c>
      <c r="I133" s="7">
        <v>121.94459999999999</v>
      </c>
      <c r="J133" s="7">
        <v>122.0194</v>
      </c>
      <c r="K133" s="7">
        <v>122.67400000000001</v>
      </c>
      <c r="L133" s="7">
        <v>122.71299999999999</v>
      </c>
      <c r="M133" s="7">
        <v>122.8218</v>
      </c>
      <c r="N133" s="7">
        <v>122.82470000000001</v>
      </c>
      <c r="O133" s="7">
        <v>122.99039999999999</v>
      </c>
      <c r="P133" s="10">
        <v>-11.599483460553154</v>
      </c>
      <c r="Q133" s="7">
        <v>-1.8957076464171825</v>
      </c>
      <c r="R133" s="7">
        <v>-0.78877438101761932</v>
      </c>
      <c r="S133" s="7">
        <v>-7.5237952154620338</v>
      </c>
      <c r="T133" s="7">
        <v>-0.45620325660202199</v>
      </c>
      <c r="U133" s="7">
        <v>0.5152510519743233</v>
      </c>
      <c r="V133" s="7">
        <v>6.1339329498813738E-2</v>
      </c>
      <c r="W133" s="7">
        <v>0.53647206919555579</v>
      </c>
      <c r="X133" s="7">
        <v>3.179157767741108E-2</v>
      </c>
      <c r="Y133" s="7">
        <v>8.866216293302441E-2</v>
      </c>
      <c r="Z133" s="7">
        <v>2.361144357118203E-3</v>
      </c>
      <c r="AA133" s="11">
        <v>0.13490771807298274</v>
      </c>
      <c r="AC133" s="157"/>
      <c r="AN133" s="98"/>
      <c r="AO133" s="157"/>
      <c r="AZ133" s="98"/>
    </row>
    <row r="134" spans="1:52" x14ac:dyDescent="0.2">
      <c r="A134" s="57"/>
      <c r="B134" s="1" t="s">
        <v>45</v>
      </c>
      <c r="C134" s="14">
        <v>112.7727</v>
      </c>
      <c r="D134" s="7">
        <v>112.86360000000001</v>
      </c>
      <c r="E134" s="7">
        <v>113.2636</v>
      </c>
      <c r="F134" s="7">
        <v>113.6721</v>
      </c>
      <c r="G134" s="7">
        <v>113.6003</v>
      </c>
      <c r="H134" s="7">
        <v>113.6003</v>
      </c>
      <c r="I134" s="7">
        <v>113.6003</v>
      </c>
      <c r="J134" s="7">
        <v>114.21420000000001</v>
      </c>
      <c r="K134" s="7">
        <v>114.9543</v>
      </c>
      <c r="L134" s="7">
        <v>114.9543</v>
      </c>
      <c r="M134" s="7">
        <v>114.95440000000001</v>
      </c>
      <c r="N134" s="7">
        <v>114.8291</v>
      </c>
      <c r="O134" s="7">
        <v>114.94450000000001</v>
      </c>
      <c r="P134" s="10">
        <v>8.0604614414663184E-2</v>
      </c>
      <c r="Q134" s="7">
        <v>0.3544101021055428</v>
      </c>
      <c r="R134" s="7">
        <v>0.36066309034853533</v>
      </c>
      <c r="S134" s="7">
        <v>-6.3164136142462482E-2</v>
      </c>
      <c r="T134" s="7">
        <v>0</v>
      </c>
      <c r="U134" s="7">
        <v>0</v>
      </c>
      <c r="V134" s="7">
        <v>0.54040350245554014</v>
      </c>
      <c r="W134" s="7">
        <v>0.6479929816082397</v>
      </c>
      <c r="X134" s="7">
        <v>0</v>
      </c>
      <c r="Y134" s="7">
        <v>8.699109124523368E-5</v>
      </c>
      <c r="Z134" s="7">
        <v>-0.10899974250660256</v>
      </c>
      <c r="AA134" s="11">
        <v>0.10049717362585631</v>
      </c>
      <c r="AC134" s="157"/>
      <c r="AN134" s="98"/>
      <c r="AO134" s="157"/>
      <c r="AZ134" s="98"/>
    </row>
    <row r="135" spans="1:52" x14ac:dyDescent="0.2">
      <c r="A135" s="57"/>
      <c r="B135" s="1" t="s">
        <v>71</v>
      </c>
      <c r="C135" s="14">
        <v>104.0457</v>
      </c>
      <c r="D135" s="7">
        <v>104.0458</v>
      </c>
      <c r="E135" s="7">
        <v>104.0458</v>
      </c>
      <c r="F135" s="7">
        <v>104.0458</v>
      </c>
      <c r="G135" s="7">
        <v>104.0458</v>
      </c>
      <c r="H135" s="7">
        <v>104.0458</v>
      </c>
      <c r="I135" s="7">
        <v>104.0458</v>
      </c>
      <c r="J135" s="7">
        <v>104.0458</v>
      </c>
      <c r="K135" s="7">
        <v>104.1584</v>
      </c>
      <c r="L135" s="7">
        <v>104.1584</v>
      </c>
      <c r="M135" s="7">
        <v>104.1584</v>
      </c>
      <c r="N135" s="7">
        <v>104.1584</v>
      </c>
      <c r="O135" s="7">
        <v>104.1584</v>
      </c>
      <c r="P135" s="10">
        <v>9.6111612496546851E-5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0.10822157165402205</v>
      </c>
      <c r="X135" s="7">
        <v>0</v>
      </c>
      <c r="Y135" s="7">
        <v>0</v>
      </c>
      <c r="Z135" s="7">
        <v>0</v>
      </c>
      <c r="AA135" s="11">
        <v>0</v>
      </c>
      <c r="AC135" s="157"/>
      <c r="AN135" s="98"/>
      <c r="AO135" s="157"/>
      <c r="AZ135" s="98"/>
    </row>
    <row r="136" spans="1:52" x14ac:dyDescent="0.2">
      <c r="A136" s="49"/>
      <c r="B136" s="48" t="s">
        <v>48</v>
      </c>
      <c r="C136" s="26">
        <v>103.0296</v>
      </c>
      <c r="D136" s="20">
        <v>105.70959999999999</v>
      </c>
      <c r="E136" s="20">
        <v>106.4498</v>
      </c>
      <c r="F136" s="20">
        <v>105.62260000000001</v>
      </c>
      <c r="G136" s="20">
        <v>107.6157</v>
      </c>
      <c r="H136" s="20">
        <v>108.8747</v>
      </c>
      <c r="I136" s="20">
        <v>109.13379999999999</v>
      </c>
      <c r="J136" s="20">
        <v>109.50360000000001</v>
      </c>
      <c r="K136" s="20">
        <v>108.13800000000001</v>
      </c>
      <c r="L136" s="20">
        <v>108.54819999999999</v>
      </c>
      <c r="M136" s="20">
        <v>108.2753</v>
      </c>
      <c r="N136" s="20">
        <v>107.9593</v>
      </c>
      <c r="O136" s="20">
        <v>108.7594</v>
      </c>
      <c r="P136" s="21">
        <v>2.6011942199134932</v>
      </c>
      <c r="Q136" s="20">
        <v>0.70022022597758538</v>
      </c>
      <c r="R136" s="20">
        <v>-0.77707990057284337</v>
      </c>
      <c r="S136" s="20">
        <v>1.8870014561277588</v>
      </c>
      <c r="T136" s="20">
        <v>1.1699036478878084</v>
      </c>
      <c r="U136" s="20">
        <v>0.23797998984152374</v>
      </c>
      <c r="V136" s="20">
        <v>0.33885010876558147</v>
      </c>
      <c r="W136" s="20">
        <v>-1.24708228770561</v>
      </c>
      <c r="X136" s="20">
        <v>0.37933011522313065</v>
      </c>
      <c r="Y136" s="20">
        <v>-0.25140905146284587</v>
      </c>
      <c r="Z136" s="20">
        <v>-0.29184864876846567</v>
      </c>
      <c r="AA136" s="19">
        <v>0.74111262299774128</v>
      </c>
      <c r="AC136" s="157"/>
      <c r="AN136" s="98"/>
      <c r="AO136" s="157"/>
      <c r="AZ136" s="98"/>
    </row>
    <row r="137" spans="1:52" x14ac:dyDescent="0.2">
      <c r="A137" s="49"/>
      <c r="B137" s="48" t="s">
        <v>81</v>
      </c>
      <c r="C137" s="26">
        <v>102.2801</v>
      </c>
      <c r="D137" s="20">
        <v>108.5818</v>
      </c>
      <c r="E137" s="20">
        <v>110.1151</v>
      </c>
      <c r="F137" s="20">
        <v>110.0295</v>
      </c>
      <c r="G137" s="20">
        <v>113.7501</v>
      </c>
      <c r="H137" s="20">
        <v>115.1425</v>
      </c>
      <c r="I137" s="20">
        <v>115.526</v>
      </c>
      <c r="J137" s="20">
        <v>116.6502</v>
      </c>
      <c r="K137" s="20">
        <v>115.1285</v>
      </c>
      <c r="L137" s="20">
        <v>116.154</v>
      </c>
      <c r="M137" s="20">
        <v>115.9032</v>
      </c>
      <c r="N137" s="20">
        <v>115.8124</v>
      </c>
      <c r="O137" s="20">
        <v>116.6069</v>
      </c>
      <c r="P137" s="21">
        <v>6.1612180668575771</v>
      </c>
      <c r="Q137" s="20">
        <v>1.4121151058464649</v>
      </c>
      <c r="R137" s="20">
        <v>-7.7736840814746994E-2</v>
      </c>
      <c r="S137" s="20">
        <v>3.3814567911332909</v>
      </c>
      <c r="T137" s="20">
        <v>1.2240868359676123</v>
      </c>
      <c r="U137" s="20">
        <v>0.33306554921075882</v>
      </c>
      <c r="V137" s="20">
        <v>0.97311427730554323</v>
      </c>
      <c r="W137" s="20">
        <v>-1.3044984063464919</v>
      </c>
      <c r="X137" s="20">
        <v>0.89074382103475136</v>
      </c>
      <c r="Y137" s="20">
        <v>-0.21592024381424502</v>
      </c>
      <c r="Z137" s="20">
        <v>-7.8341236480098525E-2</v>
      </c>
      <c r="AA137" s="19">
        <v>0.68602325830394617</v>
      </c>
      <c r="AC137" s="157"/>
      <c r="AN137" s="98"/>
      <c r="AO137" s="157"/>
      <c r="AZ137" s="98"/>
    </row>
    <row r="138" spans="1:52" ht="23.25" customHeight="1" x14ac:dyDescent="0.2">
      <c r="A138" s="49"/>
      <c r="B138" s="22" t="s">
        <v>85</v>
      </c>
      <c r="C138" s="27"/>
      <c r="D138" s="28"/>
      <c r="E138" s="28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4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5"/>
      <c r="AC138" s="157"/>
      <c r="AN138" s="98"/>
      <c r="AO138" s="157"/>
      <c r="AZ138" s="98"/>
    </row>
    <row r="139" spans="1:52" x14ac:dyDescent="0.2">
      <c r="A139" s="49"/>
      <c r="B139" s="48" t="s">
        <v>15</v>
      </c>
      <c r="C139" s="26">
        <v>113.4089</v>
      </c>
      <c r="D139" s="20">
        <v>112.6562</v>
      </c>
      <c r="E139" s="20">
        <v>112.52809999999999</v>
      </c>
      <c r="F139" s="20">
        <v>113.43770000000001</v>
      </c>
      <c r="G139" s="20">
        <v>112.6506</v>
      </c>
      <c r="H139" s="20">
        <v>113.69880000000001</v>
      </c>
      <c r="I139" s="20">
        <v>114.00109999999999</v>
      </c>
      <c r="J139" s="20">
        <v>115.5085</v>
      </c>
      <c r="K139" s="20">
        <v>114.4357</v>
      </c>
      <c r="L139" s="20">
        <v>114.9774</v>
      </c>
      <c r="M139" s="20">
        <v>114.6058</v>
      </c>
      <c r="N139" s="20">
        <v>113.8832</v>
      </c>
      <c r="O139" s="20">
        <v>114.5626</v>
      </c>
      <c r="P139" s="21">
        <v>-0.66370452407174774</v>
      </c>
      <c r="Q139" s="20">
        <v>-0.11370878833122672</v>
      </c>
      <c r="R139" s="20">
        <v>0.80833143010502428</v>
      </c>
      <c r="S139" s="20">
        <v>-0.69386103561691514</v>
      </c>
      <c r="T139" s="20">
        <v>0.93048772043824757</v>
      </c>
      <c r="U139" s="20">
        <v>0.26587791603780181</v>
      </c>
      <c r="V139" s="20">
        <v>1.3222679430286235</v>
      </c>
      <c r="W139" s="20">
        <v>-0.92876281832073049</v>
      </c>
      <c r="X139" s="20">
        <v>0.47336626594673326</v>
      </c>
      <c r="Y139" s="20">
        <v>-0.32319394941962576</v>
      </c>
      <c r="Z139" s="20">
        <v>-0.63050910163359963</v>
      </c>
      <c r="AA139" s="19">
        <v>0.59657614116919888</v>
      </c>
      <c r="AC139" s="157"/>
      <c r="AN139" s="98"/>
      <c r="AO139" s="157"/>
      <c r="AZ139" s="98"/>
    </row>
    <row r="140" spans="1:52" x14ac:dyDescent="0.2">
      <c r="A140" s="49"/>
      <c r="B140" s="1" t="s">
        <v>83</v>
      </c>
      <c r="C140" s="14">
        <v>113.5943</v>
      </c>
      <c r="D140" s="7">
        <v>112.8145</v>
      </c>
      <c r="E140" s="7">
        <v>112.65479999999999</v>
      </c>
      <c r="F140" s="7">
        <v>113.5348</v>
      </c>
      <c r="G140" s="7">
        <v>112.71939999999999</v>
      </c>
      <c r="H140" s="7">
        <v>113.88030000000001</v>
      </c>
      <c r="I140" s="7">
        <v>114.1151</v>
      </c>
      <c r="J140" s="7">
        <v>115.6769</v>
      </c>
      <c r="K140" s="7">
        <v>114.5889</v>
      </c>
      <c r="L140" s="7">
        <v>115.1266</v>
      </c>
      <c r="M140" s="7">
        <v>114.8004</v>
      </c>
      <c r="N140" s="7">
        <v>114.0271</v>
      </c>
      <c r="O140" s="7">
        <v>114.73099999999999</v>
      </c>
      <c r="P140" s="10">
        <v>-0.68647810673599707</v>
      </c>
      <c r="Q140" s="7">
        <v>-0.14155981722207769</v>
      </c>
      <c r="R140" s="7">
        <v>0.78114736345012348</v>
      </c>
      <c r="S140" s="7">
        <v>-0.71819389297379388</v>
      </c>
      <c r="T140" s="7">
        <v>1.029902572228039</v>
      </c>
      <c r="U140" s="7">
        <v>0.20618140275358668</v>
      </c>
      <c r="V140" s="7">
        <v>1.3686181758592904</v>
      </c>
      <c r="W140" s="7">
        <v>-0.9405507927684853</v>
      </c>
      <c r="X140" s="7">
        <v>0.46924265788396691</v>
      </c>
      <c r="Y140" s="7">
        <v>-0.28334025325163781</v>
      </c>
      <c r="Z140" s="7">
        <v>-0.67360392472499397</v>
      </c>
      <c r="AA140" s="11">
        <v>0.61730939399492768</v>
      </c>
      <c r="AC140" s="157"/>
      <c r="AN140" s="98"/>
      <c r="AO140" s="157"/>
      <c r="AZ140" s="98"/>
    </row>
    <row r="141" spans="1:52" x14ac:dyDescent="0.2">
      <c r="A141" s="49"/>
      <c r="B141" s="1" t="s">
        <v>84</v>
      </c>
      <c r="C141" s="14">
        <v>108.2663</v>
      </c>
      <c r="D141" s="7">
        <v>108.2663</v>
      </c>
      <c r="E141" s="7">
        <v>109.0129</v>
      </c>
      <c r="F141" s="7">
        <v>110.7433</v>
      </c>
      <c r="G141" s="7">
        <v>110.7433</v>
      </c>
      <c r="H141" s="7">
        <v>108.6669</v>
      </c>
      <c r="I141" s="7">
        <v>110.8402</v>
      </c>
      <c r="J141" s="7">
        <v>110.8402</v>
      </c>
      <c r="K141" s="7">
        <v>110.18819999999999</v>
      </c>
      <c r="L141" s="7">
        <v>110.8402</v>
      </c>
      <c r="M141" s="7">
        <v>109.2102</v>
      </c>
      <c r="N141" s="7">
        <v>109.8927</v>
      </c>
      <c r="O141" s="7">
        <v>109.8927</v>
      </c>
      <c r="P141" s="10">
        <v>0</v>
      </c>
      <c r="Q141" s="7">
        <v>0.68959593151331555</v>
      </c>
      <c r="R141" s="7">
        <v>1.5873350768578791</v>
      </c>
      <c r="S141" s="7">
        <v>0</v>
      </c>
      <c r="T141" s="7">
        <v>-1.8749667022745453</v>
      </c>
      <c r="U141" s="7">
        <v>1.9999650307499319</v>
      </c>
      <c r="V141" s="7">
        <v>0</v>
      </c>
      <c r="W141" s="7">
        <v>-0.58823423270618524</v>
      </c>
      <c r="X141" s="7">
        <v>0.59171490232166513</v>
      </c>
      <c r="Y141" s="7">
        <v>-1.4705855817654565</v>
      </c>
      <c r="Z141" s="7">
        <v>0.62494162633161054</v>
      </c>
      <c r="AA141" s="11">
        <v>0</v>
      </c>
      <c r="AC141" s="157"/>
      <c r="AN141" s="98"/>
      <c r="AO141" s="157"/>
      <c r="AZ141" s="98"/>
    </row>
    <row r="142" spans="1:52" x14ac:dyDescent="0.2">
      <c r="A142" s="49"/>
      <c r="B142" s="48" t="s">
        <v>21</v>
      </c>
      <c r="C142" s="26">
        <v>118.0376</v>
      </c>
      <c r="D142" s="20">
        <v>118.2085</v>
      </c>
      <c r="E142" s="20">
        <v>118.6795</v>
      </c>
      <c r="F142" s="20">
        <v>119.3514</v>
      </c>
      <c r="G142" s="20">
        <v>118.8159</v>
      </c>
      <c r="H142" s="20">
        <v>118.8219</v>
      </c>
      <c r="I142" s="20">
        <v>119.1301</v>
      </c>
      <c r="J142" s="20">
        <v>119.96729999999999</v>
      </c>
      <c r="K142" s="20">
        <v>120.27030000000001</v>
      </c>
      <c r="L142" s="20">
        <v>120.9248</v>
      </c>
      <c r="M142" s="20">
        <v>121.1357</v>
      </c>
      <c r="N142" s="20">
        <v>121.3481</v>
      </c>
      <c r="O142" s="20">
        <v>121.3659</v>
      </c>
      <c r="P142" s="21">
        <v>0.14478437379276024</v>
      </c>
      <c r="Q142" s="20">
        <v>0.39844850412618693</v>
      </c>
      <c r="R142" s="20">
        <v>0.56614663863598491</v>
      </c>
      <c r="S142" s="20">
        <v>-0.44867508885526181</v>
      </c>
      <c r="T142" s="20">
        <v>5.0498291895278557E-3</v>
      </c>
      <c r="U142" s="20">
        <v>0.25937979446549786</v>
      </c>
      <c r="V142" s="20">
        <v>0.70276109900016515</v>
      </c>
      <c r="W142" s="20">
        <v>0.25256882500482336</v>
      </c>
      <c r="X142" s="20">
        <v>0.54419087671686084</v>
      </c>
      <c r="Y142" s="20">
        <v>0.17440591177326339</v>
      </c>
      <c r="Z142" s="20">
        <v>0.17534054783189629</v>
      </c>
      <c r="AA142" s="19">
        <v>1.4668544460106125E-2</v>
      </c>
      <c r="AC142" s="157"/>
      <c r="AN142" s="98"/>
      <c r="AO142" s="157"/>
      <c r="AZ142" s="98"/>
    </row>
    <row r="143" spans="1:52" x14ac:dyDescent="0.2">
      <c r="A143" s="49"/>
      <c r="B143" s="48" t="s">
        <v>23</v>
      </c>
      <c r="C143" s="26">
        <v>122.61360000000001</v>
      </c>
      <c r="D143" s="20">
        <v>122.911</v>
      </c>
      <c r="E143" s="20">
        <v>123.40260000000001</v>
      </c>
      <c r="F143" s="20">
        <v>124.44750000000001</v>
      </c>
      <c r="G143" s="20">
        <v>123.58</v>
      </c>
      <c r="H143" s="20">
        <v>123.5031</v>
      </c>
      <c r="I143" s="20">
        <v>123.96129999999999</v>
      </c>
      <c r="J143" s="20">
        <v>125.3228</v>
      </c>
      <c r="K143" s="20">
        <v>125.81440000000001</v>
      </c>
      <c r="L143" s="20">
        <v>126.774</v>
      </c>
      <c r="M143" s="20">
        <v>126.904</v>
      </c>
      <c r="N143" s="20">
        <v>127.2589</v>
      </c>
      <c r="O143" s="20">
        <v>127.3623</v>
      </c>
      <c r="P143" s="21">
        <v>0.24255058166467353</v>
      </c>
      <c r="Q143" s="20">
        <v>0.39996420173947439</v>
      </c>
      <c r="R143" s="20">
        <v>0.84674066834896367</v>
      </c>
      <c r="S143" s="20">
        <v>-0.69708109845517729</v>
      </c>
      <c r="T143" s="20">
        <v>-6.2226897556234721E-2</v>
      </c>
      <c r="U143" s="20">
        <v>0.37100283312725818</v>
      </c>
      <c r="V143" s="20">
        <v>1.098326655173838</v>
      </c>
      <c r="W143" s="20">
        <v>0.39226700967422157</v>
      </c>
      <c r="X143" s="20">
        <v>0.76271078668260117</v>
      </c>
      <c r="Y143" s="20">
        <v>0.10254468581885516</v>
      </c>
      <c r="Z143" s="20">
        <v>0.27966021559604165</v>
      </c>
      <c r="AA143" s="19">
        <v>8.1251684558021245E-2</v>
      </c>
      <c r="AC143" s="157"/>
      <c r="AN143" s="98"/>
      <c r="AO143" s="157"/>
      <c r="AZ143" s="98"/>
    </row>
    <row r="144" spans="1:52" x14ac:dyDescent="0.2">
      <c r="A144" s="49"/>
      <c r="B144" s="1" t="s">
        <v>25</v>
      </c>
      <c r="C144" s="14">
        <v>127.33069999999999</v>
      </c>
      <c r="D144" s="7">
        <v>127.605</v>
      </c>
      <c r="E144" s="7">
        <v>128.3443</v>
      </c>
      <c r="F144" s="7">
        <v>130.59719999999999</v>
      </c>
      <c r="G144" s="7">
        <v>128.98050000000001</v>
      </c>
      <c r="H144" s="7">
        <v>128.5675</v>
      </c>
      <c r="I144" s="7">
        <v>128.61429999999999</v>
      </c>
      <c r="J144" s="7">
        <v>131.2774</v>
      </c>
      <c r="K144" s="7">
        <v>132.0147</v>
      </c>
      <c r="L144" s="7">
        <v>133.44409999999999</v>
      </c>
      <c r="M144" s="7">
        <v>133.29920000000001</v>
      </c>
      <c r="N144" s="7">
        <v>133.92310000000001</v>
      </c>
      <c r="O144" s="7">
        <v>133.5874</v>
      </c>
      <c r="P144" s="10">
        <v>0.21542330325680364</v>
      </c>
      <c r="Q144" s="7">
        <v>0.57936601230359308</v>
      </c>
      <c r="R144" s="7">
        <v>1.7553564903154892</v>
      </c>
      <c r="S144" s="7">
        <v>-1.2379285313926949</v>
      </c>
      <c r="T144" s="7">
        <v>-0.32020344160552244</v>
      </c>
      <c r="U144" s="7">
        <v>3.6401112256200366E-2</v>
      </c>
      <c r="V144" s="7">
        <v>2.070609566743367</v>
      </c>
      <c r="W144" s="7">
        <v>0.56163513293225242</v>
      </c>
      <c r="X144" s="7">
        <v>1.0827582079874338</v>
      </c>
      <c r="Y144" s="7">
        <v>-0.10858479318304706</v>
      </c>
      <c r="Z144" s="7">
        <v>0.46804481947377918</v>
      </c>
      <c r="AA144" s="11">
        <v>-0.25066624055148273</v>
      </c>
      <c r="AC144" s="157"/>
      <c r="AN144" s="98"/>
      <c r="AO144" s="157"/>
      <c r="AZ144" s="98"/>
    </row>
    <row r="145" spans="1:52" x14ac:dyDescent="0.2">
      <c r="A145" s="49"/>
      <c r="B145" s="1" t="s">
        <v>67</v>
      </c>
      <c r="C145" s="14">
        <v>121.9572</v>
      </c>
      <c r="D145" s="7">
        <v>123.16249999999999</v>
      </c>
      <c r="E145" s="7">
        <v>123.60760000000001</v>
      </c>
      <c r="F145" s="7">
        <v>123.6671</v>
      </c>
      <c r="G145" s="7">
        <v>123.8896</v>
      </c>
      <c r="H145" s="7">
        <v>124.6883</v>
      </c>
      <c r="I145" s="7">
        <v>126.11669999999999</v>
      </c>
      <c r="J145" s="7">
        <v>126.33620000000001</v>
      </c>
      <c r="K145" s="7">
        <v>126.8642</v>
      </c>
      <c r="L145" s="7">
        <v>128.09</v>
      </c>
      <c r="M145" s="7">
        <v>128.6703</v>
      </c>
      <c r="N145" s="7">
        <v>128.71109999999999</v>
      </c>
      <c r="O145" s="7">
        <v>129.6267</v>
      </c>
      <c r="P145" s="10">
        <v>0.98829753388893316</v>
      </c>
      <c r="Q145" s="7">
        <v>0.36139246929869945</v>
      </c>
      <c r="R145" s="7">
        <v>4.8136198745060886E-2</v>
      </c>
      <c r="S145" s="7">
        <v>0.17991850702409662</v>
      </c>
      <c r="T145" s="7">
        <v>0.64468688251475237</v>
      </c>
      <c r="U145" s="7">
        <v>1.1455766098342799</v>
      </c>
      <c r="V145" s="7">
        <v>0.17404515024577291</v>
      </c>
      <c r="W145" s="7">
        <v>0.41793246907853143</v>
      </c>
      <c r="X145" s="7">
        <v>0.96623003179778599</v>
      </c>
      <c r="Y145" s="7">
        <v>0.45304083066593337</v>
      </c>
      <c r="Z145" s="7">
        <v>3.1708949151428245E-2</v>
      </c>
      <c r="AA145" s="11">
        <v>0.71136055864646641</v>
      </c>
      <c r="AC145" s="157"/>
      <c r="AN145" s="98"/>
      <c r="AO145" s="157"/>
      <c r="AZ145" s="98"/>
    </row>
    <row r="146" spans="1:52" x14ac:dyDescent="0.2">
      <c r="A146" s="49"/>
      <c r="B146" s="1" t="s">
        <v>28</v>
      </c>
      <c r="C146" s="14">
        <v>110.2556</v>
      </c>
      <c r="D146" s="7">
        <v>111.2402</v>
      </c>
      <c r="E146" s="7">
        <v>111.9104</v>
      </c>
      <c r="F146" s="7">
        <v>111.63460000000001</v>
      </c>
      <c r="G146" s="7">
        <v>111.6092</v>
      </c>
      <c r="H146" s="7">
        <v>111.2216</v>
      </c>
      <c r="I146" s="7">
        <v>111.6905</v>
      </c>
      <c r="J146" s="7">
        <v>111.9551</v>
      </c>
      <c r="K146" s="7">
        <v>112.1067</v>
      </c>
      <c r="L146" s="7">
        <v>112.4812</v>
      </c>
      <c r="M146" s="7">
        <v>112.79049999999999</v>
      </c>
      <c r="N146" s="7">
        <v>112.7714</v>
      </c>
      <c r="O146" s="7">
        <v>112.9909</v>
      </c>
      <c r="P146" s="10">
        <v>0.8930158649537987</v>
      </c>
      <c r="Q146" s="7">
        <v>0.6024800386910435</v>
      </c>
      <c r="R146" s="7">
        <v>-0.24644715772617165</v>
      </c>
      <c r="S146" s="7">
        <v>-2.2752802446557564E-2</v>
      </c>
      <c r="T146" s="7">
        <v>-0.34728319887608383</v>
      </c>
      <c r="U146" s="7">
        <v>0.42159077013817908</v>
      </c>
      <c r="V146" s="7">
        <v>0.23690466064705726</v>
      </c>
      <c r="W146" s="7">
        <v>0.13541142833153821</v>
      </c>
      <c r="X146" s="7">
        <v>0.3340567512914015</v>
      </c>
      <c r="Y146" s="7">
        <v>0.27497928542724759</v>
      </c>
      <c r="Z146" s="7">
        <v>-1.693405029678436E-2</v>
      </c>
      <c r="AA146" s="11">
        <v>0.19464154918711346</v>
      </c>
      <c r="AC146" s="157"/>
      <c r="AN146" s="98"/>
      <c r="AO146" s="157"/>
      <c r="AZ146" s="98"/>
    </row>
    <row r="147" spans="1:52" x14ac:dyDescent="0.2">
      <c r="A147" s="49"/>
      <c r="B147" s="1" t="s">
        <v>30</v>
      </c>
      <c r="C147" s="14">
        <v>122.69540000000001</v>
      </c>
      <c r="D147" s="7">
        <v>123.4075</v>
      </c>
      <c r="E147" s="7">
        <v>123.4926</v>
      </c>
      <c r="F147" s="7">
        <v>123.8068</v>
      </c>
      <c r="G147" s="7">
        <v>124.2105</v>
      </c>
      <c r="H147" s="7">
        <v>124.6015</v>
      </c>
      <c r="I147" s="7">
        <v>126.0483</v>
      </c>
      <c r="J147" s="7">
        <v>126.4746</v>
      </c>
      <c r="K147" s="7">
        <v>126.48090000000001</v>
      </c>
      <c r="L147" s="7">
        <v>126.57040000000001</v>
      </c>
      <c r="M147" s="7">
        <v>126.89709999999999</v>
      </c>
      <c r="N147" s="7">
        <v>127.1786</v>
      </c>
      <c r="O147" s="7">
        <v>127.1755</v>
      </c>
      <c r="P147" s="10">
        <v>0.58038035655777831</v>
      </c>
      <c r="Q147" s="7">
        <v>6.8958531693776359E-2</v>
      </c>
      <c r="R147" s="7">
        <v>0.2544282005561464</v>
      </c>
      <c r="S147" s="7">
        <v>0.32607255821166575</v>
      </c>
      <c r="T147" s="7">
        <v>0.31478820228564036</v>
      </c>
      <c r="U147" s="7">
        <v>1.1611417198027278</v>
      </c>
      <c r="V147" s="7">
        <v>0.33820368858604016</v>
      </c>
      <c r="W147" s="7">
        <v>4.9812373393631499E-3</v>
      </c>
      <c r="X147" s="7">
        <v>7.0761672315741764E-2</v>
      </c>
      <c r="Y147" s="7">
        <v>0.25811722172007689</v>
      </c>
      <c r="Z147" s="7">
        <v>0.22183328066599498</v>
      </c>
      <c r="AA147" s="11">
        <v>-2.4375170036495396E-3</v>
      </c>
      <c r="AC147" s="157"/>
      <c r="AN147" s="98"/>
      <c r="AO147" s="157"/>
      <c r="AZ147" s="98"/>
    </row>
    <row r="148" spans="1:52" x14ac:dyDescent="0.2">
      <c r="A148" s="49"/>
      <c r="B148" s="1" t="s">
        <v>32</v>
      </c>
      <c r="C148" s="14">
        <v>118.449</v>
      </c>
      <c r="D148" s="7">
        <v>118.76009999999999</v>
      </c>
      <c r="E148" s="7">
        <v>118.7422</v>
      </c>
      <c r="F148" s="7">
        <v>119.04470000000001</v>
      </c>
      <c r="G148" s="7">
        <v>119.9251</v>
      </c>
      <c r="H148" s="7">
        <v>119.99509999999999</v>
      </c>
      <c r="I148" s="7">
        <v>120.0145</v>
      </c>
      <c r="J148" s="7">
        <v>120.592</v>
      </c>
      <c r="K148" s="7">
        <v>120.9293</v>
      </c>
      <c r="L148" s="7">
        <v>121.04689999999999</v>
      </c>
      <c r="M148" s="7">
        <v>121.69119999999999</v>
      </c>
      <c r="N148" s="7">
        <v>122.4783</v>
      </c>
      <c r="O148" s="7">
        <v>123.08750000000001</v>
      </c>
      <c r="P148" s="10">
        <v>0.26264468252158835</v>
      </c>
      <c r="Q148" s="7">
        <v>-1.5072402263047407E-2</v>
      </c>
      <c r="R148" s="7">
        <v>0.25475357539274923</v>
      </c>
      <c r="S148" s="7">
        <v>0.7395541338673578</v>
      </c>
      <c r="T148" s="7">
        <v>5.8369765795478333E-2</v>
      </c>
      <c r="U148" s="7">
        <v>1.6167326832516097E-2</v>
      </c>
      <c r="V148" s="7">
        <v>0.48119185598406905</v>
      </c>
      <c r="W148" s="7">
        <v>0.2797034629162789</v>
      </c>
      <c r="X148" s="7">
        <v>9.7246903769389159E-2</v>
      </c>
      <c r="Y148" s="7">
        <v>0.53227302805772081</v>
      </c>
      <c r="Z148" s="7">
        <v>0.64680108339798559</v>
      </c>
      <c r="AA148" s="11">
        <v>0.49739423228441387</v>
      </c>
      <c r="AC148" s="157"/>
      <c r="AN148" s="98"/>
      <c r="AO148" s="157"/>
      <c r="AZ148" s="98"/>
    </row>
    <row r="149" spans="1:52" x14ac:dyDescent="0.2">
      <c r="A149" s="49"/>
      <c r="B149" s="1" t="s">
        <v>68</v>
      </c>
      <c r="C149" s="14">
        <v>107.2556</v>
      </c>
      <c r="D149" s="7">
        <v>107.5211</v>
      </c>
      <c r="E149" s="7">
        <v>107.5776</v>
      </c>
      <c r="F149" s="7">
        <v>107.61060000000001</v>
      </c>
      <c r="G149" s="7">
        <v>107.88</v>
      </c>
      <c r="H149" s="7">
        <v>107.9041</v>
      </c>
      <c r="I149" s="7">
        <v>108.0431</v>
      </c>
      <c r="J149" s="7">
        <v>108.435</v>
      </c>
      <c r="K149" s="7">
        <v>108.3567</v>
      </c>
      <c r="L149" s="7">
        <v>108.3596</v>
      </c>
      <c r="M149" s="7">
        <v>108.53360000000001</v>
      </c>
      <c r="N149" s="7">
        <v>108.621</v>
      </c>
      <c r="O149" s="7">
        <v>108.6699</v>
      </c>
      <c r="P149" s="10">
        <v>0.24753952241188615</v>
      </c>
      <c r="Q149" s="7">
        <v>5.2547825496576737E-2</v>
      </c>
      <c r="R149" s="7">
        <v>3.067553096555533E-2</v>
      </c>
      <c r="S149" s="7">
        <v>0.25034708476673329</v>
      </c>
      <c r="T149" s="7">
        <v>2.2339636633300179E-2</v>
      </c>
      <c r="U149" s="7">
        <v>0.12881808939604314</v>
      </c>
      <c r="V149" s="7">
        <v>0.36272561598103609</v>
      </c>
      <c r="W149" s="7">
        <v>-7.2209157559827278E-2</v>
      </c>
      <c r="X149" s="7">
        <v>2.6763458097162369E-3</v>
      </c>
      <c r="Y149" s="7">
        <v>0.16057645100204004</v>
      </c>
      <c r="Z149" s="7">
        <v>8.0528057670609055E-2</v>
      </c>
      <c r="AA149" s="11">
        <v>4.5018918993567796E-2</v>
      </c>
      <c r="AC149" s="157"/>
      <c r="AN149" s="98"/>
      <c r="AO149" s="157"/>
      <c r="AZ149" s="98"/>
    </row>
    <row r="150" spans="1:52" x14ac:dyDescent="0.2">
      <c r="A150" s="49"/>
      <c r="B150" s="1" t="s">
        <v>35</v>
      </c>
      <c r="C150" s="14">
        <v>128.864</v>
      </c>
      <c r="D150" s="7">
        <v>124.9791</v>
      </c>
      <c r="E150" s="7">
        <v>124.35720000000001</v>
      </c>
      <c r="F150" s="7">
        <v>124.3433</v>
      </c>
      <c r="G150" s="7">
        <v>121.16249999999999</v>
      </c>
      <c r="H150" s="7">
        <v>121.099</v>
      </c>
      <c r="I150" s="7">
        <v>121.16289999999999</v>
      </c>
      <c r="J150" s="7">
        <v>120.9534</v>
      </c>
      <c r="K150" s="7">
        <v>121.1985</v>
      </c>
      <c r="L150" s="7">
        <v>121.17619999999999</v>
      </c>
      <c r="M150" s="7">
        <v>121.07510000000001</v>
      </c>
      <c r="N150" s="7">
        <v>121.2623</v>
      </c>
      <c r="O150" s="7">
        <v>121.69710000000001</v>
      </c>
      <c r="P150" s="10">
        <v>-3.0147287062329289</v>
      </c>
      <c r="Q150" s="7">
        <v>-0.4976031992549127</v>
      </c>
      <c r="R150" s="7">
        <v>-1.1177479068366514E-2</v>
      </c>
      <c r="S150" s="7">
        <v>-2.5580791244884162</v>
      </c>
      <c r="T150" s="7">
        <v>-5.2408954915910917E-2</v>
      </c>
      <c r="U150" s="7">
        <v>5.2766744564356136E-2</v>
      </c>
      <c r="V150" s="7">
        <v>-0.17290771349975231</v>
      </c>
      <c r="W150" s="7">
        <v>0.20264002500135891</v>
      </c>
      <c r="X150" s="7">
        <v>-1.8399567651415916E-2</v>
      </c>
      <c r="Y150" s="7">
        <v>-8.3432225139910485E-2</v>
      </c>
      <c r="Z150" s="7">
        <v>0.15461478041314031</v>
      </c>
      <c r="AA150" s="11">
        <v>0.35856156447635401</v>
      </c>
      <c r="AC150" s="157"/>
      <c r="AN150" s="98"/>
      <c r="AO150" s="157"/>
      <c r="AZ150" s="98"/>
    </row>
    <row r="151" spans="1:52" x14ac:dyDescent="0.2">
      <c r="A151" s="49"/>
      <c r="B151" s="48" t="s">
        <v>37</v>
      </c>
      <c r="C151" s="26">
        <v>109.6349</v>
      </c>
      <c r="D151" s="20">
        <v>109.5735</v>
      </c>
      <c r="E151" s="20">
        <v>110.0068</v>
      </c>
      <c r="F151" s="20">
        <v>109.9937</v>
      </c>
      <c r="G151" s="20">
        <v>110.06780000000001</v>
      </c>
      <c r="H151" s="20">
        <v>110.2261</v>
      </c>
      <c r="I151" s="20">
        <v>110.25879999999999</v>
      </c>
      <c r="J151" s="20">
        <v>110.1335</v>
      </c>
      <c r="K151" s="20">
        <v>110.09010000000001</v>
      </c>
      <c r="L151" s="20">
        <v>110.1844</v>
      </c>
      <c r="M151" s="20">
        <v>110.5438</v>
      </c>
      <c r="N151" s="20">
        <v>110.4943</v>
      </c>
      <c r="O151" s="20">
        <v>110.3549</v>
      </c>
      <c r="P151" s="21">
        <v>-5.6004064399206924E-2</v>
      </c>
      <c r="Q151" s="20">
        <v>0.39544232866523626</v>
      </c>
      <c r="R151" s="20">
        <v>-1.1908354756246286E-2</v>
      </c>
      <c r="S151" s="20">
        <v>6.7367494683787693E-2</v>
      </c>
      <c r="T151" s="20">
        <v>0.14382044521649109</v>
      </c>
      <c r="U151" s="20">
        <v>2.9666295006347217E-2</v>
      </c>
      <c r="V151" s="20">
        <v>-0.11364172292823407</v>
      </c>
      <c r="W151" s="20">
        <v>-3.9406720026142109E-2</v>
      </c>
      <c r="X151" s="20">
        <v>8.5657111765717192E-2</v>
      </c>
      <c r="Y151" s="20">
        <v>0.32618047563902691</v>
      </c>
      <c r="Z151" s="20">
        <v>-4.477863073280363E-2</v>
      </c>
      <c r="AA151" s="11">
        <v>-0.12616035397300573</v>
      </c>
      <c r="AC151" s="157"/>
      <c r="AN151" s="98"/>
      <c r="AO151" s="157"/>
      <c r="AZ151" s="98"/>
    </row>
    <row r="152" spans="1:52" x14ac:dyDescent="0.2">
      <c r="A152" s="49"/>
      <c r="B152" s="1" t="s">
        <v>39</v>
      </c>
      <c r="C152" s="14">
        <v>111.2119</v>
      </c>
      <c r="D152" s="7">
        <v>111.0381</v>
      </c>
      <c r="E152" s="7">
        <v>112.11539999999999</v>
      </c>
      <c r="F152" s="7">
        <v>112.0078</v>
      </c>
      <c r="G152" s="7">
        <v>112.0078</v>
      </c>
      <c r="H152" s="7">
        <v>112.6379</v>
      </c>
      <c r="I152" s="7">
        <v>112.4635</v>
      </c>
      <c r="J152" s="7">
        <v>112.2761</v>
      </c>
      <c r="K152" s="7">
        <v>112.0073</v>
      </c>
      <c r="L152" s="7">
        <v>112.42749999999999</v>
      </c>
      <c r="M152" s="7">
        <v>113.4636</v>
      </c>
      <c r="N152" s="7">
        <v>113.39230000000001</v>
      </c>
      <c r="O152" s="7">
        <v>112.6271</v>
      </c>
      <c r="P152" s="10">
        <v>-0.15627824000848825</v>
      </c>
      <c r="Q152" s="7">
        <v>0.97020752336359672</v>
      </c>
      <c r="R152" s="7">
        <v>-9.5972542576658354E-2</v>
      </c>
      <c r="S152" s="7">
        <v>0</v>
      </c>
      <c r="T152" s="7">
        <v>0.56255010811746931</v>
      </c>
      <c r="U152" s="7">
        <v>-0.15483243206771935</v>
      </c>
      <c r="V152" s="7">
        <v>-0.16663184055270971</v>
      </c>
      <c r="W152" s="7">
        <v>-0.23940981206151515</v>
      </c>
      <c r="X152" s="7">
        <v>0.3751541194189969</v>
      </c>
      <c r="Y152" s="7">
        <v>0.92157167952681041</v>
      </c>
      <c r="Z152" s="7">
        <v>-6.2839536203675633E-2</v>
      </c>
      <c r="AA152" s="11">
        <v>-0.67482536292147455</v>
      </c>
      <c r="AC152" s="157"/>
      <c r="AN152" s="98"/>
      <c r="AO152" s="157"/>
      <c r="AZ152" s="98"/>
    </row>
    <row r="153" spans="1:52" x14ac:dyDescent="0.2">
      <c r="A153" s="49"/>
      <c r="B153" s="1" t="s">
        <v>78</v>
      </c>
      <c r="C153" s="14">
        <v>104.88760000000001</v>
      </c>
      <c r="D153" s="7">
        <v>104.898</v>
      </c>
      <c r="E153" s="7">
        <v>104.9328</v>
      </c>
      <c r="F153" s="7">
        <v>104.9889</v>
      </c>
      <c r="G153" s="7">
        <v>105.1182</v>
      </c>
      <c r="H153" s="7">
        <v>105.11969999999999</v>
      </c>
      <c r="I153" s="7">
        <v>105.32980000000001</v>
      </c>
      <c r="J153" s="7">
        <v>105.2136</v>
      </c>
      <c r="K153" s="7">
        <v>105.2655</v>
      </c>
      <c r="L153" s="7">
        <v>105.2379</v>
      </c>
      <c r="M153" s="7">
        <v>105.9218</v>
      </c>
      <c r="N153" s="7">
        <v>105.9135</v>
      </c>
      <c r="O153" s="7">
        <v>106.15819999999999</v>
      </c>
      <c r="P153" s="10">
        <v>9.9153760787642885E-3</v>
      </c>
      <c r="Q153" s="7">
        <v>3.3175084367675418E-2</v>
      </c>
      <c r="R153" s="7">
        <v>5.346278761264419E-2</v>
      </c>
      <c r="S153" s="7">
        <v>0.12315587647837119</v>
      </c>
      <c r="T153" s="7">
        <v>1.4269650735961531E-3</v>
      </c>
      <c r="U153" s="7">
        <v>0.19986738927147935</v>
      </c>
      <c r="V153" s="7">
        <v>-0.11032015630904671</v>
      </c>
      <c r="W153" s="7">
        <v>4.9328223727734238E-2</v>
      </c>
      <c r="X153" s="7">
        <v>-2.621941661798664E-2</v>
      </c>
      <c r="Y153" s="7">
        <v>0.64986093413115276</v>
      </c>
      <c r="Z153" s="7">
        <v>-7.8359695549032639E-3</v>
      </c>
      <c r="AA153" s="11">
        <v>0.23103759199723795</v>
      </c>
      <c r="AC153" s="157"/>
      <c r="AN153" s="98"/>
      <c r="AO153" s="157"/>
      <c r="AZ153" s="98"/>
    </row>
    <row r="154" spans="1:52" x14ac:dyDescent="0.2">
      <c r="A154" s="49"/>
      <c r="B154" s="1" t="s">
        <v>70</v>
      </c>
      <c r="C154" s="14">
        <v>107.4423</v>
      </c>
      <c r="D154" s="7">
        <v>107.4423</v>
      </c>
      <c r="E154" s="7">
        <v>108.02419999999999</v>
      </c>
      <c r="F154" s="7">
        <v>108.02419999999999</v>
      </c>
      <c r="G154" s="7">
        <v>108.27719999999999</v>
      </c>
      <c r="H154" s="7">
        <v>108.27719999999999</v>
      </c>
      <c r="I154" s="7">
        <v>108.27719999999999</v>
      </c>
      <c r="J154" s="7">
        <v>108.27719999999999</v>
      </c>
      <c r="K154" s="7">
        <v>108.27719999999999</v>
      </c>
      <c r="L154" s="7">
        <v>108.27719999999999</v>
      </c>
      <c r="M154" s="7">
        <v>108.0942</v>
      </c>
      <c r="N154" s="7">
        <v>107.98260000000001</v>
      </c>
      <c r="O154" s="7">
        <v>107.98260000000001</v>
      </c>
      <c r="P154" s="10">
        <v>0</v>
      </c>
      <c r="Q154" s="7">
        <v>0.54159302248740981</v>
      </c>
      <c r="R154" s="7">
        <v>0</v>
      </c>
      <c r="S154" s="7">
        <v>0.23420677959198041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-0.16901065044163752</v>
      </c>
      <c r="Z154" s="7">
        <v>-0.10324328224825727</v>
      </c>
      <c r="AA154" s="11">
        <v>0</v>
      </c>
      <c r="AC154" s="157"/>
      <c r="AN154" s="98"/>
      <c r="AO154" s="157"/>
      <c r="AZ154" s="98"/>
    </row>
    <row r="155" spans="1:52" x14ac:dyDescent="0.2">
      <c r="A155" s="49"/>
      <c r="B155" s="1" t="s">
        <v>43</v>
      </c>
      <c r="C155" s="14">
        <v>139.11869999999999</v>
      </c>
      <c r="D155" s="7">
        <v>136.46289999999999</v>
      </c>
      <c r="E155" s="7">
        <v>136.14779999999999</v>
      </c>
      <c r="F155" s="7">
        <v>136.02969999999999</v>
      </c>
      <c r="G155" s="7">
        <v>131.79640000000001</v>
      </c>
      <c r="H155" s="7">
        <v>131.82230000000001</v>
      </c>
      <c r="I155" s="7">
        <v>132.23699999999999</v>
      </c>
      <c r="J155" s="7">
        <v>132.33969999999999</v>
      </c>
      <c r="K155" s="7">
        <v>132.6035</v>
      </c>
      <c r="L155" s="7">
        <v>132.53720000000001</v>
      </c>
      <c r="M155" s="7">
        <v>132.6696</v>
      </c>
      <c r="N155" s="7">
        <v>133.1148</v>
      </c>
      <c r="O155" s="7">
        <v>133.00020000000001</v>
      </c>
      <c r="P155" s="10">
        <v>-1.9090172636748326</v>
      </c>
      <c r="Q155" s="7">
        <v>-0.23090524970523202</v>
      </c>
      <c r="R155" s="7">
        <v>-8.6743965014490373E-2</v>
      </c>
      <c r="S155" s="7">
        <v>-3.1120409734050622</v>
      </c>
      <c r="T155" s="7">
        <v>1.9651523106858106E-2</v>
      </c>
      <c r="U155" s="7">
        <v>0.31459017176910281</v>
      </c>
      <c r="V155" s="7">
        <v>7.7663588859395394E-2</v>
      </c>
      <c r="W155" s="7">
        <v>0.19933549796471006</v>
      </c>
      <c r="X155" s="7">
        <v>-4.9998680276149607E-2</v>
      </c>
      <c r="Y155" s="7">
        <v>9.9896481893377756E-2</v>
      </c>
      <c r="Z155" s="7">
        <v>0.33557046979865757</v>
      </c>
      <c r="AA155" s="11">
        <v>-8.609110331833561E-2</v>
      </c>
      <c r="AC155" s="157"/>
      <c r="AN155" s="98"/>
      <c r="AO155" s="157"/>
      <c r="AZ155" s="98"/>
    </row>
    <row r="156" spans="1:52" x14ac:dyDescent="0.2">
      <c r="A156" s="49"/>
      <c r="B156" s="1" t="s">
        <v>45</v>
      </c>
      <c r="C156" s="14">
        <v>110.98390000000001</v>
      </c>
      <c r="D156" s="7">
        <v>111.2748</v>
      </c>
      <c r="E156" s="7">
        <v>111.9128</v>
      </c>
      <c r="F156" s="7">
        <v>111.9128</v>
      </c>
      <c r="G156" s="7">
        <v>112.4054</v>
      </c>
      <c r="H156" s="7">
        <v>112.4054</v>
      </c>
      <c r="I156" s="7">
        <v>112.4054</v>
      </c>
      <c r="J156" s="7">
        <v>112.1669</v>
      </c>
      <c r="K156" s="7">
        <v>112.1669</v>
      </c>
      <c r="L156" s="7">
        <v>112.1669</v>
      </c>
      <c r="M156" s="7">
        <v>111.6567</v>
      </c>
      <c r="N156" s="7">
        <v>111.4782</v>
      </c>
      <c r="O156" s="7">
        <v>111.3754</v>
      </c>
      <c r="P156" s="10">
        <v>0.26211008984185408</v>
      </c>
      <c r="Q156" s="7">
        <v>0.57335533292354168</v>
      </c>
      <c r="R156" s="7">
        <v>0</v>
      </c>
      <c r="S156" s="7">
        <v>0.44016412778520059</v>
      </c>
      <c r="T156" s="7">
        <v>0</v>
      </c>
      <c r="U156" s="7">
        <v>0</v>
      </c>
      <c r="V156" s="7">
        <v>-0.21217841847455898</v>
      </c>
      <c r="W156" s="7">
        <v>0</v>
      </c>
      <c r="X156" s="7">
        <v>0</v>
      </c>
      <c r="Y156" s="7">
        <v>-0.45485789479783922</v>
      </c>
      <c r="Z156" s="7">
        <v>-0.15986501481774015</v>
      </c>
      <c r="AA156" s="11">
        <v>-9.2215338963135399E-2</v>
      </c>
      <c r="AC156" s="157"/>
      <c r="AN156" s="98"/>
      <c r="AO156" s="157"/>
      <c r="AZ156" s="98"/>
    </row>
    <row r="157" spans="1:52" x14ac:dyDescent="0.2">
      <c r="A157" s="49"/>
      <c r="B157" s="1" t="s">
        <v>71</v>
      </c>
      <c r="C157" s="14">
        <v>110.16379999999999</v>
      </c>
      <c r="D157" s="7">
        <v>110.16379999999999</v>
      </c>
      <c r="E157" s="7">
        <v>110.16379999999999</v>
      </c>
      <c r="F157" s="7">
        <v>110.16379999999999</v>
      </c>
      <c r="G157" s="7">
        <v>110.4599</v>
      </c>
      <c r="H157" s="7">
        <v>110.4599</v>
      </c>
      <c r="I157" s="7">
        <v>110.4599</v>
      </c>
      <c r="J157" s="7">
        <v>110.4599</v>
      </c>
      <c r="K157" s="7">
        <v>110.4599</v>
      </c>
      <c r="L157" s="7">
        <v>110.46</v>
      </c>
      <c r="M157" s="7">
        <v>110.46</v>
      </c>
      <c r="N157" s="7">
        <v>110.46</v>
      </c>
      <c r="O157" s="7">
        <v>110.46</v>
      </c>
      <c r="P157" s="10">
        <v>0</v>
      </c>
      <c r="Q157" s="7">
        <v>0</v>
      </c>
      <c r="R157" s="7">
        <v>0</v>
      </c>
      <c r="S157" s="7">
        <v>0.26878157797752966</v>
      </c>
      <c r="T157" s="7">
        <v>0</v>
      </c>
      <c r="U157" s="7">
        <v>0</v>
      </c>
      <c r="V157" s="7">
        <v>0</v>
      </c>
      <c r="W157" s="7">
        <v>0</v>
      </c>
      <c r="X157" s="7">
        <v>9.0530590729403872E-5</v>
      </c>
      <c r="Y157" s="7">
        <v>0</v>
      </c>
      <c r="Z157" s="7">
        <v>0</v>
      </c>
      <c r="AA157" s="11">
        <v>0</v>
      </c>
      <c r="AC157" s="157"/>
      <c r="AN157" s="98"/>
      <c r="AO157" s="157"/>
      <c r="AZ157" s="98"/>
    </row>
    <row r="158" spans="1:52" x14ac:dyDescent="0.2">
      <c r="A158" s="49"/>
      <c r="B158" s="48" t="s">
        <v>48</v>
      </c>
      <c r="C158" s="26">
        <v>96.078580000000002</v>
      </c>
      <c r="D158" s="20">
        <v>95.302970000000002</v>
      </c>
      <c r="E158" s="20">
        <v>94.816760000000002</v>
      </c>
      <c r="F158" s="20">
        <v>95.04513</v>
      </c>
      <c r="G158" s="20">
        <v>94.811099999999996</v>
      </c>
      <c r="H158" s="20">
        <v>95.688429999999997</v>
      </c>
      <c r="I158" s="20">
        <v>95.694599999999994</v>
      </c>
      <c r="J158" s="20">
        <v>96.283299999999997</v>
      </c>
      <c r="K158" s="20">
        <v>95.148780000000002</v>
      </c>
      <c r="L158" s="20">
        <v>95.081699999999998</v>
      </c>
      <c r="M158" s="20">
        <v>94.60942</v>
      </c>
      <c r="N158" s="20">
        <v>93.848399999999998</v>
      </c>
      <c r="O158" s="20">
        <v>94.394450000000006</v>
      </c>
      <c r="P158" s="21">
        <v>-0.80726630222886331</v>
      </c>
      <c r="Q158" s="20">
        <v>-0.5101729778201034</v>
      </c>
      <c r="R158" s="20">
        <v>0.24085404310377001</v>
      </c>
      <c r="S158" s="20">
        <v>-0.24623039602345137</v>
      </c>
      <c r="T158" s="20">
        <v>0.92534523911229871</v>
      </c>
      <c r="U158" s="20">
        <v>6.4480104856954436E-3</v>
      </c>
      <c r="V158" s="20">
        <v>0.61518622785403043</v>
      </c>
      <c r="W158" s="20">
        <v>-1.1783144117411792</v>
      </c>
      <c r="X158" s="20">
        <v>-7.0500115713521758E-2</v>
      </c>
      <c r="Y158" s="20">
        <v>-0.49670967178752357</v>
      </c>
      <c r="Z158" s="20">
        <v>-0.80438078998899054</v>
      </c>
      <c r="AA158" s="19">
        <v>0.58184263130752167</v>
      </c>
      <c r="AC158" s="157"/>
      <c r="AN158" s="98"/>
      <c r="AO158" s="157"/>
      <c r="AZ158" s="98"/>
    </row>
    <row r="159" spans="1:52" x14ac:dyDescent="0.2">
      <c r="A159" s="49"/>
      <c r="B159" s="48" t="s">
        <v>73</v>
      </c>
      <c r="C159" s="26">
        <v>103.4423</v>
      </c>
      <c r="D159" s="20">
        <v>102.8134</v>
      </c>
      <c r="E159" s="20">
        <v>102.2919</v>
      </c>
      <c r="F159" s="20">
        <v>103.1311</v>
      </c>
      <c r="G159" s="20">
        <v>102.34650000000001</v>
      </c>
      <c r="H159" s="20">
        <v>103.15049999999999</v>
      </c>
      <c r="I159" s="20">
        <v>103.39409999999999</v>
      </c>
      <c r="J159" s="20">
        <v>104.88039999999999</v>
      </c>
      <c r="K159" s="20">
        <v>103.9474</v>
      </c>
      <c r="L159" s="20">
        <v>104.34990000000001</v>
      </c>
      <c r="M159" s="20">
        <v>103.6746</v>
      </c>
      <c r="N159" s="20">
        <v>103.06699999999999</v>
      </c>
      <c r="O159" s="20">
        <v>103.8129</v>
      </c>
      <c r="P159" s="21">
        <v>-0.60797178717024036</v>
      </c>
      <c r="Q159" s="20">
        <v>-0.50722960236700976</v>
      </c>
      <c r="R159" s="20">
        <v>0.82039731396132565</v>
      </c>
      <c r="S159" s="20">
        <v>-0.76077924117942841</v>
      </c>
      <c r="T159" s="20">
        <v>0.78556667790299406</v>
      </c>
      <c r="U159" s="20">
        <v>0.23615978594384002</v>
      </c>
      <c r="V159" s="20">
        <v>1.4375094903867822</v>
      </c>
      <c r="W159" s="20">
        <v>-0.8895847079149134</v>
      </c>
      <c r="X159" s="20">
        <v>0.38721507223846235</v>
      </c>
      <c r="Y159" s="20">
        <v>-0.64714963790095348</v>
      </c>
      <c r="Z159" s="20">
        <v>-0.58606447480868507</v>
      </c>
      <c r="AA159" s="19">
        <v>0.72370399836999821</v>
      </c>
      <c r="AC159" s="157"/>
      <c r="AN159" s="98"/>
      <c r="AO159" s="157"/>
      <c r="AZ159" s="98"/>
    </row>
    <row r="160" spans="1:52" ht="18" customHeight="1" x14ac:dyDescent="0.2">
      <c r="B160" s="22" t="s">
        <v>63</v>
      </c>
      <c r="C160" s="2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4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5"/>
      <c r="AC160" s="157"/>
      <c r="AN160" s="98"/>
      <c r="AO160" s="157"/>
      <c r="AZ160" s="98"/>
    </row>
    <row r="161" spans="2:52" x14ac:dyDescent="0.2">
      <c r="B161" s="1" t="s">
        <v>15</v>
      </c>
      <c r="C161" s="14">
        <v>116.3391</v>
      </c>
      <c r="D161" s="7">
        <v>116.9864</v>
      </c>
      <c r="E161" s="7">
        <v>117.56270000000001</v>
      </c>
      <c r="F161" s="7">
        <v>119.1233</v>
      </c>
      <c r="G161" s="7">
        <v>119.7938</v>
      </c>
      <c r="H161" s="7">
        <v>121.0612</v>
      </c>
      <c r="I161" s="7">
        <v>121.074</v>
      </c>
      <c r="J161" s="7">
        <v>120.75920000000001</v>
      </c>
      <c r="K161" s="7">
        <v>120.7988</v>
      </c>
      <c r="L161" s="7">
        <v>123.1009</v>
      </c>
      <c r="M161" s="7">
        <v>123.8052</v>
      </c>
      <c r="N161" s="7">
        <v>124.72790000000001</v>
      </c>
      <c r="O161" s="11">
        <v>126.3837</v>
      </c>
      <c r="P161" s="10">
        <v>0.55639075770742707</v>
      </c>
      <c r="Q161" s="7">
        <v>0.4926213645346838</v>
      </c>
      <c r="R161" s="7">
        <v>1.3274618565242153</v>
      </c>
      <c r="S161" s="7">
        <v>0.56286217725667786</v>
      </c>
      <c r="T161" s="7">
        <v>1.0579846369344614</v>
      </c>
      <c r="U161" s="7">
        <v>1.0573164647301191E-2</v>
      </c>
      <c r="V161" s="7">
        <v>-0.26000627715280827</v>
      </c>
      <c r="W161" s="7">
        <v>3.2792532577222255E-2</v>
      </c>
      <c r="X161" s="7">
        <v>1.905730851630973</v>
      </c>
      <c r="Y161" s="7">
        <v>0.57213229147796929</v>
      </c>
      <c r="Z161" s="7">
        <v>0.74528371990837705</v>
      </c>
      <c r="AA161" s="11">
        <v>1.3275297667963617</v>
      </c>
      <c r="AB161" s="7">
        <f>AVERAGE(D161:O161)</f>
        <v>121.26475833333335</v>
      </c>
      <c r="AC161" s="157"/>
      <c r="AN161" s="98"/>
      <c r="AO161" s="157"/>
      <c r="AZ161" s="98"/>
    </row>
    <row r="162" spans="2:52" x14ac:dyDescent="0.2">
      <c r="B162" s="1" t="s">
        <v>21</v>
      </c>
      <c r="C162" s="14">
        <v>121.5352</v>
      </c>
      <c r="D162" s="7">
        <v>121.5992</v>
      </c>
      <c r="E162" s="7">
        <v>121.7319</v>
      </c>
      <c r="F162" s="7">
        <v>122.89109999999999</v>
      </c>
      <c r="G162" s="7">
        <v>121.47199999999999</v>
      </c>
      <c r="H162" s="7">
        <v>121.5813</v>
      </c>
      <c r="I162" s="7">
        <v>122.0765</v>
      </c>
      <c r="J162" s="7">
        <v>123.0376</v>
      </c>
      <c r="K162" s="7">
        <v>123.3926</v>
      </c>
      <c r="L162" s="7">
        <v>123.9689</v>
      </c>
      <c r="M162" s="7">
        <v>124.1716</v>
      </c>
      <c r="N162" s="7">
        <v>124.9312</v>
      </c>
      <c r="O162" s="11">
        <v>125.0181</v>
      </c>
      <c r="P162" s="10">
        <v>5.2659640992891728E-2</v>
      </c>
      <c r="Q162" s="7">
        <v>0.10912900742768029</v>
      </c>
      <c r="R162" s="7">
        <v>0.95225655723766622</v>
      </c>
      <c r="S162" s="7">
        <v>-1.154762224440989</v>
      </c>
      <c r="T162" s="7">
        <v>8.9979583772395788E-2</v>
      </c>
      <c r="U162" s="7">
        <v>0.40729947779798126</v>
      </c>
      <c r="V162" s="7">
        <v>0.78729321368158656</v>
      </c>
      <c r="W162" s="7">
        <v>0.28852968523443562</v>
      </c>
      <c r="X162" s="7">
        <v>0.4670458358118747</v>
      </c>
      <c r="Y162" s="7">
        <v>0.16350875098512047</v>
      </c>
      <c r="Z162" s="7">
        <v>0.61173408412230013</v>
      </c>
      <c r="AA162" s="11">
        <v>6.9558284879997934E-2</v>
      </c>
      <c r="AB162" s="7">
        <f>AVERAGE(D162:O162)</f>
        <v>122.98933333333332</v>
      </c>
      <c r="AC162" s="157"/>
      <c r="AN162" s="98"/>
      <c r="AO162" s="157"/>
      <c r="AZ162" s="98"/>
    </row>
    <row r="163" spans="2:52" x14ac:dyDescent="0.2">
      <c r="B163" s="56" t="s">
        <v>23</v>
      </c>
      <c r="C163" s="26">
        <v>123.7153</v>
      </c>
      <c r="D163" s="20">
        <v>123.7637</v>
      </c>
      <c r="E163" s="20">
        <v>123.8858</v>
      </c>
      <c r="F163" s="20">
        <v>125.3565</v>
      </c>
      <c r="G163" s="20">
        <v>123.5998</v>
      </c>
      <c r="H163" s="20">
        <v>123.6846</v>
      </c>
      <c r="I163" s="20">
        <v>124.2894</v>
      </c>
      <c r="J163" s="20">
        <v>125.5202</v>
      </c>
      <c r="K163" s="20">
        <v>125.9294</v>
      </c>
      <c r="L163" s="20">
        <v>126.6825</v>
      </c>
      <c r="M163" s="20">
        <v>126.938</v>
      </c>
      <c r="N163" s="20">
        <v>127.83920000000001</v>
      </c>
      <c r="O163" s="19">
        <v>127.94</v>
      </c>
      <c r="P163" s="21">
        <v>3.9122081100721483E-2</v>
      </c>
      <c r="Q163" s="20">
        <v>9.8655744778156459E-2</v>
      </c>
      <c r="R163" s="20">
        <v>1.18714170631339</v>
      </c>
      <c r="S163" s="20">
        <v>-1.4013633118346436</v>
      </c>
      <c r="T163" s="20">
        <v>6.8608525256514424E-2</v>
      </c>
      <c r="U163" s="20">
        <v>0.48898569425781169</v>
      </c>
      <c r="V163" s="20">
        <v>0.99026948396243131</v>
      </c>
      <c r="W163" s="20">
        <v>0.3260033046473782</v>
      </c>
      <c r="X163" s="20">
        <v>0.59803350131105482</v>
      </c>
      <c r="Y163" s="20">
        <v>0.20168531565133135</v>
      </c>
      <c r="Z163" s="20">
        <v>0.70995289038743548</v>
      </c>
      <c r="AA163" s="19">
        <v>7.8849054124237677E-2</v>
      </c>
      <c r="AC163" s="10"/>
      <c r="AN163" s="98"/>
      <c r="AO163" s="157"/>
      <c r="AZ163" s="98"/>
    </row>
    <row r="164" spans="2:52" x14ac:dyDescent="0.2">
      <c r="B164" s="1" t="s">
        <v>25</v>
      </c>
      <c r="C164" s="14">
        <v>129.06440000000001</v>
      </c>
      <c r="D164" s="7">
        <v>129.41120000000001</v>
      </c>
      <c r="E164" s="7">
        <v>129.3364</v>
      </c>
      <c r="F164" s="7">
        <v>132.58529999999999</v>
      </c>
      <c r="G164" s="7">
        <v>129.62479999999999</v>
      </c>
      <c r="H164" s="7">
        <v>129.28829999999999</v>
      </c>
      <c r="I164" s="7">
        <v>129.91290000000001</v>
      </c>
      <c r="J164" s="7">
        <v>132.47200000000001</v>
      </c>
      <c r="K164" s="7">
        <v>133.2525</v>
      </c>
      <c r="L164" s="7">
        <v>134.19540000000001</v>
      </c>
      <c r="M164" s="7">
        <v>134.2758</v>
      </c>
      <c r="N164" s="7">
        <v>136.15790000000001</v>
      </c>
      <c r="O164" s="11">
        <v>135.73769999999999</v>
      </c>
      <c r="P164" s="10">
        <v>0.26870306606624428</v>
      </c>
      <c r="Q164" s="7">
        <v>-5.7800252219290457E-2</v>
      </c>
      <c r="R164" s="7">
        <v>2.5119765201443616</v>
      </c>
      <c r="S164" s="7">
        <v>-2.2329021392265931</v>
      </c>
      <c r="T164" s="7">
        <v>-0.25959538606809879</v>
      </c>
      <c r="U164" s="7">
        <v>0.48310635997225981</v>
      </c>
      <c r="V164" s="7">
        <v>1.9698582665770688</v>
      </c>
      <c r="W164" s="7">
        <v>0.58918110997040074</v>
      </c>
      <c r="X164" s="7">
        <v>0.70760398491586174</v>
      </c>
      <c r="Y164" s="7">
        <v>5.9912634859315118E-2</v>
      </c>
      <c r="Z164" s="7">
        <v>1.4016673145868492</v>
      </c>
      <c r="AA164" s="11">
        <v>-0.30861228030104937</v>
      </c>
      <c r="AC164" s="157"/>
      <c r="AN164" s="98"/>
      <c r="AO164" s="157"/>
      <c r="AZ164" s="98"/>
    </row>
    <row r="165" spans="2:52" x14ac:dyDescent="0.2">
      <c r="B165" s="1" t="s">
        <v>67</v>
      </c>
      <c r="C165" s="14">
        <v>121.38209999999999</v>
      </c>
      <c r="D165" s="7">
        <v>122.6339</v>
      </c>
      <c r="E165" s="7">
        <v>123.38809999999999</v>
      </c>
      <c r="F165" s="7">
        <v>123.72709999999999</v>
      </c>
      <c r="G165" s="7">
        <v>123.91070000000001</v>
      </c>
      <c r="H165" s="7">
        <v>125.02589999999999</v>
      </c>
      <c r="I165" s="7">
        <v>126.2321</v>
      </c>
      <c r="J165" s="7">
        <v>126.5822</v>
      </c>
      <c r="K165" s="7">
        <v>126.9306</v>
      </c>
      <c r="L165" s="7">
        <v>128.44829999999999</v>
      </c>
      <c r="M165" s="7">
        <v>129.126</v>
      </c>
      <c r="N165" s="7">
        <v>129.24680000000001</v>
      </c>
      <c r="O165" s="11">
        <v>130.09950000000001</v>
      </c>
      <c r="P165" s="10">
        <v>1.0312887979364362</v>
      </c>
      <c r="Q165" s="7">
        <v>0.61500123538434104</v>
      </c>
      <c r="R165" s="7">
        <v>0.27474286418220123</v>
      </c>
      <c r="S165" s="7">
        <v>0.1483910962109454</v>
      </c>
      <c r="T165" s="7">
        <v>0.90000298602137452</v>
      </c>
      <c r="U165" s="7">
        <v>0.96476010170693416</v>
      </c>
      <c r="V165" s="7">
        <v>0.27734625344900199</v>
      </c>
      <c r="W165" s="7">
        <v>0.27523617064642425</v>
      </c>
      <c r="X165" s="7">
        <v>1.1956927643925033</v>
      </c>
      <c r="Y165" s="7">
        <v>0.52760526998023005</v>
      </c>
      <c r="Z165" s="7">
        <v>9.3552034446976351E-2</v>
      </c>
      <c r="AA165" s="11">
        <v>0.65974554108883054</v>
      </c>
      <c r="AC165" s="157"/>
      <c r="AN165" s="98"/>
      <c r="AO165" s="157"/>
      <c r="AZ165" s="98"/>
    </row>
    <row r="166" spans="2:52" x14ac:dyDescent="0.2">
      <c r="B166" s="1" t="s">
        <v>28</v>
      </c>
      <c r="C166" s="14">
        <v>113.9637</v>
      </c>
      <c r="D166" s="7">
        <v>114.2794</v>
      </c>
      <c r="E166" s="7">
        <v>114.7175</v>
      </c>
      <c r="F166" s="7">
        <v>114.5835</v>
      </c>
      <c r="G166" s="7">
        <v>114.4813</v>
      </c>
      <c r="H166" s="7">
        <v>114.64749999999999</v>
      </c>
      <c r="I166" s="7">
        <v>115.0307</v>
      </c>
      <c r="J166" s="7">
        <v>115.167</v>
      </c>
      <c r="K166" s="7">
        <v>115.1961</v>
      </c>
      <c r="L166" s="7">
        <v>115.47920000000001</v>
      </c>
      <c r="M166" s="7">
        <v>115.7975</v>
      </c>
      <c r="N166" s="7">
        <v>115.9361</v>
      </c>
      <c r="O166" s="11">
        <v>116.13</v>
      </c>
      <c r="P166" s="10">
        <v>0.27701803293504207</v>
      </c>
      <c r="Q166" s="7">
        <v>0.38335868056710631</v>
      </c>
      <c r="R166" s="7">
        <v>-0.11680868219757261</v>
      </c>
      <c r="S166" s="7">
        <v>-8.9192597538036711E-2</v>
      </c>
      <c r="T166" s="7">
        <v>0.14517654848432821</v>
      </c>
      <c r="U166" s="7">
        <v>0.33424191543644843</v>
      </c>
      <c r="V166" s="7">
        <v>0.11849010742350141</v>
      </c>
      <c r="W166" s="7">
        <v>2.5267654796946766E-2</v>
      </c>
      <c r="X166" s="7">
        <v>0.24575484760335164</v>
      </c>
      <c r="Y166" s="7">
        <v>0.27563405357847437</v>
      </c>
      <c r="Z166" s="7">
        <v>0.11969170318875341</v>
      </c>
      <c r="AA166" s="11">
        <v>0.16724730260893655</v>
      </c>
      <c r="AC166" s="157"/>
      <c r="AN166" s="98"/>
      <c r="AO166" s="157"/>
      <c r="AZ166" s="98"/>
    </row>
    <row r="167" spans="2:52" x14ac:dyDescent="0.2">
      <c r="B167" s="1" t="s">
        <v>30</v>
      </c>
      <c r="C167" s="14">
        <v>118.03959999999999</v>
      </c>
      <c r="D167" s="7">
        <v>118.5624</v>
      </c>
      <c r="E167" s="7">
        <v>118.6649</v>
      </c>
      <c r="F167" s="7">
        <v>118.9181</v>
      </c>
      <c r="G167" s="7">
        <v>119.37949999999999</v>
      </c>
      <c r="H167" s="7">
        <v>119.93210000000001</v>
      </c>
      <c r="I167" s="7">
        <v>121.17449999999999</v>
      </c>
      <c r="J167" s="7">
        <v>121.77200000000001</v>
      </c>
      <c r="K167" s="7">
        <v>121.6815</v>
      </c>
      <c r="L167" s="7">
        <v>121.74460000000001</v>
      </c>
      <c r="M167" s="7">
        <v>122.212</v>
      </c>
      <c r="N167" s="7">
        <v>122.5646</v>
      </c>
      <c r="O167" s="11">
        <v>122.5723</v>
      </c>
      <c r="P167" s="10">
        <v>0.44290221247784961</v>
      </c>
      <c r="Q167" s="7">
        <v>8.645236601148952E-2</v>
      </c>
      <c r="R167" s="7">
        <v>0.21337396315169233</v>
      </c>
      <c r="S167" s="7">
        <v>0.38799812644164144</v>
      </c>
      <c r="T167" s="7">
        <v>0.46289354537421618</v>
      </c>
      <c r="U167" s="7">
        <v>1.0359194911120453</v>
      </c>
      <c r="V167" s="7">
        <v>0.49309054297728544</v>
      </c>
      <c r="W167" s="7">
        <v>-7.4319219525018715E-2</v>
      </c>
      <c r="X167" s="7">
        <v>5.1856691444472421E-2</v>
      </c>
      <c r="Y167" s="7">
        <v>0.383918465377518</v>
      </c>
      <c r="Z167" s="7">
        <v>0.28851503943965845</v>
      </c>
      <c r="AA167" s="11">
        <v>6.2824012806306367E-3</v>
      </c>
      <c r="AC167" s="157"/>
      <c r="AN167" s="98"/>
      <c r="AO167" s="157"/>
      <c r="AZ167" s="98"/>
    </row>
    <row r="168" spans="2:52" x14ac:dyDescent="0.2">
      <c r="B168" s="1" t="s">
        <v>32</v>
      </c>
      <c r="C168" s="14">
        <v>116.6138</v>
      </c>
      <c r="D168" s="7">
        <v>117.1977</v>
      </c>
      <c r="E168" s="7">
        <v>117.16289999999999</v>
      </c>
      <c r="F168" s="7">
        <v>117.9145</v>
      </c>
      <c r="G168" s="7">
        <v>118.5772</v>
      </c>
      <c r="H168" s="7">
        <v>118.7008</v>
      </c>
      <c r="I168" s="7">
        <v>118.7923</v>
      </c>
      <c r="J168" s="7">
        <v>119.2688</v>
      </c>
      <c r="K168" s="7">
        <v>119.49120000000001</v>
      </c>
      <c r="L168" s="7">
        <v>119.7954</v>
      </c>
      <c r="M168" s="7">
        <v>120.3304</v>
      </c>
      <c r="N168" s="7">
        <v>120.9182</v>
      </c>
      <c r="O168" s="11">
        <v>121.4556</v>
      </c>
      <c r="P168" s="10">
        <v>0.50071260862779521</v>
      </c>
      <c r="Q168" s="7">
        <v>-2.9693415485119723E-2</v>
      </c>
      <c r="R168" s="7">
        <v>0.64149999701271521</v>
      </c>
      <c r="S168" s="7">
        <v>0.56201739395918304</v>
      </c>
      <c r="T168" s="7">
        <v>0.10423589020485907</v>
      </c>
      <c r="U168" s="7">
        <v>7.708456893297802E-2</v>
      </c>
      <c r="V168" s="7">
        <v>0.40112027463059596</v>
      </c>
      <c r="W168" s="7">
        <v>0.18646955448533689</v>
      </c>
      <c r="X168" s="7">
        <v>0.25457941672691753</v>
      </c>
      <c r="Y168" s="7">
        <v>0.44659477742884662</v>
      </c>
      <c r="Z168" s="7">
        <v>0.48848836204317569</v>
      </c>
      <c r="AA168" s="11">
        <v>0.4444326825903836</v>
      </c>
      <c r="AC168" s="157"/>
      <c r="AN168" s="98"/>
      <c r="AO168" s="157"/>
      <c r="AZ168" s="98"/>
    </row>
    <row r="169" spans="2:52" x14ac:dyDescent="0.2">
      <c r="B169" s="1" t="s">
        <v>68</v>
      </c>
      <c r="C169" s="14">
        <v>106.6341</v>
      </c>
      <c r="D169" s="7">
        <v>106.7726</v>
      </c>
      <c r="E169" s="7">
        <v>106.8169</v>
      </c>
      <c r="F169" s="7">
        <v>106.815</v>
      </c>
      <c r="G169" s="7">
        <v>107.0784</v>
      </c>
      <c r="H169" s="7">
        <v>107.08799999999999</v>
      </c>
      <c r="I169" s="7">
        <v>107.1657</v>
      </c>
      <c r="J169" s="7">
        <v>107.4678</v>
      </c>
      <c r="K169" s="7">
        <v>107.3656</v>
      </c>
      <c r="L169" s="7">
        <v>107.36409999999999</v>
      </c>
      <c r="M169" s="7">
        <v>107.6737</v>
      </c>
      <c r="N169" s="7">
        <v>107.8098</v>
      </c>
      <c r="O169" s="11">
        <v>108.0812</v>
      </c>
      <c r="P169" s="10">
        <v>0.12988340502709117</v>
      </c>
      <c r="Q169" s="7">
        <v>4.1490045198868335E-2</v>
      </c>
      <c r="R169" s="7">
        <v>-1.778744749198142E-3</v>
      </c>
      <c r="S169" s="7">
        <v>0.24659457941300783</v>
      </c>
      <c r="T169" s="7">
        <v>8.9653935807705726E-3</v>
      </c>
      <c r="U169" s="7">
        <v>7.2557149260428069E-2</v>
      </c>
      <c r="V169" s="7">
        <v>0.28189989894154177</v>
      </c>
      <c r="W169" s="7">
        <v>-9.5098252685917359E-2</v>
      </c>
      <c r="X169" s="7">
        <v>-1.3970955315363229E-3</v>
      </c>
      <c r="Y169" s="7">
        <v>0.28836454643591591</v>
      </c>
      <c r="Z169" s="7">
        <v>0.12640041161397722</v>
      </c>
      <c r="AA169" s="11">
        <v>0.25173963776947911</v>
      </c>
      <c r="AC169" s="157"/>
      <c r="AN169" s="98"/>
      <c r="AO169" s="157"/>
      <c r="AZ169" s="98"/>
    </row>
    <row r="170" spans="2:52" x14ac:dyDescent="0.2">
      <c r="B170" s="1" t="s">
        <v>35</v>
      </c>
      <c r="C170" s="14">
        <v>128.53970000000001</v>
      </c>
      <c r="D170" s="7">
        <v>124.95440000000001</v>
      </c>
      <c r="E170" s="7">
        <v>124.52809999999999</v>
      </c>
      <c r="F170" s="7">
        <v>124.3781</v>
      </c>
      <c r="G170" s="7">
        <v>119.72450000000001</v>
      </c>
      <c r="H170" s="7">
        <v>119.3828</v>
      </c>
      <c r="I170" s="7">
        <v>119.25360000000001</v>
      </c>
      <c r="J170" s="7">
        <v>119.1177</v>
      </c>
      <c r="K170" s="7">
        <v>119.13420000000001</v>
      </c>
      <c r="L170" s="7">
        <v>119.14230000000001</v>
      </c>
      <c r="M170" s="7">
        <v>119.0859</v>
      </c>
      <c r="N170" s="7">
        <v>119.1335</v>
      </c>
      <c r="O170" s="11">
        <v>119.6135</v>
      </c>
      <c r="P170" s="10">
        <v>-2.7892549928154518</v>
      </c>
      <c r="Q170" s="7">
        <v>-0.34116445679384788</v>
      </c>
      <c r="R170" s="7">
        <v>-0.12045474073722436</v>
      </c>
      <c r="S170" s="7">
        <v>-3.7414946843535941</v>
      </c>
      <c r="T170" s="7">
        <v>-0.28540524287009172</v>
      </c>
      <c r="U170" s="7">
        <v>-0.10822329514804253</v>
      </c>
      <c r="V170" s="7">
        <v>-0.11395882388456748</v>
      </c>
      <c r="W170" s="7">
        <v>1.3851845695482477E-2</v>
      </c>
      <c r="X170" s="7">
        <v>6.7990551831454658E-3</v>
      </c>
      <c r="Y170" s="7">
        <v>-4.7338350862800749E-2</v>
      </c>
      <c r="Z170" s="7">
        <v>3.9971146878012218E-2</v>
      </c>
      <c r="AA170" s="11">
        <v>0.40290934120126071</v>
      </c>
      <c r="AC170" s="157"/>
      <c r="AN170" s="98"/>
      <c r="AO170" s="157"/>
      <c r="AZ170" s="98"/>
    </row>
    <row r="171" spans="2:52" x14ac:dyDescent="0.2">
      <c r="B171" s="48" t="s">
        <v>37</v>
      </c>
      <c r="C171" s="26">
        <v>114.9522</v>
      </c>
      <c r="D171" s="20">
        <v>115.0098</v>
      </c>
      <c r="E171" s="20">
        <v>115.13200000000001</v>
      </c>
      <c r="F171" s="20">
        <v>115.2011</v>
      </c>
      <c r="G171" s="20">
        <v>114.95780000000001</v>
      </c>
      <c r="H171" s="20">
        <v>115.01649999999999</v>
      </c>
      <c r="I171" s="20">
        <v>115.1099</v>
      </c>
      <c r="J171" s="20">
        <v>115.1878</v>
      </c>
      <c r="K171" s="20">
        <v>115.3008</v>
      </c>
      <c r="L171" s="20">
        <v>115.2607</v>
      </c>
      <c r="M171" s="20">
        <v>115.2075</v>
      </c>
      <c r="N171" s="20">
        <v>115.5294</v>
      </c>
      <c r="O171" s="19">
        <v>115.5583</v>
      </c>
      <c r="P171" s="21">
        <v>5.0107783931054514E-2</v>
      </c>
      <c r="Q171" s="20">
        <v>0.10625181506272206</v>
      </c>
      <c r="R171" s="20">
        <v>6.0018066219636346E-2</v>
      </c>
      <c r="S171" s="20">
        <v>-0.2111959000391409</v>
      </c>
      <c r="T171" s="20">
        <v>5.1062215873988133E-2</v>
      </c>
      <c r="U171" s="20">
        <v>8.120574004599565E-2</v>
      </c>
      <c r="V171" s="20">
        <v>6.7674457192647766E-2</v>
      </c>
      <c r="W171" s="20">
        <v>9.8100666910905118E-2</v>
      </c>
      <c r="X171" s="20">
        <v>-3.477859650583115E-2</v>
      </c>
      <c r="Y171" s="20">
        <v>-4.6156235386392679E-2</v>
      </c>
      <c r="Z171" s="20">
        <v>0.27940889265021757</v>
      </c>
      <c r="AA171" s="19">
        <v>2.5015277496470381E-2</v>
      </c>
      <c r="AB171" s="7">
        <f>AVERAGE(D171:O171)</f>
        <v>115.20596666666665</v>
      </c>
      <c r="AC171" s="157"/>
      <c r="AN171" s="98"/>
      <c r="AO171" s="157"/>
      <c r="AZ171" s="98"/>
    </row>
    <row r="172" spans="2:52" x14ac:dyDescent="0.2">
      <c r="B172" s="1" t="s">
        <v>39</v>
      </c>
      <c r="C172" s="14">
        <v>112.2394</v>
      </c>
      <c r="D172" s="7">
        <v>112.50749999999999</v>
      </c>
      <c r="E172" s="7">
        <v>112.59010000000001</v>
      </c>
      <c r="F172" s="7">
        <v>112.765</v>
      </c>
      <c r="G172" s="7">
        <v>113.4251</v>
      </c>
      <c r="H172" s="7">
        <v>113.7028</v>
      </c>
      <c r="I172" s="7">
        <v>113.547</v>
      </c>
      <c r="J172" s="7">
        <v>113.9529</v>
      </c>
      <c r="K172" s="7">
        <v>113.48860000000001</v>
      </c>
      <c r="L172" s="7">
        <v>113.9984</v>
      </c>
      <c r="M172" s="7">
        <v>113.8023</v>
      </c>
      <c r="N172" s="7">
        <v>113.5347</v>
      </c>
      <c r="O172" s="11">
        <v>113.20699999999999</v>
      </c>
      <c r="P172" s="10">
        <v>0.23886442728666565</v>
      </c>
      <c r="Q172" s="7">
        <v>7.3417327733718687E-2</v>
      </c>
      <c r="R172" s="7">
        <v>0.15534225478083227</v>
      </c>
      <c r="S172" s="7">
        <v>0.5853766682924666</v>
      </c>
      <c r="T172" s="7">
        <v>0.24483117052574419</v>
      </c>
      <c r="U172" s="7">
        <v>-0.13702389035274354</v>
      </c>
      <c r="V172" s="7">
        <v>0.35747311685910027</v>
      </c>
      <c r="W172" s="7">
        <v>-0.40744904254301062</v>
      </c>
      <c r="X172" s="7">
        <v>0.44920811429517893</v>
      </c>
      <c r="Y172" s="7">
        <v>-0.17201995817485269</v>
      </c>
      <c r="Z172" s="7">
        <v>-0.23514463240198274</v>
      </c>
      <c r="AA172" s="11">
        <v>-0.28863422372191694</v>
      </c>
      <c r="AC172" s="157"/>
      <c r="AN172" s="98"/>
      <c r="AO172" s="157"/>
      <c r="AZ172" s="98"/>
    </row>
    <row r="173" spans="2:52" x14ac:dyDescent="0.2">
      <c r="B173" s="1" t="s">
        <v>78</v>
      </c>
      <c r="C173" s="14">
        <v>115.1491</v>
      </c>
      <c r="D173" s="7">
        <v>115.1982</v>
      </c>
      <c r="E173" s="7">
        <v>115.3797</v>
      </c>
      <c r="F173" s="7">
        <v>115.7308</v>
      </c>
      <c r="G173" s="7">
        <v>115.9868</v>
      </c>
      <c r="H173" s="7">
        <v>116.18899999999999</v>
      </c>
      <c r="I173" s="7">
        <v>116.06480000000001</v>
      </c>
      <c r="J173" s="7">
        <v>116.23690000000001</v>
      </c>
      <c r="K173" s="7">
        <v>116.3323</v>
      </c>
      <c r="L173" s="7">
        <v>115.9335</v>
      </c>
      <c r="M173" s="7">
        <v>115.669</v>
      </c>
      <c r="N173" s="7">
        <v>116.3066</v>
      </c>
      <c r="O173" s="11">
        <v>116.4648</v>
      </c>
      <c r="P173" s="10">
        <v>4.2640368009820052E-2</v>
      </c>
      <c r="Q173" s="7">
        <v>0.15755454512310069</v>
      </c>
      <c r="R173" s="7">
        <v>0.30429962983089959</v>
      </c>
      <c r="S173" s="7">
        <v>0.2212029986831511</v>
      </c>
      <c r="T173" s="7">
        <v>0.17433018240005813</v>
      </c>
      <c r="U173" s="7">
        <v>-0.10689480071262138</v>
      </c>
      <c r="V173" s="7">
        <v>0.14827923711581836</v>
      </c>
      <c r="W173" s="7">
        <v>8.2073764871566535E-2</v>
      </c>
      <c r="X173" s="7">
        <v>-0.34281106794932148</v>
      </c>
      <c r="Y173" s="7">
        <v>-0.22814803313968629</v>
      </c>
      <c r="Z173" s="7">
        <v>0.5512280732089031</v>
      </c>
      <c r="AA173" s="11">
        <v>0.13601979595310471</v>
      </c>
      <c r="AC173" s="157"/>
      <c r="AN173" s="98"/>
      <c r="AO173" s="157"/>
      <c r="AZ173" s="98"/>
    </row>
    <row r="174" spans="2:52" x14ac:dyDescent="0.2">
      <c r="B174" s="1" t="s">
        <v>70</v>
      </c>
      <c r="C174" s="14">
        <v>104.7792</v>
      </c>
      <c r="D174" s="7">
        <v>105.0697</v>
      </c>
      <c r="E174" s="7">
        <v>105.0658</v>
      </c>
      <c r="F174" s="7">
        <v>105.2084</v>
      </c>
      <c r="G174" s="7">
        <v>104.6811</v>
      </c>
      <c r="H174" s="7">
        <v>104.6802</v>
      </c>
      <c r="I174" s="7">
        <v>104.6962</v>
      </c>
      <c r="J174" s="7">
        <v>104.7084</v>
      </c>
      <c r="K174" s="7">
        <v>104.8421</v>
      </c>
      <c r="L174" s="7">
        <v>104.7727</v>
      </c>
      <c r="M174" s="7">
        <v>104.7063</v>
      </c>
      <c r="N174" s="7">
        <v>105.0574</v>
      </c>
      <c r="O174" s="11">
        <v>104.9997</v>
      </c>
      <c r="P174" s="10">
        <v>0.27724968314321397</v>
      </c>
      <c r="Q174" s="7">
        <v>-3.7118217716445071E-3</v>
      </c>
      <c r="R174" s="7">
        <v>0.13572446980844541</v>
      </c>
      <c r="S174" s="7">
        <v>-0.50119572201458895</v>
      </c>
      <c r="T174" s="7">
        <v>-8.5975405302528838E-4</v>
      </c>
      <c r="U174" s="7">
        <v>1.5284647908587624E-2</v>
      </c>
      <c r="V174" s="7">
        <v>1.1652762946499379E-2</v>
      </c>
      <c r="W174" s="7">
        <v>0.12768794098659192</v>
      </c>
      <c r="X174" s="7">
        <v>-6.6194782439498709E-2</v>
      </c>
      <c r="Y174" s="7">
        <v>-6.3375287646497205E-2</v>
      </c>
      <c r="Z174" s="7">
        <v>0.33531888721118253</v>
      </c>
      <c r="AA174" s="11">
        <v>-5.4922356730698625E-2</v>
      </c>
      <c r="AC174" s="157"/>
      <c r="AN174" s="98"/>
      <c r="AO174" s="157"/>
      <c r="AZ174" s="98"/>
    </row>
    <row r="175" spans="2:52" x14ac:dyDescent="0.2">
      <c r="B175" s="1" t="s">
        <v>43</v>
      </c>
      <c r="C175" s="14">
        <v>126.824</v>
      </c>
      <c r="D175" s="7">
        <v>124.69199999999999</v>
      </c>
      <c r="E175" s="7">
        <v>124.3313</v>
      </c>
      <c r="F175" s="7">
        <v>123.88030000000001</v>
      </c>
      <c r="G175" s="7">
        <v>120.78619999999999</v>
      </c>
      <c r="H175" s="7">
        <v>120.1696</v>
      </c>
      <c r="I175" s="7">
        <v>120.4483</v>
      </c>
      <c r="J175" s="7">
        <v>120.3984</v>
      </c>
      <c r="K175" s="7">
        <v>120.2667</v>
      </c>
      <c r="L175" s="7">
        <v>120.154</v>
      </c>
      <c r="M175" s="7">
        <v>120.0534</v>
      </c>
      <c r="N175" s="7">
        <v>120.1422</v>
      </c>
      <c r="O175" s="11">
        <v>120.3582</v>
      </c>
      <c r="P175" s="10">
        <v>-1.6810698290544417</v>
      </c>
      <c r="Q175" s="7">
        <v>-0.28927276810059527</v>
      </c>
      <c r="R175" s="7">
        <v>-0.36274051666796164</v>
      </c>
      <c r="S175" s="7">
        <v>-2.4976529763005186</v>
      </c>
      <c r="T175" s="7">
        <v>-0.51048878100312056</v>
      </c>
      <c r="U175" s="7">
        <v>0.23192221660053841</v>
      </c>
      <c r="V175" s="7">
        <v>-4.1428563126260851E-2</v>
      </c>
      <c r="W175" s="7">
        <v>-0.10938683570545377</v>
      </c>
      <c r="X175" s="7">
        <v>-9.3708399748229393E-2</v>
      </c>
      <c r="Y175" s="7">
        <v>-8.3725885114103588E-2</v>
      </c>
      <c r="Z175" s="7">
        <v>7.3967084647337117E-2</v>
      </c>
      <c r="AA175" s="11">
        <v>0.17978695246132831</v>
      </c>
      <c r="AC175" s="157"/>
      <c r="AN175" s="98"/>
      <c r="AO175" s="157"/>
      <c r="AZ175" s="98"/>
    </row>
    <row r="176" spans="2:52" x14ac:dyDescent="0.2">
      <c r="B176" s="1" t="s">
        <v>45</v>
      </c>
      <c r="C176" s="14">
        <v>112.9907</v>
      </c>
      <c r="D176" s="7">
        <v>113.77460000000001</v>
      </c>
      <c r="E176" s="7">
        <v>113.961</v>
      </c>
      <c r="F176" s="7">
        <v>114.0218</v>
      </c>
      <c r="G176" s="7">
        <v>114.0008</v>
      </c>
      <c r="H176" s="7">
        <v>114.0578</v>
      </c>
      <c r="I176" s="7">
        <v>114.1699</v>
      </c>
      <c r="J176" s="7">
        <v>114.1718</v>
      </c>
      <c r="K176" s="7">
        <v>114.54340000000001</v>
      </c>
      <c r="L176" s="7">
        <v>114.5384</v>
      </c>
      <c r="M176" s="7">
        <v>114.58580000000001</v>
      </c>
      <c r="N176" s="7">
        <v>114.5137</v>
      </c>
      <c r="O176" s="11">
        <v>114.4859</v>
      </c>
      <c r="P176" s="10">
        <v>0.69377391236624142</v>
      </c>
      <c r="Q176" s="7">
        <v>0.16383270079612838</v>
      </c>
      <c r="R176" s="7">
        <v>5.33515851914255E-2</v>
      </c>
      <c r="S176" s="7">
        <v>-1.8417530682729791E-2</v>
      </c>
      <c r="T176" s="7">
        <v>4.9999649125271196E-2</v>
      </c>
      <c r="U176" s="7">
        <v>9.8283501873609777E-2</v>
      </c>
      <c r="V176" s="7">
        <v>1.6641864449440965E-3</v>
      </c>
      <c r="W176" s="7">
        <v>0.32547441662477145</v>
      </c>
      <c r="X176" s="7">
        <v>-4.3651576607728277E-3</v>
      </c>
      <c r="Y176" s="7">
        <v>4.1383501079123093E-2</v>
      </c>
      <c r="Z176" s="7">
        <v>-6.2922281818520304E-2</v>
      </c>
      <c r="AA176" s="11">
        <v>-2.4276571274877295E-2</v>
      </c>
      <c r="AC176" s="157"/>
      <c r="AN176" s="98"/>
      <c r="AO176" s="157"/>
      <c r="AZ176" s="98"/>
    </row>
    <row r="177" spans="2:52" x14ac:dyDescent="0.2">
      <c r="B177" s="1" t="s">
        <v>71</v>
      </c>
      <c r="C177" s="14">
        <v>112.0856</v>
      </c>
      <c r="D177" s="7">
        <v>112.71729999999999</v>
      </c>
      <c r="E177" s="7">
        <v>112.9847</v>
      </c>
      <c r="F177" s="7">
        <v>113.0275</v>
      </c>
      <c r="G177" s="7">
        <v>113.6545</v>
      </c>
      <c r="H177" s="7">
        <v>113.7384</v>
      </c>
      <c r="I177" s="7">
        <v>113.9588</v>
      </c>
      <c r="J177" s="7">
        <v>114.0758</v>
      </c>
      <c r="K177" s="7">
        <v>114.0775</v>
      </c>
      <c r="L177" s="7">
        <v>114.4738</v>
      </c>
      <c r="M177" s="7">
        <v>114.6123</v>
      </c>
      <c r="N177" s="7">
        <v>114.8361</v>
      </c>
      <c r="O177" s="11">
        <v>114.9233</v>
      </c>
      <c r="P177" s="10">
        <v>0.5635871155616734</v>
      </c>
      <c r="Q177" s="7">
        <v>0.23723066468058512</v>
      </c>
      <c r="R177" s="7">
        <v>3.7881235246896017E-2</v>
      </c>
      <c r="S177" s="7">
        <v>0.55473225542456062</v>
      </c>
      <c r="T177" s="7">
        <v>7.3820218293160295E-2</v>
      </c>
      <c r="U177" s="7">
        <v>0.19377800285567401</v>
      </c>
      <c r="V177" s="7">
        <v>0.10266868376992776</v>
      </c>
      <c r="W177" s="7">
        <v>1.4902371931641862E-3</v>
      </c>
      <c r="X177" s="7">
        <v>0.34739541101443888</v>
      </c>
      <c r="Y177" s="7">
        <v>0.12098838336807864</v>
      </c>
      <c r="Z177" s="7">
        <v>0.19526700013872605</v>
      </c>
      <c r="AA177" s="11">
        <v>7.5934309855520798E-2</v>
      </c>
      <c r="AC177" s="157"/>
      <c r="AN177" s="98"/>
      <c r="AO177" s="157"/>
      <c r="AZ177" s="98"/>
    </row>
    <row r="178" spans="2:52" x14ac:dyDescent="0.2">
      <c r="B178" s="48" t="s">
        <v>48</v>
      </c>
      <c r="C178" s="26">
        <v>95.724590000000006</v>
      </c>
      <c r="D178" s="20">
        <v>96.206540000000004</v>
      </c>
      <c r="E178" s="20">
        <v>96.575100000000006</v>
      </c>
      <c r="F178" s="20">
        <v>96.934079999999994</v>
      </c>
      <c r="G178" s="20">
        <v>98.618440000000007</v>
      </c>
      <c r="H178" s="20">
        <v>99.572230000000005</v>
      </c>
      <c r="I178" s="20">
        <v>99.178790000000006</v>
      </c>
      <c r="J178" s="20">
        <v>98.148229999999998</v>
      </c>
      <c r="K178" s="20">
        <v>97.897930000000002</v>
      </c>
      <c r="L178" s="20">
        <v>99.299809999999994</v>
      </c>
      <c r="M178" s="20">
        <v>99.704920000000001</v>
      </c>
      <c r="N178" s="20">
        <v>99.837220000000002</v>
      </c>
      <c r="O178" s="19">
        <v>101.09229999999999</v>
      </c>
      <c r="P178" s="21">
        <v>0.5034756482111834</v>
      </c>
      <c r="Q178" s="20">
        <v>0.38309245920287976</v>
      </c>
      <c r="R178" s="20">
        <v>0.37171072046520098</v>
      </c>
      <c r="S178" s="20">
        <v>1.737634483145672</v>
      </c>
      <c r="T178" s="20">
        <v>0.96715178216163</v>
      </c>
      <c r="U178" s="20">
        <v>-0.39513024866471125</v>
      </c>
      <c r="V178" s="20">
        <v>-1.039093136748299</v>
      </c>
      <c r="W178" s="20">
        <v>-0.25502242883034748</v>
      </c>
      <c r="X178" s="20">
        <v>1.4319812482245449</v>
      </c>
      <c r="Y178" s="20">
        <v>0.40796654092289569</v>
      </c>
      <c r="Z178" s="20">
        <v>0.13269154621457072</v>
      </c>
      <c r="AA178" s="19">
        <v>1.2571263502729668</v>
      </c>
      <c r="AB178" s="7">
        <f>(AB161/AB162)*100</f>
        <v>98.597784902755819</v>
      </c>
      <c r="AC178" s="10"/>
      <c r="AN178" s="98"/>
      <c r="AO178" s="157"/>
      <c r="AZ178" s="98"/>
    </row>
    <row r="179" spans="2:52" x14ac:dyDescent="0.2">
      <c r="B179" s="48" t="s">
        <v>73</v>
      </c>
      <c r="C179" s="26">
        <v>101.20650000000001</v>
      </c>
      <c r="D179" s="20">
        <v>101.7186</v>
      </c>
      <c r="E179" s="20">
        <v>102.1113</v>
      </c>
      <c r="F179" s="20">
        <v>103.40470000000001</v>
      </c>
      <c r="G179" s="20">
        <v>104.2068</v>
      </c>
      <c r="H179" s="20">
        <v>105.2555</v>
      </c>
      <c r="I179" s="20">
        <v>105.1812</v>
      </c>
      <c r="J179" s="20">
        <v>104.8368</v>
      </c>
      <c r="K179" s="20">
        <v>104.7684</v>
      </c>
      <c r="L179" s="20">
        <v>106.8021</v>
      </c>
      <c r="M179" s="20">
        <v>107.4628</v>
      </c>
      <c r="N179" s="20">
        <v>107.962</v>
      </c>
      <c r="O179" s="19">
        <v>109.36790000000001</v>
      </c>
      <c r="P179" s="21">
        <v>0.50599516829451618</v>
      </c>
      <c r="Q179" s="20">
        <v>0.3860650854416055</v>
      </c>
      <c r="R179" s="20">
        <v>1.2666570692959598</v>
      </c>
      <c r="S179" s="20">
        <v>0.77569007985129867</v>
      </c>
      <c r="T179" s="20">
        <v>1.0063642679748315</v>
      </c>
      <c r="U179" s="20">
        <v>-7.0590135432346837E-2</v>
      </c>
      <c r="V179" s="20">
        <v>-0.3274349408449489</v>
      </c>
      <c r="W179" s="20">
        <v>-6.5244265372461682E-2</v>
      </c>
      <c r="X179" s="20">
        <v>1.941138740307188</v>
      </c>
      <c r="Y179" s="20">
        <v>0.61862079490946864</v>
      </c>
      <c r="Z179" s="20">
        <v>0.46453284299311193</v>
      </c>
      <c r="AA179" s="19">
        <v>1.3022174468794601</v>
      </c>
      <c r="AB179" s="7">
        <f>AB161/AB171*100</f>
        <v>105.25909537671518</v>
      </c>
      <c r="AC179" s="157"/>
      <c r="AN179" s="98"/>
      <c r="AO179" s="157"/>
      <c r="AZ179" s="98"/>
    </row>
    <row r="180" spans="2:52" ht="24" customHeight="1" x14ac:dyDescent="0.2">
      <c r="B180" s="22" t="s">
        <v>86</v>
      </c>
      <c r="C180" s="2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5"/>
      <c r="P180" s="24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5"/>
      <c r="AC180" s="157"/>
      <c r="AN180" s="98"/>
      <c r="AO180" s="157"/>
      <c r="AZ180" s="98"/>
    </row>
    <row r="181" spans="2:52" x14ac:dyDescent="0.2">
      <c r="B181" s="1" t="s">
        <v>15</v>
      </c>
      <c r="C181" s="14">
        <v>116.21420000000001</v>
      </c>
      <c r="D181" s="7">
        <v>116.8763</v>
      </c>
      <c r="E181" s="7">
        <v>117.45780000000001</v>
      </c>
      <c r="F181" s="7">
        <v>119.05840000000001</v>
      </c>
      <c r="G181" s="7">
        <v>119.7544</v>
      </c>
      <c r="H181" s="7">
        <v>121.02379999999999</v>
      </c>
      <c r="I181" s="7">
        <v>121.0215</v>
      </c>
      <c r="J181" s="7">
        <v>120.6507</v>
      </c>
      <c r="K181" s="7">
        <v>120.72450000000001</v>
      </c>
      <c r="L181" s="7">
        <v>123.07080000000001</v>
      </c>
      <c r="M181" s="7">
        <v>123.8061</v>
      </c>
      <c r="N181" s="7">
        <v>124.7701</v>
      </c>
      <c r="O181" s="11">
        <v>126.4494</v>
      </c>
      <c r="P181" s="10">
        <v>0.56972383753447964</v>
      </c>
      <c r="Q181" s="7">
        <v>0.49753457287748287</v>
      </c>
      <c r="R181" s="7">
        <v>1.3627021789953497</v>
      </c>
      <c r="S181" s="7">
        <v>0.58458705979586323</v>
      </c>
      <c r="T181" s="7">
        <v>1.0600028057424113</v>
      </c>
      <c r="U181" s="7">
        <v>-1.9004526382340391E-3</v>
      </c>
      <c r="V181" s="7">
        <v>-0.3063918394665433</v>
      </c>
      <c r="W181" s="7">
        <v>6.1168314812931578E-2</v>
      </c>
      <c r="X181" s="7">
        <v>1.9435160220170715</v>
      </c>
      <c r="Y181" s="7">
        <v>0.59746097368343687</v>
      </c>
      <c r="Z181" s="7">
        <v>0.77863691692089376</v>
      </c>
      <c r="AA181" s="11">
        <v>1.3459154076176887</v>
      </c>
      <c r="AC181" s="157"/>
      <c r="AN181" s="98"/>
      <c r="AO181" s="157"/>
      <c r="AZ181" s="98"/>
    </row>
    <row r="182" spans="2:52" x14ac:dyDescent="0.2">
      <c r="B182" s="1" t="s">
        <v>21</v>
      </c>
      <c r="C182" s="14">
        <v>121.5599</v>
      </c>
      <c r="D182" s="7">
        <v>121.65730000000001</v>
      </c>
      <c r="E182" s="7">
        <v>121.7868</v>
      </c>
      <c r="F182" s="7">
        <v>122.9619</v>
      </c>
      <c r="G182" s="7">
        <v>121.5367</v>
      </c>
      <c r="H182" s="7">
        <v>121.6515</v>
      </c>
      <c r="I182" s="7">
        <v>122.15179999999999</v>
      </c>
      <c r="J182" s="7">
        <v>123.1144</v>
      </c>
      <c r="K182" s="7">
        <v>123.4674</v>
      </c>
      <c r="L182" s="7">
        <v>124.042</v>
      </c>
      <c r="M182" s="7">
        <v>124.2465</v>
      </c>
      <c r="N182" s="7">
        <v>125.0228</v>
      </c>
      <c r="O182" s="11">
        <v>125.1104</v>
      </c>
      <c r="P182" s="10">
        <v>8.0125107045997471E-2</v>
      </c>
      <c r="Q182" s="7">
        <v>0.10644655109063991</v>
      </c>
      <c r="R182" s="7">
        <v>0.96488289371261948</v>
      </c>
      <c r="S182" s="7">
        <v>-1.1590582123405735</v>
      </c>
      <c r="T182" s="7">
        <v>9.445706523215E-2</v>
      </c>
      <c r="U182" s="7">
        <v>0.41125674570391307</v>
      </c>
      <c r="V182" s="7">
        <v>0.78803587012226517</v>
      </c>
      <c r="W182" s="7">
        <v>0.28672519217897696</v>
      </c>
      <c r="X182" s="7">
        <v>0.46538600472675684</v>
      </c>
      <c r="Y182" s="7">
        <v>0.16486351397107102</v>
      </c>
      <c r="Z182" s="7">
        <v>0.62480633257275353</v>
      </c>
      <c r="AA182" s="11">
        <v>7.0067219739115422E-2</v>
      </c>
      <c r="AC182" s="157"/>
      <c r="AN182" s="98"/>
      <c r="AO182" s="157"/>
      <c r="AZ182" s="98"/>
    </row>
    <row r="183" spans="2:52" x14ac:dyDescent="0.2">
      <c r="B183" s="56" t="s">
        <v>23</v>
      </c>
      <c r="C183" s="26">
        <v>123.7473</v>
      </c>
      <c r="D183" s="20">
        <v>123.7877</v>
      </c>
      <c r="E183" s="20">
        <v>123.898</v>
      </c>
      <c r="F183" s="20">
        <v>125.3806</v>
      </c>
      <c r="G183" s="20">
        <v>123.5971</v>
      </c>
      <c r="H183" s="20">
        <v>123.6874</v>
      </c>
      <c r="I183" s="20">
        <v>124.29730000000001</v>
      </c>
      <c r="J183" s="20">
        <v>125.5227</v>
      </c>
      <c r="K183" s="20">
        <v>125.92910000000001</v>
      </c>
      <c r="L183" s="20">
        <v>126.6755</v>
      </c>
      <c r="M183" s="20">
        <v>126.93510000000001</v>
      </c>
      <c r="N183" s="20">
        <v>127.8528</v>
      </c>
      <c r="O183" s="19">
        <v>127.95399999999999</v>
      </c>
      <c r="P183" s="21">
        <v>3.2647176948511464E-2</v>
      </c>
      <c r="Q183" s="20">
        <v>8.910416786158494E-2</v>
      </c>
      <c r="R183" s="20">
        <v>1.1966294855445649</v>
      </c>
      <c r="S183" s="20">
        <v>-1.4224688667943872</v>
      </c>
      <c r="T183" s="20">
        <v>7.3059966617339045E-2</v>
      </c>
      <c r="U183" s="20">
        <v>0.49309792266634306</v>
      </c>
      <c r="V183" s="20">
        <v>0.98586212250788496</v>
      </c>
      <c r="W183" s="20">
        <v>0.32376613951102468</v>
      </c>
      <c r="X183" s="20">
        <v>0.59271447187345427</v>
      </c>
      <c r="Y183" s="20">
        <v>0.20493307703542205</v>
      </c>
      <c r="Z183" s="20">
        <v>0.72296787886092684</v>
      </c>
      <c r="AA183" s="19">
        <v>7.9153526555532233E-2</v>
      </c>
      <c r="AC183" s="157"/>
      <c r="AN183" s="98"/>
      <c r="AO183" s="157"/>
      <c r="AZ183" s="98"/>
    </row>
    <row r="184" spans="2:52" x14ac:dyDescent="0.2">
      <c r="B184" s="1" t="s">
        <v>25</v>
      </c>
      <c r="C184" s="14">
        <v>129.1189</v>
      </c>
      <c r="D184" s="7">
        <v>129.46799999999999</v>
      </c>
      <c r="E184" s="7">
        <v>129.3683</v>
      </c>
      <c r="F184" s="7">
        <v>132.64769999999999</v>
      </c>
      <c r="G184" s="7">
        <v>129.64599999999999</v>
      </c>
      <c r="H184" s="7">
        <v>129.31190000000001</v>
      </c>
      <c r="I184" s="7">
        <v>129.95429999999999</v>
      </c>
      <c r="J184" s="7">
        <v>132.5102</v>
      </c>
      <c r="K184" s="7">
        <v>133.2921</v>
      </c>
      <c r="L184" s="7">
        <v>134.22030000000001</v>
      </c>
      <c r="M184" s="7">
        <v>134.3075</v>
      </c>
      <c r="N184" s="7">
        <v>136.22810000000001</v>
      </c>
      <c r="O184" s="11">
        <v>135.80520000000001</v>
      </c>
      <c r="P184" s="10">
        <v>0.27037095266455402</v>
      </c>
      <c r="Q184" s="7">
        <v>-7.7007445855334422E-2</v>
      </c>
      <c r="R184" s="7">
        <v>2.5349332100676758</v>
      </c>
      <c r="S184" s="7">
        <v>-2.2629114564368624</v>
      </c>
      <c r="T184" s="7">
        <v>-0.25770174166574988</v>
      </c>
      <c r="U184" s="7">
        <v>0.49678335868545792</v>
      </c>
      <c r="V184" s="7">
        <v>1.9667683177855666</v>
      </c>
      <c r="W184" s="7">
        <v>0.59006778346120337</v>
      </c>
      <c r="X184" s="7">
        <v>0.69636535098479502</v>
      </c>
      <c r="Y184" s="7">
        <v>6.4967817833811808E-2</v>
      </c>
      <c r="Z184" s="7">
        <v>1.4300020475401651</v>
      </c>
      <c r="AA184" s="11">
        <v>-0.31043521857825107</v>
      </c>
      <c r="AC184" s="157"/>
      <c r="AN184" s="98"/>
      <c r="AO184" s="157"/>
      <c r="AZ184" s="98"/>
    </row>
    <row r="185" spans="2:52" x14ac:dyDescent="0.2">
      <c r="B185" s="1" t="s">
        <v>67</v>
      </c>
      <c r="C185" s="14">
        <v>121.3633</v>
      </c>
      <c r="D185" s="7">
        <v>122.6165</v>
      </c>
      <c r="E185" s="7">
        <v>123.3802</v>
      </c>
      <c r="F185" s="7">
        <v>123.7278</v>
      </c>
      <c r="G185" s="7">
        <v>123.9102</v>
      </c>
      <c r="H185" s="7">
        <v>125.035</v>
      </c>
      <c r="I185" s="7">
        <v>126.23439999999999</v>
      </c>
      <c r="J185" s="7">
        <v>126.5885</v>
      </c>
      <c r="K185" s="7">
        <v>126.9314</v>
      </c>
      <c r="L185" s="7">
        <v>128.4581</v>
      </c>
      <c r="M185" s="7">
        <v>129.1388</v>
      </c>
      <c r="N185" s="7">
        <v>129.262</v>
      </c>
      <c r="O185" s="11">
        <v>130.11279999999999</v>
      </c>
      <c r="P185" s="10">
        <v>1.0326021128298315</v>
      </c>
      <c r="Q185" s="7">
        <v>0.62283624145200689</v>
      </c>
      <c r="R185" s="7">
        <v>0.28173078014138403</v>
      </c>
      <c r="S185" s="7">
        <v>0.14742038571768123</v>
      </c>
      <c r="T185" s="7">
        <v>0.90775416390256269</v>
      </c>
      <c r="U185" s="7">
        <v>0.95925140960530819</v>
      </c>
      <c r="V185" s="7">
        <v>0.28050990855107844</v>
      </c>
      <c r="W185" s="7">
        <v>0.2708776863617155</v>
      </c>
      <c r="X185" s="7">
        <v>1.2027756725286298</v>
      </c>
      <c r="Y185" s="7">
        <v>0.52990041110681352</v>
      </c>
      <c r="Z185" s="7">
        <v>9.5401227206693182E-2</v>
      </c>
      <c r="AA185" s="11">
        <v>0.65819807832154265</v>
      </c>
      <c r="AC185" s="157"/>
      <c r="AN185" s="98"/>
      <c r="AO185" s="157"/>
      <c r="AZ185" s="98"/>
    </row>
    <row r="186" spans="2:52" x14ac:dyDescent="0.2">
      <c r="B186" s="1" t="s">
        <v>28</v>
      </c>
      <c r="C186" s="14">
        <v>114.0744</v>
      </c>
      <c r="D186" s="7">
        <v>114.3695</v>
      </c>
      <c r="E186" s="7">
        <v>114.8005</v>
      </c>
      <c r="F186" s="7">
        <v>114.6708</v>
      </c>
      <c r="G186" s="7">
        <v>114.566</v>
      </c>
      <c r="H186" s="7">
        <v>114.74890000000001</v>
      </c>
      <c r="I186" s="7">
        <v>115.12949999999999</v>
      </c>
      <c r="J186" s="7">
        <v>115.2619</v>
      </c>
      <c r="K186" s="7">
        <v>115.2872</v>
      </c>
      <c r="L186" s="7">
        <v>115.56740000000001</v>
      </c>
      <c r="M186" s="7">
        <v>115.886</v>
      </c>
      <c r="N186" s="7">
        <v>116.0292</v>
      </c>
      <c r="O186" s="11">
        <v>116.2223</v>
      </c>
      <c r="P186" s="10">
        <v>0.25869081932493621</v>
      </c>
      <c r="Q186" s="7">
        <v>0.37684872278010956</v>
      </c>
      <c r="R186" s="7">
        <v>-0.11297860200957287</v>
      </c>
      <c r="S186" s="7">
        <v>-9.1392054472452744E-2</v>
      </c>
      <c r="T186" s="7">
        <v>0.15964596826283853</v>
      </c>
      <c r="U186" s="7">
        <v>0.33168073942319876</v>
      </c>
      <c r="V186" s="7">
        <v>0.11500093373114978</v>
      </c>
      <c r="W186" s="7">
        <v>2.1950011235283673E-2</v>
      </c>
      <c r="X186" s="7">
        <v>0.2430451949566021</v>
      </c>
      <c r="Y186" s="7">
        <v>0.27568328092523436</v>
      </c>
      <c r="Z186" s="7">
        <v>0.1235697150648114</v>
      </c>
      <c r="AA186" s="11">
        <v>0.16642362439799735</v>
      </c>
      <c r="AC186" s="157"/>
      <c r="AN186" s="98"/>
      <c r="AO186" s="157"/>
      <c r="AZ186" s="98"/>
    </row>
    <row r="187" spans="2:52" x14ac:dyDescent="0.2">
      <c r="B187" s="1" t="s">
        <v>30</v>
      </c>
      <c r="C187" s="14">
        <v>117.89449999999999</v>
      </c>
      <c r="D187" s="7">
        <v>118.41160000000001</v>
      </c>
      <c r="E187" s="7">
        <v>118.5145</v>
      </c>
      <c r="F187" s="7">
        <v>118.7659</v>
      </c>
      <c r="G187" s="7">
        <v>119.2291</v>
      </c>
      <c r="H187" s="7">
        <v>119.78660000000001</v>
      </c>
      <c r="I187" s="7">
        <v>121.0226</v>
      </c>
      <c r="J187" s="7">
        <v>121.6255</v>
      </c>
      <c r="K187" s="7">
        <v>121.532</v>
      </c>
      <c r="L187" s="7">
        <v>121.5942</v>
      </c>
      <c r="M187" s="7">
        <v>122.06610000000001</v>
      </c>
      <c r="N187" s="7">
        <v>122.4209</v>
      </c>
      <c r="O187" s="11">
        <v>122.429</v>
      </c>
      <c r="P187" s="10">
        <v>0.4386124882840281</v>
      </c>
      <c r="Q187" s="7">
        <v>8.6900269905981431E-2</v>
      </c>
      <c r="R187" s="7">
        <v>0.21212594239523758</v>
      </c>
      <c r="S187" s="7">
        <v>0.39001093748289745</v>
      </c>
      <c r="T187" s="7">
        <v>0.46758719138197352</v>
      </c>
      <c r="U187" s="7">
        <v>1.0318349464798149</v>
      </c>
      <c r="V187" s="7">
        <v>0.49817141591736197</v>
      </c>
      <c r="W187" s="7">
        <v>-7.6875326309043673E-2</v>
      </c>
      <c r="X187" s="7">
        <v>5.1179936148507597E-2</v>
      </c>
      <c r="Y187" s="7">
        <v>0.38809416896530025</v>
      </c>
      <c r="Z187" s="7">
        <v>0.29066219040339403</v>
      </c>
      <c r="AA187" s="11">
        <v>6.6165172776861516E-3</v>
      </c>
      <c r="AC187" s="157"/>
      <c r="AN187" s="98"/>
      <c r="AO187" s="157"/>
      <c r="AZ187" s="98"/>
    </row>
    <row r="188" spans="2:52" x14ac:dyDescent="0.2">
      <c r="B188" s="1" t="s">
        <v>32</v>
      </c>
      <c r="C188" s="14">
        <v>116.5575</v>
      </c>
      <c r="D188" s="7">
        <v>117.1498</v>
      </c>
      <c r="E188" s="7">
        <v>117.11450000000001</v>
      </c>
      <c r="F188" s="7">
        <v>117.8798</v>
      </c>
      <c r="G188" s="7">
        <v>118.5359</v>
      </c>
      <c r="H188" s="7">
        <v>118.6611</v>
      </c>
      <c r="I188" s="7">
        <v>118.75490000000001</v>
      </c>
      <c r="J188" s="7">
        <v>119.2283</v>
      </c>
      <c r="K188" s="7">
        <v>119.44710000000001</v>
      </c>
      <c r="L188" s="7">
        <v>119.75700000000001</v>
      </c>
      <c r="M188" s="7">
        <v>120.28870000000001</v>
      </c>
      <c r="N188" s="7">
        <v>120.8704</v>
      </c>
      <c r="O188" s="11">
        <v>121.4055</v>
      </c>
      <c r="P188" s="10">
        <v>0.50816120798746933</v>
      </c>
      <c r="Q188" s="7">
        <v>-3.0132360447898621E-2</v>
      </c>
      <c r="R188" s="7">
        <v>0.6534630639246175</v>
      </c>
      <c r="S188" s="7">
        <v>0.55658391005074237</v>
      </c>
      <c r="T188" s="7">
        <v>0.1056220098721203</v>
      </c>
      <c r="U188" s="7">
        <v>7.9048652001373371E-2</v>
      </c>
      <c r="V188" s="7">
        <v>0.39863618259120087</v>
      </c>
      <c r="W188" s="7">
        <v>0.18351347792428613</v>
      </c>
      <c r="X188" s="7">
        <v>0.25944539465587607</v>
      </c>
      <c r="Y188" s="7">
        <v>0.44398239768865344</v>
      </c>
      <c r="Z188" s="7">
        <v>0.48358657130719496</v>
      </c>
      <c r="AA188" s="11">
        <v>0.44270557555861473</v>
      </c>
      <c r="AC188" s="157"/>
      <c r="AN188" s="98"/>
      <c r="AO188" s="157"/>
      <c r="AZ188" s="98"/>
    </row>
    <row r="189" spans="2:52" x14ac:dyDescent="0.2">
      <c r="B189" s="1" t="s">
        <v>68</v>
      </c>
      <c r="C189" s="14">
        <v>106.6173</v>
      </c>
      <c r="D189" s="7">
        <v>106.75190000000001</v>
      </c>
      <c r="E189" s="7">
        <v>106.7958</v>
      </c>
      <c r="F189" s="7">
        <v>106.7929</v>
      </c>
      <c r="G189" s="7">
        <v>107.0561</v>
      </c>
      <c r="H189" s="7">
        <v>107.06529999999999</v>
      </c>
      <c r="I189" s="7">
        <v>107.14109999999999</v>
      </c>
      <c r="J189" s="7">
        <v>107.4404</v>
      </c>
      <c r="K189" s="7">
        <v>107.33750000000001</v>
      </c>
      <c r="L189" s="7">
        <v>107.3359</v>
      </c>
      <c r="M189" s="7">
        <v>107.64960000000001</v>
      </c>
      <c r="N189" s="7">
        <v>107.7872</v>
      </c>
      <c r="O189" s="11">
        <v>108.0655</v>
      </c>
      <c r="P189" s="10">
        <v>0.1262459281936478</v>
      </c>
      <c r="Q189" s="7">
        <v>4.1123389841298943E-2</v>
      </c>
      <c r="R189" s="7">
        <v>-2.7154625930952284E-3</v>
      </c>
      <c r="S189" s="7">
        <v>0.24645833196775971</v>
      </c>
      <c r="T189" s="7">
        <v>8.5936252114478008E-3</v>
      </c>
      <c r="U189" s="7">
        <v>7.0797914917345744E-2</v>
      </c>
      <c r="V189" s="7">
        <v>0.27935124802713651</v>
      </c>
      <c r="W189" s="7">
        <v>-9.5774029136145356E-2</v>
      </c>
      <c r="X189" s="7">
        <v>-1.4906253639319733E-3</v>
      </c>
      <c r="Y189" s="7">
        <v>0.29226009191706726</v>
      </c>
      <c r="Z189" s="7">
        <v>0.12782211917182409</v>
      </c>
      <c r="AA189" s="11">
        <v>0.25819392284056136</v>
      </c>
      <c r="AC189" s="157"/>
      <c r="AN189" s="98"/>
      <c r="AO189" s="157"/>
      <c r="AZ189" s="98"/>
    </row>
    <row r="190" spans="2:52" x14ac:dyDescent="0.2">
      <c r="B190" s="1" t="s">
        <v>35</v>
      </c>
      <c r="C190" s="14">
        <v>128.52930000000001</v>
      </c>
      <c r="D190" s="7">
        <v>124.95310000000001</v>
      </c>
      <c r="E190" s="7">
        <v>124.53279999999999</v>
      </c>
      <c r="F190" s="7">
        <v>124.37869999999999</v>
      </c>
      <c r="G190" s="7">
        <v>119.6799</v>
      </c>
      <c r="H190" s="7">
        <v>119.3297</v>
      </c>
      <c r="I190" s="7">
        <v>119.19450000000001</v>
      </c>
      <c r="J190" s="7">
        <v>119.0609</v>
      </c>
      <c r="K190" s="7">
        <v>119.07040000000001</v>
      </c>
      <c r="L190" s="7">
        <v>119.07940000000001</v>
      </c>
      <c r="M190" s="7">
        <v>119.0244</v>
      </c>
      <c r="N190" s="7">
        <v>119.0677</v>
      </c>
      <c r="O190" s="11">
        <v>119.5491</v>
      </c>
      <c r="P190" s="10">
        <v>-2.7824005888151571</v>
      </c>
      <c r="Q190" s="7">
        <v>-0.33636620459997518</v>
      </c>
      <c r="R190" s="7">
        <v>-0.1237424999678797</v>
      </c>
      <c r="S190" s="7">
        <v>-3.7778172629236288</v>
      </c>
      <c r="T190" s="7">
        <v>-0.29261388086052958</v>
      </c>
      <c r="U190" s="7">
        <v>-0.11329953900830854</v>
      </c>
      <c r="V190" s="7">
        <v>-0.1120857086526654</v>
      </c>
      <c r="W190" s="7">
        <v>7.9791098505073692E-3</v>
      </c>
      <c r="X190" s="7">
        <v>7.5585535951843115E-3</v>
      </c>
      <c r="Y190" s="7">
        <v>-4.6187669739692017E-2</v>
      </c>
      <c r="Z190" s="7">
        <v>3.6379095378764451E-2</v>
      </c>
      <c r="AA190" s="11">
        <v>0.40430780136006123</v>
      </c>
      <c r="AC190" s="157"/>
      <c r="AN190" s="98"/>
      <c r="AO190" s="157"/>
      <c r="AZ190" s="98"/>
    </row>
    <row r="191" spans="2:52" x14ac:dyDescent="0.2">
      <c r="B191" s="48" t="s">
        <v>37</v>
      </c>
      <c r="C191" s="26">
        <v>114.8857</v>
      </c>
      <c r="D191" s="20">
        <v>115.0449</v>
      </c>
      <c r="E191" s="20">
        <v>115.1771</v>
      </c>
      <c r="F191" s="20">
        <v>115.2522</v>
      </c>
      <c r="G191" s="20">
        <v>115.0549</v>
      </c>
      <c r="H191" s="20">
        <v>115.1161</v>
      </c>
      <c r="I191" s="20">
        <v>115.2084</v>
      </c>
      <c r="J191" s="20">
        <v>115.2873</v>
      </c>
      <c r="K191" s="20">
        <v>115.3955</v>
      </c>
      <c r="L191" s="20">
        <v>115.35290000000001</v>
      </c>
      <c r="M191" s="20">
        <v>115.2921</v>
      </c>
      <c r="N191" s="20">
        <v>115.62520000000001</v>
      </c>
      <c r="O191" s="19">
        <v>115.6546</v>
      </c>
      <c r="P191" s="21">
        <v>0.13857251163547635</v>
      </c>
      <c r="Q191" s="20">
        <v>0.11491165623160821</v>
      </c>
      <c r="R191" s="20">
        <v>6.5203933768089459E-2</v>
      </c>
      <c r="S191" s="20">
        <v>-0.17118979073718199</v>
      </c>
      <c r="T191" s="20">
        <v>5.3191997907085634E-2</v>
      </c>
      <c r="U191" s="20">
        <v>8.0179922704117404E-2</v>
      </c>
      <c r="V191" s="20">
        <v>6.8484589665340739E-2</v>
      </c>
      <c r="W191" s="20">
        <v>9.3852488522149904E-2</v>
      </c>
      <c r="X191" s="20">
        <v>-3.6916517541839229E-2</v>
      </c>
      <c r="Y191" s="20">
        <v>-5.2707820956387229E-2</v>
      </c>
      <c r="Z191" s="20">
        <v>0.28891832137674806</v>
      </c>
      <c r="AA191" s="19">
        <v>2.5426983045214565E-2</v>
      </c>
      <c r="AC191" s="157"/>
      <c r="AN191" s="98"/>
      <c r="AO191" s="157"/>
      <c r="AZ191" s="98"/>
    </row>
    <row r="192" spans="2:52" x14ac:dyDescent="0.2">
      <c r="B192" s="1" t="s">
        <v>39</v>
      </c>
      <c r="C192" s="14">
        <v>112.2709</v>
      </c>
      <c r="D192" s="7">
        <v>112.55249999999999</v>
      </c>
      <c r="E192" s="7">
        <v>112.6046</v>
      </c>
      <c r="F192" s="7">
        <v>112.78830000000001</v>
      </c>
      <c r="G192" s="7">
        <v>113.4686</v>
      </c>
      <c r="H192" s="7">
        <v>113.7355</v>
      </c>
      <c r="I192" s="7">
        <v>113.58029999999999</v>
      </c>
      <c r="J192" s="7">
        <v>114.0043</v>
      </c>
      <c r="K192" s="7">
        <v>113.5341</v>
      </c>
      <c r="L192" s="7">
        <v>114.0466</v>
      </c>
      <c r="M192" s="7">
        <v>113.81270000000001</v>
      </c>
      <c r="N192" s="7">
        <v>113.5391</v>
      </c>
      <c r="O192" s="11">
        <v>113.2248</v>
      </c>
      <c r="P192" s="10">
        <v>0.25082189596769722</v>
      </c>
      <c r="Q192" s="7">
        <v>4.6289509340094646E-2</v>
      </c>
      <c r="R192" s="7">
        <v>0.16313720753859232</v>
      </c>
      <c r="S192" s="7">
        <v>0.60316539924796131</v>
      </c>
      <c r="T192" s="7">
        <v>0.23521925889629977</v>
      </c>
      <c r="U192" s="7">
        <v>-0.13645695495250629</v>
      </c>
      <c r="V192" s="7">
        <v>0.3733041733469683</v>
      </c>
      <c r="W192" s="7">
        <v>-0.41244058338150885</v>
      </c>
      <c r="X192" s="7">
        <v>0.45140622949404879</v>
      </c>
      <c r="Y192" s="7">
        <v>-0.20509160290617284</v>
      </c>
      <c r="Z192" s="7">
        <v>-0.2403949647095639</v>
      </c>
      <c r="AA192" s="11">
        <v>-0.27682093657603668</v>
      </c>
      <c r="AC192" s="157"/>
      <c r="AN192" s="98"/>
      <c r="AO192" s="157"/>
      <c r="AZ192" s="98"/>
    </row>
    <row r="193" spans="1:52" x14ac:dyDescent="0.2">
      <c r="B193" s="1" t="s">
        <v>78</v>
      </c>
      <c r="C193" s="14">
        <v>115.46380000000001</v>
      </c>
      <c r="D193" s="7">
        <v>115.514</v>
      </c>
      <c r="E193" s="7">
        <v>115.70010000000001</v>
      </c>
      <c r="F193" s="7">
        <v>116.06019999999999</v>
      </c>
      <c r="G193" s="7">
        <v>116.3202</v>
      </c>
      <c r="H193" s="7">
        <v>116.5284</v>
      </c>
      <c r="I193" s="7">
        <v>116.39400000000001</v>
      </c>
      <c r="J193" s="7">
        <v>116.5749</v>
      </c>
      <c r="K193" s="7">
        <v>116.6716</v>
      </c>
      <c r="L193" s="7">
        <v>116.2615</v>
      </c>
      <c r="M193" s="7">
        <v>115.9679</v>
      </c>
      <c r="N193" s="7">
        <v>116.6253</v>
      </c>
      <c r="O193" s="11">
        <v>116.7809</v>
      </c>
      <c r="P193" s="10">
        <v>4.347682996747862E-2</v>
      </c>
      <c r="Q193" s="7">
        <v>0.16110601312395934</v>
      </c>
      <c r="R193" s="7">
        <v>0.31123568605384833</v>
      </c>
      <c r="S193" s="7">
        <v>0.22402167151185773</v>
      </c>
      <c r="T193" s="7">
        <v>0.17898868812124211</v>
      </c>
      <c r="U193" s="7">
        <v>-0.11533669045485856</v>
      </c>
      <c r="V193" s="7">
        <v>0.15542038249393789</v>
      </c>
      <c r="W193" s="7">
        <v>8.295096114171957E-2</v>
      </c>
      <c r="X193" s="7">
        <v>-0.35149942231014225</v>
      </c>
      <c r="Y193" s="7">
        <v>-0.25253415791125855</v>
      </c>
      <c r="Z193" s="7">
        <v>0.56688100758916526</v>
      </c>
      <c r="AA193" s="11">
        <v>0.13341873504291679</v>
      </c>
      <c r="AC193" s="157"/>
      <c r="AN193" s="98"/>
      <c r="AO193" s="157"/>
      <c r="AZ193" s="98"/>
    </row>
    <row r="194" spans="1:52" x14ac:dyDescent="0.2">
      <c r="B194" s="1" t="s">
        <v>70</v>
      </c>
      <c r="C194" s="14">
        <v>104.7753</v>
      </c>
      <c r="D194" s="7">
        <v>105.07210000000001</v>
      </c>
      <c r="E194" s="7">
        <v>105.0621</v>
      </c>
      <c r="F194" s="7">
        <v>105.2089</v>
      </c>
      <c r="G194" s="7">
        <v>104.6519</v>
      </c>
      <c r="H194" s="7">
        <v>104.651</v>
      </c>
      <c r="I194" s="7">
        <v>104.6675</v>
      </c>
      <c r="J194" s="7">
        <v>104.68210000000001</v>
      </c>
      <c r="K194" s="7">
        <v>104.81359999999999</v>
      </c>
      <c r="L194" s="7">
        <v>104.74420000000001</v>
      </c>
      <c r="M194" s="7">
        <v>104.6784</v>
      </c>
      <c r="N194" s="7">
        <v>105.042</v>
      </c>
      <c r="O194" s="11">
        <v>104.9764</v>
      </c>
      <c r="P194" s="10">
        <v>0.28327287060977596</v>
      </c>
      <c r="Q194" s="7">
        <v>-9.517274328775303E-3</v>
      </c>
      <c r="R194" s="7">
        <v>0.13972688533733757</v>
      </c>
      <c r="S194" s="7">
        <v>-0.52942289102918305</v>
      </c>
      <c r="T194" s="7">
        <v>-8.5999394182184477E-4</v>
      </c>
      <c r="U194" s="7">
        <v>1.5766691192638134E-2</v>
      </c>
      <c r="V194" s="7">
        <v>1.3948933527600736E-2</v>
      </c>
      <c r="W194" s="7">
        <v>0.12561841995908413</v>
      </c>
      <c r="X194" s="7">
        <v>-6.6212781547420815E-2</v>
      </c>
      <c r="Y194" s="7">
        <v>-6.2819707439657826E-2</v>
      </c>
      <c r="Z194" s="7">
        <v>0.34734959647836161</v>
      </c>
      <c r="AA194" s="11">
        <v>-6.245120999219686E-2</v>
      </c>
      <c r="AC194" s="157"/>
      <c r="AN194" s="98"/>
      <c r="AO194" s="157"/>
      <c r="AZ194" s="98"/>
    </row>
    <row r="195" spans="1:52" x14ac:dyDescent="0.2">
      <c r="B195" s="1" t="s">
        <v>43</v>
      </c>
      <c r="C195" s="14">
        <v>126.22490000000001</v>
      </c>
      <c r="D195" s="7">
        <v>124.3477</v>
      </c>
      <c r="E195" s="7">
        <v>124.0211</v>
      </c>
      <c r="F195" s="7">
        <v>123.5746</v>
      </c>
      <c r="G195" s="7">
        <v>120.6052</v>
      </c>
      <c r="H195" s="7">
        <v>119.9782</v>
      </c>
      <c r="I195" s="7">
        <v>120.24939999999999</v>
      </c>
      <c r="J195" s="7">
        <v>120.1952</v>
      </c>
      <c r="K195" s="7">
        <v>120.0453</v>
      </c>
      <c r="L195" s="7">
        <v>119.9295</v>
      </c>
      <c r="M195" s="7">
        <v>119.82210000000001</v>
      </c>
      <c r="N195" s="7">
        <v>119.90689999999999</v>
      </c>
      <c r="O195" s="11">
        <v>120.12869999999999</v>
      </c>
      <c r="P195" s="10">
        <v>-1.4871867595062478</v>
      </c>
      <c r="Q195" s="7">
        <v>-0.26265061597440009</v>
      </c>
      <c r="R195" s="7">
        <v>-0.36001938379840231</v>
      </c>
      <c r="S195" s="7">
        <v>-2.4029209886174079</v>
      </c>
      <c r="T195" s="7">
        <v>-0.51987808154208548</v>
      </c>
      <c r="U195" s="7">
        <v>0.22604106412664401</v>
      </c>
      <c r="V195" s="7">
        <v>-4.5072989969176129E-2</v>
      </c>
      <c r="W195" s="7">
        <v>-0.12471379888714554</v>
      </c>
      <c r="X195" s="7">
        <v>-9.6463584996657942E-2</v>
      </c>
      <c r="Y195" s="7">
        <v>-8.9552612159642442E-2</v>
      </c>
      <c r="Z195" s="7">
        <v>7.0771585542222265E-2</v>
      </c>
      <c r="AA195" s="11">
        <v>0.18497684453522006</v>
      </c>
      <c r="AC195" s="157"/>
      <c r="AN195" s="98"/>
      <c r="AO195" s="157"/>
      <c r="AZ195" s="98"/>
    </row>
    <row r="196" spans="1:52" x14ac:dyDescent="0.2">
      <c r="B196" s="1" t="s">
        <v>45</v>
      </c>
      <c r="C196" s="14">
        <v>113.0239</v>
      </c>
      <c r="D196" s="7">
        <v>113.8262</v>
      </c>
      <c r="E196" s="7">
        <v>114.0025</v>
      </c>
      <c r="F196" s="7">
        <v>114.0587</v>
      </c>
      <c r="G196" s="7">
        <v>114.0309</v>
      </c>
      <c r="H196" s="7">
        <v>114.0896</v>
      </c>
      <c r="I196" s="7">
        <v>114.2051</v>
      </c>
      <c r="J196" s="7">
        <v>114.2009</v>
      </c>
      <c r="K196" s="7">
        <v>114.5723</v>
      </c>
      <c r="L196" s="7">
        <v>114.5671</v>
      </c>
      <c r="M196" s="7">
        <v>114.6236</v>
      </c>
      <c r="N196" s="7">
        <v>114.5538</v>
      </c>
      <c r="O196" s="11">
        <v>114.5249</v>
      </c>
      <c r="P196" s="10">
        <v>0.70984986361291946</v>
      </c>
      <c r="Q196" s="7">
        <v>0.15488525488859128</v>
      </c>
      <c r="R196" s="7">
        <v>4.9297164535868972E-2</v>
      </c>
      <c r="S196" s="7">
        <v>-2.4373414741706824E-2</v>
      </c>
      <c r="T196" s="7">
        <v>5.1477275019316482E-2</v>
      </c>
      <c r="U196" s="7">
        <v>0.10123622135584423</v>
      </c>
      <c r="V196" s="7">
        <v>-3.6775940829238949E-3</v>
      </c>
      <c r="W196" s="7">
        <v>0.32521635118461778</v>
      </c>
      <c r="X196" s="7">
        <v>-4.5386188459183349E-3</v>
      </c>
      <c r="Y196" s="7">
        <v>4.9316077652310109E-2</v>
      </c>
      <c r="Z196" s="7">
        <v>-6.0894964038819888E-2</v>
      </c>
      <c r="AA196" s="11">
        <v>-2.5228320666789792E-2</v>
      </c>
      <c r="AC196" s="157"/>
      <c r="AN196" s="98"/>
      <c r="AO196" s="157"/>
      <c r="AZ196" s="98"/>
    </row>
    <row r="197" spans="1:52" x14ac:dyDescent="0.2">
      <c r="B197" s="1" t="s">
        <v>71</v>
      </c>
      <c r="C197" s="14">
        <v>112.2411</v>
      </c>
      <c r="D197" s="7">
        <v>112.89230000000001</v>
      </c>
      <c r="E197" s="7">
        <v>113.1679</v>
      </c>
      <c r="F197" s="7">
        <v>113.212</v>
      </c>
      <c r="G197" s="7">
        <v>113.85380000000001</v>
      </c>
      <c r="H197" s="7">
        <v>113.9402</v>
      </c>
      <c r="I197" s="7">
        <v>114.1674</v>
      </c>
      <c r="J197" s="7">
        <v>114.288</v>
      </c>
      <c r="K197" s="7">
        <v>114.288</v>
      </c>
      <c r="L197" s="7">
        <v>114.6964</v>
      </c>
      <c r="M197" s="7">
        <v>114.83920000000001</v>
      </c>
      <c r="N197" s="7">
        <v>115.0698</v>
      </c>
      <c r="O197" s="11">
        <v>115.1597</v>
      </c>
      <c r="P197" s="10">
        <v>0.58017963116897719</v>
      </c>
      <c r="Q197" s="7">
        <v>0.24412648161123227</v>
      </c>
      <c r="R197" s="7">
        <v>3.8968647469821607E-2</v>
      </c>
      <c r="S197" s="7">
        <v>0.56690103522595081</v>
      </c>
      <c r="T197" s="7">
        <v>7.5886795170646559E-2</v>
      </c>
      <c r="U197" s="7">
        <v>0.19940284465008512</v>
      </c>
      <c r="V197" s="7">
        <v>0.10563435796908405</v>
      </c>
      <c r="W197" s="7">
        <v>0</v>
      </c>
      <c r="X197" s="7">
        <v>0.35734285314293746</v>
      </c>
      <c r="Y197" s="7">
        <v>0.12450259990724057</v>
      </c>
      <c r="Z197" s="7">
        <v>0.20080251342746683</v>
      </c>
      <c r="AA197" s="11">
        <v>7.8126493658631627E-2</v>
      </c>
      <c r="AC197" s="157"/>
      <c r="AN197" s="98"/>
      <c r="AO197" s="157"/>
      <c r="AZ197" s="98"/>
    </row>
    <row r="198" spans="1:52" x14ac:dyDescent="0.2">
      <c r="B198" s="48" t="s">
        <v>48</v>
      </c>
      <c r="C198" s="26">
        <v>95.602459999999994</v>
      </c>
      <c r="D198" s="20">
        <v>96.070149999999998</v>
      </c>
      <c r="E198" s="20">
        <v>96.445430000000002</v>
      </c>
      <c r="F198" s="20">
        <v>96.825460000000007</v>
      </c>
      <c r="G198" s="20">
        <v>98.533600000000007</v>
      </c>
      <c r="H198" s="20">
        <v>99.483999999999995</v>
      </c>
      <c r="I198" s="20">
        <v>99.074730000000002</v>
      </c>
      <c r="J198" s="20">
        <v>97.998869999999997</v>
      </c>
      <c r="K198" s="20">
        <v>97.778440000000003</v>
      </c>
      <c r="L198" s="20">
        <v>99.217029999999994</v>
      </c>
      <c r="M198" s="20">
        <v>99.64555</v>
      </c>
      <c r="N198" s="20">
        <v>99.797939999999997</v>
      </c>
      <c r="O198" s="19">
        <v>101.0702</v>
      </c>
      <c r="P198" s="21">
        <v>0.48920289289627555</v>
      </c>
      <c r="Q198" s="20">
        <v>0.39063122104004588</v>
      </c>
      <c r="R198" s="20">
        <v>0.39403629596550604</v>
      </c>
      <c r="S198" s="20">
        <v>1.7641434391326414</v>
      </c>
      <c r="T198" s="20">
        <v>0.96454407430560507</v>
      </c>
      <c r="U198" s="20">
        <v>-0.41139278677977587</v>
      </c>
      <c r="V198" s="20">
        <v>-1.085907577038066</v>
      </c>
      <c r="W198" s="20">
        <v>-0.22493116502261021</v>
      </c>
      <c r="X198" s="20">
        <v>1.4712752627266201</v>
      </c>
      <c r="Y198" s="20">
        <v>0.43190166043068012</v>
      </c>
      <c r="Z198" s="20">
        <v>0.15293206771400922</v>
      </c>
      <c r="AA198" s="19">
        <v>1.2748359334872073</v>
      </c>
      <c r="AC198" s="157"/>
      <c r="AN198" s="98"/>
      <c r="AO198" s="157"/>
      <c r="AZ198" s="98"/>
    </row>
    <row r="199" spans="1:52" x14ac:dyDescent="0.2">
      <c r="B199" s="48" t="s">
        <v>73</v>
      </c>
      <c r="C199" s="26">
        <v>101.1564</v>
      </c>
      <c r="D199" s="20">
        <v>101.5919</v>
      </c>
      <c r="E199" s="20">
        <v>101.9802</v>
      </c>
      <c r="F199" s="20">
        <v>103.30249999999999</v>
      </c>
      <c r="G199" s="20">
        <v>104.08459999999999</v>
      </c>
      <c r="H199" s="20">
        <v>105.1319</v>
      </c>
      <c r="I199" s="20">
        <v>105.0458</v>
      </c>
      <c r="J199" s="20">
        <v>104.65219999999999</v>
      </c>
      <c r="K199" s="20">
        <v>104.6181</v>
      </c>
      <c r="L199" s="20">
        <v>106.69070000000001</v>
      </c>
      <c r="M199" s="20">
        <v>107.3847</v>
      </c>
      <c r="N199" s="20">
        <v>107.9091</v>
      </c>
      <c r="O199" s="19">
        <v>109.3336</v>
      </c>
      <c r="P199" s="21">
        <v>0.430521449952737</v>
      </c>
      <c r="Q199" s="20">
        <v>0.3822155112759984</v>
      </c>
      <c r="R199" s="20">
        <v>1.2966242466674889</v>
      </c>
      <c r="S199" s="20">
        <v>0.75709687568064643</v>
      </c>
      <c r="T199" s="20">
        <v>1.0062007251793319</v>
      </c>
      <c r="U199" s="20">
        <v>-8.1897121615800567E-2</v>
      </c>
      <c r="V199" s="20">
        <v>-0.37469370503152566</v>
      </c>
      <c r="W199" s="20">
        <v>-3.2584121499591161E-2</v>
      </c>
      <c r="X199" s="20">
        <v>1.981110343238893</v>
      </c>
      <c r="Y199" s="20">
        <v>0.65047843907668468</v>
      </c>
      <c r="Z199" s="20">
        <v>0.48833772408918591</v>
      </c>
      <c r="AA199" s="19">
        <v>1.3200925593856394</v>
      </c>
      <c r="AC199" s="157"/>
      <c r="AN199" s="98"/>
      <c r="AO199" s="157"/>
      <c r="AZ199" s="98"/>
    </row>
    <row r="200" spans="1:52" x14ac:dyDescent="0.2">
      <c r="AC200" s="157"/>
      <c r="AN200" s="98"/>
      <c r="AO200" s="157"/>
      <c r="AZ200" s="98"/>
    </row>
    <row r="201" spans="1:52" x14ac:dyDescent="0.2">
      <c r="B201" s="48" t="s">
        <v>64</v>
      </c>
      <c r="AC201" s="157"/>
      <c r="AN201" s="98"/>
      <c r="AO201" s="157"/>
      <c r="AZ201" s="98"/>
    </row>
    <row r="202" spans="1:52" x14ac:dyDescent="0.2">
      <c r="A202" s="81"/>
      <c r="B202" s="81" t="s">
        <v>49</v>
      </c>
      <c r="C202" s="81"/>
      <c r="D202" s="91">
        <f>D26</f>
        <v>100.40649999999999</v>
      </c>
      <c r="E202" s="91">
        <f t="shared" ref="E202:AB202" si="0">E26</f>
        <v>100.92919999999999</v>
      </c>
      <c r="F202" s="91">
        <f t="shared" si="0"/>
        <v>99.844409999999996</v>
      </c>
      <c r="G202" s="91">
        <f t="shared" si="0"/>
        <v>98.208479999999994</v>
      </c>
      <c r="H202" s="91">
        <f t="shared" si="0"/>
        <v>99.987560000000002</v>
      </c>
      <c r="I202" s="91">
        <f t="shared" si="0"/>
        <v>100.7178</v>
      </c>
      <c r="J202" s="91">
        <f t="shared" si="0"/>
        <v>99.570480000000003</v>
      </c>
      <c r="K202" s="91">
        <f t="shared" si="0"/>
        <v>99.907229999999998</v>
      </c>
      <c r="L202" s="91">
        <f t="shared" si="0"/>
        <v>99.393919999999994</v>
      </c>
      <c r="M202" s="91">
        <f t="shared" si="0"/>
        <v>99.355419999999995</v>
      </c>
      <c r="N202" s="91">
        <f t="shared" si="0"/>
        <v>98.393360000000001</v>
      </c>
      <c r="O202" s="91">
        <f t="shared" si="0"/>
        <v>99.632540000000006</v>
      </c>
      <c r="P202" s="91">
        <f t="shared" si="0"/>
        <v>-1.2385691536083525</v>
      </c>
      <c r="Q202" s="91">
        <f t="shared" si="0"/>
        <v>0.52058382674428494</v>
      </c>
      <c r="R202" s="91">
        <f t="shared" si="0"/>
        <v>-1.0748029311636258</v>
      </c>
      <c r="S202" s="91">
        <f t="shared" si="0"/>
        <v>-1.6384793099583663</v>
      </c>
      <c r="T202" s="91">
        <f t="shared" si="0"/>
        <v>1.8115339938058379</v>
      </c>
      <c r="U202" s="91">
        <f t="shared" si="0"/>
        <v>0.73033085315812774</v>
      </c>
      <c r="V202" s="91">
        <f t="shared" si="0"/>
        <v>-1.1391432298958015</v>
      </c>
      <c r="W202" s="91">
        <f t="shared" si="0"/>
        <v>0.33820264801374361</v>
      </c>
      <c r="X202" s="91">
        <f t="shared" si="0"/>
        <v>-0.51378663986580764</v>
      </c>
      <c r="Y202" s="91">
        <f t="shared" si="0"/>
        <v>-3.8734763655562728E-2</v>
      </c>
      <c r="Z202" s="91">
        <f t="shared" si="0"/>
        <v>-0.96830147766472519</v>
      </c>
      <c r="AA202" s="91">
        <f t="shared" si="0"/>
        <v>1.259414253156925</v>
      </c>
      <c r="AB202" s="82">
        <f t="shared" si="0"/>
        <v>99.691276194207376</v>
      </c>
      <c r="AC202" s="157"/>
      <c r="AN202" s="98"/>
      <c r="AO202" s="157"/>
      <c r="AZ202" s="98"/>
    </row>
    <row r="203" spans="1:52" x14ac:dyDescent="0.2">
      <c r="A203" s="81"/>
      <c r="B203" s="81" t="s">
        <v>52</v>
      </c>
      <c r="C203" s="81"/>
      <c r="D203" s="91">
        <f>D49</f>
        <v>95.132339999999999</v>
      </c>
      <c r="E203" s="91">
        <f t="shared" ref="E203:AB203" si="1">E49</f>
        <v>94.176550000000006</v>
      </c>
      <c r="F203" s="91">
        <f t="shared" si="1"/>
        <v>93.964230000000001</v>
      </c>
      <c r="G203" s="91">
        <f t="shared" si="1"/>
        <v>93.74682</v>
      </c>
      <c r="H203" s="91">
        <f t="shared" si="1"/>
        <v>93.622799999999998</v>
      </c>
      <c r="I203" s="91">
        <f t="shared" si="1"/>
        <v>93.301810000000003</v>
      </c>
      <c r="J203" s="91">
        <f t="shared" si="1"/>
        <v>94.348460000000003</v>
      </c>
      <c r="K203" s="91">
        <f t="shared" si="1"/>
        <v>94.167259999999999</v>
      </c>
      <c r="L203" s="91">
        <f t="shared" si="1"/>
        <v>95.103710000000007</v>
      </c>
      <c r="M203" s="91">
        <f t="shared" si="1"/>
        <v>95.938000000000002</v>
      </c>
      <c r="N203" s="91">
        <f t="shared" si="1"/>
        <v>96.432910000000007</v>
      </c>
      <c r="O203" s="91">
        <f t="shared" si="1"/>
        <v>94.158479999999997</v>
      </c>
      <c r="P203" s="91">
        <f t="shared" si="1"/>
        <v>-0.70689151119601379</v>
      </c>
      <c r="Q203" s="91">
        <f t="shared" si="1"/>
        <v>-1.0046951436283322</v>
      </c>
      <c r="R203" s="91">
        <f t="shared" si="1"/>
        <v>-0.22544890421236008</v>
      </c>
      <c r="S203" s="91">
        <f t="shared" si="1"/>
        <v>-0.23137527972080543</v>
      </c>
      <c r="T203" s="91">
        <f t="shared" si="1"/>
        <v>-0.13229248736117297</v>
      </c>
      <c r="U203" s="91">
        <f t="shared" si="1"/>
        <v>-0.34285451834381664</v>
      </c>
      <c r="V203" s="91">
        <f t="shared" si="1"/>
        <v>1.1217895987226825</v>
      </c>
      <c r="W203" s="91">
        <f t="shared" si="1"/>
        <v>-0.19205400914864323</v>
      </c>
      <c r="X203" s="91">
        <f t="shared" si="1"/>
        <v>0.99445391105147141</v>
      </c>
      <c r="Y203" s="91">
        <f t="shared" si="1"/>
        <v>0.87724232840127447</v>
      </c>
      <c r="Z203" s="91">
        <f t="shared" si="1"/>
        <v>0.51586441243303427</v>
      </c>
      <c r="AA203" s="91">
        <f t="shared" si="1"/>
        <v>-2.3585620303276227</v>
      </c>
      <c r="AB203" s="82">
        <f t="shared" si="1"/>
        <v>94.513504859943268</v>
      </c>
      <c r="AC203" s="157"/>
      <c r="AN203" s="98"/>
      <c r="AO203" s="157"/>
      <c r="AZ203" s="98"/>
    </row>
    <row r="204" spans="1:52" x14ac:dyDescent="0.2">
      <c r="A204" s="81"/>
      <c r="B204" s="81" t="s">
        <v>53</v>
      </c>
      <c r="C204" s="81"/>
      <c r="D204" s="91">
        <f>D70</f>
        <v>93.592179999999999</v>
      </c>
      <c r="E204" s="91">
        <f t="shared" ref="E204:AB204" si="2">E70</f>
        <v>94.578609999999998</v>
      </c>
      <c r="F204" s="91">
        <f t="shared" si="2"/>
        <v>95.94229</v>
      </c>
      <c r="G204" s="91">
        <f t="shared" si="2"/>
        <v>99.828479999999999</v>
      </c>
      <c r="H204" s="91">
        <f t="shared" si="2"/>
        <v>101.0304</v>
      </c>
      <c r="I204" s="91">
        <f t="shared" si="2"/>
        <v>99.924019999999999</v>
      </c>
      <c r="J204" s="91">
        <f t="shared" si="2"/>
        <v>98.101680000000002</v>
      </c>
      <c r="K204" s="91">
        <f t="shared" si="2"/>
        <v>97.374260000000007</v>
      </c>
      <c r="L204" s="91">
        <f t="shared" si="2"/>
        <v>99.73357</v>
      </c>
      <c r="M204" s="91">
        <f t="shared" si="2"/>
        <v>100.7115</v>
      </c>
      <c r="N204" s="91">
        <f t="shared" si="2"/>
        <v>101.48390000000001</v>
      </c>
      <c r="O204" s="91">
        <f t="shared" si="2"/>
        <v>104.214</v>
      </c>
      <c r="P204" s="91">
        <f t="shared" si="2"/>
        <v>1.687910459355928</v>
      </c>
      <c r="Q204" s="91">
        <f t="shared" si="2"/>
        <v>1.0539662608564075</v>
      </c>
      <c r="R204" s="91">
        <f t="shared" si="2"/>
        <v>1.4418482149399343</v>
      </c>
      <c r="S204" s="91">
        <f t="shared" si="2"/>
        <v>4.0505495543206225</v>
      </c>
      <c r="T204" s="91">
        <f t="shared" si="2"/>
        <v>1.203985075200986</v>
      </c>
      <c r="U204" s="91">
        <f t="shared" si="2"/>
        <v>-1.0950961294818209</v>
      </c>
      <c r="V204" s="91">
        <f t="shared" si="2"/>
        <v>-1.8237256667616024</v>
      </c>
      <c r="W204" s="91">
        <f t="shared" si="2"/>
        <v>-0.74149596622605762</v>
      </c>
      <c r="X204" s="91">
        <f t="shared" si="2"/>
        <v>2.4229298379263611</v>
      </c>
      <c r="Y204" s="91">
        <f t="shared" si="2"/>
        <v>0.9805424592742451</v>
      </c>
      <c r="Z204" s="91">
        <f t="shared" si="2"/>
        <v>0.7669431991381368</v>
      </c>
      <c r="AA204" s="91">
        <f t="shared" si="2"/>
        <v>2.6901804128536577</v>
      </c>
      <c r="AB204" s="82">
        <f t="shared" si="2"/>
        <v>98.893279301287933</v>
      </c>
      <c r="AC204" s="157"/>
      <c r="AN204" s="98"/>
      <c r="AO204" s="157"/>
      <c r="AZ204" s="98"/>
    </row>
    <row r="205" spans="1:52" x14ac:dyDescent="0.2">
      <c r="A205" s="81"/>
      <c r="B205" s="81" t="s">
        <v>60</v>
      </c>
      <c r="C205" s="81"/>
      <c r="D205" s="91">
        <f>D94</f>
        <v>99.927059999999997</v>
      </c>
      <c r="E205" s="91">
        <f t="shared" ref="E205:AB205" si="3">E94</f>
        <v>99.428179999999998</v>
      </c>
      <c r="F205" s="91">
        <f t="shared" si="3"/>
        <v>98.921679999999995</v>
      </c>
      <c r="G205" s="91">
        <f t="shared" si="3"/>
        <v>99.430599999999998</v>
      </c>
      <c r="H205" s="91">
        <f t="shared" si="3"/>
        <v>99.597319999999996</v>
      </c>
      <c r="I205" s="91">
        <f t="shared" si="3"/>
        <v>100.0172</v>
      </c>
      <c r="J205" s="91">
        <f t="shared" si="3"/>
        <v>99.381739999999994</v>
      </c>
      <c r="K205" s="91">
        <f t="shared" si="3"/>
        <v>100.12090000000001</v>
      </c>
      <c r="L205" s="91">
        <f t="shared" si="3"/>
        <v>101.4141</v>
      </c>
      <c r="M205" s="91">
        <f t="shared" si="3"/>
        <v>100.1835</v>
      </c>
      <c r="N205" s="91">
        <f t="shared" si="3"/>
        <v>99.3078</v>
      </c>
      <c r="O205" s="91">
        <f t="shared" si="3"/>
        <v>99.314899999999994</v>
      </c>
      <c r="P205" s="91">
        <f t="shared" si="3"/>
        <v>0.12677286114884681</v>
      </c>
      <c r="Q205" s="91">
        <f t="shared" si="3"/>
        <v>-0.49924414868204842</v>
      </c>
      <c r="R205" s="91">
        <f t="shared" si="3"/>
        <v>-0.5094129249876671</v>
      </c>
      <c r="S205" s="91">
        <f t="shared" si="3"/>
        <v>0.51446760710089379</v>
      </c>
      <c r="T205" s="91">
        <f t="shared" si="3"/>
        <v>0.16767473996938365</v>
      </c>
      <c r="U205" s="91">
        <f t="shared" si="3"/>
        <v>0.4215776087147789</v>
      </c>
      <c r="V205" s="91">
        <f t="shared" si="3"/>
        <v>-0.6353507196762247</v>
      </c>
      <c r="W205" s="91">
        <f t="shared" si="3"/>
        <v>0.74375836043926424</v>
      </c>
      <c r="X205" s="91">
        <f t="shared" si="3"/>
        <v>1.2916384091633202</v>
      </c>
      <c r="Y205" s="91">
        <f t="shared" si="3"/>
        <v>-1.213440734572421</v>
      </c>
      <c r="Z205" s="91">
        <f t="shared" si="3"/>
        <v>-0.87409603377801226</v>
      </c>
      <c r="AA205" s="91">
        <f t="shared" si="3"/>
        <v>7.1494887611991314E-3</v>
      </c>
      <c r="AB205" s="82">
        <f t="shared" si="3"/>
        <v>99.754719292995702</v>
      </c>
      <c r="AC205" s="157"/>
      <c r="AN205" s="98"/>
      <c r="AO205" s="157"/>
      <c r="AZ205" s="98"/>
    </row>
    <row r="206" spans="1:52" x14ac:dyDescent="0.2">
      <c r="A206" s="81"/>
      <c r="B206" s="81" t="s">
        <v>62</v>
      </c>
      <c r="C206" s="81"/>
      <c r="D206" s="91">
        <f>D116</f>
        <v>100.7266</v>
      </c>
      <c r="E206" s="91">
        <f t="shared" ref="E206:AB206" si="4">E116</f>
        <v>100.8685</v>
      </c>
      <c r="F206" s="91">
        <f t="shared" si="4"/>
        <v>100.54600000000001</v>
      </c>
      <c r="G206" s="91">
        <f t="shared" si="4"/>
        <v>101.4354</v>
      </c>
      <c r="H206" s="91">
        <f t="shared" si="4"/>
        <v>102.506</v>
      </c>
      <c r="I206" s="91">
        <f t="shared" si="4"/>
        <v>102.64400000000001</v>
      </c>
      <c r="J206" s="91">
        <f t="shared" si="4"/>
        <v>103.1234</v>
      </c>
      <c r="K206" s="91">
        <f t="shared" si="4"/>
        <v>101.87520000000001</v>
      </c>
      <c r="L206" s="91">
        <f t="shared" si="4"/>
        <v>102.0538</v>
      </c>
      <c r="M206" s="91">
        <f t="shared" si="4"/>
        <v>101.6812</v>
      </c>
      <c r="N206" s="91">
        <f t="shared" si="4"/>
        <v>101.1506</v>
      </c>
      <c r="O206" s="91">
        <f t="shared" si="4"/>
        <v>101.8306</v>
      </c>
      <c r="P206" s="91">
        <f t="shared" si="4"/>
        <v>0.99489293307671678</v>
      </c>
      <c r="Q206" s="91">
        <f t="shared" si="4"/>
        <v>0.14087639213474154</v>
      </c>
      <c r="R206" s="91">
        <f t="shared" si="4"/>
        <v>-0.3197232039734812</v>
      </c>
      <c r="S206" s="91">
        <f t="shared" si="4"/>
        <v>0.88457024645435389</v>
      </c>
      <c r="T206" s="91">
        <f t="shared" si="4"/>
        <v>1.0554500696995319</v>
      </c>
      <c r="U206" s="91">
        <f t="shared" si="4"/>
        <v>0.13462626577956924</v>
      </c>
      <c r="V206" s="91">
        <f t="shared" si="4"/>
        <v>0.46705116714079559</v>
      </c>
      <c r="W206" s="91">
        <f t="shared" si="4"/>
        <v>-1.2103945370303899</v>
      </c>
      <c r="X206" s="91">
        <f t="shared" si="4"/>
        <v>0.17531253926371557</v>
      </c>
      <c r="Y206" s="91">
        <f t="shared" si="4"/>
        <v>-0.36510154447947202</v>
      </c>
      <c r="Z206" s="91">
        <f t="shared" si="4"/>
        <v>-0.52182704374063915</v>
      </c>
      <c r="AA206" s="91">
        <f t="shared" si="4"/>
        <v>0.67226491983241499</v>
      </c>
      <c r="AB206" s="82">
        <f t="shared" si="4"/>
        <v>101.70312023129478</v>
      </c>
      <c r="AC206" s="157"/>
      <c r="AN206" s="98"/>
      <c r="AO206" s="157"/>
      <c r="AZ206" s="98"/>
    </row>
    <row r="207" spans="1:52" x14ac:dyDescent="0.2">
      <c r="A207" s="81"/>
      <c r="B207" s="81" t="s">
        <v>82</v>
      </c>
      <c r="C207" s="81"/>
      <c r="D207" s="91">
        <f>D136</f>
        <v>105.70959999999999</v>
      </c>
      <c r="E207" s="91">
        <f t="shared" ref="E207:AB207" si="5">E136</f>
        <v>106.4498</v>
      </c>
      <c r="F207" s="91">
        <f t="shared" si="5"/>
        <v>105.62260000000001</v>
      </c>
      <c r="G207" s="91">
        <f t="shared" si="5"/>
        <v>107.6157</v>
      </c>
      <c r="H207" s="91">
        <f t="shared" si="5"/>
        <v>108.8747</v>
      </c>
      <c r="I207" s="91">
        <f t="shared" si="5"/>
        <v>109.13379999999999</v>
      </c>
      <c r="J207" s="91">
        <f t="shared" si="5"/>
        <v>109.50360000000001</v>
      </c>
      <c r="K207" s="91">
        <f t="shared" si="5"/>
        <v>108.13800000000001</v>
      </c>
      <c r="L207" s="91">
        <f t="shared" si="5"/>
        <v>108.54819999999999</v>
      </c>
      <c r="M207" s="91">
        <f t="shared" si="5"/>
        <v>108.2753</v>
      </c>
      <c r="N207" s="91">
        <f t="shared" si="5"/>
        <v>107.9593</v>
      </c>
      <c r="O207" s="91">
        <f t="shared" si="5"/>
        <v>108.7594</v>
      </c>
      <c r="P207" s="91">
        <f t="shared" si="5"/>
        <v>2.6011942199134932</v>
      </c>
      <c r="Q207" s="91">
        <f t="shared" si="5"/>
        <v>0.70022022597758538</v>
      </c>
      <c r="R207" s="91">
        <f t="shared" si="5"/>
        <v>-0.77707990057284337</v>
      </c>
      <c r="S207" s="91">
        <f t="shared" si="5"/>
        <v>1.8870014561277588</v>
      </c>
      <c r="T207" s="91">
        <f t="shared" si="5"/>
        <v>1.1699036478878084</v>
      </c>
      <c r="U207" s="91">
        <f t="shared" si="5"/>
        <v>0.23797998984152374</v>
      </c>
      <c r="V207" s="91">
        <f t="shared" si="5"/>
        <v>0.33885010876558147</v>
      </c>
      <c r="W207" s="91">
        <f t="shared" si="5"/>
        <v>-1.24708228770561</v>
      </c>
      <c r="X207" s="91">
        <f t="shared" si="5"/>
        <v>0.37933011522313065</v>
      </c>
      <c r="Y207" s="91">
        <f t="shared" si="5"/>
        <v>-0.25140905146284587</v>
      </c>
      <c r="Z207" s="91">
        <f t="shared" si="5"/>
        <v>-0.29184864876846567</v>
      </c>
      <c r="AA207" s="91">
        <f t="shared" si="5"/>
        <v>0.74111262299774128</v>
      </c>
      <c r="AB207" s="82">
        <f t="shared" si="5"/>
        <v>0</v>
      </c>
      <c r="AC207" s="157"/>
      <c r="AN207" s="98"/>
      <c r="AO207" s="157"/>
      <c r="AZ207" s="98"/>
    </row>
    <row r="208" spans="1:52" x14ac:dyDescent="0.2">
      <c r="A208" s="81"/>
      <c r="B208" s="81" t="s">
        <v>85</v>
      </c>
      <c r="C208" s="81"/>
      <c r="D208" s="91">
        <f>D158</f>
        <v>95.302970000000002</v>
      </c>
      <c r="E208" s="91">
        <f t="shared" ref="E208:AB208" si="6">E158</f>
        <v>94.816760000000002</v>
      </c>
      <c r="F208" s="91">
        <f t="shared" si="6"/>
        <v>95.04513</v>
      </c>
      <c r="G208" s="91">
        <f t="shared" si="6"/>
        <v>94.811099999999996</v>
      </c>
      <c r="H208" s="91">
        <f t="shared" si="6"/>
        <v>95.688429999999997</v>
      </c>
      <c r="I208" s="91">
        <f t="shared" si="6"/>
        <v>95.694599999999994</v>
      </c>
      <c r="J208" s="91">
        <f t="shared" si="6"/>
        <v>96.283299999999997</v>
      </c>
      <c r="K208" s="91">
        <f t="shared" si="6"/>
        <v>95.148780000000002</v>
      </c>
      <c r="L208" s="91">
        <f t="shared" si="6"/>
        <v>95.081699999999998</v>
      </c>
      <c r="M208" s="91">
        <f t="shared" si="6"/>
        <v>94.60942</v>
      </c>
      <c r="N208" s="91">
        <f t="shared" si="6"/>
        <v>93.848399999999998</v>
      </c>
      <c r="O208" s="91">
        <f t="shared" si="6"/>
        <v>94.394450000000006</v>
      </c>
      <c r="P208" s="91">
        <f t="shared" si="6"/>
        <v>-0.80726630222886331</v>
      </c>
      <c r="Q208" s="91">
        <f t="shared" si="6"/>
        <v>-0.5101729778201034</v>
      </c>
      <c r="R208" s="91">
        <f t="shared" si="6"/>
        <v>0.24085404310377001</v>
      </c>
      <c r="S208" s="91">
        <f t="shared" si="6"/>
        <v>-0.24623039602345137</v>
      </c>
      <c r="T208" s="91">
        <f t="shared" si="6"/>
        <v>0.92534523911229871</v>
      </c>
      <c r="U208" s="91">
        <f t="shared" si="6"/>
        <v>6.4480104856954436E-3</v>
      </c>
      <c r="V208" s="91">
        <f t="shared" si="6"/>
        <v>0.61518622785403043</v>
      </c>
      <c r="W208" s="91">
        <f t="shared" si="6"/>
        <v>-1.1783144117411792</v>
      </c>
      <c r="X208" s="91">
        <f t="shared" si="6"/>
        <v>-7.0500115713521758E-2</v>
      </c>
      <c r="Y208" s="91">
        <f t="shared" si="6"/>
        <v>-0.49670967178752357</v>
      </c>
      <c r="Z208" s="91">
        <f t="shared" si="6"/>
        <v>-0.80438078998899054</v>
      </c>
      <c r="AA208" s="91">
        <f t="shared" si="6"/>
        <v>0.58184263130752167</v>
      </c>
      <c r="AB208" s="82">
        <f t="shared" si="6"/>
        <v>0</v>
      </c>
      <c r="AC208" s="157"/>
      <c r="AN208" s="98"/>
      <c r="AO208" s="157"/>
      <c r="AZ208" s="98"/>
    </row>
    <row r="209" spans="1:52" x14ac:dyDescent="0.2">
      <c r="A209" s="81"/>
      <c r="B209" s="81" t="s">
        <v>63</v>
      </c>
      <c r="C209" s="81"/>
      <c r="D209" s="91">
        <f>D178</f>
        <v>96.206540000000004</v>
      </c>
      <c r="E209" s="91">
        <f t="shared" ref="E209:AB209" si="7">E178</f>
        <v>96.575100000000006</v>
      </c>
      <c r="F209" s="91">
        <f t="shared" si="7"/>
        <v>96.934079999999994</v>
      </c>
      <c r="G209" s="91">
        <f t="shared" si="7"/>
        <v>98.618440000000007</v>
      </c>
      <c r="H209" s="91">
        <f t="shared" si="7"/>
        <v>99.572230000000005</v>
      </c>
      <c r="I209" s="91">
        <f t="shared" si="7"/>
        <v>99.178790000000006</v>
      </c>
      <c r="J209" s="91">
        <f t="shared" si="7"/>
        <v>98.148229999999998</v>
      </c>
      <c r="K209" s="91">
        <f t="shared" si="7"/>
        <v>97.897930000000002</v>
      </c>
      <c r="L209" s="91">
        <f t="shared" si="7"/>
        <v>99.299809999999994</v>
      </c>
      <c r="M209" s="91">
        <f t="shared" si="7"/>
        <v>99.704920000000001</v>
      </c>
      <c r="N209" s="91">
        <f t="shared" si="7"/>
        <v>99.837220000000002</v>
      </c>
      <c r="O209" s="91">
        <f t="shared" si="7"/>
        <v>101.09229999999999</v>
      </c>
      <c r="P209" s="91">
        <f t="shared" si="7"/>
        <v>0.5034756482111834</v>
      </c>
      <c r="Q209" s="91">
        <f t="shared" si="7"/>
        <v>0.38309245920287976</v>
      </c>
      <c r="R209" s="91">
        <f t="shared" si="7"/>
        <v>0.37171072046520098</v>
      </c>
      <c r="S209" s="91">
        <f t="shared" si="7"/>
        <v>1.737634483145672</v>
      </c>
      <c r="T209" s="91">
        <f t="shared" si="7"/>
        <v>0.96715178216163</v>
      </c>
      <c r="U209" s="91">
        <f t="shared" si="7"/>
        <v>-0.39513024866471125</v>
      </c>
      <c r="V209" s="91">
        <f t="shared" si="7"/>
        <v>-1.039093136748299</v>
      </c>
      <c r="W209" s="91">
        <f t="shared" si="7"/>
        <v>-0.25502242883034748</v>
      </c>
      <c r="X209" s="91">
        <f t="shared" si="7"/>
        <v>1.4319812482245449</v>
      </c>
      <c r="Y209" s="91">
        <f t="shared" si="7"/>
        <v>0.40796654092289569</v>
      </c>
      <c r="Z209" s="91">
        <f t="shared" si="7"/>
        <v>0.13269154621457072</v>
      </c>
      <c r="AA209" s="91">
        <f t="shared" si="7"/>
        <v>1.2571263502729668</v>
      </c>
      <c r="AB209" s="82">
        <f t="shared" si="7"/>
        <v>98.597784902755819</v>
      </c>
      <c r="AC209" s="157"/>
      <c r="AN209" s="98"/>
      <c r="AO209" s="157"/>
      <c r="AZ209" s="98"/>
    </row>
    <row r="210" spans="1:52" x14ac:dyDescent="0.2">
      <c r="A210" s="81"/>
      <c r="B210" s="81" t="s">
        <v>279</v>
      </c>
      <c r="C210" s="81"/>
      <c r="D210" s="91">
        <f>D198</f>
        <v>96.070149999999998</v>
      </c>
      <c r="E210" s="91">
        <f t="shared" ref="E210:AB210" si="8">E198</f>
        <v>96.445430000000002</v>
      </c>
      <c r="F210" s="91">
        <f t="shared" si="8"/>
        <v>96.825460000000007</v>
      </c>
      <c r="G210" s="91">
        <f t="shared" si="8"/>
        <v>98.533600000000007</v>
      </c>
      <c r="H210" s="91">
        <f t="shared" si="8"/>
        <v>99.483999999999995</v>
      </c>
      <c r="I210" s="91">
        <f t="shared" si="8"/>
        <v>99.074730000000002</v>
      </c>
      <c r="J210" s="91">
        <f t="shared" si="8"/>
        <v>97.998869999999997</v>
      </c>
      <c r="K210" s="91">
        <f t="shared" si="8"/>
        <v>97.778440000000003</v>
      </c>
      <c r="L210" s="91">
        <f t="shared" si="8"/>
        <v>99.217029999999994</v>
      </c>
      <c r="M210" s="91">
        <f t="shared" si="8"/>
        <v>99.64555</v>
      </c>
      <c r="N210" s="91">
        <f t="shared" si="8"/>
        <v>99.797939999999997</v>
      </c>
      <c r="O210" s="91">
        <f t="shared" si="8"/>
        <v>101.0702</v>
      </c>
      <c r="P210" s="91">
        <f t="shared" si="8"/>
        <v>0.48920289289627555</v>
      </c>
      <c r="Q210" s="91">
        <f t="shared" si="8"/>
        <v>0.39063122104004588</v>
      </c>
      <c r="R210" s="91">
        <f t="shared" si="8"/>
        <v>0.39403629596550604</v>
      </c>
      <c r="S210" s="91">
        <f t="shared" si="8"/>
        <v>1.7641434391326414</v>
      </c>
      <c r="T210" s="91">
        <f t="shared" si="8"/>
        <v>0.96454407430560507</v>
      </c>
      <c r="U210" s="91">
        <f t="shared" si="8"/>
        <v>-0.41139278677977587</v>
      </c>
      <c r="V210" s="91">
        <f t="shared" si="8"/>
        <v>-1.085907577038066</v>
      </c>
      <c r="W210" s="91">
        <f t="shared" si="8"/>
        <v>-0.22493116502261021</v>
      </c>
      <c r="X210" s="91">
        <f t="shared" si="8"/>
        <v>1.4712752627266201</v>
      </c>
      <c r="Y210" s="91">
        <f t="shared" si="8"/>
        <v>0.43190166043068012</v>
      </c>
      <c r="Z210" s="91">
        <f t="shared" si="8"/>
        <v>0.15293206771400922</v>
      </c>
      <c r="AA210" s="91">
        <f t="shared" si="8"/>
        <v>1.2748359334872073</v>
      </c>
      <c r="AB210" s="82">
        <f t="shared" si="8"/>
        <v>0</v>
      </c>
      <c r="AC210" s="157"/>
      <c r="AN210" s="98"/>
      <c r="AO210" s="157"/>
      <c r="AZ210" s="98"/>
    </row>
    <row r="211" spans="1:52" x14ac:dyDescent="0.2">
      <c r="B211" s="48" t="s">
        <v>280</v>
      </c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C211" s="157"/>
      <c r="AN211" s="98"/>
      <c r="AO211" s="157"/>
      <c r="AZ211" s="98"/>
    </row>
    <row r="212" spans="1:52" x14ac:dyDescent="0.2">
      <c r="A212" s="83"/>
      <c r="B212" s="83" t="s">
        <v>49</v>
      </c>
      <c r="C212" s="83"/>
      <c r="D212" s="92">
        <f>D7</f>
        <v>123.4235</v>
      </c>
      <c r="E212" s="92">
        <f t="shared" ref="E212:AB212" si="9">E7</f>
        <v>124.0612</v>
      </c>
      <c r="F212" s="92">
        <f t="shared" si="9"/>
        <v>124.2761</v>
      </c>
      <c r="G212" s="92">
        <f t="shared" si="9"/>
        <v>120.65600000000001</v>
      </c>
      <c r="H212" s="92">
        <f t="shared" si="9"/>
        <v>122.8592</v>
      </c>
      <c r="I212" s="92">
        <f t="shared" si="9"/>
        <v>124.33329999999999</v>
      </c>
      <c r="J212" s="92">
        <f t="shared" si="9"/>
        <v>124.0872</v>
      </c>
      <c r="K212" s="92">
        <f t="shared" si="9"/>
        <v>124.84139999999999</v>
      </c>
      <c r="L212" s="92">
        <f t="shared" si="9"/>
        <v>124.97629999999999</v>
      </c>
      <c r="M212" s="92">
        <f t="shared" si="9"/>
        <v>125.2079</v>
      </c>
      <c r="N212" s="92">
        <f t="shared" si="9"/>
        <v>124.9569</v>
      </c>
      <c r="O212" s="92">
        <f t="shared" si="9"/>
        <v>126.4405</v>
      </c>
      <c r="P212" s="92">
        <f t="shared" si="9"/>
        <v>-1.1646576375803825</v>
      </c>
      <c r="Q212" s="92">
        <f t="shared" si="9"/>
        <v>0.51667632177016154</v>
      </c>
      <c r="R212" s="92">
        <f t="shared" si="9"/>
        <v>0.17322095868813142</v>
      </c>
      <c r="S212" s="92">
        <f t="shared" si="9"/>
        <v>-2.9129494729879628</v>
      </c>
      <c r="T212" s="92">
        <f t="shared" si="9"/>
        <v>1.826017769526584</v>
      </c>
      <c r="U212" s="92">
        <f t="shared" si="9"/>
        <v>1.1998287470535318</v>
      </c>
      <c r="V212" s="92">
        <f t="shared" si="9"/>
        <v>-0.19793570990233383</v>
      </c>
      <c r="W212" s="92">
        <f t="shared" si="9"/>
        <v>0.60779838694079436</v>
      </c>
      <c r="X212" s="92">
        <f t="shared" si="9"/>
        <v>0.1080571028521002</v>
      </c>
      <c r="Y212" s="92">
        <f t="shared" si="9"/>
        <v>0.18531513574973837</v>
      </c>
      <c r="Z212" s="92">
        <f t="shared" si="9"/>
        <v>-0.20046658397752104</v>
      </c>
      <c r="AA212" s="92">
        <f t="shared" si="9"/>
        <v>1.1872893773773161</v>
      </c>
      <c r="AB212" s="84">
        <f t="shared" si="9"/>
        <v>124.17662499999999</v>
      </c>
      <c r="AC212" s="157"/>
      <c r="AN212" s="98"/>
      <c r="AO212" s="157"/>
      <c r="AZ212" s="98"/>
    </row>
    <row r="213" spans="1:52" x14ac:dyDescent="0.2">
      <c r="A213" s="83"/>
      <c r="B213" s="83" t="s">
        <v>52</v>
      </c>
      <c r="C213" s="83"/>
      <c r="D213" s="92">
        <f>D29</f>
        <v>115.705</v>
      </c>
      <c r="E213" s="92">
        <f t="shared" ref="E213:AB213" si="10">E29</f>
        <v>114.62179999999999</v>
      </c>
      <c r="F213" s="92">
        <f t="shared" si="10"/>
        <v>115.3613</v>
      </c>
      <c r="G213" s="92">
        <f t="shared" si="10"/>
        <v>113.5629</v>
      </c>
      <c r="H213" s="92">
        <f t="shared" si="10"/>
        <v>113.4451</v>
      </c>
      <c r="I213" s="92">
        <f t="shared" si="10"/>
        <v>113.6112</v>
      </c>
      <c r="J213" s="92">
        <f t="shared" si="10"/>
        <v>115.767</v>
      </c>
      <c r="K213" s="92">
        <f t="shared" si="10"/>
        <v>115.8296</v>
      </c>
      <c r="L213" s="92">
        <f t="shared" si="10"/>
        <v>117.5728</v>
      </c>
      <c r="M213" s="92">
        <f t="shared" si="10"/>
        <v>118.84</v>
      </c>
      <c r="N213" s="92">
        <f t="shared" si="10"/>
        <v>120.16119999999999</v>
      </c>
      <c r="O213" s="92">
        <f t="shared" si="10"/>
        <v>117.3275</v>
      </c>
      <c r="P213" s="92">
        <f t="shared" si="10"/>
        <v>-0.90627869054633603</v>
      </c>
      <c r="Q213" s="92">
        <f t="shared" si="10"/>
        <v>-0.93617389049738997</v>
      </c>
      <c r="R213" s="92">
        <f t="shared" si="10"/>
        <v>0.64516523034885753</v>
      </c>
      <c r="S213" s="92">
        <f t="shared" si="10"/>
        <v>-1.5589283407867291</v>
      </c>
      <c r="T213" s="92">
        <f t="shared" si="10"/>
        <v>-0.10373106005570706</v>
      </c>
      <c r="U213" s="92">
        <f t="shared" si="10"/>
        <v>0.14641443306057303</v>
      </c>
      <c r="V213" s="92">
        <f t="shared" si="10"/>
        <v>1.8975241877561362</v>
      </c>
      <c r="W213" s="92">
        <f t="shared" si="10"/>
        <v>5.4074131661011625E-2</v>
      </c>
      <c r="X213" s="92">
        <f t="shared" si="10"/>
        <v>1.5049693687969239</v>
      </c>
      <c r="Y213" s="92">
        <f t="shared" si="10"/>
        <v>1.0778003075541305</v>
      </c>
      <c r="Z213" s="92">
        <f t="shared" si="10"/>
        <v>1.1117468865701703</v>
      </c>
      <c r="AA213" s="92">
        <f t="shared" si="10"/>
        <v>-2.358248752509124</v>
      </c>
      <c r="AB213" s="84">
        <f t="shared" si="10"/>
        <v>115.98378333333334</v>
      </c>
      <c r="AC213" s="157"/>
      <c r="AN213" s="98"/>
      <c r="AO213" s="157"/>
      <c r="AZ213" s="98"/>
    </row>
    <row r="214" spans="1:52" x14ac:dyDescent="0.2">
      <c r="A214" s="83"/>
      <c r="B214" s="83" t="s">
        <v>53</v>
      </c>
      <c r="C214" s="83"/>
      <c r="D214" s="92">
        <f>D52</f>
        <v>114.50449999999999</v>
      </c>
      <c r="E214" s="92">
        <f t="shared" ref="E214:AB214" si="11">E52</f>
        <v>115.86579999999999</v>
      </c>
      <c r="F214" s="92">
        <f t="shared" si="11"/>
        <v>118.6447</v>
      </c>
      <c r="G214" s="92">
        <f t="shared" si="11"/>
        <v>121.9735</v>
      </c>
      <c r="H214" s="92">
        <f t="shared" si="11"/>
        <v>123.5518</v>
      </c>
      <c r="I214" s="92">
        <f t="shared" si="11"/>
        <v>122.68089999999999</v>
      </c>
      <c r="J214" s="92">
        <f t="shared" si="11"/>
        <v>121.4453</v>
      </c>
      <c r="K214" s="92">
        <f t="shared" si="11"/>
        <v>120.8981</v>
      </c>
      <c r="L214" s="92">
        <f t="shared" si="11"/>
        <v>124.36199999999999</v>
      </c>
      <c r="M214" s="92">
        <f t="shared" si="11"/>
        <v>125.7323</v>
      </c>
      <c r="N214" s="92">
        <f t="shared" si="11"/>
        <v>127.4927</v>
      </c>
      <c r="O214" s="92">
        <f t="shared" si="11"/>
        <v>131.0917</v>
      </c>
      <c r="P214" s="92">
        <f t="shared" si="11"/>
        <v>1.7812349445247289</v>
      </c>
      <c r="Q214" s="92">
        <f t="shared" si="11"/>
        <v>1.1888615731259471</v>
      </c>
      <c r="R214" s="92">
        <f t="shared" si="11"/>
        <v>2.3983781236568578</v>
      </c>
      <c r="S214" s="92">
        <f t="shared" si="11"/>
        <v>2.8056879068344402</v>
      </c>
      <c r="T214" s="92">
        <f t="shared" si="11"/>
        <v>1.2939695917555851</v>
      </c>
      <c r="U214" s="92">
        <f t="shared" si="11"/>
        <v>-0.70488653342161423</v>
      </c>
      <c r="V214" s="92">
        <f t="shared" si="11"/>
        <v>-1.0071657446269069</v>
      </c>
      <c r="W214" s="92">
        <f t="shared" si="11"/>
        <v>-0.45057322103037634</v>
      </c>
      <c r="X214" s="92">
        <f t="shared" si="11"/>
        <v>2.8651401469501967</v>
      </c>
      <c r="Y214" s="92">
        <f t="shared" si="11"/>
        <v>1.1018639134140658</v>
      </c>
      <c r="Z214" s="92">
        <f t="shared" si="11"/>
        <v>1.4001175513372492</v>
      </c>
      <c r="AA214" s="92">
        <f t="shared" si="11"/>
        <v>2.8229067232869052</v>
      </c>
      <c r="AB214" s="84">
        <f t="shared" si="11"/>
        <v>122.35360833333333</v>
      </c>
      <c r="AC214" s="157"/>
      <c r="AN214" s="98"/>
      <c r="AO214" s="157"/>
      <c r="AZ214" s="98"/>
    </row>
    <row r="215" spans="1:52" x14ac:dyDescent="0.2">
      <c r="A215" s="83"/>
      <c r="B215" s="83" t="s">
        <v>60</v>
      </c>
      <c r="C215" s="83"/>
      <c r="D215" s="92">
        <f>D73</f>
        <v>117.8877</v>
      </c>
      <c r="E215" s="92">
        <f t="shared" ref="E215:AB215" si="12">E73</f>
        <v>117.5223</v>
      </c>
      <c r="F215" s="92">
        <f t="shared" si="12"/>
        <v>117.818</v>
      </c>
      <c r="G215" s="92">
        <f t="shared" si="12"/>
        <v>117.6053</v>
      </c>
      <c r="H215" s="92">
        <f t="shared" si="12"/>
        <v>118.13</v>
      </c>
      <c r="I215" s="92">
        <f t="shared" si="12"/>
        <v>119.00709999999999</v>
      </c>
      <c r="J215" s="92">
        <f t="shared" si="12"/>
        <v>118.7972</v>
      </c>
      <c r="K215" s="92">
        <f t="shared" si="12"/>
        <v>120.0736</v>
      </c>
      <c r="L215" s="92">
        <f t="shared" si="12"/>
        <v>122.0376</v>
      </c>
      <c r="M215" s="92">
        <f t="shared" si="12"/>
        <v>120.8051</v>
      </c>
      <c r="N215" s="92">
        <f t="shared" si="12"/>
        <v>120.29819999999999</v>
      </c>
      <c r="O215" s="92">
        <f t="shared" si="12"/>
        <v>120.4496</v>
      </c>
      <c r="P215" s="92">
        <f t="shared" si="12"/>
        <v>0.46025653698924851</v>
      </c>
      <c r="Q215" s="92">
        <f t="shared" si="12"/>
        <v>-0.30995600049877464</v>
      </c>
      <c r="R215" s="92">
        <f t="shared" si="12"/>
        <v>0.25161182175637858</v>
      </c>
      <c r="S215" s="92">
        <f t="shared" si="12"/>
        <v>-0.18053268600722988</v>
      </c>
      <c r="T215" s="92">
        <f t="shared" si="12"/>
        <v>0.44615336213588647</v>
      </c>
      <c r="U215" s="92">
        <f t="shared" si="12"/>
        <v>0.74248709049352302</v>
      </c>
      <c r="V215" s="92">
        <f t="shared" si="12"/>
        <v>-0.1763760313460209</v>
      </c>
      <c r="W215" s="92">
        <f t="shared" si="12"/>
        <v>1.0744360978204834</v>
      </c>
      <c r="X215" s="92">
        <f t="shared" si="12"/>
        <v>1.6356634597446889</v>
      </c>
      <c r="Y215" s="92">
        <f t="shared" si="12"/>
        <v>-1.0099346430936054</v>
      </c>
      <c r="Z215" s="92">
        <f t="shared" si="12"/>
        <v>-0.41960149033443267</v>
      </c>
      <c r="AA215" s="92">
        <f t="shared" si="12"/>
        <v>0.12585391967627907</v>
      </c>
      <c r="AB215" s="84">
        <f t="shared" si="12"/>
        <v>119.20264166666665</v>
      </c>
      <c r="AC215" s="157"/>
      <c r="AN215" s="98"/>
      <c r="AO215" s="157"/>
      <c r="AZ215" s="98"/>
    </row>
    <row r="216" spans="1:52" x14ac:dyDescent="0.2">
      <c r="A216" s="83"/>
      <c r="B216" s="83" t="s">
        <v>62</v>
      </c>
      <c r="C216" s="83"/>
      <c r="D216" s="92">
        <f>D97</f>
        <v>120.57389999999999</v>
      </c>
      <c r="E216" s="92">
        <f t="shared" ref="E216:AB216" si="13">E97</f>
        <v>120.98520000000001</v>
      </c>
      <c r="F216" s="92">
        <f t="shared" si="13"/>
        <v>121.2403</v>
      </c>
      <c r="G216" s="92">
        <f t="shared" si="13"/>
        <v>121.0776</v>
      </c>
      <c r="H216" s="92">
        <f t="shared" si="13"/>
        <v>122.282</v>
      </c>
      <c r="I216" s="92">
        <f t="shared" si="13"/>
        <v>122.78449999999999</v>
      </c>
      <c r="J216" s="92">
        <f t="shared" si="13"/>
        <v>124.2985</v>
      </c>
      <c r="K216" s="92">
        <f t="shared" si="13"/>
        <v>123.2196</v>
      </c>
      <c r="L216" s="92">
        <f t="shared" si="13"/>
        <v>124.0812</v>
      </c>
      <c r="M216" s="92">
        <f t="shared" si="13"/>
        <v>123.7766</v>
      </c>
      <c r="N216" s="92">
        <f t="shared" si="13"/>
        <v>123.3486</v>
      </c>
      <c r="O216" s="92">
        <f t="shared" si="13"/>
        <v>124.2419</v>
      </c>
      <c r="P216" s="92">
        <f t="shared" si="13"/>
        <v>0.13553612760326875</v>
      </c>
      <c r="Q216" s="92">
        <f t="shared" si="13"/>
        <v>0.3411186002941029</v>
      </c>
      <c r="R216" s="92">
        <f t="shared" si="13"/>
        <v>0.21085223647189802</v>
      </c>
      <c r="S216" s="92">
        <f t="shared" si="13"/>
        <v>-0.13419630271452723</v>
      </c>
      <c r="T216" s="92">
        <f t="shared" si="13"/>
        <v>0.99473395574407852</v>
      </c>
      <c r="U216" s="92">
        <f t="shared" si="13"/>
        <v>0.41093537887832859</v>
      </c>
      <c r="V216" s="92">
        <f t="shared" si="13"/>
        <v>1.2330546608081723</v>
      </c>
      <c r="W216" s="92">
        <f t="shared" si="13"/>
        <v>-0.86799116642598606</v>
      </c>
      <c r="X216" s="92">
        <f t="shared" si="13"/>
        <v>0.69923940671775897</v>
      </c>
      <c r="Y216" s="92">
        <f t="shared" si="13"/>
        <v>-0.24548440859694584</v>
      </c>
      <c r="Z216" s="92">
        <f t="shared" si="13"/>
        <v>-0.34578425970659821</v>
      </c>
      <c r="AA216" s="92">
        <f t="shared" si="13"/>
        <v>0.72420765213386806</v>
      </c>
      <c r="AB216" s="84">
        <f t="shared" si="13"/>
        <v>122.65915833333332</v>
      </c>
      <c r="AC216" s="157"/>
      <c r="AN216" s="98"/>
      <c r="AO216" s="157"/>
      <c r="AZ216" s="98"/>
    </row>
    <row r="217" spans="1:52" x14ac:dyDescent="0.2">
      <c r="A217" s="83"/>
      <c r="B217" s="83" t="s">
        <v>82</v>
      </c>
      <c r="C217" s="83"/>
      <c r="D217" s="92">
        <f>D119</f>
        <v>128.02709999999999</v>
      </c>
      <c r="E217" s="92">
        <f t="shared" ref="E217:AB217" si="14">E119</f>
        <v>128.9462</v>
      </c>
      <c r="F217" s="92">
        <f t="shared" si="14"/>
        <v>128.58519999999999</v>
      </c>
      <c r="G217" s="92">
        <f t="shared" si="14"/>
        <v>129.01009999999999</v>
      </c>
      <c r="H217" s="92">
        <f t="shared" si="14"/>
        <v>130.36160000000001</v>
      </c>
      <c r="I217" s="92">
        <f t="shared" si="14"/>
        <v>131.05269999999999</v>
      </c>
      <c r="J217" s="92">
        <f t="shared" si="14"/>
        <v>132.5728</v>
      </c>
      <c r="K217" s="92">
        <f t="shared" si="14"/>
        <v>131.488</v>
      </c>
      <c r="L217" s="92">
        <f t="shared" si="14"/>
        <v>132.65090000000001</v>
      </c>
      <c r="M217" s="92">
        <f t="shared" si="14"/>
        <v>132.40940000000001</v>
      </c>
      <c r="N217" s="92">
        <f t="shared" si="14"/>
        <v>132.2586</v>
      </c>
      <c r="O217" s="92">
        <f t="shared" si="14"/>
        <v>133.35329999999999</v>
      </c>
      <c r="P217" s="92">
        <f t="shared" si="14"/>
        <v>0.8073907672101952</v>
      </c>
      <c r="Q217" s="92">
        <f t="shared" si="14"/>
        <v>0.71789488319271033</v>
      </c>
      <c r="R217" s="92">
        <f t="shared" si="14"/>
        <v>-0.27996172046948142</v>
      </c>
      <c r="S217" s="92">
        <f t="shared" si="14"/>
        <v>0.33044238372690488</v>
      </c>
      <c r="T217" s="92">
        <f t="shared" si="14"/>
        <v>1.0475923978045252</v>
      </c>
      <c r="U217" s="92">
        <f t="shared" si="14"/>
        <v>0.5301407776522975</v>
      </c>
      <c r="V217" s="92">
        <f t="shared" si="14"/>
        <v>1.1599150570724706</v>
      </c>
      <c r="W217" s="92">
        <f t="shared" si="14"/>
        <v>-0.81826739723382269</v>
      </c>
      <c r="X217" s="92">
        <f t="shared" si="14"/>
        <v>0.88441530786079925</v>
      </c>
      <c r="Y217" s="92">
        <f t="shared" si="14"/>
        <v>-0.18205681227945084</v>
      </c>
      <c r="Z217" s="92">
        <f t="shared" si="14"/>
        <v>-0.11388919517798873</v>
      </c>
      <c r="AA217" s="92">
        <f t="shared" si="14"/>
        <v>0.82769664883795002</v>
      </c>
      <c r="AB217" s="84">
        <f t="shared" si="14"/>
        <v>0</v>
      </c>
      <c r="AC217" s="157"/>
      <c r="AN217" s="98"/>
      <c r="AO217" s="157"/>
      <c r="AZ217" s="98"/>
    </row>
    <row r="218" spans="1:52" x14ac:dyDescent="0.2">
      <c r="A218" s="83"/>
      <c r="B218" s="83" t="s">
        <v>85</v>
      </c>
      <c r="C218" s="83"/>
      <c r="D218" s="92">
        <f>D119</f>
        <v>128.02709999999999</v>
      </c>
      <c r="E218" s="92">
        <f t="shared" ref="E218:AB218" si="15">E119</f>
        <v>128.9462</v>
      </c>
      <c r="F218" s="92">
        <f t="shared" si="15"/>
        <v>128.58519999999999</v>
      </c>
      <c r="G218" s="92">
        <f t="shared" si="15"/>
        <v>129.01009999999999</v>
      </c>
      <c r="H218" s="92">
        <f t="shared" si="15"/>
        <v>130.36160000000001</v>
      </c>
      <c r="I218" s="92">
        <f t="shared" si="15"/>
        <v>131.05269999999999</v>
      </c>
      <c r="J218" s="92">
        <f t="shared" si="15"/>
        <v>132.5728</v>
      </c>
      <c r="K218" s="92">
        <f t="shared" si="15"/>
        <v>131.488</v>
      </c>
      <c r="L218" s="92">
        <f t="shared" si="15"/>
        <v>132.65090000000001</v>
      </c>
      <c r="M218" s="92">
        <f t="shared" si="15"/>
        <v>132.40940000000001</v>
      </c>
      <c r="N218" s="92">
        <f t="shared" si="15"/>
        <v>132.2586</v>
      </c>
      <c r="O218" s="92">
        <f t="shared" si="15"/>
        <v>133.35329999999999</v>
      </c>
      <c r="P218" s="92">
        <f t="shared" si="15"/>
        <v>0.8073907672101952</v>
      </c>
      <c r="Q218" s="92">
        <f t="shared" si="15"/>
        <v>0.71789488319271033</v>
      </c>
      <c r="R218" s="92">
        <f t="shared" si="15"/>
        <v>-0.27996172046948142</v>
      </c>
      <c r="S218" s="92">
        <f t="shared" si="15"/>
        <v>0.33044238372690488</v>
      </c>
      <c r="T218" s="92">
        <f t="shared" si="15"/>
        <v>1.0475923978045252</v>
      </c>
      <c r="U218" s="92">
        <f t="shared" si="15"/>
        <v>0.5301407776522975</v>
      </c>
      <c r="V218" s="92">
        <f t="shared" si="15"/>
        <v>1.1599150570724706</v>
      </c>
      <c r="W218" s="92">
        <f t="shared" si="15"/>
        <v>-0.81826739723382269</v>
      </c>
      <c r="X218" s="92">
        <f t="shared" si="15"/>
        <v>0.88441530786079925</v>
      </c>
      <c r="Y218" s="92">
        <f t="shared" si="15"/>
        <v>-0.18205681227945084</v>
      </c>
      <c r="Z218" s="92">
        <f t="shared" si="15"/>
        <v>-0.11388919517798873</v>
      </c>
      <c r="AA218" s="92">
        <f t="shared" si="15"/>
        <v>0.82769664883795002</v>
      </c>
      <c r="AB218" s="84">
        <f t="shared" si="15"/>
        <v>0</v>
      </c>
      <c r="AC218" s="157"/>
      <c r="AN218" s="98"/>
      <c r="AO218" s="157"/>
      <c r="AZ218" s="98"/>
    </row>
    <row r="219" spans="1:52" x14ac:dyDescent="0.2">
      <c r="A219" s="83"/>
      <c r="B219" s="83" t="s">
        <v>63</v>
      </c>
      <c r="C219" s="83"/>
      <c r="D219" s="92">
        <f>D161</f>
        <v>116.9864</v>
      </c>
      <c r="E219" s="92">
        <f t="shared" ref="E219:AB219" si="16">E161</f>
        <v>117.56270000000001</v>
      </c>
      <c r="F219" s="92">
        <f t="shared" si="16"/>
        <v>119.1233</v>
      </c>
      <c r="G219" s="92">
        <f t="shared" si="16"/>
        <v>119.7938</v>
      </c>
      <c r="H219" s="92">
        <f t="shared" si="16"/>
        <v>121.0612</v>
      </c>
      <c r="I219" s="92">
        <f t="shared" si="16"/>
        <v>121.074</v>
      </c>
      <c r="J219" s="92">
        <f t="shared" si="16"/>
        <v>120.75920000000001</v>
      </c>
      <c r="K219" s="92">
        <f t="shared" si="16"/>
        <v>120.7988</v>
      </c>
      <c r="L219" s="92">
        <f t="shared" si="16"/>
        <v>123.1009</v>
      </c>
      <c r="M219" s="92">
        <f t="shared" si="16"/>
        <v>123.8052</v>
      </c>
      <c r="N219" s="92">
        <f t="shared" si="16"/>
        <v>124.72790000000001</v>
      </c>
      <c r="O219" s="92">
        <f t="shared" si="16"/>
        <v>126.3837</v>
      </c>
      <c r="P219" s="92">
        <f t="shared" si="16"/>
        <v>0.55639075770742707</v>
      </c>
      <c r="Q219" s="92">
        <f t="shared" si="16"/>
        <v>0.4926213645346838</v>
      </c>
      <c r="R219" s="92">
        <f t="shared" si="16"/>
        <v>1.3274618565242153</v>
      </c>
      <c r="S219" s="92">
        <f t="shared" si="16"/>
        <v>0.56286217725667786</v>
      </c>
      <c r="T219" s="92">
        <f t="shared" si="16"/>
        <v>1.0579846369344614</v>
      </c>
      <c r="U219" s="92">
        <f t="shared" si="16"/>
        <v>1.0573164647301191E-2</v>
      </c>
      <c r="V219" s="92">
        <f t="shared" si="16"/>
        <v>-0.26000627715280827</v>
      </c>
      <c r="W219" s="92">
        <f t="shared" si="16"/>
        <v>3.2792532577222255E-2</v>
      </c>
      <c r="X219" s="92">
        <f t="shared" si="16"/>
        <v>1.905730851630973</v>
      </c>
      <c r="Y219" s="92">
        <f t="shared" si="16"/>
        <v>0.57213229147796929</v>
      </c>
      <c r="Z219" s="92">
        <f t="shared" si="16"/>
        <v>0.74528371990837705</v>
      </c>
      <c r="AA219" s="92">
        <f t="shared" si="16"/>
        <v>1.3275297667963617</v>
      </c>
      <c r="AB219" s="84">
        <f t="shared" si="16"/>
        <v>121.26475833333335</v>
      </c>
      <c r="AC219" s="157"/>
      <c r="AN219" s="98"/>
      <c r="AO219" s="157"/>
      <c r="AZ219" s="98"/>
    </row>
    <row r="220" spans="1:52" x14ac:dyDescent="0.2">
      <c r="A220" s="83"/>
      <c r="B220" s="83" t="s">
        <v>279</v>
      </c>
      <c r="C220" s="83"/>
      <c r="D220" s="92">
        <f>D181</f>
        <v>116.8763</v>
      </c>
      <c r="E220" s="92">
        <f t="shared" ref="E220:AB220" si="17">E181</f>
        <v>117.45780000000001</v>
      </c>
      <c r="F220" s="92">
        <f t="shared" si="17"/>
        <v>119.05840000000001</v>
      </c>
      <c r="G220" s="92">
        <f t="shared" si="17"/>
        <v>119.7544</v>
      </c>
      <c r="H220" s="92">
        <f t="shared" si="17"/>
        <v>121.02379999999999</v>
      </c>
      <c r="I220" s="92">
        <f t="shared" si="17"/>
        <v>121.0215</v>
      </c>
      <c r="J220" s="92">
        <f t="shared" si="17"/>
        <v>120.6507</v>
      </c>
      <c r="K220" s="92">
        <f t="shared" si="17"/>
        <v>120.72450000000001</v>
      </c>
      <c r="L220" s="92">
        <f t="shared" si="17"/>
        <v>123.07080000000001</v>
      </c>
      <c r="M220" s="92">
        <f t="shared" si="17"/>
        <v>123.8061</v>
      </c>
      <c r="N220" s="92">
        <f t="shared" si="17"/>
        <v>124.7701</v>
      </c>
      <c r="O220" s="92">
        <f t="shared" si="17"/>
        <v>126.4494</v>
      </c>
      <c r="P220" s="92">
        <f t="shared" si="17"/>
        <v>0.56972383753447964</v>
      </c>
      <c r="Q220" s="92">
        <f t="shared" si="17"/>
        <v>0.49753457287748287</v>
      </c>
      <c r="R220" s="92">
        <f t="shared" si="17"/>
        <v>1.3627021789953497</v>
      </c>
      <c r="S220" s="92">
        <f t="shared" si="17"/>
        <v>0.58458705979586323</v>
      </c>
      <c r="T220" s="92">
        <f t="shared" si="17"/>
        <v>1.0600028057424113</v>
      </c>
      <c r="U220" s="92">
        <f t="shared" si="17"/>
        <v>-1.9004526382340391E-3</v>
      </c>
      <c r="V220" s="92">
        <f t="shared" si="17"/>
        <v>-0.3063918394665433</v>
      </c>
      <c r="W220" s="92">
        <f t="shared" si="17"/>
        <v>6.1168314812931578E-2</v>
      </c>
      <c r="X220" s="92">
        <f t="shared" si="17"/>
        <v>1.9435160220170715</v>
      </c>
      <c r="Y220" s="92">
        <f t="shared" si="17"/>
        <v>0.59746097368343687</v>
      </c>
      <c r="Z220" s="92">
        <f t="shared" si="17"/>
        <v>0.77863691692089376</v>
      </c>
      <c r="AA220" s="92">
        <f t="shared" si="17"/>
        <v>1.3459154076176887</v>
      </c>
      <c r="AB220" s="84">
        <f t="shared" si="17"/>
        <v>0</v>
      </c>
      <c r="AC220" s="157"/>
      <c r="AN220" s="98"/>
      <c r="AO220" s="157"/>
      <c r="AZ220" s="98"/>
    </row>
    <row r="221" spans="1:52" x14ac:dyDescent="0.2">
      <c r="B221" s="48" t="s">
        <v>281</v>
      </c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C221" s="157"/>
      <c r="AN221" s="98"/>
      <c r="AO221" s="157"/>
      <c r="AZ221" s="98"/>
    </row>
    <row r="222" spans="1:52" x14ac:dyDescent="0.2">
      <c r="A222" s="86"/>
      <c r="B222" s="86" t="s">
        <v>49</v>
      </c>
      <c r="C222" s="86"/>
      <c r="D222" s="93">
        <f>D10</f>
        <v>122.9239</v>
      </c>
      <c r="E222" s="93">
        <f t="shared" ref="E222:AB222" si="18">E10</f>
        <v>122.9191</v>
      </c>
      <c r="F222" s="93">
        <f t="shared" si="18"/>
        <v>124.46980000000001</v>
      </c>
      <c r="G222" s="93">
        <f t="shared" si="18"/>
        <v>122.857</v>
      </c>
      <c r="H222" s="93">
        <f t="shared" si="18"/>
        <v>122.8745</v>
      </c>
      <c r="I222" s="93">
        <f t="shared" si="18"/>
        <v>123.44710000000001</v>
      </c>
      <c r="J222" s="93">
        <f t="shared" si="18"/>
        <v>124.6225</v>
      </c>
      <c r="K222" s="93">
        <f t="shared" si="18"/>
        <v>124.95740000000001</v>
      </c>
      <c r="L222" s="93">
        <f t="shared" si="18"/>
        <v>125.7384</v>
      </c>
      <c r="M222" s="93">
        <f t="shared" si="18"/>
        <v>126.0202</v>
      </c>
      <c r="N222" s="93">
        <f t="shared" si="18"/>
        <v>126.9973</v>
      </c>
      <c r="O222" s="93">
        <f t="shared" si="18"/>
        <v>126.90689999999999</v>
      </c>
      <c r="P222" s="93">
        <f t="shared" si="18"/>
        <v>7.4899110084594267E-2</v>
      </c>
      <c r="Q222" s="93">
        <f t="shared" si="18"/>
        <v>-3.9048549549786688E-3</v>
      </c>
      <c r="R222" s="93">
        <f t="shared" si="18"/>
        <v>1.2615614660374233</v>
      </c>
      <c r="S222" s="93">
        <f t="shared" si="18"/>
        <v>-1.2957359937912707</v>
      </c>
      <c r="T222" s="93">
        <f t="shared" si="18"/>
        <v>1.424420260953653E-2</v>
      </c>
      <c r="U222" s="93">
        <f t="shared" si="18"/>
        <v>0.46600393084001029</v>
      </c>
      <c r="V222" s="93">
        <f t="shared" si="18"/>
        <v>0.9521487341541407</v>
      </c>
      <c r="W222" s="93">
        <f t="shared" si="18"/>
        <v>0.26873156933940873</v>
      </c>
      <c r="X222" s="93">
        <f t="shared" si="18"/>
        <v>0.62501300443190377</v>
      </c>
      <c r="Y222" s="93">
        <f t="shared" si="18"/>
        <v>0.22411610136601393</v>
      </c>
      <c r="Z222" s="93">
        <f t="shared" si="18"/>
        <v>0.77535188803064348</v>
      </c>
      <c r="AA222" s="93">
        <f t="shared" si="18"/>
        <v>-7.1182615693406462E-2</v>
      </c>
      <c r="AB222" s="88">
        <f t="shared" si="18"/>
        <v>124.56117499999999</v>
      </c>
      <c r="AC222" s="157"/>
      <c r="AN222" s="98"/>
      <c r="AO222" s="157"/>
      <c r="AZ222" s="98"/>
    </row>
    <row r="223" spans="1:52" x14ac:dyDescent="0.2">
      <c r="A223" s="86"/>
      <c r="B223" s="86" t="s">
        <v>52</v>
      </c>
      <c r="C223" s="86"/>
      <c r="D223" s="93">
        <f>D33</f>
        <v>121.6253</v>
      </c>
      <c r="E223" s="93">
        <f t="shared" ref="E223:AB223" si="19">E33</f>
        <v>121.70950000000001</v>
      </c>
      <c r="F223" s="93">
        <f t="shared" si="19"/>
        <v>122.7715</v>
      </c>
      <c r="G223" s="93">
        <f t="shared" si="19"/>
        <v>121.1378</v>
      </c>
      <c r="H223" s="93">
        <f t="shared" si="19"/>
        <v>121.1725</v>
      </c>
      <c r="I223" s="93">
        <f t="shared" si="19"/>
        <v>121.76739999999999</v>
      </c>
      <c r="J223" s="93">
        <f t="shared" si="19"/>
        <v>122.7015</v>
      </c>
      <c r="K223" s="93">
        <f t="shared" si="19"/>
        <v>123.00409999999999</v>
      </c>
      <c r="L223" s="93">
        <f t="shared" si="19"/>
        <v>123.6258</v>
      </c>
      <c r="M223" s="93">
        <f t="shared" si="19"/>
        <v>123.8717</v>
      </c>
      <c r="N223" s="93">
        <f t="shared" si="19"/>
        <v>124.60599999999999</v>
      </c>
      <c r="O223" s="93">
        <f t="shared" si="19"/>
        <v>124.60639999999999</v>
      </c>
      <c r="P223" s="93">
        <f t="shared" si="19"/>
        <v>-0.2007877246246072</v>
      </c>
      <c r="Q223" s="93">
        <f t="shared" si="19"/>
        <v>6.9229017317950975E-2</v>
      </c>
      <c r="R223" s="93">
        <f t="shared" si="19"/>
        <v>0.87256952004568056</v>
      </c>
      <c r="S223" s="93">
        <f t="shared" si="19"/>
        <v>-1.3306834240845837</v>
      </c>
      <c r="T223" s="93">
        <f t="shared" si="19"/>
        <v>2.8645063720821116E-2</v>
      </c>
      <c r="U223" s="93">
        <f t="shared" si="19"/>
        <v>0.49095298025541734</v>
      </c>
      <c r="V223" s="93">
        <f t="shared" si="19"/>
        <v>0.76711829274502119</v>
      </c>
      <c r="W223" s="93">
        <f t="shared" si="19"/>
        <v>0.24661475206089428</v>
      </c>
      <c r="X223" s="93">
        <f t="shared" si="19"/>
        <v>0.50543030679465495</v>
      </c>
      <c r="Y223" s="93">
        <f t="shared" si="19"/>
        <v>0.1989067007048739</v>
      </c>
      <c r="Z223" s="93">
        <f t="shared" si="19"/>
        <v>0.59279076657540863</v>
      </c>
      <c r="AA223" s="93">
        <f t="shared" si="19"/>
        <v>3.2101182928516106E-4</v>
      </c>
      <c r="AB223" s="88">
        <f t="shared" si="19"/>
        <v>122.71662499999998</v>
      </c>
      <c r="AC223" s="157"/>
      <c r="AN223" s="98"/>
      <c r="AO223" s="157"/>
      <c r="AZ223" s="98"/>
    </row>
    <row r="224" spans="1:52" x14ac:dyDescent="0.2">
      <c r="A224" s="86"/>
      <c r="B224" s="86" t="s">
        <v>53</v>
      </c>
      <c r="C224" s="86"/>
      <c r="D224" s="93">
        <f>D54</f>
        <v>122.3441</v>
      </c>
      <c r="E224" s="93">
        <f t="shared" ref="E224:AB224" si="20">E54</f>
        <v>122.5074</v>
      </c>
      <c r="F224" s="93">
        <f t="shared" si="20"/>
        <v>123.6626</v>
      </c>
      <c r="G224" s="93">
        <f t="shared" si="20"/>
        <v>122.1831</v>
      </c>
      <c r="H224" s="93">
        <f t="shared" si="20"/>
        <v>122.29170000000001</v>
      </c>
      <c r="I224" s="93">
        <f t="shared" si="20"/>
        <v>122.77419999999999</v>
      </c>
      <c r="J224" s="93">
        <f t="shared" si="20"/>
        <v>123.7954</v>
      </c>
      <c r="K224" s="93">
        <f t="shared" si="20"/>
        <v>124.15819999999999</v>
      </c>
      <c r="L224" s="93">
        <f t="shared" si="20"/>
        <v>124.6943</v>
      </c>
      <c r="M224" s="93">
        <f t="shared" si="20"/>
        <v>124.8441</v>
      </c>
      <c r="N224" s="93">
        <f t="shared" si="20"/>
        <v>125.6285</v>
      </c>
      <c r="O224" s="93">
        <f t="shared" si="20"/>
        <v>125.79089999999999</v>
      </c>
      <c r="P224" s="93">
        <f t="shared" si="20"/>
        <v>9.1792731684610496E-2</v>
      </c>
      <c r="Q224" s="93">
        <f t="shared" si="20"/>
        <v>0.13347599107762995</v>
      </c>
      <c r="R224" s="93">
        <f t="shared" si="20"/>
        <v>0.94296344547349265</v>
      </c>
      <c r="S224" s="93">
        <f t="shared" si="20"/>
        <v>-1.1964005285349018</v>
      </c>
      <c r="T224" s="93">
        <f t="shared" si="20"/>
        <v>8.8882996093575792E-2</v>
      </c>
      <c r="U224" s="93">
        <f t="shared" si="20"/>
        <v>0.39454844441608672</v>
      </c>
      <c r="V224" s="93">
        <f t="shared" si="20"/>
        <v>0.83177084436307258</v>
      </c>
      <c r="W224" s="93">
        <f t="shared" si="20"/>
        <v>0.29306420109308817</v>
      </c>
      <c r="X224" s="93">
        <f t="shared" si="20"/>
        <v>0.43178783197566062</v>
      </c>
      <c r="Y224" s="93">
        <f t="shared" si="20"/>
        <v>0.12013379921937013</v>
      </c>
      <c r="Z224" s="93">
        <f t="shared" si="20"/>
        <v>0.62830362027521136</v>
      </c>
      <c r="AA224" s="93">
        <f t="shared" si="20"/>
        <v>0.1292700302877062</v>
      </c>
      <c r="AB224" s="88">
        <f t="shared" si="20"/>
        <v>123.72287499999999</v>
      </c>
      <c r="AC224" s="157"/>
      <c r="AN224" s="98"/>
      <c r="AO224" s="157"/>
      <c r="AZ224" s="98"/>
    </row>
    <row r="225" spans="1:52" x14ac:dyDescent="0.2">
      <c r="A225" s="86"/>
      <c r="B225" s="86" t="s">
        <v>60</v>
      </c>
      <c r="C225" s="86"/>
      <c r="D225" s="93">
        <f>D78</f>
        <v>117.97369999999999</v>
      </c>
      <c r="E225" s="93">
        <f t="shared" ref="E225:AB225" si="21">E78</f>
        <v>118.1982</v>
      </c>
      <c r="F225" s="93">
        <f t="shared" si="21"/>
        <v>119.1023</v>
      </c>
      <c r="G225" s="93">
        <f t="shared" si="21"/>
        <v>118.2787</v>
      </c>
      <c r="H225" s="93">
        <f t="shared" si="21"/>
        <v>118.60760000000001</v>
      </c>
      <c r="I225" s="93">
        <f t="shared" si="21"/>
        <v>118.9866</v>
      </c>
      <c r="J225" s="93">
        <f t="shared" si="21"/>
        <v>119.53619999999999</v>
      </c>
      <c r="K225" s="93">
        <f t="shared" si="21"/>
        <v>119.92870000000001</v>
      </c>
      <c r="L225" s="93">
        <f t="shared" si="21"/>
        <v>120.3359</v>
      </c>
      <c r="M225" s="93">
        <f t="shared" si="21"/>
        <v>120.5838</v>
      </c>
      <c r="N225" s="93">
        <f t="shared" si="21"/>
        <v>121.1367</v>
      </c>
      <c r="O225" s="93">
        <f t="shared" si="21"/>
        <v>121.2805</v>
      </c>
      <c r="P225" s="93">
        <f t="shared" si="21"/>
        <v>0.33295856005415236</v>
      </c>
      <c r="Q225" s="93">
        <f t="shared" si="21"/>
        <v>0.19029665086371467</v>
      </c>
      <c r="R225" s="93">
        <f t="shared" si="21"/>
        <v>0.76490166516918168</v>
      </c>
      <c r="S225" s="93">
        <f t="shared" si="21"/>
        <v>-0.6915063772907819</v>
      </c>
      <c r="T225" s="93">
        <f t="shared" si="21"/>
        <v>0.27807204509349898</v>
      </c>
      <c r="U225" s="93">
        <f t="shared" si="21"/>
        <v>0.3195410749395407</v>
      </c>
      <c r="V225" s="93">
        <f t="shared" si="21"/>
        <v>0.46190075184936635</v>
      </c>
      <c r="W225" s="93">
        <f t="shared" si="21"/>
        <v>0.32835241541893795</v>
      </c>
      <c r="X225" s="93">
        <f t="shared" si="21"/>
        <v>0.33953507375631425</v>
      </c>
      <c r="Y225" s="93">
        <f t="shared" si="21"/>
        <v>0.20600668628397789</v>
      </c>
      <c r="Z225" s="93">
        <f t="shared" si="21"/>
        <v>0.45851930358805093</v>
      </c>
      <c r="AA225" s="93">
        <f t="shared" si="21"/>
        <v>0.11870886362266664</v>
      </c>
      <c r="AB225" s="88">
        <f t="shared" si="21"/>
        <v>119.49574166666667</v>
      </c>
      <c r="AC225" s="157"/>
      <c r="AN225" s="98"/>
      <c r="AO225" s="157"/>
      <c r="AZ225" s="98"/>
    </row>
    <row r="226" spans="1:52" x14ac:dyDescent="0.2">
      <c r="A226" s="86"/>
      <c r="B226" s="86" t="s">
        <v>62</v>
      </c>
      <c r="C226" s="86"/>
      <c r="D226" s="93">
        <f>D100</f>
        <v>119.7042</v>
      </c>
      <c r="E226" s="93">
        <f t="shared" ref="E226:AB226" si="22">E100</f>
        <v>119.9435</v>
      </c>
      <c r="F226" s="93">
        <f t="shared" si="22"/>
        <v>120.5819</v>
      </c>
      <c r="G226" s="93">
        <f t="shared" si="22"/>
        <v>119.3642</v>
      </c>
      <c r="H226" s="93">
        <f t="shared" si="22"/>
        <v>119.2925</v>
      </c>
      <c r="I226" s="93">
        <f t="shared" si="22"/>
        <v>119.6217</v>
      </c>
      <c r="J226" s="93">
        <f t="shared" si="22"/>
        <v>120.5338</v>
      </c>
      <c r="K226" s="93">
        <f t="shared" si="22"/>
        <v>120.9515</v>
      </c>
      <c r="L226" s="93">
        <f t="shared" si="22"/>
        <v>121.58410000000001</v>
      </c>
      <c r="M226" s="93">
        <f t="shared" si="22"/>
        <v>121.73009999999999</v>
      </c>
      <c r="N226" s="93">
        <f t="shared" si="22"/>
        <v>121.94540000000001</v>
      </c>
      <c r="O226" s="93">
        <f t="shared" si="22"/>
        <v>122.00839999999999</v>
      </c>
      <c r="P226" s="93">
        <f t="shared" si="22"/>
        <v>-0.85081428692120975</v>
      </c>
      <c r="Q226" s="93">
        <f t="shared" si="22"/>
        <v>0.19990944344475806</v>
      </c>
      <c r="R226" s="93">
        <f t="shared" si="22"/>
        <v>0.53225060132479407</v>
      </c>
      <c r="S226" s="93">
        <f t="shared" si="22"/>
        <v>-1.009853054231197</v>
      </c>
      <c r="T226" s="93">
        <f t="shared" si="22"/>
        <v>-6.0068261673091913E-2</v>
      </c>
      <c r="U226" s="93">
        <f t="shared" si="22"/>
        <v>0.27596034956095322</v>
      </c>
      <c r="V226" s="93">
        <f t="shared" si="22"/>
        <v>0.76248707383358971</v>
      </c>
      <c r="W226" s="93">
        <f t="shared" si="22"/>
        <v>0.34654179989347089</v>
      </c>
      <c r="X226" s="93">
        <f t="shared" si="22"/>
        <v>0.52301955742591921</v>
      </c>
      <c r="Y226" s="93">
        <f t="shared" si="22"/>
        <v>0.12008149091862058</v>
      </c>
      <c r="Z226" s="93">
        <f t="shared" si="22"/>
        <v>0.17686669114706502</v>
      </c>
      <c r="AA226" s="93">
        <f t="shared" si="22"/>
        <v>5.1662465332835986E-2</v>
      </c>
      <c r="AB226" s="88">
        <f t="shared" si="22"/>
        <v>120.60510833333335</v>
      </c>
      <c r="AC226" s="157"/>
      <c r="AN226" s="98"/>
      <c r="AO226" s="157"/>
      <c r="AZ226" s="98"/>
    </row>
    <row r="227" spans="1:52" x14ac:dyDescent="0.2">
      <c r="A227" s="86"/>
      <c r="B227" s="86" t="s">
        <v>82</v>
      </c>
      <c r="C227" s="86"/>
      <c r="D227" s="93">
        <f>D122</f>
        <v>121.1121</v>
      </c>
      <c r="E227" s="93">
        <f t="shared" ref="E227:AB227" si="23">E122</f>
        <v>121.13339999999999</v>
      </c>
      <c r="F227" s="93">
        <f t="shared" si="23"/>
        <v>121.7403</v>
      </c>
      <c r="G227" s="93">
        <f t="shared" si="23"/>
        <v>119.88039999999999</v>
      </c>
      <c r="H227" s="93">
        <f t="shared" si="23"/>
        <v>119.7355</v>
      </c>
      <c r="I227" s="93">
        <f t="shared" si="23"/>
        <v>120.0844</v>
      </c>
      <c r="J227" s="93">
        <f t="shared" si="23"/>
        <v>121.06699999999999</v>
      </c>
      <c r="K227" s="93">
        <f t="shared" si="23"/>
        <v>121.5928</v>
      </c>
      <c r="L227" s="93">
        <f t="shared" si="23"/>
        <v>122.2046</v>
      </c>
      <c r="M227" s="93">
        <f t="shared" si="23"/>
        <v>122.28959999999999</v>
      </c>
      <c r="N227" s="93">
        <f t="shared" si="23"/>
        <v>122.5078</v>
      </c>
      <c r="O227" s="93">
        <f t="shared" si="23"/>
        <v>122.61320000000001</v>
      </c>
      <c r="P227" s="93">
        <f t="shared" si="23"/>
        <v>-1.7483158536901986</v>
      </c>
      <c r="Q227" s="93">
        <f t="shared" si="23"/>
        <v>1.7587012362923725E-2</v>
      </c>
      <c r="R227" s="93">
        <f t="shared" si="23"/>
        <v>0.50101788606611408</v>
      </c>
      <c r="S227" s="93">
        <f t="shared" si="23"/>
        <v>-1.5277603225883378</v>
      </c>
      <c r="T227" s="93">
        <f t="shared" si="23"/>
        <v>-0.12087046756600137</v>
      </c>
      <c r="U227" s="93">
        <f t="shared" si="23"/>
        <v>0.29139227714420574</v>
      </c>
      <c r="V227" s="93">
        <f t="shared" si="23"/>
        <v>0.81825782532951064</v>
      </c>
      <c r="W227" s="93">
        <f t="shared" si="23"/>
        <v>0.43430497162728393</v>
      </c>
      <c r="X227" s="93">
        <f t="shared" si="23"/>
        <v>0.50315479206005809</v>
      </c>
      <c r="Y227" s="93">
        <f t="shared" si="23"/>
        <v>6.9555483181479041E-2</v>
      </c>
      <c r="Z227" s="93">
        <f t="shared" si="23"/>
        <v>0.17842890973558684</v>
      </c>
      <c r="AA227" s="93">
        <f t="shared" si="23"/>
        <v>8.6035338158062621E-2</v>
      </c>
      <c r="AB227" s="88">
        <f t="shared" si="23"/>
        <v>0</v>
      </c>
      <c r="AC227" s="157"/>
      <c r="AN227" s="98"/>
      <c r="AO227" s="157"/>
      <c r="AZ227" s="98"/>
    </row>
    <row r="228" spans="1:52" x14ac:dyDescent="0.2">
      <c r="A228" s="86"/>
      <c r="B228" s="86" t="s">
        <v>85</v>
      </c>
      <c r="C228" s="86"/>
      <c r="D228" s="93">
        <f>D142</f>
        <v>118.2085</v>
      </c>
      <c r="E228" s="93">
        <f t="shared" ref="E228:AB228" si="24">E142</f>
        <v>118.6795</v>
      </c>
      <c r="F228" s="93">
        <f t="shared" si="24"/>
        <v>119.3514</v>
      </c>
      <c r="G228" s="93">
        <f t="shared" si="24"/>
        <v>118.8159</v>
      </c>
      <c r="H228" s="93">
        <f t="shared" si="24"/>
        <v>118.8219</v>
      </c>
      <c r="I228" s="93">
        <f t="shared" si="24"/>
        <v>119.1301</v>
      </c>
      <c r="J228" s="93">
        <f t="shared" si="24"/>
        <v>119.96729999999999</v>
      </c>
      <c r="K228" s="93">
        <f t="shared" si="24"/>
        <v>120.27030000000001</v>
      </c>
      <c r="L228" s="93">
        <f t="shared" si="24"/>
        <v>120.9248</v>
      </c>
      <c r="M228" s="93">
        <f t="shared" si="24"/>
        <v>121.1357</v>
      </c>
      <c r="N228" s="93">
        <f t="shared" si="24"/>
        <v>121.3481</v>
      </c>
      <c r="O228" s="93">
        <f t="shared" si="24"/>
        <v>121.3659</v>
      </c>
      <c r="P228" s="93">
        <f t="shared" si="24"/>
        <v>0.14478437379276024</v>
      </c>
      <c r="Q228" s="93">
        <f t="shared" si="24"/>
        <v>0.39844850412618693</v>
      </c>
      <c r="R228" s="93">
        <f t="shared" si="24"/>
        <v>0.56614663863598491</v>
      </c>
      <c r="S228" s="93">
        <f t="shared" si="24"/>
        <v>-0.44867508885526181</v>
      </c>
      <c r="T228" s="93">
        <f t="shared" si="24"/>
        <v>5.0498291895278557E-3</v>
      </c>
      <c r="U228" s="93">
        <f t="shared" si="24"/>
        <v>0.25937979446549786</v>
      </c>
      <c r="V228" s="93">
        <f t="shared" si="24"/>
        <v>0.70276109900016515</v>
      </c>
      <c r="W228" s="93">
        <f t="shared" si="24"/>
        <v>0.25256882500482336</v>
      </c>
      <c r="X228" s="93">
        <f t="shared" si="24"/>
        <v>0.54419087671686084</v>
      </c>
      <c r="Y228" s="93">
        <f t="shared" si="24"/>
        <v>0.17440591177326339</v>
      </c>
      <c r="Z228" s="93">
        <f t="shared" si="24"/>
        <v>0.17534054783189629</v>
      </c>
      <c r="AA228" s="93">
        <f t="shared" si="24"/>
        <v>1.4668544460106125E-2</v>
      </c>
      <c r="AB228" s="88">
        <f t="shared" si="24"/>
        <v>0</v>
      </c>
      <c r="AC228" s="157"/>
      <c r="AN228" s="98"/>
      <c r="AO228" s="157"/>
      <c r="AZ228" s="98"/>
    </row>
    <row r="229" spans="1:52" x14ac:dyDescent="0.2">
      <c r="A229" s="86"/>
      <c r="B229" s="86" t="s">
        <v>63</v>
      </c>
      <c r="C229" s="86"/>
      <c r="D229" s="93">
        <f>D162</f>
        <v>121.5992</v>
      </c>
      <c r="E229" s="93">
        <f t="shared" ref="E229:AB229" si="25">E162</f>
        <v>121.7319</v>
      </c>
      <c r="F229" s="93">
        <f t="shared" si="25"/>
        <v>122.89109999999999</v>
      </c>
      <c r="G229" s="93">
        <f t="shared" si="25"/>
        <v>121.47199999999999</v>
      </c>
      <c r="H229" s="93">
        <f t="shared" si="25"/>
        <v>121.5813</v>
      </c>
      <c r="I229" s="93">
        <f t="shared" si="25"/>
        <v>122.0765</v>
      </c>
      <c r="J229" s="93">
        <f t="shared" si="25"/>
        <v>123.0376</v>
      </c>
      <c r="K229" s="93">
        <f t="shared" si="25"/>
        <v>123.3926</v>
      </c>
      <c r="L229" s="93">
        <f t="shared" si="25"/>
        <v>123.9689</v>
      </c>
      <c r="M229" s="93">
        <f t="shared" si="25"/>
        <v>124.1716</v>
      </c>
      <c r="N229" s="93">
        <f t="shared" si="25"/>
        <v>124.9312</v>
      </c>
      <c r="O229" s="93">
        <f t="shared" si="25"/>
        <v>125.0181</v>
      </c>
      <c r="P229" s="93">
        <f t="shared" si="25"/>
        <v>5.2659640992891728E-2</v>
      </c>
      <c r="Q229" s="93">
        <f t="shared" si="25"/>
        <v>0.10912900742768029</v>
      </c>
      <c r="R229" s="93">
        <f t="shared" si="25"/>
        <v>0.95225655723766622</v>
      </c>
      <c r="S229" s="93">
        <f t="shared" si="25"/>
        <v>-1.154762224440989</v>
      </c>
      <c r="T229" s="93">
        <f t="shared" si="25"/>
        <v>8.9979583772395788E-2</v>
      </c>
      <c r="U229" s="93">
        <f t="shared" si="25"/>
        <v>0.40729947779798126</v>
      </c>
      <c r="V229" s="93">
        <f t="shared" si="25"/>
        <v>0.78729321368158656</v>
      </c>
      <c r="W229" s="93">
        <f t="shared" si="25"/>
        <v>0.28852968523443562</v>
      </c>
      <c r="X229" s="93">
        <f t="shared" si="25"/>
        <v>0.4670458358118747</v>
      </c>
      <c r="Y229" s="93">
        <f t="shared" si="25"/>
        <v>0.16350875098512047</v>
      </c>
      <c r="Z229" s="93">
        <f t="shared" si="25"/>
        <v>0.61173408412230013</v>
      </c>
      <c r="AA229" s="93">
        <f t="shared" si="25"/>
        <v>6.9558284879997934E-2</v>
      </c>
      <c r="AB229" s="88">
        <f t="shared" si="25"/>
        <v>122.98933333333332</v>
      </c>
      <c r="AC229" s="157"/>
      <c r="AN229" s="98"/>
      <c r="AO229" s="157"/>
      <c r="AZ229" s="98"/>
    </row>
    <row r="230" spans="1:52" x14ac:dyDescent="0.2">
      <c r="A230" s="86"/>
      <c r="B230" s="86" t="s">
        <v>279</v>
      </c>
      <c r="C230" s="86"/>
      <c r="D230" s="93">
        <f>D182</f>
        <v>121.65730000000001</v>
      </c>
      <c r="E230" s="93">
        <f t="shared" ref="E230:AB230" si="26">E182</f>
        <v>121.7868</v>
      </c>
      <c r="F230" s="93">
        <f t="shared" si="26"/>
        <v>122.9619</v>
      </c>
      <c r="G230" s="93">
        <f t="shared" si="26"/>
        <v>121.5367</v>
      </c>
      <c r="H230" s="93">
        <f t="shared" si="26"/>
        <v>121.6515</v>
      </c>
      <c r="I230" s="93">
        <f t="shared" si="26"/>
        <v>122.15179999999999</v>
      </c>
      <c r="J230" s="93">
        <f t="shared" si="26"/>
        <v>123.1144</v>
      </c>
      <c r="K230" s="93">
        <f t="shared" si="26"/>
        <v>123.4674</v>
      </c>
      <c r="L230" s="93">
        <f t="shared" si="26"/>
        <v>124.042</v>
      </c>
      <c r="M230" s="93">
        <f t="shared" si="26"/>
        <v>124.2465</v>
      </c>
      <c r="N230" s="93">
        <f t="shared" si="26"/>
        <v>125.0228</v>
      </c>
      <c r="O230" s="93">
        <f t="shared" si="26"/>
        <v>125.1104</v>
      </c>
      <c r="P230" s="93">
        <f t="shared" si="26"/>
        <v>8.0125107045997471E-2</v>
      </c>
      <c r="Q230" s="93">
        <f t="shared" si="26"/>
        <v>0.10644655109063991</v>
      </c>
      <c r="R230" s="93">
        <f t="shared" si="26"/>
        <v>0.96488289371261948</v>
      </c>
      <c r="S230" s="93">
        <f t="shared" si="26"/>
        <v>-1.1590582123405735</v>
      </c>
      <c r="T230" s="93">
        <f t="shared" si="26"/>
        <v>9.445706523215E-2</v>
      </c>
      <c r="U230" s="93">
        <f t="shared" si="26"/>
        <v>0.41125674570391307</v>
      </c>
      <c r="V230" s="93">
        <f t="shared" si="26"/>
        <v>0.78803587012226517</v>
      </c>
      <c r="W230" s="93">
        <f t="shared" si="26"/>
        <v>0.28672519217897696</v>
      </c>
      <c r="X230" s="93">
        <f t="shared" si="26"/>
        <v>0.46538600472675684</v>
      </c>
      <c r="Y230" s="93">
        <f t="shared" si="26"/>
        <v>0.16486351397107102</v>
      </c>
      <c r="Z230" s="93">
        <f t="shared" si="26"/>
        <v>0.62480633257275353</v>
      </c>
      <c r="AA230" s="93">
        <f t="shared" si="26"/>
        <v>7.0067219739115422E-2</v>
      </c>
      <c r="AB230" s="88">
        <f t="shared" si="26"/>
        <v>0</v>
      </c>
      <c r="AC230" s="157"/>
      <c r="AN230" s="98"/>
      <c r="AO230" s="157"/>
      <c r="AZ230" s="98"/>
    </row>
    <row r="231" spans="1:52" x14ac:dyDescent="0.2">
      <c r="B231" s="48" t="s">
        <v>282</v>
      </c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"/>
      <c r="AC231" s="157"/>
      <c r="AN231" s="98"/>
      <c r="AO231" s="157"/>
      <c r="AZ231" s="98"/>
    </row>
    <row r="232" spans="1:52" x14ac:dyDescent="0.2">
      <c r="A232" s="99"/>
      <c r="B232" s="99" t="s">
        <v>49</v>
      </c>
      <c r="C232" s="99"/>
      <c r="D232" s="107">
        <f>D27</f>
        <v>107.68429999999999</v>
      </c>
      <c r="E232" s="107">
        <f t="shared" ref="E232:AB232" si="27">E27</f>
        <v>108.2373</v>
      </c>
      <c r="F232" s="107">
        <f t="shared" si="27"/>
        <v>108.24290000000001</v>
      </c>
      <c r="G232" s="107">
        <f t="shared" si="27"/>
        <v>105.26349999999999</v>
      </c>
      <c r="H232" s="107">
        <f t="shared" si="27"/>
        <v>107.2333</v>
      </c>
      <c r="I232" s="107">
        <f t="shared" si="27"/>
        <v>108.28189999999999</v>
      </c>
      <c r="J232" s="107">
        <f t="shared" si="27"/>
        <v>108.0132</v>
      </c>
      <c r="K232" s="107">
        <f t="shared" si="27"/>
        <v>108.69159999999999</v>
      </c>
      <c r="L232" s="107">
        <f t="shared" si="27"/>
        <v>108.3814</v>
      </c>
      <c r="M232" s="107">
        <f t="shared" si="27"/>
        <v>108.32170000000001</v>
      </c>
      <c r="N232" s="107">
        <f t="shared" si="27"/>
        <v>107.8442</v>
      </c>
      <c r="O232" s="107">
        <f t="shared" si="27"/>
        <v>109.13890000000001</v>
      </c>
      <c r="P232" s="107">
        <f t="shared" si="27"/>
        <v>-1.4215853207515463</v>
      </c>
      <c r="Q232" s="107">
        <f t="shared" si="27"/>
        <v>0.51353818523221262</v>
      </c>
      <c r="R232" s="107">
        <f t="shared" si="27"/>
        <v>5.1738171591504591E-3</v>
      </c>
      <c r="S232" s="107">
        <f t="shared" si="27"/>
        <v>-2.752513097856776</v>
      </c>
      <c r="T232" s="107">
        <f t="shared" si="27"/>
        <v>1.8713039182622719</v>
      </c>
      <c r="U232" s="107">
        <f t="shared" si="27"/>
        <v>0.97786788245814804</v>
      </c>
      <c r="V232" s="107">
        <f t="shared" si="27"/>
        <v>-0.24814858254241526</v>
      </c>
      <c r="W232" s="107">
        <f t="shared" si="27"/>
        <v>0.6280713838678943</v>
      </c>
      <c r="X232" s="107">
        <f t="shared" si="27"/>
        <v>-0.28539463951215616</v>
      </c>
      <c r="Y232" s="107">
        <f t="shared" si="27"/>
        <v>-5.508325229236042E-2</v>
      </c>
      <c r="Z232" s="107">
        <f t="shared" si="27"/>
        <v>-0.44081656768681271</v>
      </c>
      <c r="AA232" s="107">
        <f t="shared" si="27"/>
        <v>1.2005281693405911</v>
      </c>
      <c r="AB232" s="87">
        <f t="shared" si="27"/>
        <v>107.94622622729362</v>
      </c>
      <c r="AC232" s="157"/>
      <c r="AN232" s="98"/>
      <c r="AO232" s="157"/>
      <c r="AZ232" s="98"/>
    </row>
    <row r="233" spans="1:52" x14ac:dyDescent="0.2">
      <c r="A233" s="99"/>
      <c r="B233" s="99" t="s">
        <v>52</v>
      </c>
      <c r="C233" s="99"/>
      <c r="D233" s="107">
        <f>D50</f>
        <v>103.9397</v>
      </c>
      <c r="E233" s="107">
        <f t="shared" ref="E233:AB233" si="28">E50</f>
        <v>102.91419999999999</v>
      </c>
      <c r="F233" s="107">
        <f t="shared" si="28"/>
        <v>103.3875</v>
      </c>
      <c r="G233" s="107">
        <f t="shared" si="28"/>
        <v>101.9991</v>
      </c>
      <c r="H233" s="107">
        <f t="shared" si="28"/>
        <v>101.92919999999999</v>
      </c>
      <c r="I233" s="107">
        <f t="shared" si="28"/>
        <v>101.854</v>
      </c>
      <c r="J233" s="107">
        <f t="shared" si="28"/>
        <v>103.52209999999999</v>
      </c>
      <c r="K233" s="107">
        <f t="shared" si="28"/>
        <v>103.6152</v>
      </c>
      <c r="L233" s="107">
        <f t="shared" si="28"/>
        <v>105.0487</v>
      </c>
      <c r="M233" s="107">
        <f t="shared" si="28"/>
        <v>106.503</v>
      </c>
      <c r="N233" s="107">
        <f t="shared" si="28"/>
        <v>107.52030000000001</v>
      </c>
      <c r="O233" s="107">
        <f t="shared" si="28"/>
        <v>105.1275</v>
      </c>
      <c r="P233" s="107">
        <f t="shared" si="28"/>
        <v>-0.98010355487599032</v>
      </c>
      <c r="Q233" s="107">
        <f t="shared" si="28"/>
        <v>-0.9866297478249485</v>
      </c>
      <c r="R233" s="107">
        <f t="shared" si="28"/>
        <v>0.45989766232454704</v>
      </c>
      <c r="S233" s="107">
        <f t="shared" si="28"/>
        <v>-1.3429089590134244</v>
      </c>
      <c r="T233" s="107">
        <f t="shared" si="28"/>
        <v>-6.8530016441325531E-2</v>
      </c>
      <c r="U233" s="107">
        <f t="shared" si="28"/>
        <v>-7.3776699905419907E-2</v>
      </c>
      <c r="V233" s="107">
        <f t="shared" si="28"/>
        <v>1.6377363677420578</v>
      </c>
      <c r="W233" s="107">
        <f t="shared" si="28"/>
        <v>8.9932487845597084E-2</v>
      </c>
      <c r="X233" s="107">
        <f t="shared" si="28"/>
        <v>1.3834842764382012</v>
      </c>
      <c r="Y233" s="107">
        <f t="shared" si="28"/>
        <v>1.3844055185832891</v>
      </c>
      <c r="Z233" s="107">
        <f t="shared" si="28"/>
        <v>0.9551843610039209</v>
      </c>
      <c r="AA233" s="107">
        <f t="shared" si="28"/>
        <v>-2.2254402191958245</v>
      </c>
      <c r="AB233" s="87">
        <f t="shared" si="28"/>
        <v>103.94834896934096</v>
      </c>
      <c r="AC233" s="157"/>
      <c r="AN233" s="98"/>
      <c r="AO233" s="157"/>
      <c r="AZ233" s="98"/>
    </row>
    <row r="234" spans="1:52" x14ac:dyDescent="0.2">
      <c r="A234" s="99"/>
      <c r="B234" s="99" t="s">
        <v>53</v>
      </c>
      <c r="C234" s="99"/>
      <c r="D234" s="107">
        <f>D71</f>
        <v>97.639300000000006</v>
      </c>
      <c r="E234" s="107">
        <f t="shared" ref="E234:AB234" si="29">E71</f>
        <v>98.689250000000001</v>
      </c>
      <c r="F234" s="107">
        <f t="shared" si="29"/>
        <v>101.1052</v>
      </c>
      <c r="G234" s="107">
        <f t="shared" si="29"/>
        <v>104.1688</v>
      </c>
      <c r="H234" s="107">
        <f t="shared" si="29"/>
        <v>105.5427</v>
      </c>
      <c r="I234" s="107">
        <f t="shared" si="29"/>
        <v>104.8283</v>
      </c>
      <c r="J234" s="107">
        <f t="shared" si="29"/>
        <v>103.7015</v>
      </c>
      <c r="K234" s="107">
        <f t="shared" si="29"/>
        <v>103.1249</v>
      </c>
      <c r="L234" s="107">
        <f t="shared" si="29"/>
        <v>106.3505</v>
      </c>
      <c r="M234" s="107">
        <f t="shared" si="29"/>
        <v>107.69580000000001</v>
      </c>
      <c r="N234" s="107">
        <f t="shared" si="29"/>
        <v>108.7811</v>
      </c>
      <c r="O234" s="107">
        <f t="shared" si="29"/>
        <v>111.7839</v>
      </c>
      <c r="P234" s="107">
        <f t="shared" si="29"/>
        <v>1.8145837193726433</v>
      </c>
      <c r="Q234" s="107">
        <f t="shared" si="29"/>
        <v>1.0753354438223086</v>
      </c>
      <c r="R234" s="107">
        <f t="shared" si="29"/>
        <v>2.4480376535438211</v>
      </c>
      <c r="S234" s="107">
        <f t="shared" si="29"/>
        <v>3.0301112108971724</v>
      </c>
      <c r="T234" s="107">
        <f t="shared" si="29"/>
        <v>1.318916988580066</v>
      </c>
      <c r="U234" s="107">
        <f t="shared" si="29"/>
        <v>-0.67688243715576513</v>
      </c>
      <c r="V234" s="107">
        <f t="shared" si="29"/>
        <v>-1.0749005755125314</v>
      </c>
      <c r="W234" s="107">
        <f t="shared" si="29"/>
        <v>-0.55601895826000503</v>
      </c>
      <c r="X234" s="107">
        <f t="shared" si="29"/>
        <v>3.1278575785285612</v>
      </c>
      <c r="Y234" s="107">
        <f t="shared" si="29"/>
        <v>1.2649681947898777</v>
      </c>
      <c r="Z234" s="107">
        <f t="shared" si="29"/>
        <v>1.0077458916689317</v>
      </c>
      <c r="AA234" s="107">
        <f t="shared" si="29"/>
        <v>2.760405989643429</v>
      </c>
      <c r="AB234" s="87">
        <f t="shared" si="29"/>
        <v>104.44826804667295</v>
      </c>
      <c r="AC234" s="157"/>
      <c r="AN234" s="98"/>
      <c r="AO234" s="157"/>
      <c r="AZ234" s="98"/>
    </row>
    <row r="235" spans="1:52" x14ac:dyDescent="0.2">
      <c r="A235" s="99"/>
      <c r="B235" s="99" t="s">
        <v>60</v>
      </c>
      <c r="C235" s="99"/>
      <c r="D235" s="107">
        <f>D95</f>
        <v>105.2285</v>
      </c>
      <c r="E235" s="107">
        <f t="shared" ref="E235:AB235" si="30">E95</f>
        <v>104.56610000000001</v>
      </c>
      <c r="F235" s="107">
        <f t="shared" si="30"/>
        <v>104.61190000000001</v>
      </c>
      <c r="G235" s="107">
        <f t="shared" si="30"/>
        <v>104.3981</v>
      </c>
      <c r="H235" s="107">
        <f t="shared" si="30"/>
        <v>104.3242</v>
      </c>
      <c r="I235" s="107">
        <f t="shared" si="30"/>
        <v>104.9538</v>
      </c>
      <c r="J235" s="107">
        <f t="shared" si="30"/>
        <v>104.8633</v>
      </c>
      <c r="K235" s="107">
        <f t="shared" si="30"/>
        <v>105.6562</v>
      </c>
      <c r="L235" s="107">
        <f t="shared" si="30"/>
        <v>107.3653</v>
      </c>
      <c r="M235" s="107">
        <f t="shared" si="30"/>
        <v>106.07510000000001</v>
      </c>
      <c r="N235" s="107">
        <f t="shared" si="30"/>
        <v>105.4755</v>
      </c>
      <c r="O235" s="107">
        <f t="shared" si="30"/>
        <v>105.4932</v>
      </c>
      <c r="P235" s="107">
        <f t="shared" si="30"/>
        <v>-0.17237421046540696</v>
      </c>
      <c r="Q235" s="107">
        <f t="shared" si="30"/>
        <v>-0.62948725867991184</v>
      </c>
      <c r="R235" s="107">
        <f t="shared" si="30"/>
        <v>4.3800046095244863E-2</v>
      </c>
      <c r="S235" s="107">
        <f t="shared" si="30"/>
        <v>-0.20437445453146938</v>
      </c>
      <c r="T235" s="107">
        <f t="shared" si="30"/>
        <v>-7.0786728877244659E-2</v>
      </c>
      <c r="U235" s="107">
        <f t="shared" si="30"/>
        <v>0.60350330987440726</v>
      </c>
      <c r="V235" s="107">
        <f t="shared" si="30"/>
        <v>-8.6228416693826984E-2</v>
      </c>
      <c r="W235" s="107">
        <f t="shared" si="30"/>
        <v>0.75612726282694054</v>
      </c>
      <c r="X235" s="107">
        <f t="shared" si="30"/>
        <v>1.6176050245986573</v>
      </c>
      <c r="Y235" s="107">
        <f t="shared" si="30"/>
        <v>-1.2016917942761753</v>
      </c>
      <c r="Z235" s="107">
        <f t="shared" si="30"/>
        <v>-0.5652598960547851</v>
      </c>
      <c r="AA235" s="107">
        <f t="shared" si="30"/>
        <v>1.6781148228740262E-2</v>
      </c>
      <c r="AB235" s="87">
        <f t="shared" si="30"/>
        <v>105.25347726486238</v>
      </c>
      <c r="AC235" s="157"/>
      <c r="AN235" s="98"/>
      <c r="AO235" s="157"/>
      <c r="AZ235" s="98"/>
    </row>
    <row r="236" spans="1:52" x14ac:dyDescent="0.2">
      <c r="A236" s="99"/>
      <c r="B236" s="99" t="s">
        <v>62</v>
      </c>
      <c r="C236" s="99"/>
      <c r="D236" s="107">
        <f>D117</f>
        <v>105.89019999999999</v>
      </c>
      <c r="E236" s="107">
        <f t="shared" ref="E236:AB236" si="31">E117</f>
        <v>106.44370000000001</v>
      </c>
      <c r="F236" s="107">
        <f t="shared" si="31"/>
        <v>106.78879999999999</v>
      </c>
      <c r="G236" s="107">
        <f t="shared" si="31"/>
        <v>108.30589999999999</v>
      </c>
      <c r="H236" s="107">
        <f t="shared" si="31"/>
        <v>109.4079</v>
      </c>
      <c r="I236" s="107">
        <f t="shared" si="31"/>
        <v>109.7295</v>
      </c>
      <c r="J236" s="107">
        <f t="shared" si="31"/>
        <v>111.0355</v>
      </c>
      <c r="K236" s="107">
        <f t="shared" si="31"/>
        <v>109.8094</v>
      </c>
      <c r="L236" s="107">
        <f t="shared" si="31"/>
        <v>110.5359</v>
      </c>
      <c r="M236" s="107">
        <f t="shared" si="31"/>
        <v>110.0741</v>
      </c>
      <c r="N236" s="107">
        <f t="shared" si="31"/>
        <v>109.7373</v>
      </c>
      <c r="O236" s="107">
        <f t="shared" si="31"/>
        <v>110.5171</v>
      </c>
      <c r="P236" s="107">
        <f t="shared" si="31"/>
        <v>2.9984164594835399</v>
      </c>
      <c r="Q236" s="107">
        <f t="shared" si="31"/>
        <v>0.52271126128764878</v>
      </c>
      <c r="R236" s="107">
        <f t="shared" si="31"/>
        <v>0.32420894801663974</v>
      </c>
      <c r="S236" s="107">
        <f t="shared" si="31"/>
        <v>1.420654600482447</v>
      </c>
      <c r="T236" s="107">
        <f t="shared" si="31"/>
        <v>1.0174884286082326</v>
      </c>
      <c r="U236" s="107">
        <f t="shared" si="31"/>
        <v>0.29394586679755635</v>
      </c>
      <c r="V236" s="107">
        <f t="shared" si="31"/>
        <v>1.1901995361320314</v>
      </c>
      <c r="W236" s="107">
        <f t="shared" si="31"/>
        <v>-1.1042414362974027</v>
      </c>
      <c r="X236" s="107">
        <f t="shared" si="31"/>
        <v>0.66160091941127219</v>
      </c>
      <c r="Y236" s="107">
        <f t="shared" si="31"/>
        <v>-0.41778281988023502</v>
      </c>
      <c r="Z236" s="107">
        <f t="shared" si="31"/>
        <v>-0.30597570182267825</v>
      </c>
      <c r="AA236" s="107">
        <f t="shared" si="31"/>
        <v>0.71060614759065011</v>
      </c>
      <c r="AB236" s="87">
        <f t="shared" si="31"/>
        <v>109.01423693102581</v>
      </c>
      <c r="AC236" s="157"/>
      <c r="AN236" s="98"/>
      <c r="AO236" s="157"/>
      <c r="AZ236" s="98"/>
    </row>
    <row r="237" spans="1:52" x14ac:dyDescent="0.2">
      <c r="A237" s="99"/>
      <c r="B237" s="99" t="s">
        <v>82</v>
      </c>
      <c r="C237" s="99"/>
      <c r="D237" s="107">
        <f>D137</f>
        <v>108.5818</v>
      </c>
      <c r="E237" s="107">
        <f t="shared" ref="E237:AB237" si="32">E137</f>
        <v>110.1151</v>
      </c>
      <c r="F237" s="107">
        <f t="shared" si="32"/>
        <v>110.0295</v>
      </c>
      <c r="G237" s="107">
        <f t="shared" si="32"/>
        <v>113.7501</v>
      </c>
      <c r="H237" s="107">
        <f t="shared" si="32"/>
        <v>115.1425</v>
      </c>
      <c r="I237" s="107">
        <f t="shared" si="32"/>
        <v>115.526</v>
      </c>
      <c r="J237" s="107">
        <f t="shared" si="32"/>
        <v>116.6502</v>
      </c>
      <c r="K237" s="107">
        <f t="shared" si="32"/>
        <v>115.1285</v>
      </c>
      <c r="L237" s="107">
        <f t="shared" si="32"/>
        <v>116.154</v>
      </c>
      <c r="M237" s="107">
        <f t="shared" si="32"/>
        <v>115.9032</v>
      </c>
      <c r="N237" s="107">
        <f t="shared" si="32"/>
        <v>115.8124</v>
      </c>
      <c r="O237" s="107">
        <f t="shared" si="32"/>
        <v>116.6069</v>
      </c>
      <c r="P237" s="107">
        <f t="shared" si="32"/>
        <v>6.1612180668575771</v>
      </c>
      <c r="Q237" s="107">
        <f t="shared" si="32"/>
        <v>1.4121151058464649</v>
      </c>
      <c r="R237" s="107">
        <f t="shared" si="32"/>
        <v>-7.7736840814746994E-2</v>
      </c>
      <c r="S237" s="107">
        <f t="shared" si="32"/>
        <v>3.3814567911332909</v>
      </c>
      <c r="T237" s="107">
        <f t="shared" si="32"/>
        <v>1.2240868359676123</v>
      </c>
      <c r="U237" s="107">
        <f t="shared" si="32"/>
        <v>0.33306554921075882</v>
      </c>
      <c r="V237" s="107">
        <f t="shared" si="32"/>
        <v>0.97311427730554323</v>
      </c>
      <c r="W237" s="107">
        <f t="shared" si="32"/>
        <v>-1.3044984063464919</v>
      </c>
      <c r="X237" s="107">
        <f t="shared" si="32"/>
        <v>0.89074382103475136</v>
      </c>
      <c r="Y237" s="107">
        <f t="shared" si="32"/>
        <v>-0.21592024381424502</v>
      </c>
      <c r="Z237" s="107">
        <f t="shared" si="32"/>
        <v>-7.8341236480098525E-2</v>
      </c>
      <c r="AA237" s="107">
        <f t="shared" si="32"/>
        <v>0.68602325830394617</v>
      </c>
      <c r="AB237" s="87">
        <f t="shared" si="32"/>
        <v>0</v>
      </c>
      <c r="AC237" s="157"/>
      <c r="AN237" s="98"/>
      <c r="AO237" s="157"/>
      <c r="AZ237" s="98"/>
    </row>
    <row r="238" spans="1:52" x14ac:dyDescent="0.2">
      <c r="A238" s="99"/>
      <c r="B238" s="99" t="s">
        <v>85</v>
      </c>
      <c r="C238" s="99"/>
      <c r="D238" s="107">
        <f>D159</f>
        <v>102.8134</v>
      </c>
      <c r="E238" s="107">
        <f t="shared" ref="E238:AB238" si="33">E159</f>
        <v>102.2919</v>
      </c>
      <c r="F238" s="107">
        <f t="shared" si="33"/>
        <v>103.1311</v>
      </c>
      <c r="G238" s="107">
        <f t="shared" si="33"/>
        <v>102.34650000000001</v>
      </c>
      <c r="H238" s="107">
        <f t="shared" si="33"/>
        <v>103.15049999999999</v>
      </c>
      <c r="I238" s="107">
        <f t="shared" si="33"/>
        <v>103.39409999999999</v>
      </c>
      <c r="J238" s="107">
        <f t="shared" si="33"/>
        <v>104.88039999999999</v>
      </c>
      <c r="K238" s="107">
        <f t="shared" si="33"/>
        <v>103.9474</v>
      </c>
      <c r="L238" s="107">
        <f t="shared" si="33"/>
        <v>104.34990000000001</v>
      </c>
      <c r="M238" s="107">
        <f t="shared" si="33"/>
        <v>103.6746</v>
      </c>
      <c r="N238" s="107">
        <f t="shared" si="33"/>
        <v>103.06699999999999</v>
      </c>
      <c r="O238" s="107">
        <f t="shared" si="33"/>
        <v>103.8129</v>
      </c>
      <c r="P238" s="107">
        <f t="shared" si="33"/>
        <v>-0.60797178717024036</v>
      </c>
      <c r="Q238" s="107">
        <f t="shared" si="33"/>
        <v>-0.50722960236700976</v>
      </c>
      <c r="R238" s="107">
        <f t="shared" si="33"/>
        <v>0.82039731396132565</v>
      </c>
      <c r="S238" s="107">
        <f t="shared" si="33"/>
        <v>-0.76077924117942841</v>
      </c>
      <c r="T238" s="107">
        <f t="shared" si="33"/>
        <v>0.78556667790299406</v>
      </c>
      <c r="U238" s="107">
        <f t="shared" si="33"/>
        <v>0.23615978594384002</v>
      </c>
      <c r="V238" s="107">
        <f t="shared" si="33"/>
        <v>1.4375094903867822</v>
      </c>
      <c r="W238" s="107">
        <f t="shared" si="33"/>
        <v>-0.8895847079149134</v>
      </c>
      <c r="X238" s="107">
        <f t="shared" si="33"/>
        <v>0.38721507223846235</v>
      </c>
      <c r="Y238" s="107">
        <f t="shared" si="33"/>
        <v>-0.64714963790095348</v>
      </c>
      <c r="Z238" s="107">
        <f t="shared" si="33"/>
        <v>-0.58606447480868507</v>
      </c>
      <c r="AA238" s="107">
        <f t="shared" si="33"/>
        <v>0.72370399836999821</v>
      </c>
      <c r="AB238" s="87">
        <f t="shared" si="33"/>
        <v>0</v>
      </c>
      <c r="AC238" s="157"/>
      <c r="AN238" s="98"/>
      <c r="AO238" s="157"/>
      <c r="AZ238" s="98"/>
    </row>
    <row r="239" spans="1:52" x14ac:dyDescent="0.2">
      <c r="A239" s="99"/>
      <c r="B239" s="99" t="s">
        <v>283</v>
      </c>
      <c r="C239" s="99"/>
      <c r="D239" s="107">
        <f>D179</f>
        <v>101.7186</v>
      </c>
      <c r="E239" s="107">
        <f t="shared" ref="E239:AB239" si="34">E179</f>
        <v>102.1113</v>
      </c>
      <c r="F239" s="107">
        <f t="shared" si="34"/>
        <v>103.40470000000001</v>
      </c>
      <c r="G239" s="107">
        <f t="shared" si="34"/>
        <v>104.2068</v>
      </c>
      <c r="H239" s="107">
        <f t="shared" si="34"/>
        <v>105.2555</v>
      </c>
      <c r="I239" s="107">
        <f t="shared" si="34"/>
        <v>105.1812</v>
      </c>
      <c r="J239" s="107">
        <f t="shared" si="34"/>
        <v>104.8368</v>
      </c>
      <c r="K239" s="107">
        <f t="shared" si="34"/>
        <v>104.7684</v>
      </c>
      <c r="L239" s="107">
        <f t="shared" si="34"/>
        <v>106.8021</v>
      </c>
      <c r="M239" s="107">
        <f t="shared" si="34"/>
        <v>107.4628</v>
      </c>
      <c r="N239" s="107">
        <f t="shared" si="34"/>
        <v>107.962</v>
      </c>
      <c r="O239" s="107">
        <f t="shared" si="34"/>
        <v>109.36790000000001</v>
      </c>
      <c r="P239" s="107">
        <f t="shared" si="34"/>
        <v>0.50599516829451618</v>
      </c>
      <c r="Q239" s="107">
        <f t="shared" si="34"/>
        <v>0.3860650854416055</v>
      </c>
      <c r="R239" s="107">
        <f t="shared" si="34"/>
        <v>1.2666570692959598</v>
      </c>
      <c r="S239" s="107">
        <f t="shared" si="34"/>
        <v>0.77569007985129867</v>
      </c>
      <c r="T239" s="107">
        <f t="shared" si="34"/>
        <v>1.0063642679748315</v>
      </c>
      <c r="U239" s="107">
        <f t="shared" si="34"/>
        <v>-7.0590135432346837E-2</v>
      </c>
      <c r="V239" s="107">
        <f t="shared" si="34"/>
        <v>-0.3274349408449489</v>
      </c>
      <c r="W239" s="107">
        <f t="shared" si="34"/>
        <v>-6.5244265372461682E-2</v>
      </c>
      <c r="X239" s="107">
        <f t="shared" si="34"/>
        <v>1.941138740307188</v>
      </c>
      <c r="Y239" s="107">
        <f t="shared" si="34"/>
        <v>0.61862079490946864</v>
      </c>
      <c r="Z239" s="107">
        <f t="shared" si="34"/>
        <v>0.46453284299311193</v>
      </c>
      <c r="AA239" s="107">
        <f t="shared" si="34"/>
        <v>1.3022174468794601</v>
      </c>
      <c r="AB239" s="87">
        <f t="shared" si="34"/>
        <v>105.25909537671518</v>
      </c>
      <c r="AC239" s="157"/>
      <c r="AN239" s="98"/>
      <c r="AO239" s="157"/>
      <c r="AZ239" s="98"/>
    </row>
    <row r="240" spans="1:52" x14ac:dyDescent="0.2">
      <c r="A240" s="99"/>
      <c r="B240" s="99" t="s">
        <v>284</v>
      </c>
      <c r="C240" s="99"/>
      <c r="D240" s="107">
        <f>D199</f>
        <v>101.5919</v>
      </c>
      <c r="E240" s="107">
        <f t="shared" ref="E240:AB240" si="35">E199</f>
        <v>101.9802</v>
      </c>
      <c r="F240" s="107">
        <f t="shared" si="35"/>
        <v>103.30249999999999</v>
      </c>
      <c r="G240" s="107">
        <f t="shared" si="35"/>
        <v>104.08459999999999</v>
      </c>
      <c r="H240" s="107">
        <f t="shared" si="35"/>
        <v>105.1319</v>
      </c>
      <c r="I240" s="107">
        <f t="shared" si="35"/>
        <v>105.0458</v>
      </c>
      <c r="J240" s="107">
        <f t="shared" si="35"/>
        <v>104.65219999999999</v>
      </c>
      <c r="K240" s="107">
        <f t="shared" si="35"/>
        <v>104.6181</v>
      </c>
      <c r="L240" s="107">
        <f t="shared" si="35"/>
        <v>106.69070000000001</v>
      </c>
      <c r="M240" s="107">
        <f t="shared" si="35"/>
        <v>107.3847</v>
      </c>
      <c r="N240" s="107">
        <f t="shared" si="35"/>
        <v>107.9091</v>
      </c>
      <c r="O240" s="107">
        <f t="shared" si="35"/>
        <v>109.3336</v>
      </c>
      <c r="P240" s="107">
        <f t="shared" si="35"/>
        <v>0.430521449952737</v>
      </c>
      <c r="Q240" s="107">
        <f t="shared" si="35"/>
        <v>0.3822155112759984</v>
      </c>
      <c r="R240" s="107">
        <f t="shared" si="35"/>
        <v>1.2966242466674889</v>
      </c>
      <c r="S240" s="107">
        <f t="shared" si="35"/>
        <v>0.75709687568064643</v>
      </c>
      <c r="T240" s="107">
        <f t="shared" si="35"/>
        <v>1.0062007251793319</v>
      </c>
      <c r="U240" s="107">
        <f t="shared" si="35"/>
        <v>-8.1897121615800567E-2</v>
      </c>
      <c r="V240" s="107">
        <f t="shared" si="35"/>
        <v>-0.37469370503152566</v>
      </c>
      <c r="W240" s="107">
        <f t="shared" si="35"/>
        <v>-3.2584121499591161E-2</v>
      </c>
      <c r="X240" s="107">
        <f t="shared" si="35"/>
        <v>1.981110343238893</v>
      </c>
      <c r="Y240" s="107">
        <f t="shared" si="35"/>
        <v>0.65047843907668468</v>
      </c>
      <c r="Z240" s="107">
        <f t="shared" si="35"/>
        <v>0.48833772408918591</v>
      </c>
      <c r="AA240" s="107">
        <f t="shared" si="35"/>
        <v>1.3200925593856394</v>
      </c>
      <c r="AB240" s="87">
        <f t="shared" si="35"/>
        <v>0</v>
      </c>
      <c r="AC240" s="157"/>
      <c r="AN240" s="98"/>
      <c r="AO240" s="157"/>
      <c r="AZ240" s="98"/>
    </row>
    <row r="241" spans="2:52" x14ac:dyDescent="0.2">
      <c r="B241" s="48" t="s">
        <v>296</v>
      </c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C241" s="157"/>
      <c r="AN241" s="98"/>
      <c r="AO241" s="157"/>
      <c r="AZ241" s="98"/>
    </row>
    <row r="242" spans="2:52" x14ac:dyDescent="0.2">
      <c r="B242" s="89" t="s">
        <v>285</v>
      </c>
      <c r="C242" s="96">
        <v>98.132419999999996</v>
      </c>
      <c r="D242" s="94">
        <v>98.056139999999999</v>
      </c>
      <c r="E242" s="94">
        <v>97.893060000000006</v>
      </c>
      <c r="F242" s="94">
        <v>97.246350000000007</v>
      </c>
      <c r="G242" s="94">
        <v>96.149450000000002</v>
      </c>
      <c r="H242" s="94">
        <v>96.91722</v>
      </c>
      <c r="I242" s="94">
        <v>95.831339999999997</v>
      </c>
      <c r="J242" s="94">
        <v>95.200419999999994</v>
      </c>
      <c r="K242" s="94">
        <v>95.560069999999996</v>
      </c>
      <c r="L242" s="94">
        <v>95.095609999999994</v>
      </c>
      <c r="M242" s="94">
        <v>95.329139999999995</v>
      </c>
      <c r="N242" s="94">
        <v>96.038669999999996</v>
      </c>
      <c r="O242" s="94">
        <v>95.900620000000004</v>
      </c>
      <c r="P242" s="94">
        <v>-7.7731701714883847E-2</v>
      </c>
      <c r="Q242" s="94">
        <v>-0.16631288973846378</v>
      </c>
      <c r="R242" s="94">
        <v>-0.6606290578719255</v>
      </c>
      <c r="S242" s="94">
        <v>-1.1279600725374321</v>
      </c>
      <c r="T242" s="94">
        <v>0.79851730821133005</v>
      </c>
      <c r="U242" s="94">
        <v>-1.1204200863376015</v>
      </c>
      <c r="V242" s="94">
        <v>-0.65836499833979489</v>
      </c>
      <c r="W242" s="94">
        <v>0.37778194676032106</v>
      </c>
      <c r="X242" s="94">
        <v>-0.48603982814161034</v>
      </c>
      <c r="Y242" s="94">
        <v>0.24557390188674516</v>
      </c>
      <c r="Z242" s="94">
        <v>0.74429497633147734</v>
      </c>
      <c r="AA242" s="94">
        <v>-0.14374418138026346</v>
      </c>
      <c r="AB242" s="89"/>
      <c r="AC242" s="191">
        <f>_xlfn.RANK.AVG(D242,D$242:D$251,)</f>
        <v>5</v>
      </c>
      <c r="AD242" s="89">
        <f t="shared" ref="AD242:AZ251" si="36">_xlfn.RANK.AVG(E242,E$242:E$251,)</f>
        <v>6</v>
      </c>
      <c r="AE242" s="89">
        <f t="shared" si="36"/>
        <v>7</v>
      </c>
      <c r="AF242" s="89">
        <f t="shared" si="36"/>
        <v>8</v>
      </c>
      <c r="AG242" s="89">
        <f t="shared" si="36"/>
        <v>8</v>
      </c>
      <c r="AH242" s="89">
        <f t="shared" si="36"/>
        <v>8</v>
      </c>
      <c r="AI242" s="89">
        <f t="shared" si="36"/>
        <v>8</v>
      </c>
      <c r="AJ242" s="89">
        <f t="shared" si="36"/>
        <v>8</v>
      </c>
      <c r="AK242" s="89">
        <f t="shared" si="36"/>
        <v>8</v>
      </c>
      <c r="AL242" s="89">
        <f t="shared" si="36"/>
        <v>8</v>
      </c>
      <c r="AM242" s="89">
        <f t="shared" si="36"/>
        <v>8</v>
      </c>
      <c r="AN242" s="189">
        <f t="shared" si="36"/>
        <v>8</v>
      </c>
      <c r="AO242" s="191">
        <f t="shared" si="36"/>
        <v>3</v>
      </c>
      <c r="AP242" s="89">
        <f t="shared" si="36"/>
        <v>6</v>
      </c>
      <c r="AQ242" s="89">
        <f t="shared" si="36"/>
        <v>9</v>
      </c>
      <c r="AR242" s="89">
        <f t="shared" si="36"/>
        <v>10</v>
      </c>
      <c r="AS242" s="89">
        <f t="shared" si="36"/>
        <v>3</v>
      </c>
      <c r="AT242" s="89">
        <f t="shared" si="36"/>
        <v>7</v>
      </c>
      <c r="AU242" s="89">
        <f t="shared" si="36"/>
        <v>4</v>
      </c>
      <c r="AV242" s="89">
        <f t="shared" si="36"/>
        <v>4</v>
      </c>
      <c r="AW242" s="89">
        <f t="shared" si="36"/>
        <v>9</v>
      </c>
      <c r="AX242" s="89">
        <f t="shared" si="36"/>
        <v>5</v>
      </c>
      <c r="AY242" s="89">
        <f t="shared" si="36"/>
        <v>3</v>
      </c>
      <c r="AZ242" s="189">
        <f t="shared" si="36"/>
        <v>10</v>
      </c>
    </row>
    <row r="243" spans="2:52" x14ac:dyDescent="0.2">
      <c r="B243" s="89" t="s">
        <v>286</v>
      </c>
      <c r="C243" s="96">
        <v>100.6187</v>
      </c>
      <c r="D243" s="94">
        <v>99.393839999999997</v>
      </c>
      <c r="E243" s="94">
        <v>99.211089999999999</v>
      </c>
      <c r="F243" s="94">
        <v>99.167379999999994</v>
      </c>
      <c r="G243" s="94">
        <v>100.7958</v>
      </c>
      <c r="H243" s="94">
        <v>100.9117</v>
      </c>
      <c r="I243" s="94">
        <v>99.840329999999994</v>
      </c>
      <c r="J243" s="94">
        <v>99.078990000000005</v>
      </c>
      <c r="K243" s="94">
        <v>99.294910000000002</v>
      </c>
      <c r="L243" s="94">
        <v>100.78830000000001</v>
      </c>
      <c r="M243" s="94">
        <v>101.27889999999999</v>
      </c>
      <c r="N243" s="94">
        <v>100.82640000000001</v>
      </c>
      <c r="O243" s="94">
        <v>101.56019999999999</v>
      </c>
      <c r="P243" s="94">
        <v>-1.2173283892556819</v>
      </c>
      <c r="Q243" s="94">
        <v>-0.18386451313280444</v>
      </c>
      <c r="R243" s="94">
        <v>-4.40575746118749E-2</v>
      </c>
      <c r="S243" s="94">
        <v>1.642092389654749</v>
      </c>
      <c r="T243" s="94">
        <v>0.11498494976972884</v>
      </c>
      <c r="U243" s="94">
        <v>-1.0616905670997534</v>
      </c>
      <c r="V243" s="94">
        <v>-0.76255757568107996</v>
      </c>
      <c r="W243" s="94">
        <v>0.21792713066614527</v>
      </c>
      <c r="X243" s="94">
        <v>1.5039945149252918</v>
      </c>
      <c r="Y243" s="94">
        <v>0.48676284846553253</v>
      </c>
      <c r="Z243" s="94">
        <v>-0.44678605316604586</v>
      </c>
      <c r="AA243" s="94">
        <v>0.72778557996713955</v>
      </c>
      <c r="AB243" s="89"/>
      <c r="AC243" s="191">
        <f t="shared" ref="AC243:AC251" si="37">_xlfn.RANK.AVG(D243,D$242:D$251,)</f>
        <v>3</v>
      </c>
      <c r="AD243" s="89">
        <f t="shared" si="36"/>
        <v>3</v>
      </c>
      <c r="AE243" s="89">
        <f t="shared" si="36"/>
        <v>3</v>
      </c>
      <c r="AF243" s="89">
        <f t="shared" si="36"/>
        <v>3</v>
      </c>
      <c r="AG243" s="89">
        <f t="shared" si="36"/>
        <v>3</v>
      </c>
      <c r="AH243" s="89">
        <f t="shared" si="36"/>
        <v>3</v>
      </c>
      <c r="AI243" s="89">
        <f t="shared" si="36"/>
        <v>3</v>
      </c>
      <c r="AJ243" s="89">
        <f t="shared" si="36"/>
        <v>3</v>
      </c>
      <c r="AK243" s="89">
        <f t="shared" si="36"/>
        <v>2</v>
      </c>
      <c r="AL243" s="89">
        <f t="shared" si="36"/>
        <v>2</v>
      </c>
      <c r="AM243" s="89">
        <f t="shared" si="36"/>
        <v>2</v>
      </c>
      <c r="AN243" s="189">
        <f t="shared" si="36"/>
        <v>3</v>
      </c>
      <c r="AO243" s="191">
        <f t="shared" si="36"/>
        <v>10</v>
      </c>
      <c r="AP243" s="89">
        <f t="shared" si="36"/>
        <v>7</v>
      </c>
      <c r="AQ243" s="89">
        <f t="shared" si="36"/>
        <v>5</v>
      </c>
      <c r="AR243" s="89">
        <f t="shared" si="36"/>
        <v>4</v>
      </c>
      <c r="AS243" s="89">
        <f t="shared" si="36"/>
        <v>8</v>
      </c>
      <c r="AT243" s="89">
        <f t="shared" si="36"/>
        <v>5</v>
      </c>
      <c r="AU243" s="89">
        <f t="shared" si="36"/>
        <v>6</v>
      </c>
      <c r="AV243" s="89">
        <f t="shared" si="36"/>
        <v>7</v>
      </c>
      <c r="AW243" s="89">
        <f t="shared" si="36"/>
        <v>1</v>
      </c>
      <c r="AX243" s="89">
        <f t="shared" si="36"/>
        <v>3</v>
      </c>
      <c r="AY243" s="89">
        <f t="shared" si="36"/>
        <v>9</v>
      </c>
      <c r="AZ243" s="189">
        <f t="shared" si="36"/>
        <v>8</v>
      </c>
    </row>
    <row r="244" spans="2:52" x14ac:dyDescent="0.2">
      <c r="B244" s="89" t="s">
        <v>287</v>
      </c>
      <c r="C244" s="96">
        <v>97.75291</v>
      </c>
      <c r="D244" s="94">
        <v>97.497789999999995</v>
      </c>
      <c r="E244" s="94">
        <v>98.565250000000006</v>
      </c>
      <c r="F244" s="94">
        <v>98.375789999999995</v>
      </c>
      <c r="G244" s="94">
        <v>98.763369999999995</v>
      </c>
      <c r="H244" s="94">
        <v>98.551109999999994</v>
      </c>
      <c r="I244" s="94">
        <v>97.365229999999997</v>
      </c>
      <c r="J244" s="94">
        <v>96.910290000000003</v>
      </c>
      <c r="K244" s="94">
        <v>97.130870000000002</v>
      </c>
      <c r="L244" s="94">
        <v>97.810190000000006</v>
      </c>
      <c r="M244" s="94">
        <v>96.601619999999997</v>
      </c>
      <c r="N244" s="94">
        <v>96.602999999999994</v>
      </c>
      <c r="O244" s="94">
        <v>97.870199999999997</v>
      </c>
      <c r="P244" s="94">
        <v>-0.26098455790216896</v>
      </c>
      <c r="Q244" s="94">
        <v>1.0948555859573958</v>
      </c>
      <c r="R244" s="94">
        <v>-0.19221784553888013</v>
      </c>
      <c r="S244" s="94">
        <v>0.39397904708058745</v>
      </c>
      <c r="T244" s="94">
        <v>-0.21491773721370641</v>
      </c>
      <c r="U244" s="94">
        <v>-1.2033147064502849</v>
      </c>
      <c r="V244" s="94">
        <v>-0.46725098887969907</v>
      </c>
      <c r="W244" s="94">
        <v>0.22761256828351065</v>
      </c>
      <c r="X244" s="94">
        <v>0.69938630221267872</v>
      </c>
      <c r="Y244" s="94">
        <v>-1.2356279033912609</v>
      </c>
      <c r="Z244" s="94">
        <v>1.4285474715615477E-3</v>
      </c>
      <c r="AA244" s="94">
        <v>1.3117605043321663</v>
      </c>
      <c r="AB244" s="89"/>
      <c r="AC244" s="191">
        <f t="shared" si="37"/>
        <v>6</v>
      </c>
      <c r="AD244" s="89">
        <f t="shared" si="36"/>
        <v>4</v>
      </c>
      <c r="AE244" s="89">
        <f t="shared" si="36"/>
        <v>4</v>
      </c>
      <c r="AF244" s="89">
        <f t="shared" si="36"/>
        <v>5</v>
      </c>
      <c r="AG244" s="89">
        <f t="shared" si="36"/>
        <v>7</v>
      </c>
      <c r="AH244" s="89">
        <f t="shared" si="36"/>
        <v>7</v>
      </c>
      <c r="AI244" s="89">
        <f t="shared" si="36"/>
        <v>7</v>
      </c>
      <c r="AJ244" s="89">
        <f t="shared" si="36"/>
        <v>7</v>
      </c>
      <c r="AK244" s="89">
        <f t="shared" si="36"/>
        <v>6</v>
      </c>
      <c r="AL244" s="89">
        <f t="shared" si="36"/>
        <v>7</v>
      </c>
      <c r="AM244" s="89">
        <f t="shared" si="36"/>
        <v>7</v>
      </c>
      <c r="AN244" s="189">
        <f t="shared" si="36"/>
        <v>7</v>
      </c>
      <c r="AO244" s="191">
        <f t="shared" si="36"/>
        <v>6</v>
      </c>
      <c r="AP244" s="89">
        <f t="shared" si="36"/>
        <v>2</v>
      </c>
      <c r="AQ244" s="89">
        <f t="shared" si="36"/>
        <v>6</v>
      </c>
      <c r="AR244" s="89">
        <f t="shared" si="36"/>
        <v>8</v>
      </c>
      <c r="AS244" s="89">
        <f t="shared" si="36"/>
        <v>9</v>
      </c>
      <c r="AT244" s="89">
        <f t="shared" si="36"/>
        <v>8</v>
      </c>
      <c r="AU244" s="89">
        <f t="shared" si="36"/>
        <v>3</v>
      </c>
      <c r="AV244" s="89">
        <f t="shared" si="36"/>
        <v>6</v>
      </c>
      <c r="AW244" s="89">
        <f t="shared" si="36"/>
        <v>4</v>
      </c>
      <c r="AX244" s="89">
        <f t="shared" si="36"/>
        <v>10</v>
      </c>
      <c r="AY244" s="89">
        <f t="shared" si="36"/>
        <v>8</v>
      </c>
      <c r="AZ244" s="189">
        <f t="shared" si="36"/>
        <v>3</v>
      </c>
    </row>
    <row r="245" spans="2:52" x14ac:dyDescent="0.2">
      <c r="B245" s="89" t="s">
        <v>288</v>
      </c>
      <c r="C245" s="96">
        <v>95.026319999999998</v>
      </c>
      <c r="D245" s="94">
        <v>95.654849999999996</v>
      </c>
      <c r="E245" s="94">
        <v>96.815659999999994</v>
      </c>
      <c r="F245" s="94">
        <v>97.361580000000004</v>
      </c>
      <c r="G245" s="94">
        <v>99.410349999999994</v>
      </c>
      <c r="H245" s="94">
        <v>99.782669999999996</v>
      </c>
      <c r="I245" s="94">
        <v>98.113590000000002</v>
      </c>
      <c r="J245" s="94">
        <v>97.414360000000002</v>
      </c>
      <c r="K245" s="94">
        <v>97.983810000000005</v>
      </c>
      <c r="L245" s="94">
        <v>99.105840000000001</v>
      </c>
      <c r="M245" s="94">
        <v>99.650970000000001</v>
      </c>
      <c r="N245" s="94">
        <v>100.6212</v>
      </c>
      <c r="O245" s="94">
        <v>102.23139999999999</v>
      </c>
      <c r="P245" s="94">
        <v>0.66142727614833219</v>
      </c>
      <c r="Q245" s="94">
        <v>1.2135401393656442</v>
      </c>
      <c r="R245" s="94">
        <v>0.56387572010562081</v>
      </c>
      <c r="S245" s="94">
        <v>2.104290008440691</v>
      </c>
      <c r="T245" s="94">
        <v>0.37452840675040577</v>
      </c>
      <c r="U245" s="94">
        <v>-1.6727153121879719</v>
      </c>
      <c r="V245" s="94">
        <v>-0.71267395271134204</v>
      </c>
      <c r="W245" s="94">
        <v>0.58456473973652689</v>
      </c>
      <c r="X245" s="94">
        <v>1.1451177495547429</v>
      </c>
      <c r="Y245" s="94">
        <v>0.55004831198645854</v>
      </c>
      <c r="Z245" s="94">
        <v>0.97362825469737102</v>
      </c>
      <c r="AA245" s="94">
        <v>1.6002591899122569</v>
      </c>
      <c r="AB245" s="89"/>
      <c r="AC245" s="191">
        <f t="shared" si="37"/>
        <v>8</v>
      </c>
      <c r="AD245" s="89">
        <f t="shared" si="36"/>
        <v>7</v>
      </c>
      <c r="AE245" s="89">
        <f t="shared" si="36"/>
        <v>6</v>
      </c>
      <c r="AF245" s="89">
        <f t="shared" si="36"/>
        <v>4</v>
      </c>
      <c r="AG245" s="89">
        <f t="shared" si="36"/>
        <v>4</v>
      </c>
      <c r="AH245" s="89">
        <f t="shared" si="36"/>
        <v>6</v>
      </c>
      <c r="AI245" s="89">
        <f t="shared" si="36"/>
        <v>6</v>
      </c>
      <c r="AJ245" s="89">
        <f t="shared" si="36"/>
        <v>4</v>
      </c>
      <c r="AK245" s="89">
        <f t="shared" si="36"/>
        <v>5</v>
      </c>
      <c r="AL245" s="89">
        <f t="shared" si="36"/>
        <v>4</v>
      </c>
      <c r="AM245" s="89">
        <f t="shared" si="36"/>
        <v>3</v>
      </c>
      <c r="AN245" s="189">
        <f t="shared" si="36"/>
        <v>2</v>
      </c>
      <c r="AO245" s="191">
        <f t="shared" si="36"/>
        <v>1</v>
      </c>
      <c r="AP245" s="89">
        <f t="shared" si="36"/>
        <v>1</v>
      </c>
      <c r="AQ245" s="89">
        <f t="shared" si="36"/>
        <v>2</v>
      </c>
      <c r="AR245" s="89">
        <f t="shared" si="36"/>
        <v>1</v>
      </c>
      <c r="AS245" s="89">
        <f t="shared" si="36"/>
        <v>6</v>
      </c>
      <c r="AT245" s="89">
        <f t="shared" si="36"/>
        <v>9</v>
      </c>
      <c r="AU245" s="89">
        <f t="shared" si="36"/>
        <v>5</v>
      </c>
      <c r="AV245" s="89">
        <f t="shared" si="36"/>
        <v>3</v>
      </c>
      <c r="AW245" s="89">
        <f t="shared" si="36"/>
        <v>3</v>
      </c>
      <c r="AX245" s="89">
        <f t="shared" si="36"/>
        <v>2</v>
      </c>
      <c r="AY245" s="89">
        <f t="shared" si="36"/>
        <v>1</v>
      </c>
      <c r="AZ245" s="189">
        <f t="shared" si="36"/>
        <v>1</v>
      </c>
    </row>
    <row r="246" spans="2:52" x14ac:dyDescent="0.2">
      <c r="B246" s="89" t="s">
        <v>289</v>
      </c>
      <c r="C246" s="96">
        <v>95.724590000000006</v>
      </c>
      <c r="D246" s="94">
        <v>96.206540000000004</v>
      </c>
      <c r="E246" s="94">
        <v>96.575100000000006</v>
      </c>
      <c r="F246" s="94">
        <v>96.934079999999994</v>
      </c>
      <c r="G246" s="94">
        <v>98.618440000000007</v>
      </c>
      <c r="H246" s="94">
        <v>99.572230000000005</v>
      </c>
      <c r="I246" s="94">
        <v>99.178790000000006</v>
      </c>
      <c r="J246" s="94">
        <v>98.148229999999998</v>
      </c>
      <c r="K246" s="94">
        <v>97.897930000000002</v>
      </c>
      <c r="L246" s="94">
        <v>99.299809999999994</v>
      </c>
      <c r="M246" s="94">
        <v>99.704920000000001</v>
      </c>
      <c r="N246" s="94">
        <v>99.837220000000002</v>
      </c>
      <c r="O246" s="94">
        <v>101.09229999999999</v>
      </c>
      <c r="P246" s="94">
        <v>0.5034756482111834</v>
      </c>
      <c r="Q246" s="94">
        <v>0.38309245920287976</v>
      </c>
      <c r="R246" s="94">
        <v>0.37171072046520098</v>
      </c>
      <c r="S246" s="94">
        <v>1.737634483145672</v>
      </c>
      <c r="T246" s="94">
        <v>0.96715178216163</v>
      </c>
      <c r="U246" s="94">
        <v>-0.39513024866471125</v>
      </c>
      <c r="V246" s="94">
        <v>-1.039093136748299</v>
      </c>
      <c r="W246" s="94">
        <v>-0.25502242883034748</v>
      </c>
      <c r="X246" s="94">
        <v>1.4319812482245449</v>
      </c>
      <c r="Y246" s="94">
        <v>0.40796654092289569</v>
      </c>
      <c r="Z246" s="94">
        <v>0.13269154621457072</v>
      </c>
      <c r="AA246" s="94">
        <v>1.2571263502729668</v>
      </c>
      <c r="AB246" s="89"/>
      <c r="AC246" s="191">
        <f t="shared" si="37"/>
        <v>7</v>
      </c>
      <c r="AD246" s="89">
        <f t="shared" si="36"/>
        <v>8</v>
      </c>
      <c r="AE246" s="89">
        <f t="shared" si="36"/>
        <v>8</v>
      </c>
      <c r="AF246" s="89">
        <f t="shared" si="36"/>
        <v>7</v>
      </c>
      <c r="AG246" s="89">
        <f t="shared" si="36"/>
        <v>5</v>
      </c>
      <c r="AH246" s="89">
        <f t="shared" si="36"/>
        <v>4</v>
      </c>
      <c r="AI246" s="89">
        <f t="shared" si="36"/>
        <v>5</v>
      </c>
      <c r="AJ246" s="89">
        <f t="shared" si="36"/>
        <v>5</v>
      </c>
      <c r="AK246" s="89">
        <f t="shared" si="36"/>
        <v>4</v>
      </c>
      <c r="AL246" s="89">
        <f t="shared" si="36"/>
        <v>3</v>
      </c>
      <c r="AM246" s="89">
        <f t="shared" si="36"/>
        <v>4</v>
      </c>
      <c r="AN246" s="189">
        <f t="shared" si="36"/>
        <v>4</v>
      </c>
      <c r="AO246" s="191">
        <f t="shared" si="36"/>
        <v>2</v>
      </c>
      <c r="AP246" s="89">
        <f t="shared" si="36"/>
        <v>3</v>
      </c>
      <c r="AQ246" s="89">
        <f t="shared" si="36"/>
        <v>4</v>
      </c>
      <c r="AR246" s="89">
        <f t="shared" si="36"/>
        <v>3</v>
      </c>
      <c r="AS246" s="89">
        <f t="shared" si="36"/>
        <v>1</v>
      </c>
      <c r="AT246" s="89">
        <f t="shared" si="36"/>
        <v>3</v>
      </c>
      <c r="AU246" s="89">
        <f t="shared" si="36"/>
        <v>8</v>
      </c>
      <c r="AV246" s="89">
        <f t="shared" si="36"/>
        <v>8</v>
      </c>
      <c r="AW246" s="89">
        <f t="shared" si="36"/>
        <v>2</v>
      </c>
      <c r="AX246" s="89">
        <f t="shared" si="36"/>
        <v>4</v>
      </c>
      <c r="AY246" s="89">
        <f t="shared" si="36"/>
        <v>6</v>
      </c>
      <c r="AZ246" s="189">
        <f t="shared" si="36"/>
        <v>5</v>
      </c>
    </row>
    <row r="247" spans="2:52" x14ac:dyDescent="0.2">
      <c r="B247" s="89" t="s">
        <v>290</v>
      </c>
      <c r="C247" s="96">
        <v>96.032809999999998</v>
      </c>
      <c r="D247" s="94">
        <v>95.368530000000007</v>
      </c>
      <c r="E247" s="94">
        <v>94.992050000000006</v>
      </c>
      <c r="F247" s="94">
        <v>94.482110000000006</v>
      </c>
      <c r="G247" s="94">
        <v>94.550629999999998</v>
      </c>
      <c r="H247" s="94">
        <v>94.904399999999995</v>
      </c>
      <c r="I247" s="94">
        <v>93.841740000000001</v>
      </c>
      <c r="J247" s="94">
        <v>93.064319999999995</v>
      </c>
      <c r="K247" s="94">
        <v>94.558250000000001</v>
      </c>
      <c r="L247" s="94">
        <v>94.114339999999999</v>
      </c>
      <c r="M247" s="94">
        <v>94.821849999999998</v>
      </c>
      <c r="N247" s="94">
        <v>94.849170000000001</v>
      </c>
      <c r="O247" s="94">
        <v>95.449550000000002</v>
      </c>
      <c r="P247" s="94">
        <v>-0.69172192295528057</v>
      </c>
      <c r="Q247" s="94">
        <v>-0.39476334593812107</v>
      </c>
      <c r="R247" s="94">
        <v>-0.53682387105026186</v>
      </c>
      <c r="S247" s="94">
        <v>7.2521665741792127E-2</v>
      </c>
      <c r="T247" s="94">
        <v>0.37415932606688845</v>
      </c>
      <c r="U247" s="94">
        <v>-1.1197162618382224</v>
      </c>
      <c r="V247" s="94">
        <v>-0.82843732437186957</v>
      </c>
      <c r="W247" s="94">
        <v>1.6052661213234096</v>
      </c>
      <c r="X247" s="94">
        <v>-0.46945665766868827</v>
      </c>
      <c r="Y247" s="94">
        <v>0.75175578981906388</v>
      </c>
      <c r="Z247" s="94">
        <v>2.8811924677701519E-2</v>
      </c>
      <c r="AA247" s="94">
        <v>0.6329839259531751</v>
      </c>
      <c r="AB247" s="89"/>
      <c r="AC247" s="191">
        <f t="shared" si="37"/>
        <v>9</v>
      </c>
      <c r="AD247" s="89">
        <f t="shared" si="36"/>
        <v>9</v>
      </c>
      <c r="AE247" s="89">
        <f t="shared" si="36"/>
        <v>9</v>
      </c>
      <c r="AF247" s="89">
        <f t="shared" si="36"/>
        <v>9</v>
      </c>
      <c r="AG247" s="89">
        <f t="shared" si="36"/>
        <v>10</v>
      </c>
      <c r="AH247" s="89">
        <f t="shared" si="36"/>
        <v>9</v>
      </c>
      <c r="AI247" s="89">
        <f t="shared" si="36"/>
        <v>9</v>
      </c>
      <c r="AJ247" s="89">
        <f t="shared" si="36"/>
        <v>9</v>
      </c>
      <c r="AK247" s="89">
        <f t="shared" si="36"/>
        <v>9</v>
      </c>
      <c r="AL247" s="89">
        <f t="shared" si="36"/>
        <v>9</v>
      </c>
      <c r="AM247" s="89">
        <f t="shared" si="36"/>
        <v>9</v>
      </c>
      <c r="AN247" s="189">
        <f t="shared" si="36"/>
        <v>9</v>
      </c>
      <c r="AO247" s="191">
        <f t="shared" si="36"/>
        <v>7</v>
      </c>
      <c r="AP247" s="89">
        <f t="shared" si="36"/>
        <v>9</v>
      </c>
      <c r="AQ247" s="89">
        <f t="shared" si="36"/>
        <v>8</v>
      </c>
      <c r="AR247" s="89">
        <f t="shared" si="36"/>
        <v>9</v>
      </c>
      <c r="AS247" s="89">
        <f t="shared" si="36"/>
        <v>7</v>
      </c>
      <c r="AT247" s="89">
        <f t="shared" si="36"/>
        <v>6</v>
      </c>
      <c r="AU247" s="89">
        <f t="shared" si="36"/>
        <v>7</v>
      </c>
      <c r="AV247" s="89">
        <f t="shared" si="36"/>
        <v>1</v>
      </c>
      <c r="AW247" s="89">
        <f t="shared" si="36"/>
        <v>8</v>
      </c>
      <c r="AX247" s="89">
        <f t="shared" si="36"/>
        <v>1</v>
      </c>
      <c r="AY247" s="89">
        <f t="shared" si="36"/>
        <v>7</v>
      </c>
      <c r="AZ247" s="189">
        <f t="shared" si="36"/>
        <v>9</v>
      </c>
    </row>
    <row r="248" spans="2:52" x14ac:dyDescent="0.2">
      <c r="B248" s="89" t="s">
        <v>291</v>
      </c>
      <c r="C248" s="96">
        <v>92.961529999999996</v>
      </c>
      <c r="D248" s="94">
        <v>92.091769999999997</v>
      </c>
      <c r="E248" s="94">
        <v>92.026799999999994</v>
      </c>
      <c r="F248" s="94">
        <v>92.614040000000003</v>
      </c>
      <c r="G248" s="94">
        <v>94.045339999999996</v>
      </c>
      <c r="H248" s="94">
        <v>94.908839999999998</v>
      </c>
      <c r="I248" s="94">
        <v>92.855680000000007</v>
      </c>
      <c r="J248" s="94">
        <v>91.641990000000007</v>
      </c>
      <c r="K248" s="94">
        <v>92.562899999999999</v>
      </c>
      <c r="L248" s="94">
        <v>93.121579999999994</v>
      </c>
      <c r="M248" s="94">
        <v>92.845299999999995</v>
      </c>
      <c r="N248" s="94">
        <v>93.342699999999994</v>
      </c>
      <c r="O248" s="94">
        <v>94.620090000000005</v>
      </c>
      <c r="P248" s="94">
        <v>-0.9356128282312044</v>
      </c>
      <c r="Q248" s="94">
        <v>-7.0549192397976954E-2</v>
      </c>
      <c r="R248" s="94">
        <v>0.63811846114393689</v>
      </c>
      <c r="S248" s="94">
        <v>1.5454460252462727</v>
      </c>
      <c r="T248" s="94">
        <v>0.91817414876696912</v>
      </c>
      <c r="U248" s="94">
        <v>-2.1632969068002423</v>
      </c>
      <c r="V248" s="94">
        <v>-1.3070713606318962</v>
      </c>
      <c r="W248" s="94">
        <v>1.004899609884063</v>
      </c>
      <c r="X248" s="94">
        <v>0.6035679521708972</v>
      </c>
      <c r="Y248" s="94">
        <v>-0.29668740586231451</v>
      </c>
      <c r="Z248" s="94">
        <v>0.53572986462427175</v>
      </c>
      <c r="AA248" s="94">
        <v>1.3684948046285474</v>
      </c>
      <c r="AB248" s="89"/>
      <c r="AC248" s="191">
        <f t="shared" si="37"/>
        <v>10</v>
      </c>
      <c r="AD248" s="89">
        <f t="shared" si="36"/>
        <v>10</v>
      </c>
      <c r="AE248" s="89">
        <f t="shared" si="36"/>
        <v>10</v>
      </c>
      <c r="AF248" s="89">
        <f t="shared" si="36"/>
        <v>10</v>
      </c>
      <c r="AG248" s="89">
        <f t="shared" si="36"/>
        <v>9</v>
      </c>
      <c r="AH248" s="89">
        <f t="shared" si="36"/>
        <v>10</v>
      </c>
      <c r="AI248" s="89">
        <f t="shared" si="36"/>
        <v>10</v>
      </c>
      <c r="AJ248" s="89">
        <f t="shared" si="36"/>
        <v>10</v>
      </c>
      <c r="AK248" s="89">
        <f t="shared" si="36"/>
        <v>10</v>
      </c>
      <c r="AL248" s="89">
        <f t="shared" si="36"/>
        <v>10</v>
      </c>
      <c r="AM248" s="89">
        <f t="shared" si="36"/>
        <v>10</v>
      </c>
      <c r="AN248" s="189">
        <f t="shared" si="36"/>
        <v>10</v>
      </c>
      <c r="AO248" s="191">
        <f t="shared" si="36"/>
        <v>9</v>
      </c>
      <c r="AP248" s="89">
        <f t="shared" si="36"/>
        <v>4</v>
      </c>
      <c r="AQ248" s="89">
        <f t="shared" si="36"/>
        <v>1</v>
      </c>
      <c r="AR248" s="89">
        <f t="shared" si="36"/>
        <v>5</v>
      </c>
      <c r="AS248" s="89">
        <f t="shared" si="36"/>
        <v>2</v>
      </c>
      <c r="AT248" s="89">
        <f t="shared" si="36"/>
        <v>10</v>
      </c>
      <c r="AU248" s="89">
        <f t="shared" si="36"/>
        <v>9</v>
      </c>
      <c r="AV248" s="89">
        <f t="shared" si="36"/>
        <v>2</v>
      </c>
      <c r="AW248" s="89">
        <f t="shared" si="36"/>
        <v>5</v>
      </c>
      <c r="AX248" s="89">
        <f t="shared" si="36"/>
        <v>8</v>
      </c>
      <c r="AY248" s="89">
        <f t="shared" si="36"/>
        <v>4</v>
      </c>
      <c r="AZ248" s="189">
        <f t="shared" si="36"/>
        <v>2</v>
      </c>
    </row>
    <row r="249" spans="2:52" x14ac:dyDescent="0.2">
      <c r="B249" s="89" t="s">
        <v>292</v>
      </c>
      <c r="C249" s="96">
        <v>103.8353</v>
      </c>
      <c r="D249" s="94">
        <v>103.6789</v>
      </c>
      <c r="E249" s="94">
        <v>103.599</v>
      </c>
      <c r="F249" s="94">
        <v>102.7332</v>
      </c>
      <c r="G249" s="94">
        <v>103.5425</v>
      </c>
      <c r="H249" s="94">
        <v>104.13330000000001</v>
      </c>
      <c r="I249" s="94">
        <v>104.5936</v>
      </c>
      <c r="J249" s="94">
        <v>104.2484</v>
      </c>
      <c r="K249" s="94">
        <v>104.53700000000001</v>
      </c>
      <c r="L249" s="94">
        <v>103.3373</v>
      </c>
      <c r="M249" s="94">
        <v>103.46469999999999</v>
      </c>
      <c r="N249" s="94">
        <v>103.8601</v>
      </c>
      <c r="O249" s="94">
        <v>105.12430000000001</v>
      </c>
      <c r="P249" s="94">
        <v>-0.15062315031593781</v>
      </c>
      <c r="Q249" s="94">
        <v>-7.7064860834745522E-2</v>
      </c>
      <c r="R249" s="94">
        <v>-0.83572235253236726</v>
      </c>
      <c r="S249" s="94">
        <v>0.78776870573486224</v>
      </c>
      <c r="T249" s="94">
        <v>0.57058695704662488</v>
      </c>
      <c r="U249" s="94">
        <v>0.44202959091855293</v>
      </c>
      <c r="V249" s="94">
        <v>-0.33003931406892134</v>
      </c>
      <c r="W249" s="94">
        <v>0.27683878121870686</v>
      </c>
      <c r="X249" s="94">
        <v>-1.1476319389307204</v>
      </c>
      <c r="Y249" s="94">
        <v>0.12328559000476537</v>
      </c>
      <c r="Z249" s="94">
        <v>0.38215932583771017</v>
      </c>
      <c r="AA249" s="94">
        <v>1.2172143104040938</v>
      </c>
      <c r="AB249" s="89"/>
      <c r="AC249" s="191">
        <f t="shared" si="37"/>
        <v>1</v>
      </c>
      <c r="AD249" s="89">
        <f t="shared" si="36"/>
        <v>1</v>
      </c>
      <c r="AE249" s="89">
        <f t="shared" si="36"/>
        <v>1</v>
      </c>
      <c r="AF249" s="89">
        <f t="shared" si="36"/>
        <v>2</v>
      </c>
      <c r="AG249" s="89">
        <f t="shared" si="36"/>
        <v>1</v>
      </c>
      <c r="AH249" s="89">
        <f t="shared" si="36"/>
        <v>1</v>
      </c>
      <c r="AI249" s="89">
        <f t="shared" si="36"/>
        <v>1</v>
      </c>
      <c r="AJ249" s="89">
        <f t="shared" si="36"/>
        <v>1</v>
      </c>
      <c r="AK249" s="89">
        <f t="shared" si="36"/>
        <v>1</v>
      </c>
      <c r="AL249" s="89">
        <f t="shared" si="36"/>
        <v>1</v>
      </c>
      <c r="AM249" s="89">
        <f t="shared" si="36"/>
        <v>1</v>
      </c>
      <c r="AN249" s="189">
        <f t="shared" si="36"/>
        <v>1</v>
      </c>
      <c r="AO249" s="191">
        <f t="shared" si="36"/>
        <v>5</v>
      </c>
      <c r="AP249" s="89">
        <f t="shared" si="36"/>
        <v>5</v>
      </c>
      <c r="AQ249" s="89">
        <f t="shared" si="36"/>
        <v>10</v>
      </c>
      <c r="AR249" s="89">
        <f t="shared" si="36"/>
        <v>6</v>
      </c>
      <c r="AS249" s="89">
        <f t="shared" si="36"/>
        <v>4</v>
      </c>
      <c r="AT249" s="89">
        <f t="shared" si="36"/>
        <v>2</v>
      </c>
      <c r="AU249" s="89">
        <f t="shared" si="36"/>
        <v>1</v>
      </c>
      <c r="AV249" s="89">
        <f t="shared" si="36"/>
        <v>5</v>
      </c>
      <c r="AW249" s="89">
        <f t="shared" si="36"/>
        <v>10</v>
      </c>
      <c r="AX249" s="89">
        <f t="shared" si="36"/>
        <v>7</v>
      </c>
      <c r="AY249" s="89">
        <f t="shared" si="36"/>
        <v>5</v>
      </c>
      <c r="AZ249" s="189">
        <f t="shared" si="36"/>
        <v>6</v>
      </c>
    </row>
    <row r="250" spans="2:52" x14ac:dyDescent="0.2">
      <c r="B250" s="89" t="s">
        <v>293</v>
      </c>
      <c r="C250" s="96">
        <v>102.91630000000001</v>
      </c>
      <c r="D250" s="94">
        <v>102.0134</v>
      </c>
      <c r="E250" s="94">
        <v>101.3777</v>
      </c>
      <c r="F250" s="94">
        <v>101.85290000000001</v>
      </c>
      <c r="G250" s="94">
        <v>103.6497</v>
      </c>
      <c r="H250" s="94">
        <v>103.2128</v>
      </c>
      <c r="I250" s="94">
        <v>103.7405</v>
      </c>
      <c r="J250" s="94">
        <v>102.0099</v>
      </c>
      <c r="K250" s="94">
        <v>100.6855</v>
      </c>
      <c r="L250" s="94">
        <v>100.5829</v>
      </c>
      <c r="M250" s="94">
        <v>99.560919999999996</v>
      </c>
      <c r="N250" s="94">
        <v>98.580669999999998</v>
      </c>
      <c r="O250" s="94">
        <v>99.836519999999993</v>
      </c>
      <c r="P250" s="94">
        <v>-0.87731486654689539</v>
      </c>
      <c r="Q250" s="94">
        <v>-0.62315342886326686</v>
      </c>
      <c r="R250" s="94">
        <v>0.46874213954351002</v>
      </c>
      <c r="S250" s="94">
        <v>1.7641127547669142</v>
      </c>
      <c r="T250" s="94">
        <v>-0.42151593299352946</v>
      </c>
      <c r="U250" s="94">
        <v>0.51127379549822882</v>
      </c>
      <c r="V250" s="94">
        <v>-1.6682009437008645</v>
      </c>
      <c r="W250" s="94">
        <v>-1.2983053605581389</v>
      </c>
      <c r="X250" s="94">
        <v>-0.10190146545432022</v>
      </c>
      <c r="Y250" s="94">
        <v>-1.0160574014071968</v>
      </c>
      <c r="Z250" s="94">
        <v>-0.98457306340680473</v>
      </c>
      <c r="AA250" s="94">
        <v>1.2739312889636429</v>
      </c>
      <c r="AB250" s="89"/>
      <c r="AC250" s="191">
        <f t="shared" si="37"/>
        <v>2</v>
      </c>
      <c r="AD250" s="89">
        <f t="shared" si="36"/>
        <v>2</v>
      </c>
      <c r="AE250" s="89">
        <f t="shared" si="36"/>
        <v>2</v>
      </c>
      <c r="AF250" s="89">
        <f t="shared" si="36"/>
        <v>1</v>
      </c>
      <c r="AG250" s="89">
        <f t="shared" si="36"/>
        <v>2</v>
      </c>
      <c r="AH250" s="89">
        <f t="shared" si="36"/>
        <v>2</v>
      </c>
      <c r="AI250" s="89">
        <f t="shared" si="36"/>
        <v>2</v>
      </c>
      <c r="AJ250" s="89">
        <f t="shared" si="36"/>
        <v>2</v>
      </c>
      <c r="AK250" s="89">
        <f t="shared" si="36"/>
        <v>3</v>
      </c>
      <c r="AL250" s="89">
        <f t="shared" si="36"/>
        <v>5</v>
      </c>
      <c r="AM250" s="89">
        <f t="shared" si="36"/>
        <v>5</v>
      </c>
      <c r="AN250" s="189">
        <f t="shared" si="36"/>
        <v>5</v>
      </c>
      <c r="AO250" s="191">
        <f t="shared" si="36"/>
        <v>8</v>
      </c>
      <c r="AP250" s="89">
        <f t="shared" si="36"/>
        <v>10</v>
      </c>
      <c r="AQ250" s="89">
        <f t="shared" si="36"/>
        <v>3</v>
      </c>
      <c r="AR250" s="89">
        <f t="shared" si="36"/>
        <v>2</v>
      </c>
      <c r="AS250" s="89">
        <f t="shared" si="36"/>
        <v>10</v>
      </c>
      <c r="AT250" s="89">
        <f t="shared" si="36"/>
        <v>1</v>
      </c>
      <c r="AU250" s="89">
        <f t="shared" si="36"/>
        <v>10</v>
      </c>
      <c r="AV250" s="89">
        <f t="shared" si="36"/>
        <v>10</v>
      </c>
      <c r="AW250" s="89">
        <f t="shared" si="36"/>
        <v>6</v>
      </c>
      <c r="AX250" s="89">
        <f t="shared" si="36"/>
        <v>9</v>
      </c>
      <c r="AY250" s="89">
        <f t="shared" si="36"/>
        <v>10</v>
      </c>
      <c r="AZ250" s="189">
        <f t="shared" si="36"/>
        <v>4</v>
      </c>
    </row>
    <row r="251" spans="2:52" x14ac:dyDescent="0.2">
      <c r="B251" s="89" t="s">
        <v>294</v>
      </c>
      <c r="C251" s="96">
        <v>98.782550000000001</v>
      </c>
      <c r="D251" s="94">
        <v>98.675880000000006</v>
      </c>
      <c r="E251" s="94">
        <v>98.410669999999996</v>
      </c>
      <c r="F251" s="94">
        <v>98.040049999999994</v>
      </c>
      <c r="G251" s="94">
        <v>98.659419999999997</v>
      </c>
      <c r="H251" s="94">
        <v>99.182429999999997</v>
      </c>
      <c r="I251" s="94">
        <v>98.602549999999994</v>
      </c>
      <c r="J251" s="94">
        <v>98.188680000000005</v>
      </c>
      <c r="K251" s="94">
        <v>97.416910000000001</v>
      </c>
      <c r="L251" s="94">
        <v>97.0214</v>
      </c>
      <c r="M251" s="94">
        <v>97.159989999999993</v>
      </c>
      <c r="N251" s="94">
        <v>97.897090000000006</v>
      </c>
      <c r="O251" s="94">
        <v>98.634979999999999</v>
      </c>
      <c r="P251" s="94">
        <v>-0.10798465923383639</v>
      </c>
      <c r="Q251" s="94">
        <v>-0.26876882172219829</v>
      </c>
      <c r="R251" s="94">
        <v>-0.37660550426087175</v>
      </c>
      <c r="S251" s="94">
        <v>0.63175202379028117</v>
      </c>
      <c r="T251" s="94">
        <v>0.53011663762061378</v>
      </c>
      <c r="U251" s="94">
        <v>-0.58466000480125646</v>
      </c>
      <c r="V251" s="94">
        <v>-0.41973559507334102</v>
      </c>
      <c r="W251" s="94">
        <v>-0.78600710387389217</v>
      </c>
      <c r="X251" s="94">
        <v>-0.4059972750110854</v>
      </c>
      <c r="Y251" s="94">
        <v>0.14284477445181534</v>
      </c>
      <c r="Z251" s="94">
        <v>0.75864561122331564</v>
      </c>
      <c r="AA251" s="94">
        <v>0.75374048401233684</v>
      </c>
      <c r="AB251" s="89"/>
      <c r="AC251" s="191">
        <f t="shared" si="37"/>
        <v>4</v>
      </c>
      <c r="AD251" s="89">
        <f t="shared" si="36"/>
        <v>5</v>
      </c>
      <c r="AE251" s="89">
        <f t="shared" si="36"/>
        <v>5</v>
      </c>
      <c r="AF251" s="89">
        <f t="shared" si="36"/>
        <v>6</v>
      </c>
      <c r="AG251" s="89">
        <f t="shared" si="36"/>
        <v>6</v>
      </c>
      <c r="AH251" s="89">
        <f t="shared" si="36"/>
        <v>5</v>
      </c>
      <c r="AI251" s="89">
        <f t="shared" si="36"/>
        <v>4</v>
      </c>
      <c r="AJ251" s="89">
        <f t="shared" si="36"/>
        <v>6</v>
      </c>
      <c r="AK251" s="89">
        <f t="shared" si="36"/>
        <v>7</v>
      </c>
      <c r="AL251" s="89">
        <f t="shared" si="36"/>
        <v>6</v>
      </c>
      <c r="AM251" s="89">
        <f t="shared" si="36"/>
        <v>6</v>
      </c>
      <c r="AN251" s="189">
        <f t="shared" si="36"/>
        <v>6</v>
      </c>
      <c r="AO251" s="191">
        <f t="shared" si="36"/>
        <v>4</v>
      </c>
      <c r="AP251" s="89">
        <f t="shared" si="36"/>
        <v>8</v>
      </c>
      <c r="AQ251" s="89">
        <f t="shared" si="36"/>
        <v>7</v>
      </c>
      <c r="AR251" s="89">
        <f t="shared" si="36"/>
        <v>7</v>
      </c>
      <c r="AS251" s="89">
        <f t="shared" si="36"/>
        <v>5</v>
      </c>
      <c r="AT251" s="89">
        <f t="shared" si="36"/>
        <v>4</v>
      </c>
      <c r="AU251" s="89">
        <f t="shared" si="36"/>
        <v>2</v>
      </c>
      <c r="AV251" s="89">
        <f t="shared" si="36"/>
        <v>9</v>
      </c>
      <c r="AW251" s="89">
        <f t="shared" si="36"/>
        <v>7</v>
      </c>
      <c r="AX251" s="89">
        <f t="shared" si="36"/>
        <v>6</v>
      </c>
      <c r="AY251" s="89">
        <f t="shared" si="36"/>
        <v>2</v>
      </c>
      <c r="AZ251" s="189">
        <f t="shared" si="36"/>
        <v>7</v>
      </c>
    </row>
    <row r="252" spans="2:52" x14ac:dyDescent="0.2">
      <c r="B252" s="177" t="s">
        <v>297</v>
      </c>
      <c r="C252" s="7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C252" s="157"/>
      <c r="AN252" s="98"/>
      <c r="AO252" s="157"/>
      <c r="AZ252" s="98"/>
    </row>
    <row r="253" spans="2:52" x14ac:dyDescent="0.2">
      <c r="B253" s="90" t="s">
        <v>285</v>
      </c>
      <c r="C253" s="97">
        <v>103.9241</v>
      </c>
      <c r="D253" s="95">
        <v>104.53700000000001</v>
      </c>
      <c r="E253" s="95">
        <v>104.38890000000001</v>
      </c>
      <c r="F253" s="95">
        <v>103.67189999999999</v>
      </c>
      <c r="G253" s="95">
        <v>102.2402</v>
      </c>
      <c r="H253" s="95">
        <v>103.3956</v>
      </c>
      <c r="I253" s="95">
        <v>102.366</v>
      </c>
      <c r="J253" s="95">
        <v>102.1803</v>
      </c>
      <c r="K253" s="95">
        <v>102.6387</v>
      </c>
      <c r="L253" s="95">
        <v>102.8678</v>
      </c>
      <c r="M253" s="95">
        <v>103.02719999999999</v>
      </c>
      <c r="N253" s="95">
        <v>103.6605</v>
      </c>
      <c r="O253" s="95">
        <v>103.78060000000001</v>
      </c>
      <c r="P253" s="95">
        <v>0.58975733251479734</v>
      </c>
      <c r="Q253" s="95">
        <v>-0.14167232654466788</v>
      </c>
      <c r="R253" s="95">
        <v>-0.68685463684358483</v>
      </c>
      <c r="S253" s="95">
        <v>-1.380991377605689</v>
      </c>
      <c r="T253" s="95">
        <v>1.1300838613382995</v>
      </c>
      <c r="U253" s="95">
        <v>-0.99578705476828999</v>
      </c>
      <c r="V253" s="95">
        <v>-0.181407889338254</v>
      </c>
      <c r="W253" s="95">
        <v>0.4486187650652792</v>
      </c>
      <c r="X253" s="95">
        <v>0.22321015367498082</v>
      </c>
      <c r="Y253" s="95">
        <v>0.15495616704157264</v>
      </c>
      <c r="Z253" s="95">
        <v>0.61469204248975562</v>
      </c>
      <c r="AA253" s="95">
        <v>0.11585898196517272</v>
      </c>
      <c r="AB253" s="90"/>
      <c r="AC253" s="192">
        <f>_xlfn.RANK.AVG(D253,D$253:D$262,)</f>
        <v>6</v>
      </c>
      <c r="AD253" s="90">
        <f t="shared" ref="AD253:AZ253" si="38">_xlfn.RANK.AVG(E253,E$253:E$262,)</f>
        <v>7</v>
      </c>
      <c r="AE253" s="90">
        <f t="shared" si="38"/>
        <v>7</v>
      </c>
      <c r="AF253" s="90">
        <f t="shared" si="38"/>
        <v>9</v>
      </c>
      <c r="AG253" s="90">
        <f t="shared" si="38"/>
        <v>9</v>
      </c>
      <c r="AH253" s="90">
        <f t="shared" si="38"/>
        <v>8</v>
      </c>
      <c r="AI253" s="90">
        <f t="shared" si="38"/>
        <v>8</v>
      </c>
      <c r="AJ253" s="90">
        <f t="shared" si="38"/>
        <v>10</v>
      </c>
      <c r="AK253" s="90">
        <f t="shared" si="38"/>
        <v>9</v>
      </c>
      <c r="AL253" s="90">
        <f t="shared" si="38"/>
        <v>9</v>
      </c>
      <c r="AM253" s="90">
        <f t="shared" si="38"/>
        <v>9</v>
      </c>
      <c r="AN253" s="190">
        <f t="shared" si="38"/>
        <v>10</v>
      </c>
      <c r="AO253" s="192">
        <f t="shared" si="38"/>
        <v>2</v>
      </c>
      <c r="AP253" s="90">
        <f t="shared" si="38"/>
        <v>6</v>
      </c>
      <c r="AQ253" s="90">
        <f t="shared" si="38"/>
        <v>10</v>
      </c>
      <c r="AR253" s="90">
        <f t="shared" si="38"/>
        <v>10</v>
      </c>
      <c r="AS253" s="90">
        <f t="shared" si="38"/>
        <v>1</v>
      </c>
      <c r="AT253" s="90">
        <f t="shared" si="38"/>
        <v>8</v>
      </c>
      <c r="AU253" s="90">
        <f t="shared" si="38"/>
        <v>5</v>
      </c>
      <c r="AV253" s="90">
        <f t="shared" si="38"/>
        <v>5</v>
      </c>
      <c r="AW253" s="90">
        <f t="shared" si="38"/>
        <v>7</v>
      </c>
      <c r="AX253" s="90">
        <f t="shared" si="38"/>
        <v>5</v>
      </c>
      <c r="AY253" s="90">
        <f t="shared" si="38"/>
        <v>6</v>
      </c>
      <c r="AZ253" s="190">
        <f t="shared" si="38"/>
        <v>10</v>
      </c>
    </row>
    <row r="254" spans="2:52" x14ac:dyDescent="0.2">
      <c r="B254" s="90" t="s">
        <v>286</v>
      </c>
      <c r="C254" s="97">
        <v>106.5476</v>
      </c>
      <c r="D254" s="95">
        <v>105.2975</v>
      </c>
      <c r="E254" s="95">
        <v>105.2376</v>
      </c>
      <c r="F254" s="95">
        <v>105.5164</v>
      </c>
      <c r="G254" s="95">
        <v>106.8685</v>
      </c>
      <c r="H254" s="95">
        <v>107.4562</v>
      </c>
      <c r="I254" s="95">
        <v>106.4277</v>
      </c>
      <c r="J254" s="95">
        <v>106.0784</v>
      </c>
      <c r="K254" s="95">
        <v>106.1756</v>
      </c>
      <c r="L254" s="95">
        <v>108.001</v>
      </c>
      <c r="M254" s="95">
        <v>109.0031</v>
      </c>
      <c r="N254" s="95">
        <v>109.2512</v>
      </c>
      <c r="O254" s="95">
        <v>110.0087</v>
      </c>
      <c r="P254" s="95">
        <v>-1.1732784220386037</v>
      </c>
      <c r="Q254" s="95">
        <v>-5.6886440798688438E-2</v>
      </c>
      <c r="R254" s="95">
        <v>0.26492432362578006</v>
      </c>
      <c r="S254" s="95">
        <v>1.2814121785807637</v>
      </c>
      <c r="T254" s="95">
        <v>0.54992818276666944</v>
      </c>
      <c r="U254" s="95">
        <v>-0.9571341625704185</v>
      </c>
      <c r="V254" s="95">
        <v>-0.32820402959004047</v>
      </c>
      <c r="W254" s="95">
        <v>9.1630341332449239E-2</v>
      </c>
      <c r="X254" s="95">
        <v>1.7192273931110367</v>
      </c>
      <c r="Y254" s="95">
        <v>0.92786177905760003</v>
      </c>
      <c r="Z254" s="95">
        <v>0.22760820563818254</v>
      </c>
      <c r="AA254" s="95">
        <v>0.69335622858147772</v>
      </c>
      <c r="AB254" s="90"/>
      <c r="AC254" s="192">
        <v>5</v>
      </c>
      <c r="AD254" s="90">
        <v>5</v>
      </c>
      <c r="AE254" s="90">
        <v>5</v>
      </c>
      <c r="AF254" s="90">
        <v>5</v>
      </c>
      <c r="AG254" s="90">
        <v>5</v>
      </c>
      <c r="AH254" s="90">
        <v>5</v>
      </c>
      <c r="AI254" s="90">
        <v>5</v>
      </c>
      <c r="AJ254" s="90">
        <v>5</v>
      </c>
      <c r="AK254" s="90">
        <v>5</v>
      </c>
      <c r="AL254" s="90">
        <v>5</v>
      </c>
      <c r="AM254" s="90">
        <v>5</v>
      </c>
      <c r="AN254" s="190">
        <v>5</v>
      </c>
      <c r="AO254" s="192">
        <v>5</v>
      </c>
      <c r="AP254" s="90">
        <v>5</v>
      </c>
      <c r="AQ254" s="90">
        <v>5</v>
      </c>
      <c r="AR254" s="90">
        <v>5</v>
      </c>
      <c r="AS254" s="90">
        <v>5</v>
      </c>
      <c r="AT254" s="90">
        <v>5</v>
      </c>
      <c r="AU254" s="90">
        <v>5</v>
      </c>
      <c r="AV254" s="90">
        <v>5</v>
      </c>
      <c r="AW254" s="90">
        <v>5</v>
      </c>
      <c r="AX254" s="90">
        <v>5</v>
      </c>
      <c r="AY254" s="90">
        <v>5</v>
      </c>
      <c r="AZ254" s="190">
        <v>5</v>
      </c>
    </row>
    <row r="255" spans="2:52" x14ac:dyDescent="0.2">
      <c r="B255" s="90" t="s">
        <v>287</v>
      </c>
      <c r="C255" s="97">
        <v>105.7954</v>
      </c>
      <c r="D255" s="95">
        <v>105.87179999999999</v>
      </c>
      <c r="E255" s="95">
        <v>106.45310000000001</v>
      </c>
      <c r="F255" s="95">
        <v>107.6224</v>
      </c>
      <c r="G255" s="95">
        <v>107.2299</v>
      </c>
      <c r="H255" s="95">
        <v>107.00149999999999</v>
      </c>
      <c r="I255" s="95">
        <v>105.9594</v>
      </c>
      <c r="J255" s="95">
        <v>106.0675</v>
      </c>
      <c r="K255" s="95">
        <v>106.6564</v>
      </c>
      <c r="L255" s="95">
        <v>108.0157</v>
      </c>
      <c r="M255" s="95">
        <v>107.22199999999999</v>
      </c>
      <c r="N255" s="95">
        <v>108.2176</v>
      </c>
      <c r="O255" s="95">
        <v>109.2229</v>
      </c>
      <c r="P255" s="95">
        <v>7.2214860003357875E-2</v>
      </c>
      <c r="Q255" s="95">
        <v>0.54906027856333139</v>
      </c>
      <c r="R255" s="95">
        <v>1.0984179887668772</v>
      </c>
      <c r="S255" s="95">
        <v>-0.36470102878211069</v>
      </c>
      <c r="T255" s="95">
        <v>-0.21300029189620404</v>
      </c>
      <c r="U255" s="95">
        <v>-0.97391158067876693</v>
      </c>
      <c r="V255" s="95">
        <v>0.10202020773993926</v>
      </c>
      <c r="W255" s="95">
        <v>0.55521248261721035</v>
      </c>
      <c r="X255" s="95">
        <v>1.274466417392665</v>
      </c>
      <c r="Y255" s="95">
        <v>-0.73480058917361202</v>
      </c>
      <c r="Z255" s="95">
        <v>0.92854078454049571</v>
      </c>
      <c r="AA255" s="95">
        <v>0.92896164764325861</v>
      </c>
      <c r="AB255" s="90"/>
      <c r="AC255" s="192">
        <v>3</v>
      </c>
      <c r="AD255" s="90">
        <v>3</v>
      </c>
      <c r="AE255" s="90">
        <v>3</v>
      </c>
      <c r="AF255" s="90">
        <v>3</v>
      </c>
      <c r="AG255" s="90">
        <v>3</v>
      </c>
      <c r="AH255" s="90">
        <v>3</v>
      </c>
      <c r="AI255" s="90">
        <v>3</v>
      </c>
      <c r="AJ255" s="90">
        <v>3</v>
      </c>
      <c r="AK255" s="90">
        <v>3</v>
      </c>
      <c r="AL255" s="90">
        <v>3</v>
      </c>
      <c r="AM255" s="90">
        <v>3</v>
      </c>
      <c r="AN255" s="190">
        <v>3</v>
      </c>
      <c r="AO255" s="192">
        <v>3</v>
      </c>
      <c r="AP255" s="90">
        <v>3</v>
      </c>
      <c r="AQ255" s="90">
        <v>3</v>
      </c>
      <c r="AR255" s="90">
        <v>3</v>
      </c>
      <c r="AS255" s="90">
        <v>3</v>
      </c>
      <c r="AT255" s="90">
        <v>3</v>
      </c>
      <c r="AU255" s="90">
        <v>3</v>
      </c>
      <c r="AV255" s="90">
        <v>3</v>
      </c>
      <c r="AW255" s="90">
        <v>3</v>
      </c>
      <c r="AX255" s="90">
        <v>3</v>
      </c>
      <c r="AY255" s="90">
        <v>3</v>
      </c>
      <c r="AZ255" s="190">
        <v>3</v>
      </c>
    </row>
    <row r="256" spans="2:52" x14ac:dyDescent="0.2">
      <c r="B256" s="90" t="s">
        <v>288</v>
      </c>
      <c r="C256" s="97">
        <v>101.7773</v>
      </c>
      <c r="D256" s="95">
        <v>103.0899</v>
      </c>
      <c r="E256" s="95">
        <v>104.756</v>
      </c>
      <c r="F256" s="95">
        <v>106.1005</v>
      </c>
      <c r="G256" s="95">
        <v>108.3853</v>
      </c>
      <c r="H256" s="95">
        <v>109.2158</v>
      </c>
      <c r="I256" s="95">
        <v>108.0478</v>
      </c>
      <c r="J256" s="95">
        <v>107.96040000000001</v>
      </c>
      <c r="K256" s="95">
        <v>108.6615</v>
      </c>
      <c r="L256" s="95">
        <v>110.3896</v>
      </c>
      <c r="M256" s="95">
        <v>111.3305</v>
      </c>
      <c r="N256" s="95">
        <v>112.8826</v>
      </c>
      <c r="O256" s="95">
        <v>114.2538</v>
      </c>
      <c r="P256" s="95">
        <v>1.2896785432508069</v>
      </c>
      <c r="Q256" s="95">
        <v>1.6161622040568475</v>
      </c>
      <c r="R256" s="95">
        <v>1.2834587040360423</v>
      </c>
      <c r="S256" s="95">
        <v>2.1534300026861364</v>
      </c>
      <c r="T256" s="95">
        <v>0.76624782142965953</v>
      </c>
      <c r="U256" s="95">
        <v>-1.0694423334352781</v>
      </c>
      <c r="V256" s="95">
        <v>-8.0890124555972595E-2</v>
      </c>
      <c r="W256" s="95">
        <v>0.64940478175330651</v>
      </c>
      <c r="X256" s="95">
        <v>1.5903516885005247</v>
      </c>
      <c r="Y256" s="95">
        <v>0.85234478610303788</v>
      </c>
      <c r="Z256" s="95">
        <v>1.3941372759486357</v>
      </c>
      <c r="AA256" s="95">
        <v>1.214713339345481</v>
      </c>
      <c r="AB256" s="90"/>
      <c r="AC256" s="192">
        <v>7</v>
      </c>
      <c r="AD256" s="90">
        <v>7</v>
      </c>
      <c r="AE256" s="90">
        <v>7</v>
      </c>
      <c r="AF256" s="90">
        <v>7</v>
      </c>
      <c r="AG256" s="90">
        <v>7</v>
      </c>
      <c r="AH256" s="90">
        <v>7</v>
      </c>
      <c r="AI256" s="90">
        <v>7</v>
      </c>
      <c r="AJ256" s="90">
        <v>7</v>
      </c>
      <c r="AK256" s="90">
        <v>7</v>
      </c>
      <c r="AL256" s="90">
        <v>7</v>
      </c>
      <c r="AM256" s="90">
        <v>7</v>
      </c>
      <c r="AN256" s="190">
        <v>7</v>
      </c>
      <c r="AO256" s="192">
        <v>7</v>
      </c>
      <c r="AP256" s="90">
        <v>7</v>
      </c>
      <c r="AQ256" s="90">
        <v>7</v>
      </c>
      <c r="AR256" s="90">
        <v>7</v>
      </c>
      <c r="AS256" s="90">
        <v>7</v>
      </c>
      <c r="AT256" s="90">
        <v>7</v>
      </c>
      <c r="AU256" s="90">
        <v>7</v>
      </c>
      <c r="AV256" s="90">
        <v>7</v>
      </c>
      <c r="AW256" s="90">
        <v>7</v>
      </c>
      <c r="AX256" s="90">
        <v>7</v>
      </c>
      <c r="AY256" s="90">
        <v>7</v>
      </c>
      <c r="AZ256" s="190">
        <v>7</v>
      </c>
    </row>
    <row r="257" spans="2:52" x14ac:dyDescent="0.2">
      <c r="B257" s="90" t="s">
        <v>289</v>
      </c>
      <c r="C257" s="97">
        <v>101.20650000000001</v>
      </c>
      <c r="D257" s="95">
        <v>101.7186</v>
      </c>
      <c r="E257" s="95">
        <v>102.1113</v>
      </c>
      <c r="F257" s="95">
        <v>103.40470000000001</v>
      </c>
      <c r="G257" s="95">
        <v>104.2068</v>
      </c>
      <c r="H257" s="95">
        <v>105.2555</v>
      </c>
      <c r="I257" s="95">
        <v>105.1812</v>
      </c>
      <c r="J257" s="95">
        <v>104.8368</v>
      </c>
      <c r="K257" s="95">
        <v>104.7684</v>
      </c>
      <c r="L257" s="95">
        <v>106.8021</v>
      </c>
      <c r="M257" s="95">
        <v>107.4628</v>
      </c>
      <c r="N257" s="95">
        <v>107.962</v>
      </c>
      <c r="O257" s="95">
        <v>109.36790000000001</v>
      </c>
      <c r="P257" s="95">
        <v>0.50599516829451618</v>
      </c>
      <c r="Q257" s="95">
        <v>0.3860650854416055</v>
      </c>
      <c r="R257" s="95">
        <v>1.2666570692959598</v>
      </c>
      <c r="S257" s="95">
        <v>0.77569007985129867</v>
      </c>
      <c r="T257" s="95">
        <v>1.0063642679748315</v>
      </c>
      <c r="U257" s="95">
        <v>-7.0590135432346837E-2</v>
      </c>
      <c r="V257" s="95">
        <v>-0.3274349408449489</v>
      </c>
      <c r="W257" s="95">
        <v>-6.5244265372461682E-2</v>
      </c>
      <c r="X257" s="95">
        <v>1.941138740307188</v>
      </c>
      <c r="Y257" s="95">
        <v>0.61862079490946864</v>
      </c>
      <c r="Z257" s="95">
        <v>0.46453284299311193</v>
      </c>
      <c r="AA257" s="95">
        <v>1.3022174468794601</v>
      </c>
      <c r="AB257" s="90"/>
      <c r="AC257" s="192">
        <v>9</v>
      </c>
      <c r="AD257" s="90">
        <v>9</v>
      </c>
      <c r="AE257" s="90">
        <v>9</v>
      </c>
      <c r="AF257" s="90">
        <v>9</v>
      </c>
      <c r="AG257" s="90">
        <v>9</v>
      </c>
      <c r="AH257" s="90">
        <v>9</v>
      </c>
      <c r="AI257" s="90">
        <v>9</v>
      </c>
      <c r="AJ257" s="90">
        <v>9</v>
      </c>
      <c r="AK257" s="90">
        <v>9</v>
      </c>
      <c r="AL257" s="90">
        <v>9</v>
      </c>
      <c r="AM257" s="90">
        <v>9</v>
      </c>
      <c r="AN257" s="190">
        <v>9</v>
      </c>
      <c r="AO257" s="192">
        <v>9</v>
      </c>
      <c r="AP257" s="90">
        <v>9</v>
      </c>
      <c r="AQ257" s="90">
        <v>9</v>
      </c>
      <c r="AR257" s="90">
        <v>9</v>
      </c>
      <c r="AS257" s="90">
        <v>9</v>
      </c>
      <c r="AT257" s="90">
        <v>9</v>
      </c>
      <c r="AU257" s="90">
        <v>9</v>
      </c>
      <c r="AV257" s="90">
        <v>9</v>
      </c>
      <c r="AW257" s="90">
        <v>9</v>
      </c>
      <c r="AX257" s="90">
        <v>9</v>
      </c>
      <c r="AY257" s="90">
        <v>9</v>
      </c>
      <c r="AZ257" s="190">
        <v>9</v>
      </c>
    </row>
    <row r="258" spans="2:52" x14ac:dyDescent="0.2">
      <c r="B258" s="90" t="s">
        <v>290</v>
      </c>
      <c r="C258" s="97">
        <v>102.955</v>
      </c>
      <c r="D258" s="95">
        <v>102.4348</v>
      </c>
      <c r="E258" s="95">
        <v>101.791</v>
      </c>
      <c r="F258" s="95">
        <v>101.7522</v>
      </c>
      <c r="G258" s="95">
        <v>101.7701</v>
      </c>
      <c r="H258" s="95">
        <v>102.4221</v>
      </c>
      <c r="I258" s="95">
        <v>101.7672</v>
      </c>
      <c r="J258" s="95">
        <v>101.5732</v>
      </c>
      <c r="K258" s="95">
        <v>102.79300000000001</v>
      </c>
      <c r="L258" s="95">
        <v>102.5926</v>
      </c>
      <c r="M258" s="95">
        <v>102.5308</v>
      </c>
      <c r="N258" s="95">
        <v>103.0534</v>
      </c>
      <c r="O258" s="95">
        <v>104.20910000000001</v>
      </c>
      <c r="P258" s="95">
        <v>-0.50526929240930762</v>
      </c>
      <c r="Q258" s="95">
        <v>-0.62849734660486367</v>
      </c>
      <c r="R258" s="95">
        <v>-3.8117318819929899E-2</v>
      </c>
      <c r="S258" s="95">
        <v>1.7591757229816516E-2</v>
      </c>
      <c r="T258" s="95">
        <v>0.64065968295206654</v>
      </c>
      <c r="U258" s="95">
        <v>-0.63941278298335791</v>
      </c>
      <c r="V258" s="95">
        <v>-0.19063116603385236</v>
      </c>
      <c r="W258" s="95">
        <v>1.2009073259481895</v>
      </c>
      <c r="X258" s="95">
        <v>-0.19495490938099083</v>
      </c>
      <c r="Y258" s="95">
        <v>-6.0238262798686437E-2</v>
      </c>
      <c r="Z258" s="95">
        <v>0.50970049975226672</v>
      </c>
      <c r="AA258" s="95">
        <v>1.1214574191632787</v>
      </c>
      <c r="AB258" s="90"/>
      <c r="AC258" s="192">
        <v>8</v>
      </c>
      <c r="AD258" s="90">
        <v>8</v>
      </c>
      <c r="AE258" s="90">
        <v>8</v>
      </c>
      <c r="AF258" s="90">
        <v>8</v>
      </c>
      <c r="AG258" s="90">
        <v>8</v>
      </c>
      <c r="AH258" s="90">
        <v>8</v>
      </c>
      <c r="AI258" s="90">
        <v>8</v>
      </c>
      <c r="AJ258" s="90">
        <v>8</v>
      </c>
      <c r="AK258" s="90">
        <v>8</v>
      </c>
      <c r="AL258" s="90">
        <v>8</v>
      </c>
      <c r="AM258" s="90">
        <v>8</v>
      </c>
      <c r="AN258" s="190">
        <v>8</v>
      </c>
      <c r="AO258" s="192">
        <v>8</v>
      </c>
      <c r="AP258" s="90">
        <v>8</v>
      </c>
      <c r="AQ258" s="90">
        <v>8</v>
      </c>
      <c r="AR258" s="90">
        <v>8</v>
      </c>
      <c r="AS258" s="90">
        <v>8</v>
      </c>
      <c r="AT258" s="90">
        <v>8</v>
      </c>
      <c r="AU258" s="90">
        <v>8</v>
      </c>
      <c r="AV258" s="90">
        <v>8</v>
      </c>
      <c r="AW258" s="90">
        <v>8</v>
      </c>
      <c r="AX258" s="90">
        <v>8</v>
      </c>
      <c r="AY258" s="90">
        <v>8</v>
      </c>
      <c r="AZ258" s="190">
        <v>8</v>
      </c>
    </row>
    <row r="259" spans="2:52" x14ac:dyDescent="0.2">
      <c r="B259" s="90" t="s">
        <v>291</v>
      </c>
      <c r="C259" s="97">
        <v>101.59739999999999</v>
      </c>
      <c r="D259" s="95">
        <v>100.93510000000001</v>
      </c>
      <c r="E259" s="95">
        <v>100.5466</v>
      </c>
      <c r="F259" s="95">
        <v>101.9251</v>
      </c>
      <c r="G259" s="95">
        <v>102.8291</v>
      </c>
      <c r="H259" s="95">
        <v>103.7069</v>
      </c>
      <c r="I259" s="95">
        <v>102.1985</v>
      </c>
      <c r="J259" s="95">
        <v>101.5335</v>
      </c>
      <c r="K259" s="95">
        <v>102.6557</v>
      </c>
      <c r="L259" s="95">
        <v>103.7687</v>
      </c>
      <c r="M259" s="95">
        <v>103.49760000000001</v>
      </c>
      <c r="N259" s="95">
        <v>104.5082</v>
      </c>
      <c r="O259" s="95">
        <v>105.92529999999999</v>
      </c>
      <c r="P259" s="95">
        <v>-0.65188676088166408</v>
      </c>
      <c r="Q259" s="95">
        <v>-0.38490079268758598</v>
      </c>
      <c r="R259" s="95">
        <v>1.3710060807625544</v>
      </c>
      <c r="S259" s="95">
        <v>0.88692579158617091</v>
      </c>
      <c r="T259" s="95">
        <v>0.85364940469187001</v>
      </c>
      <c r="U259" s="95">
        <v>-1.4544837421618126</v>
      </c>
      <c r="V259" s="95">
        <v>-0.65069448181723999</v>
      </c>
      <c r="W259" s="95">
        <v>1.1052509762787575</v>
      </c>
      <c r="X259" s="95">
        <v>1.0842067220816765</v>
      </c>
      <c r="Y259" s="95">
        <v>-0.26125411612556571</v>
      </c>
      <c r="Z259" s="95">
        <v>0.97644776303991254</v>
      </c>
      <c r="AA259" s="95">
        <v>1.3559701535381823</v>
      </c>
      <c r="AB259" s="90"/>
      <c r="AC259" s="192">
        <v>10</v>
      </c>
      <c r="AD259" s="90">
        <v>10</v>
      </c>
      <c r="AE259" s="90">
        <v>10</v>
      </c>
      <c r="AF259" s="90">
        <v>10</v>
      </c>
      <c r="AG259" s="90">
        <v>10</v>
      </c>
      <c r="AH259" s="90">
        <v>10</v>
      </c>
      <c r="AI259" s="90">
        <v>10</v>
      </c>
      <c r="AJ259" s="90">
        <v>10</v>
      </c>
      <c r="AK259" s="90">
        <v>10</v>
      </c>
      <c r="AL259" s="90">
        <v>10</v>
      </c>
      <c r="AM259" s="90">
        <v>10</v>
      </c>
      <c r="AN259" s="190">
        <v>10</v>
      </c>
      <c r="AO259" s="192">
        <v>10</v>
      </c>
      <c r="AP259" s="90">
        <v>10</v>
      </c>
      <c r="AQ259" s="90">
        <v>10</v>
      </c>
      <c r="AR259" s="90">
        <v>10</v>
      </c>
      <c r="AS259" s="90">
        <v>10</v>
      </c>
      <c r="AT259" s="90">
        <v>10</v>
      </c>
      <c r="AU259" s="90">
        <v>10</v>
      </c>
      <c r="AV259" s="90">
        <v>10</v>
      </c>
      <c r="AW259" s="90">
        <v>10</v>
      </c>
      <c r="AX259" s="90">
        <v>10</v>
      </c>
      <c r="AY259" s="90">
        <v>10</v>
      </c>
      <c r="AZ259" s="190">
        <v>10</v>
      </c>
    </row>
    <row r="260" spans="2:52" x14ac:dyDescent="0.2">
      <c r="B260" s="90" t="s">
        <v>292</v>
      </c>
      <c r="C260" s="97">
        <v>111.78619999999999</v>
      </c>
      <c r="D260" s="95">
        <v>111.92149999999999</v>
      </c>
      <c r="E260" s="95">
        <v>111.5543</v>
      </c>
      <c r="F260" s="95">
        <v>111.596</v>
      </c>
      <c r="G260" s="95">
        <v>111.999</v>
      </c>
      <c r="H260" s="95">
        <v>112.3262</v>
      </c>
      <c r="I260" s="95">
        <v>113.1177</v>
      </c>
      <c r="J260" s="95">
        <v>113.0334</v>
      </c>
      <c r="K260" s="95">
        <v>113.214</v>
      </c>
      <c r="L260" s="95">
        <v>112.5981</v>
      </c>
      <c r="M260" s="95">
        <v>112.1784</v>
      </c>
      <c r="N260" s="95">
        <v>113.28619999999999</v>
      </c>
      <c r="O260" s="95">
        <v>114.9889</v>
      </c>
      <c r="P260" s="95">
        <v>0.1210346178687538</v>
      </c>
      <c r="Q260" s="95">
        <v>-0.32808709675977976</v>
      </c>
      <c r="R260" s="95">
        <v>3.7380898808926095E-2</v>
      </c>
      <c r="S260" s="95">
        <v>0.36112405462560626</v>
      </c>
      <c r="T260" s="95">
        <v>0.29214546558451848</v>
      </c>
      <c r="U260" s="95">
        <v>0.70464415247733758</v>
      </c>
      <c r="V260" s="95">
        <v>-7.4524146088542229E-2</v>
      </c>
      <c r="W260" s="95">
        <v>0.15977578308712143</v>
      </c>
      <c r="X260" s="95">
        <v>-0.54401399120249827</v>
      </c>
      <c r="Y260" s="95">
        <v>-0.37274163596011473</v>
      </c>
      <c r="Z260" s="95">
        <v>0.98753414204516865</v>
      </c>
      <c r="AA260" s="95">
        <v>1.5030074272064975</v>
      </c>
      <c r="AB260" s="90"/>
      <c r="AC260" s="192">
        <v>1</v>
      </c>
      <c r="AD260" s="90">
        <v>1</v>
      </c>
      <c r="AE260" s="90">
        <v>1</v>
      </c>
      <c r="AF260" s="90">
        <v>1</v>
      </c>
      <c r="AG260" s="90">
        <v>1</v>
      </c>
      <c r="AH260" s="90">
        <v>1</v>
      </c>
      <c r="AI260" s="90">
        <v>1</v>
      </c>
      <c r="AJ260" s="90">
        <v>1</v>
      </c>
      <c r="AK260" s="90">
        <v>1</v>
      </c>
      <c r="AL260" s="90">
        <v>1</v>
      </c>
      <c r="AM260" s="90">
        <v>1</v>
      </c>
      <c r="AN260" s="190">
        <v>1</v>
      </c>
      <c r="AO260" s="192">
        <v>1</v>
      </c>
      <c r="AP260" s="90">
        <v>1</v>
      </c>
      <c r="AQ260" s="90">
        <v>1</v>
      </c>
      <c r="AR260" s="90">
        <v>1</v>
      </c>
      <c r="AS260" s="90">
        <v>1</v>
      </c>
      <c r="AT260" s="90">
        <v>1</v>
      </c>
      <c r="AU260" s="90">
        <v>1</v>
      </c>
      <c r="AV260" s="90">
        <v>1</v>
      </c>
      <c r="AW260" s="90">
        <v>1</v>
      </c>
      <c r="AX260" s="90">
        <v>1</v>
      </c>
      <c r="AY260" s="90">
        <v>1</v>
      </c>
      <c r="AZ260" s="190">
        <v>1</v>
      </c>
    </row>
    <row r="261" spans="2:52" x14ac:dyDescent="0.2">
      <c r="B261" s="90" t="s">
        <v>293</v>
      </c>
      <c r="C261" s="97">
        <v>108.4996</v>
      </c>
      <c r="D261" s="95">
        <v>108.3044</v>
      </c>
      <c r="E261" s="95">
        <v>107.82</v>
      </c>
      <c r="F261" s="95">
        <v>108.57599999999999</v>
      </c>
      <c r="G261" s="95">
        <v>109.9559</v>
      </c>
      <c r="H261" s="95">
        <v>109.7816</v>
      </c>
      <c r="I261" s="95">
        <v>110.8934</v>
      </c>
      <c r="J261" s="95">
        <v>109.6926</v>
      </c>
      <c r="K261" s="95">
        <v>108.37609999999999</v>
      </c>
      <c r="L261" s="95">
        <v>108.82380000000001</v>
      </c>
      <c r="M261" s="95">
        <v>107.7011</v>
      </c>
      <c r="N261" s="95">
        <v>107.084</v>
      </c>
      <c r="O261" s="95">
        <v>108.6079</v>
      </c>
      <c r="P261" s="95">
        <v>-0.17990849735851544</v>
      </c>
      <c r="Q261" s="95">
        <v>-0.44725791380590996</v>
      </c>
      <c r="R261" s="95">
        <v>0.70116861435726241</v>
      </c>
      <c r="S261" s="95">
        <v>1.2709070144415031</v>
      </c>
      <c r="T261" s="95">
        <v>-0.15851809680062856</v>
      </c>
      <c r="U261" s="95">
        <v>1.0127380180285241</v>
      </c>
      <c r="V261" s="95">
        <v>-1.0828417200662988</v>
      </c>
      <c r="W261" s="95">
        <v>-1.2001721173534086</v>
      </c>
      <c r="X261" s="95">
        <v>0.41309845990030247</v>
      </c>
      <c r="Y261" s="95">
        <v>-1.0316677050424712</v>
      </c>
      <c r="Z261" s="95">
        <v>-0.57297464928398467</v>
      </c>
      <c r="AA261" s="95">
        <v>1.4230884165701669</v>
      </c>
      <c r="AB261" s="90"/>
      <c r="AC261" s="192">
        <v>2</v>
      </c>
      <c r="AD261" s="90">
        <v>2</v>
      </c>
      <c r="AE261" s="90">
        <v>2</v>
      </c>
      <c r="AF261" s="90">
        <v>2</v>
      </c>
      <c r="AG261" s="90">
        <v>2</v>
      </c>
      <c r="AH261" s="90">
        <v>2</v>
      </c>
      <c r="AI261" s="90">
        <v>2</v>
      </c>
      <c r="AJ261" s="90">
        <v>2</v>
      </c>
      <c r="AK261" s="90">
        <v>2</v>
      </c>
      <c r="AL261" s="90">
        <v>2</v>
      </c>
      <c r="AM261" s="90">
        <v>2</v>
      </c>
      <c r="AN261" s="190">
        <v>2</v>
      </c>
      <c r="AO261" s="192">
        <v>2</v>
      </c>
      <c r="AP261" s="90">
        <v>2</v>
      </c>
      <c r="AQ261" s="90">
        <v>2</v>
      </c>
      <c r="AR261" s="90">
        <v>2</v>
      </c>
      <c r="AS261" s="90">
        <v>2</v>
      </c>
      <c r="AT261" s="90">
        <v>2</v>
      </c>
      <c r="AU261" s="90">
        <v>2</v>
      </c>
      <c r="AV261" s="90">
        <v>2</v>
      </c>
      <c r="AW261" s="90">
        <v>2</v>
      </c>
      <c r="AX261" s="90">
        <v>2</v>
      </c>
      <c r="AY261" s="90">
        <v>2</v>
      </c>
      <c r="AZ261" s="190">
        <v>2</v>
      </c>
    </row>
    <row r="262" spans="2:52" x14ac:dyDescent="0.2">
      <c r="B262" s="90" t="s">
        <v>294</v>
      </c>
      <c r="C262" s="97">
        <v>105.2016</v>
      </c>
      <c r="D262" s="95">
        <v>105.6605</v>
      </c>
      <c r="E262" s="95">
        <v>105.7045</v>
      </c>
      <c r="F262" s="95">
        <v>105.77330000000001</v>
      </c>
      <c r="G262" s="95">
        <v>106.63590000000001</v>
      </c>
      <c r="H262" s="95">
        <v>107.20659999999999</v>
      </c>
      <c r="I262" s="95">
        <v>106.8279</v>
      </c>
      <c r="J262" s="95">
        <v>106.9678</v>
      </c>
      <c r="K262" s="95">
        <v>106.0754</v>
      </c>
      <c r="L262" s="95">
        <v>105.70050000000001</v>
      </c>
      <c r="M262" s="95">
        <v>106.0177</v>
      </c>
      <c r="N262" s="95">
        <v>107.166</v>
      </c>
      <c r="O262" s="95">
        <v>108.10429999999999</v>
      </c>
      <c r="P262" s="95">
        <v>0.43621009566394409</v>
      </c>
      <c r="Q262" s="95">
        <v>4.1642808807451158E-2</v>
      </c>
      <c r="R262" s="95">
        <v>6.5087106036176498E-2</v>
      </c>
      <c r="S262" s="95">
        <v>0.81551771571842846</v>
      </c>
      <c r="T262" s="95">
        <v>0.53518561760156569</v>
      </c>
      <c r="U262" s="95">
        <v>-0.35324317719244425</v>
      </c>
      <c r="V262" s="95">
        <v>0.13095829834715206</v>
      </c>
      <c r="W262" s="95">
        <v>-0.83426975220579935</v>
      </c>
      <c r="X262" s="95">
        <v>-0.35342784472177025</v>
      </c>
      <c r="Y262" s="95">
        <v>0.30009318782787187</v>
      </c>
      <c r="Z262" s="95">
        <v>1.0831210260173461</v>
      </c>
      <c r="AA262" s="95">
        <v>0.87555754623667781</v>
      </c>
      <c r="AB262" s="90"/>
      <c r="AC262" s="192">
        <v>4</v>
      </c>
      <c r="AD262" s="90">
        <v>4</v>
      </c>
      <c r="AE262" s="90">
        <v>4</v>
      </c>
      <c r="AF262" s="90">
        <v>4</v>
      </c>
      <c r="AG262" s="90">
        <v>4</v>
      </c>
      <c r="AH262" s="90">
        <v>4</v>
      </c>
      <c r="AI262" s="90">
        <v>4</v>
      </c>
      <c r="AJ262" s="90">
        <v>4</v>
      </c>
      <c r="AK262" s="90">
        <v>4</v>
      </c>
      <c r="AL262" s="90">
        <v>4</v>
      </c>
      <c r="AM262" s="90">
        <v>4</v>
      </c>
      <c r="AN262" s="190">
        <v>4</v>
      </c>
      <c r="AO262" s="192">
        <v>4</v>
      </c>
      <c r="AP262" s="90">
        <v>4</v>
      </c>
      <c r="AQ262" s="90">
        <v>4</v>
      </c>
      <c r="AR262" s="90">
        <v>4</v>
      </c>
      <c r="AS262" s="90">
        <v>4</v>
      </c>
      <c r="AT262" s="90">
        <v>4</v>
      </c>
      <c r="AU262" s="90">
        <v>4</v>
      </c>
      <c r="AV262" s="90">
        <v>4</v>
      </c>
      <c r="AW262" s="90">
        <v>4</v>
      </c>
      <c r="AX262" s="90">
        <v>4</v>
      </c>
      <c r="AY262" s="90">
        <v>4</v>
      </c>
      <c r="AZ262" s="190">
        <v>4</v>
      </c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 tint="0.39997558519241921"/>
  </sheetPr>
  <dimension ref="A1:AZ262"/>
  <sheetViews>
    <sheetView zoomScale="90" zoomScaleNormal="90" workbookViewId="0">
      <pane xSplit="2" ySplit="5" topLeftCell="M198" activePane="bottomRight" state="frozen"/>
      <selection activeCell="E19" sqref="E19"/>
      <selection pane="topRight" activeCell="E19" sqref="E19"/>
      <selection pane="bottomLeft" activeCell="E19" sqref="E19"/>
      <selection pane="bottomRight" activeCell="AB136" sqref="AB136"/>
    </sheetView>
  </sheetViews>
  <sheetFormatPr defaultColWidth="9.140625" defaultRowHeight="12" x14ac:dyDescent="0.2"/>
  <cols>
    <col min="1" max="1" width="3.42578125" style="1" customWidth="1"/>
    <col min="2" max="2" width="49.140625" style="1" bestFit="1" customWidth="1"/>
    <col min="3" max="3" width="8.28515625" style="1" bestFit="1" customWidth="1"/>
    <col min="4" max="4" width="7.7109375" style="1" customWidth="1"/>
    <col min="5" max="15" width="8.140625" style="1" bestFit="1" customWidth="1"/>
    <col min="16" max="16" width="6.28515625" style="1" customWidth="1"/>
    <col min="17" max="17" width="7.42578125" style="1" bestFit="1" customWidth="1"/>
    <col min="18" max="18" width="7.7109375" style="1" bestFit="1" customWidth="1"/>
    <col min="19" max="27" width="6.85546875" style="1" bestFit="1" customWidth="1"/>
    <col min="28" max="16384" width="9.140625" style="1"/>
  </cols>
  <sheetData>
    <row r="1" spans="1:52" x14ac:dyDescent="0.2">
      <c r="A1" s="1" t="s">
        <v>65</v>
      </c>
    </row>
    <row r="2" spans="1:52" x14ac:dyDescent="0.2">
      <c r="A2" s="1" t="s">
        <v>331</v>
      </c>
    </row>
    <row r="4" spans="1:52" x14ac:dyDescent="0.2">
      <c r="A4" s="4"/>
      <c r="B4" s="314" t="s">
        <v>2</v>
      </c>
      <c r="C4" s="12" t="s">
        <v>64</v>
      </c>
      <c r="D4" s="311" t="s">
        <v>118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2"/>
      <c r="AB4" s="80">
        <v>2017</v>
      </c>
      <c r="AC4" s="312" t="s">
        <v>295</v>
      </c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2"/>
      <c r="AO4" s="311" t="s">
        <v>299</v>
      </c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x14ac:dyDescent="0.2">
      <c r="A5" s="5"/>
      <c r="B5" s="315"/>
      <c r="C5" s="13" t="s">
        <v>117</v>
      </c>
      <c r="D5" s="50" t="s">
        <v>3</v>
      </c>
      <c r="E5" s="51" t="s">
        <v>4</v>
      </c>
      <c r="F5" s="51" t="s">
        <v>5</v>
      </c>
      <c r="G5" s="51" t="s">
        <v>6</v>
      </c>
      <c r="H5" s="51" t="s">
        <v>0</v>
      </c>
      <c r="I5" s="51" t="s">
        <v>7</v>
      </c>
      <c r="J5" s="51" t="s">
        <v>8</v>
      </c>
      <c r="K5" s="51" t="s">
        <v>9</v>
      </c>
      <c r="L5" s="51" t="s">
        <v>10</v>
      </c>
      <c r="M5" s="51" t="s">
        <v>11</v>
      </c>
      <c r="N5" s="51" t="s">
        <v>12</v>
      </c>
      <c r="O5" s="52" t="s">
        <v>13</v>
      </c>
      <c r="P5" s="50" t="s">
        <v>3</v>
      </c>
      <c r="Q5" s="51" t="s">
        <v>4</v>
      </c>
      <c r="R5" s="51" t="s">
        <v>5</v>
      </c>
      <c r="S5" s="51" t="s">
        <v>6</v>
      </c>
      <c r="T5" s="51" t="s">
        <v>0</v>
      </c>
      <c r="U5" s="51" t="s">
        <v>7</v>
      </c>
      <c r="V5" s="51" t="s">
        <v>8</v>
      </c>
      <c r="W5" s="51" t="s">
        <v>9</v>
      </c>
      <c r="X5" s="51" t="s">
        <v>10</v>
      </c>
      <c r="Y5" s="51" t="s">
        <v>11</v>
      </c>
      <c r="Z5" s="51" t="s">
        <v>12</v>
      </c>
      <c r="AA5" s="51" t="s">
        <v>13</v>
      </c>
      <c r="AB5" s="196" t="s">
        <v>66</v>
      </c>
      <c r="AC5" s="154" t="s">
        <v>3</v>
      </c>
      <c r="AD5" s="154" t="s">
        <v>4</v>
      </c>
      <c r="AE5" s="154" t="s">
        <v>5</v>
      </c>
      <c r="AF5" s="154" t="s">
        <v>6</v>
      </c>
      <c r="AG5" s="154" t="s">
        <v>0</v>
      </c>
      <c r="AH5" s="154" t="s">
        <v>7</v>
      </c>
      <c r="AI5" s="154" t="s">
        <v>8</v>
      </c>
      <c r="AJ5" s="154" t="s">
        <v>9</v>
      </c>
      <c r="AK5" s="154" t="s">
        <v>10</v>
      </c>
      <c r="AL5" s="154" t="s">
        <v>11</v>
      </c>
      <c r="AM5" s="154" t="s">
        <v>12</v>
      </c>
      <c r="AN5" s="154" t="s">
        <v>13</v>
      </c>
      <c r="AO5" s="194" t="s">
        <v>3</v>
      </c>
      <c r="AP5" s="178" t="s">
        <v>4</v>
      </c>
      <c r="AQ5" s="178" t="s">
        <v>5</v>
      </c>
      <c r="AR5" s="178" t="s">
        <v>6</v>
      </c>
      <c r="AS5" s="178" t="s">
        <v>0</v>
      </c>
      <c r="AT5" s="178" t="s">
        <v>7</v>
      </c>
      <c r="AU5" s="178" t="s">
        <v>8</v>
      </c>
      <c r="AV5" s="178" t="s">
        <v>9</v>
      </c>
      <c r="AW5" s="178" t="s">
        <v>10</v>
      </c>
      <c r="AX5" s="178" t="s">
        <v>11</v>
      </c>
      <c r="AY5" s="178" t="s">
        <v>12</v>
      </c>
      <c r="AZ5" s="195" t="s">
        <v>13</v>
      </c>
    </row>
    <row r="6" spans="1:52" ht="20.25" customHeight="1" x14ac:dyDescent="0.2">
      <c r="B6" s="22" t="s">
        <v>49</v>
      </c>
      <c r="C6" s="29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5"/>
      <c r="P6" s="53"/>
      <c r="Q6" s="54"/>
      <c r="R6" s="54"/>
      <c r="S6" s="54"/>
      <c r="T6" s="54"/>
      <c r="U6" s="54"/>
      <c r="V6" s="54"/>
      <c r="W6" s="54"/>
      <c r="X6" s="54"/>
      <c r="Y6" s="54"/>
      <c r="Z6" s="54"/>
      <c r="AA6" s="201"/>
      <c r="AB6" s="176"/>
      <c r="AO6" s="157"/>
      <c r="AZ6" s="98"/>
    </row>
    <row r="7" spans="1:52" x14ac:dyDescent="0.2">
      <c r="A7" s="56" t="s">
        <v>14</v>
      </c>
      <c r="B7" s="48" t="s">
        <v>15</v>
      </c>
      <c r="C7" s="26">
        <v>126.4405</v>
      </c>
      <c r="D7" s="21">
        <v>126.08369999999999</v>
      </c>
      <c r="E7" s="20">
        <v>125.3674</v>
      </c>
      <c r="F7" s="20">
        <v>125.3278</v>
      </c>
      <c r="G7" s="20">
        <v>123.8788</v>
      </c>
      <c r="H7" s="20">
        <v>123.7529</v>
      </c>
      <c r="I7" s="20">
        <v>123.12309999999999</v>
      </c>
      <c r="J7" s="20">
        <v>122.6965</v>
      </c>
      <c r="K7" s="20">
        <v>122.938</v>
      </c>
      <c r="L7" s="20">
        <v>123.22750000000001</v>
      </c>
      <c r="M7" s="20">
        <v>122.608</v>
      </c>
      <c r="N7" s="20">
        <v>123.631</v>
      </c>
      <c r="O7" s="19">
        <v>124.8766</v>
      </c>
      <c r="P7" s="20">
        <f t="shared" ref="P7:AA27" si="0">(D7-C7)/C7*100</f>
        <v>-0.2821880647419196</v>
      </c>
      <c r="Q7" s="20">
        <f t="shared" si="0"/>
        <v>-0.56811467303068497</v>
      </c>
      <c r="R7" s="20">
        <f t="shared" si="0"/>
        <v>-3.1587159022207677E-2</v>
      </c>
      <c r="S7" s="20">
        <f t="shared" si="0"/>
        <v>-1.1561680648666921</v>
      </c>
      <c r="T7" s="20">
        <f t="shared" si="0"/>
        <v>-0.10163159475229133</v>
      </c>
      <c r="U7" s="20">
        <f t="shared" si="0"/>
        <v>-0.50891736678494248</v>
      </c>
      <c r="V7" s="20">
        <f t="shared" si="0"/>
        <v>-0.34648250409548936</v>
      </c>
      <c r="W7" s="20">
        <f t="shared" si="0"/>
        <v>0.19682713035824331</v>
      </c>
      <c r="X7" s="20">
        <f t="shared" si="0"/>
        <v>0.23548455318941566</v>
      </c>
      <c r="Y7" s="20">
        <f t="shared" si="0"/>
        <v>-0.50272869286482491</v>
      </c>
      <c r="Z7" s="20">
        <f t="shared" si="0"/>
        <v>0.8343664361216202</v>
      </c>
      <c r="AA7" s="20">
        <f t="shared" si="0"/>
        <v>1.0075142965760981</v>
      </c>
      <c r="AB7" s="14">
        <f>AVERAGE(D7:O7)</f>
        <v>123.95927500000001</v>
      </c>
      <c r="AC7" s="7">
        <f>+O7-C7</f>
        <v>-1.5639000000000038</v>
      </c>
      <c r="AO7" s="157"/>
      <c r="AZ7" s="98"/>
    </row>
    <row r="8" spans="1:52" x14ac:dyDescent="0.2">
      <c r="A8" s="3" t="s">
        <v>16</v>
      </c>
      <c r="B8" s="1" t="s">
        <v>17</v>
      </c>
      <c r="C8" s="14">
        <v>130.0309</v>
      </c>
      <c r="D8" s="10">
        <v>129.10140000000001</v>
      </c>
      <c r="E8" s="7">
        <v>128.2449</v>
      </c>
      <c r="F8" s="7">
        <v>128.2433</v>
      </c>
      <c r="G8" s="7">
        <v>126.2533</v>
      </c>
      <c r="H8" s="7">
        <v>125.5622</v>
      </c>
      <c r="I8" s="7">
        <v>124.37179999999999</v>
      </c>
      <c r="J8" s="7">
        <v>123.938</v>
      </c>
      <c r="K8" s="7">
        <v>124.2328</v>
      </c>
      <c r="L8" s="7">
        <v>124.4517</v>
      </c>
      <c r="M8" s="7">
        <v>123.8434</v>
      </c>
      <c r="N8" s="7">
        <v>125.21339999999999</v>
      </c>
      <c r="O8" s="11">
        <v>126.7199</v>
      </c>
      <c r="P8" s="7">
        <f t="shared" si="0"/>
        <v>-0.71483009038620071</v>
      </c>
      <c r="Q8" s="7">
        <f t="shared" si="0"/>
        <v>-0.66343199996282853</v>
      </c>
      <c r="R8" s="7">
        <f t="shared" si="0"/>
        <v>-1.2476129655029332E-3</v>
      </c>
      <c r="S8" s="7">
        <f t="shared" si="0"/>
        <v>-1.5517379855321947</v>
      </c>
      <c r="T8" s="7">
        <f t="shared" si="0"/>
        <v>-0.54739163253553902</v>
      </c>
      <c r="U8" s="7">
        <f t="shared" si="0"/>
        <v>-0.94805602322992988</v>
      </c>
      <c r="V8" s="7">
        <f t="shared" si="0"/>
        <v>-0.34879289356589749</v>
      </c>
      <c r="W8" s="7">
        <f t="shared" si="0"/>
        <v>0.23786086591682537</v>
      </c>
      <c r="X8" s="7">
        <f t="shared" si="0"/>
        <v>0.17620145404434656</v>
      </c>
      <c r="Y8" s="7">
        <f t="shared" si="0"/>
        <v>-0.48878400214701756</v>
      </c>
      <c r="Z8" s="7">
        <f t="shared" si="0"/>
        <v>1.1062357784104686</v>
      </c>
      <c r="AA8" s="7">
        <f t="shared" si="0"/>
        <v>1.2031459891672958</v>
      </c>
      <c r="AB8" s="176"/>
      <c r="AC8" s="7"/>
      <c r="AO8" s="157"/>
      <c r="AZ8" s="98"/>
    </row>
    <row r="9" spans="1:52" x14ac:dyDescent="0.2">
      <c r="A9" s="3" t="s">
        <v>18</v>
      </c>
      <c r="B9" s="1" t="s">
        <v>19</v>
      </c>
      <c r="C9" s="14">
        <v>113.7319</v>
      </c>
      <c r="D9" s="10">
        <v>115.402</v>
      </c>
      <c r="E9" s="7">
        <v>115.182</v>
      </c>
      <c r="F9" s="7">
        <v>115.008</v>
      </c>
      <c r="G9" s="7">
        <v>115.4738</v>
      </c>
      <c r="H9" s="7">
        <v>117.3485</v>
      </c>
      <c r="I9" s="7">
        <v>118.7033</v>
      </c>
      <c r="J9" s="7">
        <v>118.3018</v>
      </c>
      <c r="K9" s="7">
        <v>118.3548</v>
      </c>
      <c r="L9" s="7">
        <v>118.8943</v>
      </c>
      <c r="M9" s="7">
        <v>118.2353</v>
      </c>
      <c r="N9" s="7">
        <v>118.02970000000001</v>
      </c>
      <c r="O9" s="11">
        <v>118.352</v>
      </c>
      <c r="P9" s="7">
        <f t="shared" si="0"/>
        <v>1.4684534418223956</v>
      </c>
      <c r="Q9" s="7">
        <f t="shared" si="0"/>
        <v>-0.19063794388312064</v>
      </c>
      <c r="R9" s="7">
        <f t="shared" si="0"/>
        <v>-0.15106527061520603</v>
      </c>
      <c r="S9" s="7">
        <f t="shared" si="0"/>
        <v>0.40501530328325119</v>
      </c>
      <c r="T9" s="7">
        <f t="shared" si="0"/>
        <v>1.6234851542081443</v>
      </c>
      <c r="U9" s="7">
        <f t="shared" si="0"/>
        <v>1.1545098573905908</v>
      </c>
      <c r="V9" s="7">
        <f t="shared" si="0"/>
        <v>-0.33823827981193327</v>
      </c>
      <c r="W9" s="7">
        <f t="shared" si="0"/>
        <v>4.4800670826646148E-2</v>
      </c>
      <c r="X9" s="7">
        <f t="shared" si="0"/>
        <v>0.45583280103553375</v>
      </c>
      <c r="Y9" s="7">
        <f t="shared" si="0"/>
        <v>-0.55427383819073406</v>
      </c>
      <c r="Z9" s="7">
        <f t="shared" si="0"/>
        <v>-0.17389053861240239</v>
      </c>
      <c r="AA9" s="7">
        <f t="shared" si="0"/>
        <v>0.27306686367922522</v>
      </c>
      <c r="AB9" s="176"/>
      <c r="AC9" s="7"/>
      <c r="AO9" s="157"/>
      <c r="AZ9" s="98"/>
    </row>
    <row r="10" spans="1:52" x14ac:dyDescent="0.2">
      <c r="A10" s="56" t="s">
        <v>20</v>
      </c>
      <c r="B10" s="48" t="s">
        <v>21</v>
      </c>
      <c r="C10" s="26">
        <v>126.90689999999999</v>
      </c>
      <c r="D10" s="21">
        <v>127.6285</v>
      </c>
      <c r="E10" s="20">
        <v>127.5394</v>
      </c>
      <c r="F10" s="20">
        <v>127.4706</v>
      </c>
      <c r="G10" s="20">
        <v>126.5789</v>
      </c>
      <c r="H10" s="20">
        <v>127.1302</v>
      </c>
      <c r="I10" s="20">
        <v>127.2217</v>
      </c>
      <c r="J10" s="20">
        <v>127.75879999999999</v>
      </c>
      <c r="K10" s="20">
        <v>128.1379</v>
      </c>
      <c r="L10" s="20">
        <v>128.23330000000001</v>
      </c>
      <c r="M10" s="20">
        <v>128.43700000000001</v>
      </c>
      <c r="N10" s="20">
        <v>128.87860000000001</v>
      </c>
      <c r="O10" s="19">
        <v>129.8792</v>
      </c>
      <c r="P10" s="20">
        <f t="shared" si="0"/>
        <v>0.56860580472772515</v>
      </c>
      <c r="Q10" s="20">
        <f t="shared" si="0"/>
        <v>-6.9811993402728978E-2</v>
      </c>
      <c r="R10" s="20">
        <f t="shared" si="0"/>
        <v>-5.3944114524606492E-2</v>
      </c>
      <c r="S10" s="20">
        <f t="shared" si="0"/>
        <v>-0.69953385329636808</v>
      </c>
      <c r="T10" s="20">
        <f t="shared" si="0"/>
        <v>0.43553862452588671</v>
      </c>
      <c r="U10" s="20">
        <f t="shared" si="0"/>
        <v>7.1973457132920707E-2</v>
      </c>
      <c r="V10" s="20">
        <f t="shared" si="0"/>
        <v>0.42217640544026314</v>
      </c>
      <c r="W10" s="20">
        <f t="shared" si="0"/>
        <v>0.2967310275300083</v>
      </c>
      <c r="X10" s="20">
        <f t="shared" si="0"/>
        <v>7.4451040636698537E-2</v>
      </c>
      <c r="Y10" s="20">
        <f t="shared" si="0"/>
        <v>0.15885109406058937</v>
      </c>
      <c r="Z10" s="20">
        <f t="shared" si="0"/>
        <v>0.34382615601422795</v>
      </c>
      <c r="AA10" s="20">
        <f t="shared" si="0"/>
        <v>0.7763895635117013</v>
      </c>
      <c r="AB10" s="14">
        <f>AVERAGE(D10:O10)</f>
        <v>127.90784166666668</v>
      </c>
      <c r="AC10" s="7"/>
      <c r="AO10" s="157"/>
      <c r="AZ10" s="98"/>
    </row>
    <row r="11" spans="1:52" x14ac:dyDescent="0.2">
      <c r="A11" s="56" t="s">
        <v>22</v>
      </c>
      <c r="B11" s="48" t="s">
        <v>23</v>
      </c>
      <c r="C11" s="26">
        <v>129.2748</v>
      </c>
      <c r="D11" s="21">
        <v>130.07470000000001</v>
      </c>
      <c r="E11" s="20">
        <v>129.87690000000001</v>
      </c>
      <c r="F11" s="20">
        <v>129.69450000000001</v>
      </c>
      <c r="G11" s="20">
        <v>128.5866</v>
      </c>
      <c r="H11" s="20">
        <v>129.2457</v>
      </c>
      <c r="I11" s="20">
        <v>129.29949999999999</v>
      </c>
      <c r="J11" s="20">
        <v>129.93469999999999</v>
      </c>
      <c r="K11" s="20">
        <v>130.3647</v>
      </c>
      <c r="L11" s="20">
        <v>130.39269999999999</v>
      </c>
      <c r="M11" s="20">
        <v>130.56139999999999</v>
      </c>
      <c r="N11" s="20">
        <v>131.06890000000001</v>
      </c>
      <c r="O11" s="19">
        <v>132.2242</v>
      </c>
      <c r="P11" s="20">
        <f t="shared" si="0"/>
        <v>0.61875941792213807</v>
      </c>
      <c r="Q11" s="20">
        <f t="shared" si="0"/>
        <v>-0.1520664664227562</v>
      </c>
      <c r="R11" s="20">
        <f t="shared" si="0"/>
        <v>-0.14044067882741368</v>
      </c>
      <c r="S11" s="20">
        <f t="shared" si="0"/>
        <v>-0.8542382290690822</v>
      </c>
      <c r="T11" s="20">
        <f t="shared" si="0"/>
        <v>0.51257284973706052</v>
      </c>
      <c r="U11" s="20">
        <f t="shared" si="0"/>
        <v>4.1626143074775725E-2</v>
      </c>
      <c r="V11" s="20">
        <f t="shared" si="0"/>
        <v>0.49126253388450658</v>
      </c>
      <c r="W11" s="20">
        <f t="shared" si="0"/>
        <v>0.33093546219755526</v>
      </c>
      <c r="X11" s="20">
        <f t="shared" si="0"/>
        <v>2.147820690723147E-2</v>
      </c>
      <c r="Y11" s="20">
        <f t="shared" si="0"/>
        <v>0.1293784084538484</v>
      </c>
      <c r="Z11" s="20">
        <f t="shared" si="0"/>
        <v>0.38870600345892553</v>
      </c>
      <c r="AA11" s="20">
        <f t="shared" si="0"/>
        <v>0.88144479735466041</v>
      </c>
      <c r="AB11" s="176"/>
      <c r="AC11" s="7"/>
      <c r="AO11" s="157"/>
      <c r="AZ11" s="98"/>
    </row>
    <row r="12" spans="1:52" x14ac:dyDescent="0.2">
      <c r="A12" s="3" t="s">
        <v>24</v>
      </c>
      <c r="B12" s="1" t="s">
        <v>25</v>
      </c>
      <c r="C12" s="14">
        <v>137.042</v>
      </c>
      <c r="D12" s="10">
        <v>137.44</v>
      </c>
      <c r="E12" s="7">
        <v>136.14500000000001</v>
      </c>
      <c r="F12" s="7">
        <v>135.21969999999999</v>
      </c>
      <c r="G12" s="7">
        <v>132.15180000000001</v>
      </c>
      <c r="H12" s="7">
        <v>133.42609999999999</v>
      </c>
      <c r="I12" s="7">
        <v>132.23330000000001</v>
      </c>
      <c r="J12" s="7">
        <v>133.31790000000001</v>
      </c>
      <c r="K12" s="7">
        <v>133.756</v>
      </c>
      <c r="L12" s="7">
        <v>133.75450000000001</v>
      </c>
      <c r="M12" s="7">
        <v>133.85069999999999</v>
      </c>
      <c r="N12" s="7">
        <v>134.53</v>
      </c>
      <c r="O12" s="11">
        <v>136.95840000000001</v>
      </c>
      <c r="P12" s="7">
        <f t="shared" si="0"/>
        <v>0.29042191444958199</v>
      </c>
      <c r="Q12" s="7">
        <f t="shared" si="0"/>
        <v>-0.94222933643770923</v>
      </c>
      <c r="R12" s="7">
        <f t="shared" si="0"/>
        <v>-0.6796430276543548</v>
      </c>
      <c r="S12" s="7">
        <f t="shared" si="0"/>
        <v>-2.2688262139318316</v>
      </c>
      <c r="T12" s="7">
        <f t="shared" si="0"/>
        <v>0.96426987751962701</v>
      </c>
      <c r="U12" s="7">
        <f t="shared" si="0"/>
        <v>-0.89397801479618832</v>
      </c>
      <c r="V12" s="7">
        <f t="shared" si="0"/>
        <v>0.82021699526518244</v>
      </c>
      <c r="W12" s="7">
        <f t="shared" si="0"/>
        <v>0.32861303695902161</v>
      </c>
      <c r="X12" s="7">
        <f t="shared" si="0"/>
        <v>-1.1214450192835847E-3</v>
      </c>
      <c r="Y12" s="7">
        <f t="shared" si="0"/>
        <v>7.192281381185818E-2</v>
      </c>
      <c r="Z12" s="7">
        <f t="shared" si="0"/>
        <v>0.50750575081042693</v>
      </c>
      <c r="AA12" s="7">
        <f t="shared" si="0"/>
        <v>1.8050992343715235</v>
      </c>
      <c r="AB12" s="176"/>
      <c r="AC12" s="7"/>
      <c r="AO12" s="157"/>
      <c r="AZ12" s="98"/>
    </row>
    <row r="13" spans="1:52" x14ac:dyDescent="0.2">
      <c r="A13" s="3" t="s">
        <v>26</v>
      </c>
      <c r="B13" s="1" t="s">
        <v>67</v>
      </c>
      <c r="C13" s="14">
        <v>132.13159999999999</v>
      </c>
      <c r="D13" s="10">
        <v>133.6148</v>
      </c>
      <c r="E13" s="7">
        <v>134.33609999999999</v>
      </c>
      <c r="F13" s="7">
        <v>134.4939</v>
      </c>
      <c r="G13" s="7">
        <v>134.78380000000001</v>
      </c>
      <c r="H13" s="7">
        <v>135.29920000000001</v>
      </c>
      <c r="I13" s="7">
        <v>136.215</v>
      </c>
      <c r="J13" s="7">
        <v>136.68469999999999</v>
      </c>
      <c r="K13" s="7">
        <v>137.52940000000001</v>
      </c>
      <c r="L13" s="7">
        <v>137.7731</v>
      </c>
      <c r="M13" s="7">
        <v>138.09870000000001</v>
      </c>
      <c r="N13" s="7">
        <v>138.42689999999999</v>
      </c>
      <c r="O13" s="11">
        <v>138.42910000000001</v>
      </c>
      <c r="P13" s="7">
        <f t="shared" si="0"/>
        <v>1.1225172479558341</v>
      </c>
      <c r="Q13" s="7">
        <f t="shared" si="0"/>
        <v>0.5398354074548517</v>
      </c>
      <c r="R13" s="7">
        <f t="shared" si="0"/>
        <v>0.1174665633437392</v>
      </c>
      <c r="S13" s="7">
        <f t="shared" si="0"/>
        <v>0.21554880927686471</v>
      </c>
      <c r="T13" s="7">
        <f t="shared" si="0"/>
        <v>0.38239016855141311</v>
      </c>
      <c r="U13" s="7">
        <f t="shared" si="0"/>
        <v>0.67687022539674302</v>
      </c>
      <c r="V13" s="7">
        <f t="shared" si="0"/>
        <v>0.34482252321696505</v>
      </c>
      <c r="W13" s="7">
        <f t="shared" si="0"/>
        <v>0.61799162598302326</v>
      </c>
      <c r="X13" s="7">
        <f t="shared" si="0"/>
        <v>0.17719847538052938</v>
      </c>
      <c r="Y13" s="7">
        <f t="shared" si="0"/>
        <v>0.23633060445036697</v>
      </c>
      <c r="Z13" s="7">
        <f t="shared" si="0"/>
        <v>0.23765611117264762</v>
      </c>
      <c r="AA13" s="7">
        <f t="shared" si="0"/>
        <v>1.5892864754005105E-3</v>
      </c>
      <c r="AB13" s="176"/>
      <c r="AC13" s="7"/>
      <c r="AO13" s="157"/>
      <c r="AZ13" s="98"/>
    </row>
    <row r="14" spans="1:52" x14ac:dyDescent="0.2">
      <c r="A14" s="3" t="s">
        <v>27</v>
      </c>
      <c r="B14" s="1" t="s">
        <v>28</v>
      </c>
      <c r="C14" s="14">
        <v>114.5886</v>
      </c>
      <c r="D14" s="10">
        <v>115.64570000000001</v>
      </c>
      <c r="E14" s="7">
        <v>116.36709999999999</v>
      </c>
      <c r="F14" s="7">
        <v>118.1678</v>
      </c>
      <c r="G14" s="7">
        <v>119.5213</v>
      </c>
      <c r="H14" s="7">
        <v>119.7573</v>
      </c>
      <c r="I14" s="7">
        <v>121.8552</v>
      </c>
      <c r="J14" s="7">
        <v>122.05549999999999</v>
      </c>
      <c r="K14" s="7">
        <v>122.03400000000001</v>
      </c>
      <c r="L14" s="7">
        <v>122.095</v>
      </c>
      <c r="M14" s="7">
        <v>121.887</v>
      </c>
      <c r="N14" s="7">
        <v>122.0157</v>
      </c>
      <c r="O14" s="11">
        <v>122.2093</v>
      </c>
      <c r="P14" s="7">
        <f t="shared" si="0"/>
        <v>0.92251759773660336</v>
      </c>
      <c r="Q14" s="7">
        <f t="shared" si="0"/>
        <v>0.62380183612532802</v>
      </c>
      <c r="R14" s="7">
        <f t="shared" si="0"/>
        <v>1.5474305022639614</v>
      </c>
      <c r="S14" s="7">
        <f t="shared" si="0"/>
        <v>1.1454050934349262</v>
      </c>
      <c r="T14" s="7">
        <f t="shared" si="0"/>
        <v>0.19745434495776421</v>
      </c>
      <c r="U14" s="7">
        <f t="shared" si="0"/>
        <v>1.751793001345217</v>
      </c>
      <c r="V14" s="7">
        <f t="shared" si="0"/>
        <v>0.164375422632763</v>
      </c>
      <c r="W14" s="7">
        <f t="shared" si="0"/>
        <v>-1.7614937466962959E-2</v>
      </c>
      <c r="X14" s="7">
        <f t="shared" si="0"/>
        <v>4.9986069456047354E-2</v>
      </c>
      <c r="Y14" s="7">
        <f t="shared" si="0"/>
        <v>-0.17035914656619713</v>
      </c>
      <c r="Z14" s="7">
        <f t="shared" si="0"/>
        <v>0.10558960348519114</v>
      </c>
      <c r="AA14" s="7">
        <f t="shared" si="0"/>
        <v>0.1586681058257286</v>
      </c>
      <c r="AB14" s="176"/>
      <c r="AC14" s="7"/>
      <c r="AO14" s="157"/>
      <c r="AZ14" s="98"/>
    </row>
    <row r="15" spans="1:52" x14ac:dyDescent="0.2">
      <c r="A15" s="3" t="s">
        <v>29</v>
      </c>
      <c r="B15" s="1" t="s">
        <v>30</v>
      </c>
      <c r="C15" s="14">
        <v>121.9008</v>
      </c>
      <c r="D15" s="10">
        <v>122.1357</v>
      </c>
      <c r="E15" s="7">
        <v>122.0616</v>
      </c>
      <c r="F15" s="7">
        <v>122.26349999999999</v>
      </c>
      <c r="G15" s="7">
        <v>122.36239999999999</v>
      </c>
      <c r="H15" s="7">
        <v>122.8708</v>
      </c>
      <c r="I15" s="7">
        <v>124.9962</v>
      </c>
      <c r="J15" s="7">
        <v>125.0955</v>
      </c>
      <c r="K15" s="7">
        <v>124.99120000000001</v>
      </c>
      <c r="L15" s="7">
        <v>125.0147</v>
      </c>
      <c r="M15" s="7">
        <v>124.931</v>
      </c>
      <c r="N15" s="7">
        <v>125.0033</v>
      </c>
      <c r="O15" s="11">
        <v>125.18380000000001</v>
      </c>
      <c r="P15" s="7">
        <f t="shared" si="0"/>
        <v>0.19269766892423684</v>
      </c>
      <c r="Q15" s="7">
        <f t="shared" si="0"/>
        <v>-6.0670221728783134E-2</v>
      </c>
      <c r="R15" s="7">
        <f t="shared" si="0"/>
        <v>0.165408285652486</v>
      </c>
      <c r="S15" s="7">
        <f t="shared" si="0"/>
        <v>8.0890862767711083E-2</v>
      </c>
      <c r="T15" s="7">
        <f t="shared" si="0"/>
        <v>0.41548711041954789</v>
      </c>
      <c r="U15" s="7">
        <f t="shared" si="0"/>
        <v>1.7297844565185536</v>
      </c>
      <c r="V15" s="7">
        <f t="shared" si="0"/>
        <v>7.9442415049417098E-2</v>
      </c>
      <c r="W15" s="7">
        <f t="shared" si="0"/>
        <v>-8.3376300506409054E-2</v>
      </c>
      <c r="X15" s="7">
        <f t="shared" si="0"/>
        <v>1.8801323613181185E-2</v>
      </c>
      <c r="Y15" s="7">
        <f t="shared" si="0"/>
        <v>-6.6952126429937781E-2</v>
      </c>
      <c r="Z15" s="7">
        <f t="shared" si="0"/>
        <v>5.7871945313811998E-2</v>
      </c>
      <c r="AA15" s="7">
        <f t="shared" si="0"/>
        <v>0.14439618794064574</v>
      </c>
      <c r="AB15" s="176"/>
      <c r="AC15" s="7"/>
      <c r="AO15" s="157"/>
      <c r="AZ15" s="98"/>
    </row>
    <row r="16" spans="1:52" x14ac:dyDescent="0.2">
      <c r="A16" s="3" t="s">
        <v>31</v>
      </c>
      <c r="B16" s="1" t="s">
        <v>32</v>
      </c>
      <c r="C16" s="14">
        <v>124.9862</v>
      </c>
      <c r="D16" s="10">
        <v>125.8533</v>
      </c>
      <c r="E16" s="7">
        <v>126.45950000000001</v>
      </c>
      <c r="F16" s="7">
        <v>126.5127</v>
      </c>
      <c r="G16" s="7">
        <v>127.1551</v>
      </c>
      <c r="H16" s="7">
        <v>127.29049999999999</v>
      </c>
      <c r="I16" s="7">
        <v>128.3218</v>
      </c>
      <c r="J16" s="7">
        <v>128.52330000000001</v>
      </c>
      <c r="K16" s="7">
        <v>129.8039</v>
      </c>
      <c r="L16" s="7">
        <v>130.12549999999999</v>
      </c>
      <c r="M16" s="7">
        <v>130.44730000000001</v>
      </c>
      <c r="N16" s="7">
        <v>131.4119</v>
      </c>
      <c r="O16" s="11">
        <v>131.523</v>
      </c>
      <c r="P16" s="7">
        <f t="shared" si="0"/>
        <v>0.69375659072762252</v>
      </c>
      <c r="Q16" s="7">
        <f t="shared" si="0"/>
        <v>0.48167191484053357</v>
      </c>
      <c r="R16" s="7">
        <f t="shared" si="0"/>
        <v>4.2068804637049567E-2</v>
      </c>
      <c r="S16" s="7">
        <f t="shared" si="0"/>
        <v>0.50777510874403065</v>
      </c>
      <c r="T16" s="7">
        <f t="shared" si="0"/>
        <v>0.10648412843841101</v>
      </c>
      <c r="U16" s="7">
        <f t="shared" si="0"/>
        <v>0.81019400505143879</v>
      </c>
      <c r="V16" s="7">
        <f t="shared" si="0"/>
        <v>0.15702709905878035</v>
      </c>
      <c r="W16" s="7">
        <f t="shared" si="0"/>
        <v>0.99639520616105604</v>
      </c>
      <c r="X16" s="7">
        <f t="shared" si="0"/>
        <v>0.24775834932539734</v>
      </c>
      <c r="Y16" s="7">
        <f t="shared" si="0"/>
        <v>0.24729972219128807</v>
      </c>
      <c r="Z16" s="7">
        <f t="shared" si="0"/>
        <v>0.73945570356764001</v>
      </c>
      <c r="AA16" s="7">
        <f t="shared" si="0"/>
        <v>8.4543332833627166E-2</v>
      </c>
      <c r="AB16" s="176"/>
      <c r="AC16" s="7"/>
      <c r="AO16" s="157"/>
      <c r="AZ16" s="98"/>
    </row>
    <row r="17" spans="1:52" x14ac:dyDescent="0.2">
      <c r="A17" s="3" t="s">
        <v>33</v>
      </c>
      <c r="B17" s="1" t="s">
        <v>68</v>
      </c>
      <c r="C17" s="14">
        <v>108.3719</v>
      </c>
      <c r="D17" s="10">
        <v>109.39060000000001</v>
      </c>
      <c r="E17" s="7">
        <v>109.7826</v>
      </c>
      <c r="F17" s="7">
        <v>110.6041</v>
      </c>
      <c r="G17" s="7">
        <v>110.58669999999999</v>
      </c>
      <c r="H17" s="7">
        <v>110.6028</v>
      </c>
      <c r="I17" s="7">
        <v>110.09820000000001</v>
      </c>
      <c r="J17" s="7">
        <v>110.86920000000001</v>
      </c>
      <c r="K17" s="7">
        <v>111.244</v>
      </c>
      <c r="L17" s="7">
        <v>111.2414</v>
      </c>
      <c r="M17" s="7">
        <v>111.30549999999999</v>
      </c>
      <c r="N17" s="7">
        <v>111.3999</v>
      </c>
      <c r="O17" s="11">
        <v>111.357</v>
      </c>
      <c r="P17" s="7">
        <f t="shared" si="0"/>
        <v>0.94000382017848694</v>
      </c>
      <c r="Q17" s="7">
        <f t="shared" si="0"/>
        <v>0.35834888920985525</v>
      </c>
      <c r="R17" s="7">
        <f t="shared" si="0"/>
        <v>0.74829708897402714</v>
      </c>
      <c r="S17" s="7">
        <f t="shared" si="0"/>
        <v>-1.5731785711387902E-2</v>
      </c>
      <c r="T17" s="7">
        <f t="shared" si="0"/>
        <v>1.4558712756605148E-2</v>
      </c>
      <c r="U17" s="7">
        <f t="shared" si="0"/>
        <v>-0.45622714795646802</v>
      </c>
      <c r="V17" s="7">
        <f t="shared" si="0"/>
        <v>0.70028392834760311</v>
      </c>
      <c r="W17" s="7">
        <f t="shared" si="0"/>
        <v>0.33805601555706483</v>
      </c>
      <c r="X17" s="7">
        <f t="shared" si="0"/>
        <v>-2.3372047031759431E-3</v>
      </c>
      <c r="Y17" s="7">
        <f t="shared" si="0"/>
        <v>5.762243193630813E-2</v>
      </c>
      <c r="Z17" s="7">
        <f t="shared" si="0"/>
        <v>8.4811622067200068E-2</v>
      </c>
      <c r="AA17" s="7">
        <f t="shared" si="0"/>
        <v>-3.8509908895791693E-2</v>
      </c>
      <c r="AB17" s="176"/>
      <c r="AC17" s="7"/>
      <c r="AO17" s="157"/>
      <c r="AZ17" s="98"/>
    </row>
    <row r="18" spans="1:52" x14ac:dyDescent="0.2">
      <c r="A18" s="3" t="s">
        <v>34</v>
      </c>
      <c r="B18" s="1" t="s">
        <v>35</v>
      </c>
      <c r="C18" s="14">
        <v>120.8561</v>
      </c>
      <c r="D18" s="10">
        <v>122.1544</v>
      </c>
      <c r="E18" s="7">
        <v>123.3523</v>
      </c>
      <c r="F18" s="7">
        <v>122.9736</v>
      </c>
      <c r="G18" s="7">
        <v>123.20610000000001</v>
      </c>
      <c r="H18" s="7">
        <v>122.5741</v>
      </c>
      <c r="I18" s="7">
        <v>122.6674</v>
      </c>
      <c r="J18" s="7">
        <v>122.68519999999999</v>
      </c>
      <c r="K18" s="7">
        <v>122.8908</v>
      </c>
      <c r="L18" s="7">
        <v>122.56229999999999</v>
      </c>
      <c r="M18" s="7">
        <v>123.2646</v>
      </c>
      <c r="N18" s="7">
        <v>123.9546</v>
      </c>
      <c r="O18" s="11">
        <v>124.2012</v>
      </c>
      <c r="P18" s="7">
        <f t="shared" si="0"/>
        <v>1.0742527683749497</v>
      </c>
      <c r="Q18" s="7">
        <f t="shared" si="0"/>
        <v>0.98064416836397572</v>
      </c>
      <c r="R18" s="7">
        <f t="shared" si="0"/>
        <v>-0.30700684138033496</v>
      </c>
      <c r="S18" s="7">
        <f t="shared" si="0"/>
        <v>0.18906497004235195</v>
      </c>
      <c r="T18" s="7">
        <f t="shared" si="0"/>
        <v>-0.51296161472524893</v>
      </c>
      <c r="U18" s="7">
        <f t="shared" si="0"/>
        <v>7.6117222153782305E-2</v>
      </c>
      <c r="V18" s="7">
        <f t="shared" si="0"/>
        <v>1.4510782815967439E-2</v>
      </c>
      <c r="W18" s="7">
        <f t="shared" si="0"/>
        <v>0.16758337598993522</v>
      </c>
      <c r="X18" s="7">
        <f t="shared" si="0"/>
        <v>-0.26731049028894383</v>
      </c>
      <c r="Y18" s="7">
        <f t="shared" si="0"/>
        <v>0.57301470354261308</v>
      </c>
      <c r="Z18" s="7">
        <f t="shared" si="0"/>
        <v>0.55977141855812429</v>
      </c>
      <c r="AA18" s="7">
        <f t="shared" si="0"/>
        <v>0.19894380684541019</v>
      </c>
      <c r="AB18" s="176"/>
      <c r="AC18" s="7"/>
      <c r="AO18" s="157"/>
      <c r="AZ18" s="98"/>
    </row>
    <row r="19" spans="1:52" x14ac:dyDescent="0.2">
      <c r="A19" s="56" t="s">
        <v>36</v>
      </c>
      <c r="B19" s="48" t="s">
        <v>37</v>
      </c>
      <c r="C19" s="26">
        <v>115.85290000000001</v>
      </c>
      <c r="D19" s="21">
        <v>116.20910000000001</v>
      </c>
      <c r="E19" s="20">
        <v>116.62730000000001</v>
      </c>
      <c r="F19" s="20">
        <v>117.0891</v>
      </c>
      <c r="G19" s="20">
        <v>117.2068</v>
      </c>
      <c r="H19" s="20">
        <v>117.2542</v>
      </c>
      <c r="I19" s="20">
        <v>117.5219</v>
      </c>
      <c r="J19" s="20">
        <v>117.60080000000001</v>
      </c>
      <c r="K19" s="20">
        <v>117.7428</v>
      </c>
      <c r="L19" s="20">
        <v>118.15260000000001</v>
      </c>
      <c r="M19" s="20">
        <v>118.5194</v>
      </c>
      <c r="N19" s="20">
        <v>118.6537</v>
      </c>
      <c r="O19" s="19">
        <v>118.93219999999999</v>
      </c>
      <c r="P19" s="20">
        <f t="shared" si="0"/>
        <v>0.30745885515166316</v>
      </c>
      <c r="Q19" s="20">
        <f t="shared" si="0"/>
        <v>0.35986854729965101</v>
      </c>
      <c r="R19" s="20">
        <f t="shared" si="0"/>
        <v>0.39596218038143438</v>
      </c>
      <c r="S19" s="20">
        <f t="shared" si="0"/>
        <v>0.10052173942749518</v>
      </c>
      <c r="T19" s="20">
        <f t="shared" si="0"/>
        <v>4.0441339580976628E-2</v>
      </c>
      <c r="U19" s="20">
        <f t="shared" si="0"/>
        <v>0.22830738685693558</v>
      </c>
      <c r="V19" s="20">
        <f t="shared" si="0"/>
        <v>6.7136423083701352E-2</v>
      </c>
      <c r="W19" s="20">
        <f t="shared" si="0"/>
        <v>0.12074747790831006</v>
      </c>
      <c r="X19" s="20">
        <f t="shared" si="0"/>
        <v>0.34804675954708414</v>
      </c>
      <c r="Y19" s="20">
        <f t="shared" si="0"/>
        <v>0.31044598256830386</v>
      </c>
      <c r="Z19" s="20">
        <f t="shared" si="0"/>
        <v>0.11331478222130394</v>
      </c>
      <c r="AA19" s="20">
        <f t="shared" si="0"/>
        <v>0.23471665864612229</v>
      </c>
      <c r="AB19" s="14">
        <f>AVERAGE(D19:O19)</f>
        <v>117.62582500000001</v>
      </c>
      <c r="AC19" s="7"/>
      <c r="AO19" s="157"/>
      <c r="AZ19" s="98"/>
    </row>
    <row r="20" spans="1:52" x14ac:dyDescent="0.2">
      <c r="A20" s="3" t="s">
        <v>38</v>
      </c>
      <c r="B20" s="1" t="s">
        <v>39</v>
      </c>
      <c r="C20" s="14">
        <v>110.4462</v>
      </c>
      <c r="D20" s="10">
        <v>110.4479</v>
      </c>
      <c r="E20" s="7">
        <v>110.7938</v>
      </c>
      <c r="F20" s="7">
        <v>110.8043</v>
      </c>
      <c r="G20" s="7">
        <v>110.5938</v>
      </c>
      <c r="H20" s="7">
        <v>110.3532</v>
      </c>
      <c r="I20" s="7">
        <v>110.4602</v>
      </c>
      <c r="J20" s="7">
        <v>110.1861</v>
      </c>
      <c r="K20" s="7">
        <v>109.9914</v>
      </c>
      <c r="L20" s="7">
        <v>109.5317</v>
      </c>
      <c r="M20" s="7">
        <v>110.18259999999999</v>
      </c>
      <c r="N20" s="7">
        <v>110.15479999999999</v>
      </c>
      <c r="O20" s="11">
        <v>111.03740000000001</v>
      </c>
      <c r="P20" s="7">
        <f t="shared" si="0"/>
        <v>1.5392109461435438E-3</v>
      </c>
      <c r="Q20" s="7">
        <f t="shared" si="0"/>
        <v>0.31317933613948323</v>
      </c>
      <c r="R20" s="7">
        <f t="shared" si="0"/>
        <v>9.4770646010817333E-3</v>
      </c>
      <c r="S20" s="7">
        <f t="shared" si="0"/>
        <v>-0.18997457679891136</v>
      </c>
      <c r="T20" s="7">
        <f t="shared" si="0"/>
        <v>-0.21755288271132792</v>
      </c>
      <c r="U20" s="7">
        <f t="shared" si="0"/>
        <v>9.696139305430139E-2</v>
      </c>
      <c r="V20" s="7">
        <f t="shared" si="0"/>
        <v>-0.24814367527852044</v>
      </c>
      <c r="W20" s="7">
        <f t="shared" si="0"/>
        <v>-0.17670105394418847</v>
      </c>
      <c r="X20" s="7">
        <f t="shared" si="0"/>
        <v>-0.41794176635627694</v>
      </c>
      <c r="Y20" s="7">
        <f t="shared" si="0"/>
        <v>0.59425718764521407</v>
      </c>
      <c r="Z20" s="7">
        <f t="shared" si="0"/>
        <v>-2.5230844071567709E-2</v>
      </c>
      <c r="AA20" s="7">
        <f t="shared" si="0"/>
        <v>0.80123607868200997</v>
      </c>
      <c r="AB20" s="176"/>
      <c r="AC20" s="7"/>
      <c r="AO20" s="157"/>
      <c r="AZ20" s="98"/>
    </row>
    <row r="21" spans="1:52" x14ac:dyDescent="0.2">
      <c r="A21" s="3" t="s">
        <v>40</v>
      </c>
      <c r="B21" s="1" t="s">
        <v>69</v>
      </c>
      <c r="C21" s="14">
        <v>117.17740000000001</v>
      </c>
      <c r="D21" s="10">
        <v>116.5981</v>
      </c>
      <c r="E21" s="7">
        <v>117.0257</v>
      </c>
      <c r="F21" s="7">
        <v>117.46559999999999</v>
      </c>
      <c r="G21" s="7">
        <v>117.821</v>
      </c>
      <c r="H21" s="7">
        <v>117.756</v>
      </c>
      <c r="I21" s="7">
        <v>119.42789999999999</v>
      </c>
      <c r="J21" s="7">
        <v>120.1546</v>
      </c>
      <c r="K21" s="7">
        <v>120.59399999999999</v>
      </c>
      <c r="L21" s="7">
        <v>120.66970000000001</v>
      </c>
      <c r="M21" s="7">
        <v>121.0185</v>
      </c>
      <c r="N21" s="7">
        <v>121.6435</v>
      </c>
      <c r="O21" s="11">
        <v>121.6639</v>
      </c>
      <c r="P21" s="7">
        <f t="shared" si="0"/>
        <v>-0.49437860884437057</v>
      </c>
      <c r="Q21" s="7">
        <f t="shared" si="0"/>
        <v>0.36672981806735977</v>
      </c>
      <c r="R21" s="7">
        <f t="shared" si="0"/>
        <v>0.37590033642182391</v>
      </c>
      <c r="S21" s="7">
        <f t="shared" si="0"/>
        <v>0.3025566633976271</v>
      </c>
      <c r="T21" s="7">
        <f t="shared" si="0"/>
        <v>-5.5168433471111028E-2</v>
      </c>
      <c r="U21" s="7">
        <f t="shared" si="0"/>
        <v>1.4198002649546466</v>
      </c>
      <c r="V21" s="7">
        <f t="shared" si="0"/>
        <v>0.60848428214848294</v>
      </c>
      <c r="W21" s="7">
        <f t="shared" si="0"/>
        <v>0.3656955289268925</v>
      </c>
      <c r="X21" s="7">
        <f t="shared" si="0"/>
        <v>6.2772608919193215E-2</v>
      </c>
      <c r="Y21" s="7">
        <f t="shared" si="0"/>
        <v>0.28905350721846257</v>
      </c>
      <c r="Z21" s="7">
        <f t="shared" si="0"/>
        <v>0.51644996426166245</v>
      </c>
      <c r="AA21" s="7">
        <f t="shared" si="0"/>
        <v>1.6770316539720647E-2</v>
      </c>
      <c r="AB21" s="176"/>
      <c r="AC21" s="7"/>
      <c r="AO21" s="157"/>
      <c r="AZ21" s="98"/>
    </row>
    <row r="22" spans="1:52" x14ac:dyDescent="0.2">
      <c r="A22" s="3" t="s">
        <v>41</v>
      </c>
      <c r="B22" s="1" t="s">
        <v>70</v>
      </c>
      <c r="C22" s="14">
        <v>109.5339</v>
      </c>
      <c r="D22" s="10">
        <v>107.84610000000001</v>
      </c>
      <c r="E22" s="7">
        <v>108.9132</v>
      </c>
      <c r="F22" s="7">
        <v>108.9132</v>
      </c>
      <c r="G22" s="7">
        <v>108.9132</v>
      </c>
      <c r="H22" s="7">
        <v>108.9132</v>
      </c>
      <c r="I22" s="7">
        <v>108.9132</v>
      </c>
      <c r="J22" s="7">
        <v>107.8379</v>
      </c>
      <c r="K22" s="7">
        <v>108.23569999999999</v>
      </c>
      <c r="L22" s="7">
        <v>107.7265</v>
      </c>
      <c r="M22" s="7">
        <v>107.7265</v>
      </c>
      <c r="N22" s="7">
        <v>107.7679</v>
      </c>
      <c r="O22" s="11">
        <v>108.3595</v>
      </c>
      <c r="P22" s="7">
        <f t="shared" si="0"/>
        <v>-1.5408928194832794</v>
      </c>
      <c r="Q22" s="7">
        <f t="shared" si="0"/>
        <v>0.98946554395568898</v>
      </c>
      <c r="R22" s="7">
        <f t="shared" si="0"/>
        <v>0</v>
      </c>
      <c r="S22" s="7">
        <f t="shared" si="0"/>
        <v>0</v>
      </c>
      <c r="T22" s="7">
        <f t="shared" si="0"/>
        <v>0</v>
      </c>
      <c r="U22" s="7">
        <f t="shared" si="0"/>
        <v>0</v>
      </c>
      <c r="V22" s="7">
        <f t="shared" si="0"/>
        <v>-0.98729997833136718</v>
      </c>
      <c r="W22" s="7">
        <f t="shared" si="0"/>
        <v>0.36888700540347086</v>
      </c>
      <c r="X22" s="7">
        <f t="shared" si="0"/>
        <v>-0.47045475753378302</v>
      </c>
      <c r="Y22" s="7">
        <f t="shared" si="0"/>
        <v>0</v>
      </c>
      <c r="Z22" s="7">
        <f t="shared" si="0"/>
        <v>3.8430655409760719E-2</v>
      </c>
      <c r="AA22" s="7">
        <f t="shared" si="0"/>
        <v>0.54895752816933396</v>
      </c>
      <c r="AB22" s="176"/>
      <c r="AC22" s="7"/>
      <c r="AO22" s="157"/>
      <c r="AZ22" s="98"/>
    </row>
    <row r="23" spans="1:52" x14ac:dyDescent="0.2">
      <c r="A23" s="3" t="s">
        <v>42</v>
      </c>
      <c r="B23" s="1" t="s">
        <v>43</v>
      </c>
      <c r="C23" s="14">
        <v>126.4302</v>
      </c>
      <c r="D23" s="10">
        <v>127.3548</v>
      </c>
      <c r="E23" s="7">
        <v>128.1037</v>
      </c>
      <c r="F23" s="7">
        <v>129.2638</v>
      </c>
      <c r="G23" s="7">
        <v>129.16399999999999</v>
      </c>
      <c r="H23" s="7">
        <v>129.84630000000001</v>
      </c>
      <c r="I23" s="7">
        <v>129.68119999999999</v>
      </c>
      <c r="J23" s="7">
        <v>130.45830000000001</v>
      </c>
      <c r="K23" s="7">
        <v>130.60380000000001</v>
      </c>
      <c r="L23" s="7">
        <v>130.68719999999999</v>
      </c>
      <c r="M23" s="7">
        <v>130.68610000000001</v>
      </c>
      <c r="N23" s="7">
        <v>130.4091</v>
      </c>
      <c r="O23" s="11">
        <v>131.41370000000001</v>
      </c>
      <c r="P23" s="7">
        <f t="shared" si="0"/>
        <v>0.73131261360023014</v>
      </c>
      <c r="Q23" s="7">
        <f t="shared" si="0"/>
        <v>0.58804222534211992</v>
      </c>
      <c r="R23" s="7">
        <f t="shared" si="0"/>
        <v>0.90559445199475097</v>
      </c>
      <c r="S23" s="7">
        <f t="shared" si="0"/>
        <v>-7.7206456873475868E-2</v>
      </c>
      <c r="T23" s="7">
        <f t="shared" si="0"/>
        <v>0.52824316372985225</v>
      </c>
      <c r="U23" s="7">
        <f t="shared" si="0"/>
        <v>-0.12715033081421939</v>
      </c>
      <c r="V23" s="7">
        <f t="shared" si="0"/>
        <v>0.5992387485618722</v>
      </c>
      <c r="W23" s="7">
        <f t="shared" si="0"/>
        <v>0.11152989116062252</v>
      </c>
      <c r="X23" s="7">
        <f t="shared" si="0"/>
        <v>6.3857253770551278E-2</v>
      </c>
      <c r="Y23" s="7">
        <f t="shared" si="0"/>
        <v>-8.4170446683353296E-4</v>
      </c>
      <c r="Z23" s="7">
        <f t="shared" si="0"/>
        <v>-0.21195827253243857</v>
      </c>
      <c r="AA23" s="7">
        <f t="shared" si="0"/>
        <v>0.77034501426665059</v>
      </c>
      <c r="AB23" s="176"/>
      <c r="AC23" s="7"/>
      <c r="AO23" s="157"/>
      <c r="AZ23" s="98"/>
    </row>
    <row r="24" spans="1:52" x14ac:dyDescent="0.2">
      <c r="A24" s="3" t="s">
        <v>44</v>
      </c>
      <c r="B24" s="1" t="s">
        <v>45</v>
      </c>
      <c r="C24" s="14">
        <v>116.61450000000001</v>
      </c>
      <c r="D24" s="10">
        <v>117.2771</v>
      </c>
      <c r="E24" s="7">
        <v>118.2073</v>
      </c>
      <c r="F24" s="7">
        <v>118.26690000000001</v>
      </c>
      <c r="G24" s="7">
        <v>119.21559999999999</v>
      </c>
      <c r="H24" s="7">
        <v>119.3536</v>
      </c>
      <c r="I24" s="7">
        <v>118.85680000000001</v>
      </c>
      <c r="J24" s="7">
        <v>119.4599</v>
      </c>
      <c r="K24" s="7">
        <v>119.45699999999999</v>
      </c>
      <c r="L24" s="7">
        <v>119.50790000000001</v>
      </c>
      <c r="M24" s="7">
        <v>119.21810000000001</v>
      </c>
      <c r="N24" s="7">
        <v>119.7046</v>
      </c>
      <c r="O24" s="11">
        <v>119.91679999999999</v>
      </c>
      <c r="P24" s="7">
        <f t="shared" si="0"/>
        <v>0.56819692233812913</v>
      </c>
      <c r="Q24" s="7">
        <f t="shared" si="0"/>
        <v>0.79316422387661289</v>
      </c>
      <c r="R24" s="7">
        <f t="shared" si="0"/>
        <v>5.0419897925088553E-2</v>
      </c>
      <c r="S24" s="7">
        <f t="shared" si="0"/>
        <v>0.80216865412045812</v>
      </c>
      <c r="T24" s="7">
        <f t="shared" si="0"/>
        <v>0.11575666271864188</v>
      </c>
      <c r="U24" s="7">
        <f t="shared" si="0"/>
        <v>-0.41624215775644235</v>
      </c>
      <c r="V24" s="7">
        <f t="shared" si="0"/>
        <v>0.50741732908844739</v>
      </c>
      <c r="W24" s="7">
        <f t="shared" si="0"/>
        <v>-2.4275928575287647E-3</v>
      </c>
      <c r="X24" s="7">
        <f t="shared" si="0"/>
        <v>4.2609474538966179E-2</v>
      </c>
      <c r="Y24" s="7">
        <f t="shared" si="0"/>
        <v>-0.24249442923856881</v>
      </c>
      <c r="Z24" s="7">
        <f t="shared" si="0"/>
        <v>0.40807561939000231</v>
      </c>
      <c r="AA24" s="7">
        <f t="shared" si="0"/>
        <v>0.17726971227504684</v>
      </c>
      <c r="AB24" s="176"/>
      <c r="AC24" s="7"/>
      <c r="AO24" s="157"/>
      <c r="AZ24" s="98"/>
    </row>
    <row r="25" spans="1:52" x14ac:dyDescent="0.2">
      <c r="A25" s="3" t="s">
        <v>46</v>
      </c>
      <c r="B25" s="1" t="s">
        <v>71</v>
      </c>
      <c r="C25" s="14">
        <v>115.9084</v>
      </c>
      <c r="D25" s="10">
        <v>117.3395</v>
      </c>
      <c r="E25" s="7">
        <v>117.3395</v>
      </c>
      <c r="F25" s="7">
        <v>117.98260000000001</v>
      </c>
      <c r="G25" s="7">
        <v>117.98260000000001</v>
      </c>
      <c r="H25" s="7">
        <v>117.98260000000001</v>
      </c>
      <c r="I25" s="7">
        <v>117.98260000000001</v>
      </c>
      <c r="J25" s="7">
        <v>117.98260000000001</v>
      </c>
      <c r="K25" s="7">
        <v>117.98260000000001</v>
      </c>
      <c r="L25" s="7">
        <v>119.2162</v>
      </c>
      <c r="M25" s="7">
        <v>119.8963</v>
      </c>
      <c r="N25" s="7">
        <v>119.8964</v>
      </c>
      <c r="O25" s="11">
        <v>119.8964</v>
      </c>
      <c r="P25" s="7">
        <f t="shared" si="0"/>
        <v>1.2346818694762423</v>
      </c>
      <c r="Q25" s="7">
        <f t="shared" si="0"/>
        <v>0</v>
      </c>
      <c r="R25" s="7">
        <f t="shared" si="0"/>
        <v>0.54806778621010321</v>
      </c>
      <c r="S25" s="7">
        <f t="shared" si="0"/>
        <v>0</v>
      </c>
      <c r="T25" s="7">
        <f t="shared" si="0"/>
        <v>0</v>
      </c>
      <c r="U25" s="7">
        <f t="shared" si="0"/>
        <v>0</v>
      </c>
      <c r="V25" s="7">
        <f t="shared" si="0"/>
        <v>0</v>
      </c>
      <c r="W25" s="7">
        <f t="shared" si="0"/>
        <v>0</v>
      </c>
      <c r="X25" s="7">
        <f t="shared" si="0"/>
        <v>1.0455779072507265</v>
      </c>
      <c r="Y25" s="7">
        <f t="shared" si="0"/>
        <v>0.57047616011917501</v>
      </c>
      <c r="Z25" s="7">
        <f t="shared" si="0"/>
        <v>8.3405409510818639E-5</v>
      </c>
      <c r="AA25" s="7">
        <f t="shared" si="0"/>
        <v>0</v>
      </c>
      <c r="AB25" s="176"/>
      <c r="AC25" s="7"/>
      <c r="AO25" s="157"/>
      <c r="AZ25" s="98"/>
    </row>
    <row r="26" spans="1:52" x14ac:dyDescent="0.2">
      <c r="A26" s="56" t="s">
        <v>47</v>
      </c>
      <c r="B26" s="48" t="s">
        <v>72</v>
      </c>
      <c r="C26" s="26">
        <v>99.632540000000006</v>
      </c>
      <c r="D26" s="21">
        <v>98.789609999999996</v>
      </c>
      <c r="E26" s="20">
        <v>98.296949999999995</v>
      </c>
      <c r="F26" s="20">
        <v>98.318979999999996</v>
      </c>
      <c r="G26" s="20">
        <v>97.866789999999995</v>
      </c>
      <c r="H26" s="20">
        <v>97.34348</v>
      </c>
      <c r="I26" s="20">
        <v>96.778419999999997</v>
      </c>
      <c r="J26" s="20">
        <v>96.037629999999993</v>
      </c>
      <c r="K26" s="20">
        <v>95.941890000000001</v>
      </c>
      <c r="L26" s="20">
        <v>96.09639</v>
      </c>
      <c r="M26" s="20">
        <v>95.461619999999996</v>
      </c>
      <c r="N26" s="20">
        <v>95.928240000000002</v>
      </c>
      <c r="O26" s="19">
        <v>96.148259999999993</v>
      </c>
      <c r="P26" s="20">
        <f t="shared" si="0"/>
        <v>-0.84603885437429349</v>
      </c>
      <c r="Q26" s="20">
        <f t="shared" si="0"/>
        <v>-0.49869616855456844</v>
      </c>
      <c r="R26" s="20">
        <f t="shared" si="0"/>
        <v>2.2411682152905947E-2</v>
      </c>
      <c r="S26" s="20">
        <f t="shared" si="0"/>
        <v>-0.45992137021763407</v>
      </c>
      <c r="T26" s="20">
        <f t="shared" si="0"/>
        <v>-0.53471662859279956</v>
      </c>
      <c r="U26" s="20">
        <f t="shared" si="0"/>
        <v>-0.58048058277760628</v>
      </c>
      <c r="V26" s="20">
        <f t="shared" si="0"/>
        <v>-0.76544957026577221</v>
      </c>
      <c r="W26" s="20">
        <f t="shared" si="0"/>
        <v>-9.9690090228165953E-2</v>
      </c>
      <c r="X26" s="20">
        <f t="shared" si="0"/>
        <v>0.16103497648420179</v>
      </c>
      <c r="Y26" s="20">
        <f t="shared" si="0"/>
        <v>-0.66055551098225773</v>
      </c>
      <c r="Z26" s="20">
        <f t="shared" si="0"/>
        <v>0.48880377265754138</v>
      </c>
      <c r="AA26" s="20">
        <f t="shared" si="0"/>
        <v>0.22935894581198507</v>
      </c>
      <c r="AB26" s="14">
        <f>(AB7/AB10)*100</f>
        <v>96.912959662819731</v>
      </c>
      <c r="AC26" s="7"/>
      <c r="AO26" s="157"/>
      <c r="AZ26" s="98"/>
    </row>
    <row r="27" spans="1:52" x14ac:dyDescent="0.2">
      <c r="A27" s="56"/>
      <c r="B27" s="48" t="s">
        <v>73</v>
      </c>
      <c r="C27" s="26">
        <v>109.13890000000001</v>
      </c>
      <c r="D27" s="21">
        <v>108.49720000000001</v>
      </c>
      <c r="E27" s="20">
        <v>107.494</v>
      </c>
      <c r="F27" s="20">
        <v>107.03619999999999</v>
      </c>
      <c r="G27" s="20">
        <v>105.6925</v>
      </c>
      <c r="H27" s="20">
        <v>105.5425</v>
      </c>
      <c r="I27" s="20">
        <v>104.76609999999999</v>
      </c>
      <c r="J27" s="20">
        <v>104.333</v>
      </c>
      <c r="K27" s="20">
        <v>104.4123</v>
      </c>
      <c r="L27" s="20">
        <v>104.29519999999999</v>
      </c>
      <c r="M27" s="20">
        <v>103.44970000000001</v>
      </c>
      <c r="N27" s="20">
        <v>104.1948</v>
      </c>
      <c r="O27" s="19">
        <v>104.99809999999999</v>
      </c>
      <c r="P27" s="20">
        <f t="shared" si="0"/>
        <v>-0.58796634380592083</v>
      </c>
      <c r="Q27" s="20">
        <f t="shared" si="0"/>
        <v>-0.9246321564058857</v>
      </c>
      <c r="R27" s="20">
        <f t="shared" si="0"/>
        <v>-0.42588423539919068</v>
      </c>
      <c r="S27" s="20">
        <f t="shared" si="0"/>
        <v>-1.2553696786694581</v>
      </c>
      <c r="T27" s="20">
        <f t="shared" si="0"/>
        <v>-0.14192113915366888</v>
      </c>
      <c r="U27" s="20">
        <f t="shared" si="0"/>
        <v>-0.73562782765237655</v>
      </c>
      <c r="V27" s="20">
        <f t="shared" si="0"/>
        <v>-0.41339708168958861</v>
      </c>
      <c r="W27" s="20">
        <f t="shared" si="0"/>
        <v>7.6006632609053201E-2</v>
      </c>
      <c r="X27" s="20">
        <f t="shared" si="0"/>
        <v>-0.11215153770198313</v>
      </c>
      <c r="Y27" s="20">
        <f t="shared" si="0"/>
        <v>-0.81067968612168839</v>
      </c>
      <c r="Z27" s="20">
        <f t="shared" si="0"/>
        <v>0.72025341784460817</v>
      </c>
      <c r="AA27" s="20">
        <f t="shared" si="0"/>
        <v>0.77095977918283154</v>
      </c>
      <c r="AB27" s="14">
        <f>(AB7/AB19)*100</f>
        <v>105.38440431767428</v>
      </c>
      <c r="AC27" s="7"/>
      <c r="AO27" s="157"/>
      <c r="AZ27" s="98"/>
    </row>
    <row r="28" spans="1:52" ht="18" customHeight="1" x14ac:dyDescent="0.2">
      <c r="B28" s="22" t="s">
        <v>52</v>
      </c>
      <c r="C28" s="27"/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4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176"/>
      <c r="AC28" s="7"/>
      <c r="AO28" s="157"/>
      <c r="AZ28" s="98"/>
    </row>
    <row r="29" spans="1:52" x14ac:dyDescent="0.2">
      <c r="A29" s="56" t="s">
        <v>14</v>
      </c>
      <c r="B29" s="48" t="s">
        <v>15</v>
      </c>
      <c r="C29" s="26">
        <v>117.3275</v>
      </c>
      <c r="D29" s="21">
        <v>116.056</v>
      </c>
      <c r="E29" s="20">
        <v>114.6237</v>
      </c>
      <c r="F29" s="20">
        <v>115.6825</v>
      </c>
      <c r="G29" s="20">
        <v>114.38890000000001</v>
      </c>
      <c r="H29" s="20">
        <v>113.53579999999999</v>
      </c>
      <c r="I29" s="20">
        <v>113.53270000000001</v>
      </c>
      <c r="J29" s="20">
        <v>115.43470000000001</v>
      </c>
      <c r="K29" s="20">
        <v>116.0018</v>
      </c>
      <c r="L29" s="20">
        <v>116.79989999999999</v>
      </c>
      <c r="M29" s="20">
        <v>117.8946</v>
      </c>
      <c r="N29" s="20">
        <v>119.35080000000001</v>
      </c>
      <c r="O29" s="19">
        <v>120.3002</v>
      </c>
      <c r="P29" s="20">
        <f t="shared" ref="P29:AA50" si="1">(D29-C29)/C29*100</f>
        <v>-1.0837186507851979</v>
      </c>
      <c r="Q29" s="20">
        <f t="shared" si="1"/>
        <v>-1.2341455848900513</v>
      </c>
      <c r="R29" s="20">
        <f t="shared" si="1"/>
        <v>0.92371821883258443</v>
      </c>
      <c r="S29" s="20">
        <f t="shared" si="1"/>
        <v>-1.1182330948933485</v>
      </c>
      <c r="T29" s="20">
        <f t="shared" si="1"/>
        <v>-0.74578914562515408</v>
      </c>
      <c r="U29" s="20">
        <f t="shared" si="1"/>
        <v>-2.7304163092075123E-3</v>
      </c>
      <c r="V29" s="20">
        <f t="shared" si="1"/>
        <v>1.6752882649668339</v>
      </c>
      <c r="W29" s="20">
        <f t="shared" si="1"/>
        <v>0.49127342125027951</v>
      </c>
      <c r="X29" s="20">
        <f t="shared" si="1"/>
        <v>0.68800656541535643</v>
      </c>
      <c r="Y29" s="20">
        <f t="shared" si="1"/>
        <v>0.93724395311982556</v>
      </c>
      <c r="Z29" s="20">
        <f t="shared" si="1"/>
        <v>1.235171076537865</v>
      </c>
      <c r="AA29" s="20">
        <f t="shared" si="1"/>
        <v>0.79547016023352768</v>
      </c>
      <c r="AB29" s="14">
        <f>AVERAGE(D29:O29)</f>
        <v>116.13346666666666</v>
      </c>
      <c r="AC29" s="7"/>
      <c r="AO29" s="157"/>
      <c r="AZ29" s="98"/>
    </row>
    <row r="30" spans="1:52" x14ac:dyDescent="0.2">
      <c r="A30" s="3" t="s">
        <v>16</v>
      </c>
      <c r="B30" s="1" t="s">
        <v>50</v>
      </c>
      <c r="C30" s="14">
        <v>108.0782</v>
      </c>
      <c r="D30" s="10">
        <v>105.14709999999999</v>
      </c>
      <c r="E30" s="7">
        <v>102.37820000000001</v>
      </c>
      <c r="F30" s="7">
        <v>102.0247</v>
      </c>
      <c r="G30" s="7">
        <v>100.2131</v>
      </c>
      <c r="H30" s="7">
        <v>99.64228</v>
      </c>
      <c r="I30" s="7">
        <v>98.507580000000004</v>
      </c>
      <c r="J30" s="7">
        <v>101.4064</v>
      </c>
      <c r="K30" s="7">
        <v>103.8138</v>
      </c>
      <c r="L30" s="7">
        <v>104.08</v>
      </c>
      <c r="M30" s="7">
        <v>105.3182</v>
      </c>
      <c r="N30" s="7">
        <v>106.2953</v>
      </c>
      <c r="O30" s="11">
        <v>107.8989</v>
      </c>
      <c r="P30" s="7">
        <f t="shared" si="1"/>
        <v>-2.7120177797187601</v>
      </c>
      <c r="Q30" s="7">
        <f t="shared" si="1"/>
        <v>-2.633358409314178</v>
      </c>
      <c r="R30" s="7">
        <f t="shared" si="1"/>
        <v>-0.34528835240315908</v>
      </c>
      <c r="S30" s="7">
        <f t="shared" si="1"/>
        <v>-1.7756484459155466</v>
      </c>
      <c r="T30" s="7">
        <f t="shared" si="1"/>
        <v>-0.56960616925331886</v>
      </c>
      <c r="U30" s="7">
        <f t="shared" si="1"/>
        <v>-1.1387736209970256</v>
      </c>
      <c r="V30" s="7">
        <f t="shared" si="1"/>
        <v>2.9427380106180667</v>
      </c>
      <c r="W30" s="7">
        <f t="shared" si="1"/>
        <v>2.3740118966850172</v>
      </c>
      <c r="X30" s="7">
        <f t="shared" si="1"/>
        <v>0.25642063001257809</v>
      </c>
      <c r="Y30" s="7">
        <f t="shared" si="1"/>
        <v>1.1896617986164548</v>
      </c>
      <c r="Z30" s="7">
        <f t="shared" si="1"/>
        <v>0.9277598743616895</v>
      </c>
      <c r="AA30" s="7">
        <f t="shared" si="1"/>
        <v>1.5086273805144725</v>
      </c>
      <c r="AB30" s="176"/>
      <c r="AC30" s="7"/>
      <c r="AO30" s="157"/>
      <c r="AZ30" s="98"/>
    </row>
    <row r="31" spans="1:52" x14ac:dyDescent="0.2">
      <c r="A31" s="3" t="s">
        <v>18</v>
      </c>
      <c r="B31" s="1" t="s">
        <v>51</v>
      </c>
      <c r="C31" s="14">
        <v>135.67410000000001</v>
      </c>
      <c r="D31" s="10">
        <v>137.59989999999999</v>
      </c>
      <c r="E31" s="7">
        <v>138.80500000000001</v>
      </c>
      <c r="F31" s="7">
        <v>142.63999999999999</v>
      </c>
      <c r="G31" s="7">
        <v>142.34790000000001</v>
      </c>
      <c r="H31" s="7">
        <v>140.9418</v>
      </c>
      <c r="I31" s="7">
        <v>143.196</v>
      </c>
      <c r="J31" s="7">
        <v>143.2226</v>
      </c>
      <c r="K31" s="7">
        <v>140.16579999999999</v>
      </c>
      <c r="L31" s="7">
        <v>142.05080000000001</v>
      </c>
      <c r="M31" s="7">
        <v>142.83539999999999</v>
      </c>
      <c r="N31" s="7">
        <v>145.21029999999999</v>
      </c>
      <c r="O31" s="11">
        <v>144.87719999999999</v>
      </c>
      <c r="P31" s="7">
        <f t="shared" si="1"/>
        <v>1.4194308272544141</v>
      </c>
      <c r="Q31" s="7">
        <f t="shared" si="1"/>
        <v>0.87580005508726078</v>
      </c>
      <c r="R31" s="7">
        <f t="shared" si="1"/>
        <v>2.7628687727387193</v>
      </c>
      <c r="S31" s="7">
        <f t="shared" si="1"/>
        <v>-0.20478126752662404</v>
      </c>
      <c r="T31" s="7">
        <f t="shared" si="1"/>
        <v>-0.98779117921655968</v>
      </c>
      <c r="U31" s="7">
        <f t="shared" si="1"/>
        <v>1.5993835753481207</v>
      </c>
      <c r="V31" s="7">
        <f t="shared" si="1"/>
        <v>1.8575937875361014E-2</v>
      </c>
      <c r="W31" s="7">
        <f t="shared" si="1"/>
        <v>-2.1343000336539135</v>
      </c>
      <c r="X31" s="7">
        <f t="shared" si="1"/>
        <v>1.3448359014824012</v>
      </c>
      <c r="Y31" s="7">
        <f t="shared" si="1"/>
        <v>0.55233761443088192</v>
      </c>
      <c r="Z31" s="7">
        <f t="shared" si="1"/>
        <v>1.6626830603617848</v>
      </c>
      <c r="AA31" s="7">
        <f t="shared" si="1"/>
        <v>-0.22939144124073962</v>
      </c>
      <c r="AB31" s="176"/>
      <c r="AC31" s="7"/>
      <c r="AO31" s="157"/>
      <c r="AZ31" s="98"/>
    </row>
    <row r="32" spans="1:52" x14ac:dyDescent="0.2">
      <c r="A32" s="56" t="s">
        <v>20</v>
      </c>
      <c r="B32" s="1" t="s">
        <v>74</v>
      </c>
      <c r="C32" s="14">
        <v>106.8563</v>
      </c>
      <c r="D32" s="10">
        <v>108.29470000000001</v>
      </c>
      <c r="E32" s="7">
        <v>106.02500000000001</v>
      </c>
      <c r="F32" s="7">
        <v>106.7033</v>
      </c>
      <c r="G32" s="7">
        <v>106.0827</v>
      </c>
      <c r="H32" s="7">
        <v>105.2234</v>
      </c>
      <c r="I32" s="7">
        <v>103.32550000000001</v>
      </c>
      <c r="J32" s="7">
        <v>101.4021</v>
      </c>
      <c r="K32" s="7">
        <v>102.78230000000001</v>
      </c>
      <c r="L32" s="7">
        <v>101.4264</v>
      </c>
      <c r="M32" s="7">
        <v>103.9213</v>
      </c>
      <c r="N32" s="7">
        <v>106.373</v>
      </c>
      <c r="O32" s="11">
        <v>107.3261</v>
      </c>
      <c r="P32" s="7">
        <f t="shared" si="1"/>
        <v>1.3461068743724061</v>
      </c>
      <c r="Q32" s="7">
        <f t="shared" si="1"/>
        <v>-2.0958551064825892</v>
      </c>
      <c r="R32" s="7">
        <f t="shared" si="1"/>
        <v>0.6397547748172534</v>
      </c>
      <c r="S32" s="7">
        <f t="shared" si="1"/>
        <v>-0.58161275237035415</v>
      </c>
      <c r="T32" s="7">
        <f t="shared" si="1"/>
        <v>-0.81002840236909945</v>
      </c>
      <c r="U32" s="7">
        <f t="shared" si="1"/>
        <v>-1.8036862522974859</v>
      </c>
      <c r="V32" s="7">
        <f t="shared" si="1"/>
        <v>-1.8614959521124999</v>
      </c>
      <c r="W32" s="7">
        <f t="shared" si="1"/>
        <v>1.3611157954322466</v>
      </c>
      <c r="X32" s="7">
        <f t="shared" si="1"/>
        <v>-1.3191960094296442</v>
      </c>
      <c r="Y32" s="7">
        <f t="shared" si="1"/>
        <v>2.4598132241704342</v>
      </c>
      <c r="Z32" s="7">
        <f t="shared" si="1"/>
        <v>2.3591891171492296</v>
      </c>
      <c r="AA32" s="7">
        <f t="shared" si="1"/>
        <v>0.8959980446165775</v>
      </c>
      <c r="AB32" s="14"/>
      <c r="AC32" s="7"/>
      <c r="AO32" s="157"/>
      <c r="AZ32" s="98"/>
    </row>
    <row r="33" spans="1:52" x14ac:dyDescent="0.2">
      <c r="A33" s="56" t="s">
        <v>22</v>
      </c>
      <c r="B33" s="48" t="s">
        <v>21</v>
      </c>
      <c r="C33" s="26">
        <v>124.60639999999999</v>
      </c>
      <c r="D33" s="21">
        <v>125.5749</v>
      </c>
      <c r="E33" s="20">
        <v>125.6377</v>
      </c>
      <c r="F33" s="20">
        <v>125.6267</v>
      </c>
      <c r="G33" s="20">
        <v>124.94199999999999</v>
      </c>
      <c r="H33" s="20">
        <v>125.4196</v>
      </c>
      <c r="I33" s="20">
        <v>125.5455</v>
      </c>
      <c r="J33" s="20">
        <v>126.038</v>
      </c>
      <c r="K33" s="20">
        <v>126.3216</v>
      </c>
      <c r="L33" s="20">
        <v>126.3909</v>
      </c>
      <c r="M33" s="20">
        <v>126.611</v>
      </c>
      <c r="N33" s="20">
        <v>127.0376</v>
      </c>
      <c r="O33" s="19">
        <v>127.8366</v>
      </c>
      <c r="P33" s="20">
        <f t="shared" si="1"/>
        <v>0.77724739660242648</v>
      </c>
      <c r="Q33" s="20">
        <f t="shared" si="1"/>
        <v>5.0009994035428849E-2</v>
      </c>
      <c r="R33" s="20">
        <f t="shared" si="1"/>
        <v>-8.7553337891378789E-3</v>
      </c>
      <c r="S33" s="20">
        <f t="shared" si="1"/>
        <v>-0.54502745037480615</v>
      </c>
      <c r="T33" s="20">
        <f t="shared" si="1"/>
        <v>0.38225736741848987</v>
      </c>
      <c r="U33" s="20">
        <f t="shared" si="1"/>
        <v>0.10038303423069556</v>
      </c>
      <c r="V33" s="20">
        <f t="shared" si="1"/>
        <v>0.392288054928287</v>
      </c>
      <c r="W33" s="20">
        <f t="shared" si="1"/>
        <v>0.22501150446691234</v>
      </c>
      <c r="X33" s="20">
        <f t="shared" si="1"/>
        <v>5.4859976441082411E-2</v>
      </c>
      <c r="Y33" s="20">
        <f t="shared" si="1"/>
        <v>0.1741422839777248</v>
      </c>
      <c r="Z33" s="20">
        <f t="shared" si="1"/>
        <v>0.33693754887015614</v>
      </c>
      <c r="AA33" s="20">
        <f t="shared" si="1"/>
        <v>0.62894765014452936</v>
      </c>
      <c r="AB33" s="14">
        <f>AVERAGE(D33:O33)</f>
        <v>126.08184166666668</v>
      </c>
      <c r="AC33" s="7"/>
      <c r="AO33" s="157"/>
      <c r="AZ33" s="98"/>
    </row>
    <row r="34" spans="1:52" x14ac:dyDescent="0.2">
      <c r="A34" s="3" t="s">
        <v>24</v>
      </c>
      <c r="B34" s="48" t="s">
        <v>23</v>
      </c>
      <c r="C34" s="26">
        <v>127.30419999999999</v>
      </c>
      <c r="D34" s="21">
        <v>128.32679999999999</v>
      </c>
      <c r="E34" s="20">
        <v>128.30119999999999</v>
      </c>
      <c r="F34" s="20">
        <v>128.1883</v>
      </c>
      <c r="G34" s="20">
        <v>127.358</v>
      </c>
      <c r="H34" s="20">
        <v>127.96299999999999</v>
      </c>
      <c r="I34" s="20">
        <v>128.1095</v>
      </c>
      <c r="J34" s="20">
        <v>128.51750000000001</v>
      </c>
      <c r="K34" s="20">
        <v>128.93899999999999</v>
      </c>
      <c r="L34" s="20">
        <v>128.99350000000001</v>
      </c>
      <c r="M34" s="20">
        <v>129.22739999999999</v>
      </c>
      <c r="N34" s="20">
        <v>129.7388</v>
      </c>
      <c r="O34" s="19">
        <v>130.65219999999999</v>
      </c>
      <c r="P34" s="20">
        <f t="shared" si="1"/>
        <v>0.8032727906856153</v>
      </c>
      <c r="Q34" s="20">
        <f t="shared" si="1"/>
        <v>-1.9949067536942543E-2</v>
      </c>
      <c r="R34" s="20">
        <f t="shared" si="1"/>
        <v>-8.7996059273020233E-2</v>
      </c>
      <c r="S34" s="20">
        <f t="shared" si="1"/>
        <v>-0.64771901959850786</v>
      </c>
      <c r="T34" s="20">
        <f t="shared" si="1"/>
        <v>0.47503886681636787</v>
      </c>
      <c r="U34" s="20">
        <f t="shared" si="1"/>
        <v>0.11448621867258754</v>
      </c>
      <c r="V34" s="20">
        <f t="shared" si="1"/>
        <v>0.31847755240635195</v>
      </c>
      <c r="W34" s="20">
        <f t="shared" si="1"/>
        <v>0.32797089890480313</v>
      </c>
      <c r="X34" s="20">
        <f t="shared" si="1"/>
        <v>4.2268049232597311E-2</v>
      </c>
      <c r="Y34" s="20">
        <f t="shared" si="1"/>
        <v>0.18132696608742077</v>
      </c>
      <c r="Z34" s="20">
        <f t="shared" si="1"/>
        <v>0.39573650789229609</v>
      </c>
      <c r="AA34" s="20">
        <f t="shared" si="1"/>
        <v>0.70402994323979851</v>
      </c>
      <c r="AB34" s="176"/>
      <c r="AC34" s="7"/>
      <c r="AO34" s="157"/>
      <c r="AZ34" s="98"/>
    </row>
    <row r="35" spans="1:52" x14ac:dyDescent="0.2">
      <c r="A35" s="3" t="s">
        <v>26</v>
      </c>
      <c r="B35" s="1" t="s">
        <v>25</v>
      </c>
      <c r="C35" s="14">
        <v>133.5214</v>
      </c>
      <c r="D35" s="10">
        <v>134.35169999999999</v>
      </c>
      <c r="E35" s="7">
        <v>133.32839999999999</v>
      </c>
      <c r="F35" s="7">
        <v>132.5453</v>
      </c>
      <c r="G35" s="7">
        <v>129.88120000000001</v>
      </c>
      <c r="H35" s="7">
        <v>131.12520000000001</v>
      </c>
      <c r="I35" s="7">
        <v>130.10509999999999</v>
      </c>
      <c r="J35" s="7">
        <v>130.78370000000001</v>
      </c>
      <c r="K35" s="7">
        <v>131.3126</v>
      </c>
      <c r="L35" s="7">
        <v>131.3185</v>
      </c>
      <c r="M35" s="7">
        <v>131.58080000000001</v>
      </c>
      <c r="N35" s="7">
        <v>132.3775</v>
      </c>
      <c r="O35" s="11">
        <v>134.5078</v>
      </c>
      <c r="P35" s="7">
        <f t="shared" si="1"/>
        <v>0.6218478835602339</v>
      </c>
      <c r="Q35" s="7">
        <f t="shared" si="1"/>
        <v>-0.76165764928914648</v>
      </c>
      <c r="R35" s="7">
        <f t="shared" si="1"/>
        <v>-0.58734673182907049</v>
      </c>
      <c r="S35" s="7">
        <f t="shared" si="1"/>
        <v>-2.0099543325942082</v>
      </c>
      <c r="T35" s="7">
        <f t="shared" si="1"/>
        <v>0.9577983572680262</v>
      </c>
      <c r="U35" s="7">
        <f t="shared" si="1"/>
        <v>-0.77795877527737878</v>
      </c>
      <c r="V35" s="7">
        <f t="shared" si="1"/>
        <v>0.52157832398577553</v>
      </c>
      <c r="W35" s="7">
        <f t="shared" si="1"/>
        <v>0.40440819459916866</v>
      </c>
      <c r="X35" s="7">
        <f t="shared" si="1"/>
        <v>4.4930951028285997E-3</v>
      </c>
      <c r="Y35" s="7">
        <f t="shared" si="1"/>
        <v>0.1997433720306053</v>
      </c>
      <c r="Z35" s="7">
        <f t="shared" si="1"/>
        <v>0.60548347479266507</v>
      </c>
      <c r="AA35" s="7">
        <f t="shared" si="1"/>
        <v>1.6092613926082646</v>
      </c>
      <c r="AB35" s="176"/>
      <c r="AC35" s="7"/>
      <c r="AO35" s="157"/>
      <c r="AZ35" s="98"/>
    </row>
    <row r="36" spans="1:52" x14ac:dyDescent="0.2">
      <c r="A36" s="3" t="s">
        <v>27</v>
      </c>
      <c r="B36" s="1" t="s">
        <v>67</v>
      </c>
      <c r="C36" s="14">
        <v>132.97989999999999</v>
      </c>
      <c r="D36" s="10">
        <v>134.5874</v>
      </c>
      <c r="E36" s="7">
        <v>135.386</v>
      </c>
      <c r="F36" s="7">
        <v>135.54429999999999</v>
      </c>
      <c r="G36" s="7">
        <v>135.8486</v>
      </c>
      <c r="H36" s="7">
        <v>136.48320000000001</v>
      </c>
      <c r="I36" s="7">
        <v>137.27109999999999</v>
      </c>
      <c r="J36" s="7">
        <v>137.6764</v>
      </c>
      <c r="K36" s="7">
        <v>138.565</v>
      </c>
      <c r="L36" s="7">
        <v>138.8922</v>
      </c>
      <c r="M36" s="7">
        <v>139.1807</v>
      </c>
      <c r="N36" s="7">
        <v>139.51339999999999</v>
      </c>
      <c r="O36" s="11">
        <v>139.52160000000001</v>
      </c>
      <c r="P36" s="7">
        <f t="shared" si="1"/>
        <v>1.2088293042783278</v>
      </c>
      <c r="Q36" s="7">
        <f t="shared" si="1"/>
        <v>0.59336906723808713</v>
      </c>
      <c r="R36" s="7">
        <f t="shared" si="1"/>
        <v>0.11692494054037864</v>
      </c>
      <c r="S36" s="7">
        <f t="shared" si="1"/>
        <v>0.22450224760466653</v>
      </c>
      <c r="T36" s="7">
        <f t="shared" si="1"/>
        <v>0.46713768121276628</v>
      </c>
      <c r="U36" s="7">
        <f t="shared" si="1"/>
        <v>0.57728716794446433</v>
      </c>
      <c r="V36" s="7">
        <f t="shared" si="1"/>
        <v>0.2952551556737078</v>
      </c>
      <c r="W36" s="7">
        <f t="shared" si="1"/>
        <v>0.64542652190208105</v>
      </c>
      <c r="X36" s="7">
        <f t="shared" si="1"/>
        <v>0.23613466604121158</v>
      </c>
      <c r="Y36" s="7">
        <f t="shared" si="1"/>
        <v>0.20771504807325325</v>
      </c>
      <c r="Z36" s="7">
        <f t="shared" si="1"/>
        <v>0.23904176369280256</v>
      </c>
      <c r="AA36" s="7">
        <f t="shared" si="1"/>
        <v>5.8775716167883633E-3</v>
      </c>
      <c r="AB36" s="176"/>
      <c r="AC36" s="7"/>
      <c r="AO36" s="157"/>
      <c r="AZ36" s="98"/>
    </row>
    <row r="37" spans="1:52" x14ac:dyDescent="0.2">
      <c r="A37" s="3" t="s">
        <v>29</v>
      </c>
      <c r="B37" s="1" t="s">
        <v>28</v>
      </c>
      <c r="C37" s="14">
        <v>116.7891</v>
      </c>
      <c r="D37" s="10">
        <v>117.96550000000001</v>
      </c>
      <c r="E37" s="7">
        <v>118.61920000000001</v>
      </c>
      <c r="F37" s="7">
        <v>120.2406</v>
      </c>
      <c r="G37" s="7">
        <v>121.5638</v>
      </c>
      <c r="H37" s="7">
        <v>121.6983</v>
      </c>
      <c r="I37" s="7">
        <v>123.7854</v>
      </c>
      <c r="J37" s="7">
        <v>124.07559999999999</v>
      </c>
      <c r="K37" s="7">
        <v>124.114</v>
      </c>
      <c r="L37" s="7">
        <v>124.2624</v>
      </c>
      <c r="M37" s="7">
        <v>124.1507</v>
      </c>
      <c r="N37" s="7">
        <v>124.2469</v>
      </c>
      <c r="O37" s="11">
        <v>124.5386</v>
      </c>
      <c r="P37" s="7">
        <f t="shared" si="1"/>
        <v>1.0072857826629378</v>
      </c>
      <c r="Q37" s="7">
        <f t="shared" si="1"/>
        <v>0.55414506783763096</v>
      </c>
      <c r="R37" s="7">
        <f t="shared" si="1"/>
        <v>1.3668950726357909</v>
      </c>
      <c r="S37" s="7">
        <f t="shared" si="1"/>
        <v>1.1004602438776918</v>
      </c>
      <c r="T37" s="7">
        <f t="shared" si="1"/>
        <v>0.11064149031208528</v>
      </c>
      <c r="U37" s="7">
        <f t="shared" si="1"/>
        <v>1.714978763055846</v>
      </c>
      <c r="V37" s="7">
        <f t="shared" si="1"/>
        <v>0.23443798703239532</v>
      </c>
      <c r="W37" s="7">
        <f t="shared" si="1"/>
        <v>3.094887310640447E-2</v>
      </c>
      <c r="X37" s="7">
        <f t="shared" si="1"/>
        <v>0.11956749440030554</v>
      </c>
      <c r="Y37" s="7">
        <f t="shared" si="1"/>
        <v>-8.9890425422331319E-2</v>
      </c>
      <c r="Z37" s="7">
        <f t="shared" si="1"/>
        <v>7.7486474099619312E-2</v>
      </c>
      <c r="AA37" s="7">
        <f t="shared" si="1"/>
        <v>0.23477446922217446</v>
      </c>
      <c r="AB37" s="176"/>
      <c r="AC37" s="7"/>
      <c r="AO37" s="157"/>
      <c r="AZ37" s="98"/>
    </row>
    <row r="38" spans="1:52" x14ac:dyDescent="0.2">
      <c r="A38" s="3" t="s">
        <v>31</v>
      </c>
      <c r="B38" s="1" t="s">
        <v>30</v>
      </c>
      <c r="C38" s="14">
        <v>122.35550000000001</v>
      </c>
      <c r="D38" s="10">
        <v>122.47490000000001</v>
      </c>
      <c r="E38" s="7">
        <v>122.42619999999999</v>
      </c>
      <c r="F38" s="7">
        <v>122.6932</v>
      </c>
      <c r="G38" s="7">
        <v>122.7041</v>
      </c>
      <c r="H38" s="7">
        <v>123.0964</v>
      </c>
      <c r="I38" s="7">
        <v>125.1176</v>
      </c>
      <c r="J38" s="7">
        <v>125.26739999999999</v>
      </c>
      <c r="K38" s="7">
        <v>125.14360000000001</v>
      </c>
      <c r="L38" s="7">
        <v>125.129</v>
      </c>
      <c r="M38" s="7">
        <v>124.9614</v>
      </c>
      <c r="N38" s="7">
        <v>125.07340000000001</v>
      </c>
      <c r="O38" s="11">
        <v>125.2282</v>
      </c>
      <c r="P38" s="7">
        <f t="shared" si="1"/>
        <v>9.7584497631899539E-2</v>
      </c>
      <c r="Q38" s="7">
        <f t="shared" si="1"/>
        <v>-3.9763249449487892E-2</v>
      </c>
      <c r="R38" s="7">
        <f t="shared" si="1"/>
        <v>0.21809057211610761</v>
      </c>
      <c r="S38" s="7">
        <f t="shared" si="1"/>
        <v>8.883947928648335E-3</v>
      </c>
      <c r="T38" s="7">
        <f t="shared" si="1"/>
        <v>0.31971221825514051</v>
      </c>
      <c r="U38" s="7">
        <f t="shared" si="1"/>
        <v>1.6419651590135804</v>
      </c>
      <c r="V38" s="7">
        <f t="shared" si="1"/>
        <v>0.11972736049924156</v>
      </c>
      <c r="W38" s="7">
        <f t="shared" si="1"/>
        <v>-9.8828585889056991E-2</v>
      </c>
      <c r="X38" s="7">
        <f t="shared" si="1"/>
        <v>-1.1666597412893267E-2</v>
      </c>
      <c r="Y38" s="7">
        <f t="shared" si="1"/>
        <v>-0.13394177209120769</v>
      </c>
      <c r="Z38" s="7">
        <f t="shared" si="1"/>
        <v>8.9627677026673028E-2</v>
      </c>
      <c r="AA38" s="7">
        <f t="shared" si="1"/>
        <v>0.12376732382744411</v>
      </c>
      <c r="AB38" s="176"/>
      <c r="AC38" s="7"/>
      <c r="AO38" s="157"/>
      <c r="AZ38" s="98"/>
    </row>
    <row r="39" spans="1:52" x14ac:dyDescent="0.2">
      <c r="A39" s="3" t="s">
        <v>33</v>
      </c>
      <c r="B39" s="1" t="s">
        <v>32</v>
      </c>
      <c r="C39" s="14">
        <v>119.2653</v>
      </c>
      <c r="D39" s="10">
        <v>120.5247</v>
      </c>
      <c r="E39" s="7">
        <v>120.8293</v>
      </c>
      <c r="F39" s="7">
        <v>120.83410000000001</v>
      </c>
      <c r="G39" s="7">
        <v>121.1617</v>
      </c>
      <c r="H39" s="7">
        <v>121.1919</v>
      </c>
      <c r="I39" s="7">
        <v>122.07250000000001</v>
      </c>
      <c r="J39" s="7">
        <v>122.17619999999999</v>
      </c>
      <c r="K39" s="7">
        <v>122.6982</v>
      </c>
      <c r="L39" s="7">
        <v>122.8017</v>
      </c>
      <c r="M39" s="7">
        <v>123.04219999999999</v>
      </c>
      <c r="N39" s="7">
        <v>123.5976</v>
      </c>
      <c r="O39" s="11">
        <v>123.5745</v>
      </c>
      <c r="P39" s="7">
        <f t="shared" si="1"/>
        <v>1.0559651466101201</v>
      </c>
      <c r="Q39" s="7">
        <f t="shared" si="1"/>
        <v>0.2527282789337022</v>
      </c>
      <c r="R39" s="7">
        <f t="shared" si="1"/>
        <v>3.9725463939648941E-3</v>
      </c>
      <c r="S39" s="7">
        <f t="shared" si="1"/>
        <v>0.27111552119806387</v>
      </c>
      <c r="T39" s="7">
        <f t="shared" si="1"/>
        <v>2.4925368330097526E-2</v>
      </c>
      <c r="U39" s="7">
        <f t="shared" si="1"/>
        <v>0.72661621775052709</v>
      </c>
      <c r="V39" s="7">
        <f t="shared" si="1"/>
        <v>8.4949517704633923E-2</v>
      </c>
      <c r="W39" s="7">
        <f t="shared" si="1"/>
        <v>0.42725178880993647</v>
      </c>
      <c r="X39" s="7">
        <f t="shared" si="1"/>
        <v>8.4353315696560197E-2</v>
      </c>
      <c r="Y39" s="7">
        <f t="shared" si="1"/>
        <v>0.19584419433932698</v>
      </c>
      <c r="Z39" s="7">
        <f t="shared" si="1"/>
        <v>0.45138984836097362</v>
      </c>
      <c r="AA39" s="7">
        <f t="shared" si="1"/>
        <v>-1.8689683294820816E-2</v>
      </c>
      <c r="AB39" s="176"/>
      <c r="AC39" s="7"/>
      <c r="AO39" s="157"/>
      <c r="AZ39" s="98"/>
    </row>
    <row r="40" spans="1:52" x14ac:dyDescent="0.2">
      <c r="A40" s="3" t="s">
        <v>34</v>
      </c>
      <c r="B40" s="1" t="s">
        <v>68</v>
      </c>
      <c r="C40" s="14">
        <v>107.18510000000001</v>
      </c>
      <c r="D40" s="10">
        <v>108.29770000000001</v>
      </c>
      <c r="E40" s="7">
        <v>108.4776</v>
      </c>
      <c r="F40" s="7">
        <v>108.86409999999999</v>
      </c>
      <c r="G40" s="7">
        <v>108.82599999999999</v>
      </c>
      <c r="H40" s="7">
        <v>108.91500000000001</v>
      </c>
      <c r="I40" s="7">
        <v>109.07510000000001</v>
      </c>
      <c r="J40" s="7">
        <v>109.2406</v>
      </c>
      <c r="K40" s="7">
        <v>109.06270000000001</v>
      </c>
      <c r="L40" s="7">
        <v>109.07170000000001</v>
      </c>
      <c r="M40" s="7">
        <v>109.09910000000001</v>
      </c>
      <c r="N40" s="7">
        <v>109.26860000000001</v>
      </c>
      <c r="O40" s="11">
        <v>109.2897</v>
      </c>
      <c r="P40" s="7">
        <f t="shared" si="1"/>
        <v>1.0380174110020892</v>
      </c>
      <c r="Q40" s="7">
        <f t="shared" si="1"/>
        <v>0.16611617790589206</v>
      </c>
      <c r="R40" s="7">
        <f t="shared" si="1"/>
        <v>0.35629475578368075</v>
      </c>
      <c r="S40" s="7">
        <f t="shared" si="1"/>
        <v>-3.4997763266310961E-2</v>
      </c>
      <c r="T40" s="7">
        <f t="shared" si="1"/>
        <v>8.1781927113017891E-2</v>
      </c>
      <c r="U40" s="7">
        <f t="shared" si="1"/>
        <v>0.14699536335674598</v>
      </c>
      <c r="V40" s="7">
        <f t="shared" si="1"/>
        <v>0.15173032158576469</v>
      </c>
      <c r="W40" s="7">
        <f t="shared" si="1"/>
        <v>-0.16285154054444403</v>
      </c>
      <c r="X40" s="7">
        <f t="shared" si="1"/>
        <v>8.2521338642820505E-3</v>
      </c>
      <c r="Y40" s="7">
        <f t="shared" si="1"/>
        <v>2.5121090071943582E-2</v>
      </c>
      <c r="Z40" s="7">
        <f t="shared" si="1"/>
        <v>0.15536333480294456</v>
      </c>
      <c r="AA40" s="7">
        <f t="shared" si="1"/>
        <v>1.9310213547158013E-2</v>
      </c>
      <c r="AB40" s="176"/>
      <c r="AC40" s="7"/>
      <c r="AO40" s="157"/>
      <c r="AZ40" s="98"/>
    </row>
    <row r="41" spans="1:52" x14ac:dyDescent="0.2">
      <c r="A41" s="56" t="s">
        <v>36</v>
      </c>
      <c r="B41" s="1" t="s">
        <v>35</v>
      </c>
      <c r="C41" s="14">
        <v>121.0939</v>
      </c>
      <c r="D41" s="10">
        <v>121.9615</v>
      </c>
      <c r="E41" s="7">
        <v>122.9635</v>
      </c>
      <c r="F41" s="7">
        <v>122.7342</v>
      </c>
      <c r="G41" s="7">
        <v>122.9208</v>
      </c>
      <c r="H41" s="7">
        <v>122.4118</v>
      </c>
      <c r="I41" s="7">
        <v>122.479</v>
      </c>
      <c r="J41" s="7">
        <v>122.4933</v>
      </c>
      <c r="K41" s="7">
        <v>122.60809999999999</v>
      </c>
      <c r="L41" s="7">
        <v>122.33920000000001</v>
      </c>
      <c r="M41" s="7">
        <v>122.9362</v>
      </c>
      <c r="N41" s="7">
        <v>123.4935</v>
      </c>
      <c r="O41" s="11">
        <v>123.693</v>
      </c>
      <c r="P41" s="7">
        <f t="shared" si="1"/>
        <v>0.71646878992252783</v>
      </c>
      <c r="Q41" s="7">
        <f t="shared" si="1"/>
        <v>0.82157074158648036</v>
      </c>
      <c r="R41" s="7">
        <f t="shared" si="1"/>
        <v>-0.18647810122515623</v>
      </c>
      <c r="S41" s="7">
        <f t="shared" si="1"/>
        <v>0.15203586286462822</v>
      </c>
      <c r="T41" s="7">
        <f t="shared" si="1"/>
        <v>-0.41408777033667238</v>
      </c>
      <c r="U41" s="7">
        <f t="shared" si="1"/>
        <v>5.4896668458432683E-2</v>
      </c>
      <c r="V41" s="7">
        <f t="shared" si="1"/>
        <v>1.1675470897056436E-2</v>
      </c>
      <c r="W41" s="7">
        <f t="shared" si="1"/>
        <v>9.3719411592297894E-2</v>
      </c>
      <c r="X41" s="7">
        <f t="shared" si="1"/>
        <v>-0.2193166683114639</v>
      </c>
      <c r="Y41" s="7">
        <f t="shared" si="1"/>
        <v>0.48798749705735706</v>
      </c>
      <c r="Z41" s="7">
        <f t="shared" si="1"/>
        <v>0.45332456998019943</v>
      </c>
      <c r="AA41" s="7">
        <f t="shared" si="1"/>
        <v>0.16154696401025193</v>
      </c>
      <c r="AB41" s="176"/>
      <c r="AC41" s="7"/>
      <c r="AO41" s="157"/>
      <c r="AZ41" s="98"/>
    </row>
    <row r="42" spans="1:52" x14ac:dyDescent="0.2">
      <c r="A42" s="3" t="s">
        <v>38</v>
      </c>
      <c r="B42" s="48" t="s">
        <v>37</v>
      </c>
      <c r="C42" s="26">
        <v>111.605</v>
      </c>
      <c r="D42" s="21">
        <v>112.3126</v>
      </c>
      <c r="E42" s="20">
        <v>112.8015</v>
      </c>
      <c r="F42" s="20">
        <v>113.2817</v>
      </c>
      <c r="G42" s="20">
        <v>113.2991</v>
      </c>
      <c r="H42" s="20">
        <v>113.1623</v>
      </c>
      <c r="I42" s="20">
        <v>113.1893</v>
      </c>
      <c r="J42" s="20">
        <v>114.0885</v>
      </c>
      <c r="K42" s="20">
        <v>113.7077</v>
      </c>
      <c r="L42" s="20">
        <v>113.8481</v>
      </c>
      <c r="M42" s="20">
        <v>114.0016</v>
      </c>
      <c r="N42" s="20">
        <v>114.0198</v>
      </c>
      <c r="O42" s="19">
        <v>114.26730000000001</v>
      </c>
      <c r="P42" s="20">
        <f t="shared" si="1"/>
        <v>0.6340217732180452</v>
      </c>
      <c r="Q42" s="20">
        <f t="shared" si="1"/>
        <v>0.43530289566798475</v>
      </c>
      <c r="R42" s="20">
        <f t="shared" si="1"/>
        <v>0.42570355890657163</v>
      </c>
      <c r="S42" s="20">
        <f t="shared" si="1"/>
        <v>1.5359938983962082E-2</v>
      </c>
      <c r="T42" s="20">
        <f t="shared" si="1"/>
        <v>-0.12074235364622828</v>
      </c>
      <c r="U42" s="20">
        <f t="shared" si="1"/>
        <v>2.3859536258984682E-2</v>
      </c>
      <c r="V42" s="20">
        <f t="shared" si="1"/>
        <v>0.79442138081955926</v>
      </c>
      <c r="W42" s="20">
        <f t="shared" si="1"/>
        <v>-0.33377597216195637</v>
      </c>
      <c r="X42" s="20">
        <f t="shared" si="1"/>
        <v>0.12347448765562899</v>
      </c>
      <c r="Y42" s="20">
        <f t="shared" si="1"/>
        <v>0.13482877623780631</v>
      </c>
      <c r="Z42" s="20">
        <f t="shared" si="1"/>
        <v>1.5964688214908668E-2</v>
      </c>
      <c r="AA42" s="20">
        <f t="shared" si="1"/>
        <v>0.21706756194976862</v>
      </c>
      <c r="AB42" s="14">
        <f>AVERAGE(D42:O42)</f>
        <v>113.49829166666667</v>
      </c>
      <c r="AC42" s="7"/>
      <c r="AO42" s="157"/>
      <c r="AZ42" s="98"/>
    </row>
    <row r="43" spans="1:52" x14ac:dyDescent="0.2">
      <c r="A43" s="3" t="s">
        <v>40</v>
      </c>
      <c r="B43" s="1" t="s">
        <v>39</v>
      </c>
      <c r="C43" s="14">
        <v>116.66840000000001</v>
      </c>
      <c r="D43" s="10">
        <v>117.5197</v>
      </c>
      <c r="E43" s="7">
        <v>117.92910000000001</v>
      </c>
      <c r="F43" s="7">
        <v>118.5757</v>
      </c>
      <c r="G43" s="7">
        <v>118.81010000000001</v>
      </c>
      <c r="H43" s="7">
        <v>117.9074</v>
      </c>
      <c r="I43" s="7">
        <v>117.15730000000001</v>
      </c>
      <c r="J43" s="7">
        <v>118.4182</v>
      </c>
      <c r="K43" s="7">
        <v>117.7958</v>
      </c>
      <c r="L43" s="7">
        <v>117.9238</v>
      </c>
      <c r="M43" s="7">
        <v>118.1765</v>
      </c>
      <c r="N43" s="7">
        <v>118.2052</v>
      </c>
      <c r="O43" s="11">
        <v>118.9807</v>
      </c>
      <c r="P43" s="7">
        <f t="shared" si="1"/>
        <v>0.72967487340187642</v>
      </c>
      <c r="Q43" s="7">
        <f t="shared" si="1"/>
        <v>0.34836712483099008</v>
      </c>
      <c r="R43" s="7">
        <f t="shared" si="1"/>
        <v>0.54829554367835609</v>
      </c>
      <c r="S43" s="7">
        <f t="shared" si="1"/>
        <v>0.19767962575806675</v>
      </c>
      <c r="T43" s="7">
        <f t="shared" si="1"/>
        <v>-0.75978389042683248</v>
      </c>
      <c r="U43" s="7">
        <f t="shared" si="1"/>
        <v>-0.63617720346643991</v>
      </c>
      <c r="V43" s="7">
        <f t="shared" si="1"/>
        <v>1.0762453556031015</v>
      </c>
      <c r="W43" s="7">
        <f t="shared" si="1"/>
        <v>-0.52559488321896375</v>
      </c>
      <c r="X43" s="7">
        <f t="shared" si="1"/>
        <v>0.1086626178522495</v>
      </c>
      <c r="Y43" s="7">
        <f t="shared" si="1"/>
        <v>0.21429092346074699</v>
      </c>
      <c r="Z43" s="7">
        <f t="shared" si="1"/>
        <v>2.4285708241486771E-2</v>
      </c>
      <c r="AA43" s="7">
        <f t="shared" si="1"/>
        <v>0.65606250824836287</v>
      </c>
      <c r="AB43" s="176"/>
      <c r="AC43" s="7"/>
      <c r="AO43" s="157"/>
      <c r="AZ43" s="98"/>
    </row>
    <row r="44" spans="1:52" x14ac:dyDescent="0.2">
      <c r="A44" s="3" t="s">
        <v>41</v>
      </c>
      <c r="B44" s="1" t="s">
        <v>69</v>
      </c>
      <c r="C44" s="14">
        <v>110.1713</v>
      </c>
      <c r="D44" s="10">
        <v>111.2188</v>
      </c>
      <c r="E44" s="7">
        <v>112.34990000000001</v>
      </c>
      <c r="F44" s="7">
        <v>112.4567</v>
      </c>
      <c r="G44" s="7">
        <v>112.5645</v>
      </c>
      <c r="H44" s="7">
        <v>112.6811</v>
      </c>
      <c r="I44" s="7">
        <v>112.96259999999999</v>
      </c>
      <c r="J44" s="7">
        <v>114.7265</v>
      </c>
      <c r="K44" s="7">
        <v>113.6169</v>
      </c>
      <c r="L44" s="7">
        <v>114.00620000000001</v>
      </c>
      <c r="M44" s="7">
        <v>113.9905</v>
      </c>
      <c r="N44" s="7">
        <v>114.1323</v>
      </c>
      <c r="O44" s="11">
        <v>114.2509</v>
      </c>
      <c r="P44" s="7">
        <f t="shared" si="1"/>
        <v>0.95079208468993226</v>
      </c>
      <c r="Q44" s="7">
        <f t="shared" si="1"/>
        <v>1.0170043194136276</v>
      </c>
      <c r="R44" s="7">
        <f t="shared" si="1"/>
        <v>9.5060164717541071E-2</v>
      </c>
      <c r="S44" s="7">
        <f t="shared" si="1"/>
        <v>9.5859117331379501E-2</v>
      </c>
      <c r="T44" s="7">
        <f t="shared" si="1"/>
        <v>0.10358505567919314</v>
      </c>
      <c r="U44" s="7">
        <f t="shared" si="1"/>
        <v>0.24982006742922647</v>
      </c>
      <c r="V44" s="7">
        <f t="shared" si="1"/>
        <v>1.5614902631490484</v>
      </c>
      <c r="W44" s="7">
        <f t="shared" si="1"/>
        <v>-0.9671697471813403</v>
      </c>
      <c r="X44" s="7">
        <f t="shared" si="1"/>
        <v>0.34264268783957819</v>
      </c>
      <c r="Y44" s="7">
        <f t="shared" si="1"/>
        <v>-1.3771180865610461E-2</v>
      </c>
      <c r="Z44" s="7">
        <f t="shared" si="1"/>
        <v>0.12439633127322319</v>
      </c>
      <c r="AA44" s="7">
        <f t="shared" si="1"/>
        <v>0.10391449221648973</v>
      </c>
      <c r="AB44" s="176"/>
      <c r="AC44" s="7"/>
      <c r="AO44" s="157"/>
      <c r="AZ44" s="98"/>
    </row>
    <row r="45" spans="1:52" x14ac:dyDescent="0.2">
      <c r="A45" s="3" t="s">
        <v>42</v>
      </c>
      <c r="B45" s="1" t="s">
        <v>70</v>
      </c>
      <c r="C45" s="14">
        <v>108.75960000000001</v>
      </c>
      <c r="D45" s="10">
        <v>108.6242</v>
      </c>
      <c r="E45" s="7">
        <v>108.71810000000001</v>
      </c>
      <c r="F45" s="7">
        <v>108.65260000000001</v>
      </c>
      <c r="G45" s="7">
        <v>108.5697</v>
      </c>
      <c r="H45" s="7">
        <v>108.6384</v>
      </c>
      <c r="I45" s="7">
        <v>108.8297</v>
      </c>
      <c r="J45" s="7">
        <v>108.4175</v>
      </c>
      <c r="K45" s="7">
        <v>109.33839999999999</v>
      </c>
      <c r="L45" s="7">
        <v>109.33839999999999</v>
      </c>
      <c r="M45" s="7">
        <v>109.3976</v>
      </c>
      <c r="N45" s="7">
        <v>108.7266</v>
      </c>
      <c r="O45" s="11">
        <v>109.5689</v>
      </c>
      <c r="P45" s="7">
        <f t="shared" si="1"/>
        <v>-0.1244947572444218</v>
      </c>
      <c r="Q45" s="7">
        <f t="shared" si="1"/>
        <v>8.6444825370410067E-2</v>
      </c>
      <c r="R45" s="7">
        <f t="shared" si="1"/>
        <v>-6.0247557674389191E-2</v>
      </c>
      <c r="S45" s="7">
        <f t="shared" si="1"/>
        <v>-7.6298220199065001E-2</v>
      </c>
      <c r="T45" s="7">
        <f t="shared" si="1"/>
        <v>6.3277323231073559E-2</v>
      </c>
      <c r="U45" s="7">
        <f t="shared" si="1"/>
        <v>0.17608874946611716</v>
      </c>
      <c r="V45" s="7">
        <f t="shared" si="1"/>
        <v>-0.37875690183837551</v>
      </c>
      <c r="W45" s="7">
        <f t="shared" si="1"/>
        <v>0.84940161874235143</v>
      </c>
      <c r="X45" s="7">
        <f t="shared" si="1"/>
        <v>0</v>
      </c>
      <c r="Y45" s="7">
        <f t="shared" si="1"/>
        <v>5.4143832358992026E-2</v>
      </c>
      <c r="Z45" s="7">
        <f t="shared" si="1"/>
        <v>-0.61335897679655882</v>
      </c>
      <c r="AA45" s="7">
        <f t="shared" si="1"/>
        <v>0.7746954287175305</v>
      </c>
      <c r="AB45" s="176"/>
      <c r="AC45" s="7"/>
      <c r="AO45" s="157"/>
      <c r="AZ45" s="98"/>
    </row>
    <row r="46" spans="1:52" x14ac:dyDescent="0.2">
      <c r="A46" s="3" t="s">
        <v>44</v>
      </c>
      <c r="B46" s="1" t="s">
        <v>43</v>
      </c>
      <c r="C46" s="14">
        <v>116.3824</v>
      </c>
      <c r="D46" s="10">
        <v>117.176</v>
      </c>
      <c r="E46" s="7">
        <v>117.2235</v>
      </c>
      <c r="F46" s="7">
        <v>117.9606</v>
      </c>
      <c r="G46" s="7">
        <v>117.45059999999999</v>
      </c>
      <c r="H46" s="7">
        <v>117.4513</v>
      </c>
      <c r="I46" s="7">
        <v>117.49979999999999</v>
      </c>
      <c r="J46" s="7">
        <v>118.4216</v>
      </c>
      <c r="K46" s="7">
        <v>118.49460000000001</v>
      </c>
      <c r="L46" s="7">
        <v>118.4984</v>
      </c>
      <c r="M46" s="7">
        <v>118.85590000000001</v>
      </c>
      <c r="N46" s="7">
        <v>119.0074</v>
      </c>
      <c r="O46" s="11">
        <v>119.0111</v>
      </c>
      <c r="P46" s="7">
        <f t="shared" si="1"/>
        <v>0.6818900452302048</v>
      </c>
      <c r="Q46" s="7">
        <f t="shared" si="1"/>
        <v>4.0537311394824388E-2</v>
      </c>
      <c r="R46" s="7">
        <f t="shared" si="1"/>
        <v>0.62879883299850114</v>
      </c>
      <c r="S46" s="7">
        <f t="shared" si="1"/>
        <v>-0.43234775001144882</v>
      </c>
      <c r="T46" s="7">
        <f t="shared" si="1"/>
        <v>5.959952524797888E-4</v>
      </c>
      <c r="U46" s="7">
        <f t="shared" si="1"/>
        <v>4.1293710669860609E-2</v>
      </c>
      <c r="V46" s="7">
        <f t="shared" si="1"/>
        <v>0.78451197363740588</v>
      </c>
      <c r="W46" s="7">
        <f t="shared" si="1"/>
        <v>6.1644159511446812E-2</v>
      </c>
      <c r="X46" s="7">
        <f t="shared" si="1"/>
        <v>3.2068971919380711E-3</v>
      </c>
      <c r="Y46" s="7">
        <f t="shared" si="1"/>
        <v>0.30169183718936432</v>
      </c>
      <c r="Z46" s="7">
        <f t="shared" si="1"/>
        <v>0.12746527517775613</v>
      </c>
      <c r="AA46" s="7">
        <f t="shared" si="1"/>
        <v>3.1090503615698937E-3</v>
      </c>
      <c r="AB46" s="176"/>
      <c r="AC46" s="7"/>
      <c r="AO46" s="157"/>
      <c r="AZ46" s="98"/>
    </row>
    <row r="47" spans="1:52" x14ac:dyDescent="0.2">
      <c r="A47" s="3" t="s">
        <v>46</v>
      </c>
      <c r="B47" s="1" t="s">
        <v>45</v>
      </c>
      <c r="C47" s="14">
        <v>104.09139999999999</v>
      </c>
      <c r="D47" s="10">
        <v>104.30710000000001</v>
      </c>
      <c r="E47" s="7">
        <v>104.5398</v>
      </c>
      <c r="F47" s="7">
        <v>104.76909999999999</v>
      </c>
      <c r="G47" s="7">
        <v>104.92619999999999</v>
      </c>
      <c r="H47" s="7">
        <v>104.4657</v>
      </c>
      <c r="I47" s="7">
        <v>103.9436</v>
      </c>
      <c r="J47" s="7">
        <v>104.0187</v>
      </c>
      <c r="K47" s="7">
        <v>104.28319999999999</v>
      </c>
      <c r="L47" s="7">
        <v>103.6708</v>
      </c>
      <c r="M47" s="7">
        <v>103.3728</v>
      </c>
      <c r="N47" s="7">
        <v>103.2871</v>
      </c>
      <c r="O47" s="11">
        <v>103.5941</v>
      </c>
      <c r="P47" s="7">
        <f t="shared" si="1"/>
        <v>0.20722173013333708</v>
      </c>
      <c r="Q47" s="7">
        <f t="shared" si="1"/>
        <v>0.22309123731749239</v>
      </c>
      <c r="R47" s="7">
        <f t="shared" si="1"/>
        <v>0.21934229833995758</v>
      </c>
      <c r="S47" s="7">
        <f t="shared" si="1"/>
        <v>0.14994879215341145</v>
      </c>
      <c r="T47" s="7">
        <f t="shared" si="1"/>
        <v>-0.43887989844290193</v>
      </c>
      <c r="U47" s="7">
        <f t="shared" si="1"/>
        <v>-0.49978126791855576</v>
      </c>
      <c r="V47" s="7">
        <f t="shared" si="1"/>
        <v>7.2250720583077702E-2</v>
      </c>
      <c r="W47" s="7">
        <f t="shared" si="1"/>
        <v>0.25428120136090743</v>
      </c>
      <c r="X47" s="7">
        <f t="shared" si="1"/>
        <v>-0.58724703499700226</v>
      </c>
      <c r="Y47" s="7">
        <f t="shared" si="1"/>
        <v>-0.28744834611096071</v>
      </c>
      <c r="Z47" s="7">
        <f t="shared" si="1"/>
        <v>-8.2903819960379113E-2</v>
      </c>
      <c r="AA47" s="7">
        <f t="shared" si="1"/>
        <v>0.29722976054125072</v>
      </c>
      <c r="AB47" s="176"/>
      <c r="AC47" s="7"/>
      <c r="AO47" s="157"/>
      <c r="AZ47" s="98"/>
    </row>
    <row r="48" spans="1:52" x14ac:dyDescent="0.2">
      <c r="A48" s="56" t="s">
        <v>47</v>
      </c>
      <c r="B48" s="1" t="s">
        <v>71</v>
      </c>
      <c r="C48" s="14">
        <v>111.7676</v>
      </c>
      <c r="D48" s="10">
        <v>112.2591</v>
      </c>
      <c r="E48" s="7">
        <v>112.2591</v>
      </c>
      <c r="F48" s="7">
        <v>113.3763</v>
      </c>
      <c r="G48" s="7">
        <v>113.3763</v>
      </c>
      <c r="H48" s="7">
        <v>113.3764</v>
      </c>
      <c r="I48" s="7">
        <v>113.735</v>
      </c>
      <c r="J48" s="7">
        <v>113.7351</v>
      </c>
      <c r="K48" s="7">
        <v>113.7351</v>
      </c>
      <c r="L48" s="7">
        <v>113.94840000000001</v>
      </c>
      <c r="M48" s="7">
        <v>114.42449999999999</v>
      </c>
      <c r="N48" s="7">
        <v>114.42449999999999</v>
      </c>
      <c r="O48" s="11">
        <v>114.42449999999999</v>
      </c>
      <c r="P48" s="7">
        <f t="shared" si="1"/>
        <v>0.43975177063836207</v>
      </c>
      <c r="Q48" s="7">
        <f t="shared" si="1"/>
        <v>0</v>
      </c>
      <c r="R48" s="7">
        <f t="shared" si="1"/>
        <v>0.99519771671071378</v>
      </c>
      <c r="S48" s="7">
        <f t="shared" si="1"/>
        <v>0</v>
      </c>
      <c r="T48" s="7">
        <f t="shared" si="1"/>
        <v>8.8201855240751067E-5</v>
      </c>
      <c r="U48" s="7">
        <f t="shared" si="1"/>
        <v>0.3162915739077935</v>
      </c>
      <c r="V48" s="7">
        <f t="shared" si="1"/>
        <v>8.7923682246731133E-5</v>
      </c>
      <c r="W48" s="7">
        <f t="shared" si="1"/>
        <v>0</v>
      </c>
      <c r="X48" s="7">
        <f t="shared" si="1"/>
        <v>0.18754104933305885</v>
      </c>
      <c r="Y48" s="7">
        <f t="shared" si="1"/>
        <v>0.41782069778951542</v>
      </c>
      <c r="Z48" s="7">
        <f t="shared" si="1"/>
        <v>0</v>
      </c>
      <c r="AA48" s="7">
        <f t="shared" si="1"/>
        <v>0</v>
      </c>
      <c r="AB48" s="14"/>
      <c r="AC48" s="7"/>
      <c r="AO48" s="157"/>
      <c r="AZ48" s="98"/>
    </row>
    <row r="49" spans="1:52" x14ac:dyDescent="0.2">
      <c r="A49" s="56"/>
      <c r="B49" s="48" t="s">
        <v>48</v>
      </c>
      <c r="C49" s="26">
        <v>94.158479999999997</v>
      </c>
      <c r="D49" s="21">
        <v>92.419719999999998</v>
      </c>
      <c r="E49" s="20">
        <v>91.233509999999995</v>
      </c>
      <c r="F49" s="20">
        <v>92.084310000000002</v>
      </c>
      <c r="G49" s="20">
        <v>91.553539999999998</v>
      </c>
      <c r="H49" s="20">
        <v>90.524770000000004</v>
      </c>
      <c r="I49" s="20">
        <v>90.431520000000006</v>
      </c>
      <c r="J49" s="20">
        <v>91.587199999999996</v>
      </c>
      <c r="K49" s="20">
        <v>91.830510000000004</v>
      </c>
      <c r="L49" s="20">
        <v>92.411600000000007</v>
      </c>
      <c r="M49" s="20">
        <v>93.115639999999999</v>
      </c>
      <c r="N49" s="20">
        <v>93.949200000000005</v>
      </c>
      <c r="O49" s="19">
        <v>94.104690000000005</v>
      </c>
      <c r="P49" s="20">
        <f t="shared" si="1"/>
        <v>-1.8466313389935769</v>
      </c>
      <c r="Q49" s="20">
        <f t="shared" si="1"/>
        <v>-1.283503131149935</v>
      </c>
      <c r="R49" s="20">
        <f t="shared" si="1"/>
        <v>0.9325520853028747</v>
      </c>
      <c r="S49" s="20">
        <f t="shared" si="1"/>
        <v>-0.57639569650899691</v>
      </c>
      <c r="T49" s="20">
        <f t="shared" si="1"/>
        <v>-1.1236812907507392</v>
      </c>
      <c r="U49" s="20">
        <f t="shared" si="1"/>
        <v>-0.10301047989406391</v>
      </c>
      <c r="V49" s="20">
        <f t="shared" si="1"/>
        <v>1.2779614895337263</v>
      </c>
      <c r="W49" s="20">
        <f t="shared" si="1"/>
        <v>0.26565939345236905</v>
      </c>
      <c r="X49" s="20">
        <f t="shared" si="1"/>
        <v>0.63278533463442943</v>
      </c>
      <c r="Y49" s="20">
        <f t="shared" si="1"/>
        <v>0.76185240813922916</v>
      </c>
      <c r="Z49" s="20">
        <f t="shared" si="1"/>
        <v>0.8951879619793256</v>
      </c>
      <c r="AA49" s="20">
        <f t="shared" si="1"/>
        <v>0.16550433638604728</v>
      </c>
      <c r="AB49" s="14">
        <f>(AB29/AB33)*100</f>
        <v>92.109589399636633</v>
      </c>
      <c r="AC49" s="7"/>
      <c r="AO49" s="157"/>
      <c r="AZ49" s="98"/>
    </row>
    <row r="50" spans="1:52" x14ac:dyDescent="0.2">
      <c r="A50" s="56"/>
      <c r="B50" s="48" t="s">
        <v>73</v>
      </c>
      <c r="C50" s="26">
        <v>105.1275</v>
      </c>
      <c r="D50" s="21">
        <v>103.333</v>
      </c>
      <c r="E50" s="20">
        <v>101.61539999999999</v>
      </c>
      <c r="F50" s="20">
        <v>102.1193</v>
      </c>
      <c r="G50" s="20">
        <v>100.9618</v>
      </c>
      <c r="H50" s="20">
        <v>100.3301</v>
      </c>
      <c r="I50" s="20">
        <v>100.3034</v>
      </c>
      <c r="J50" s="20">
        <v>101.1799</v>
      </c>
      <c r="K50" s="20">
        <v>102.0175</v>
      </c>
      <c r="L50" s="20">
        <v>102.59269999999999</v>
      </c>
      <c r="M50" s="20">
        <v>103.4149</v>
      </c>
      <c r="N50" s="20">
        <v>104.6755</v>
      </c>
      <c r="O50" s="19">
        <v>105.27970000000001</v>
      </c>
      <c r="P50" s="20">
        <f t="shared" si="1"/>
        <v>-1.7069748638557936</v>
      </c>
      <c r="Q50" s="20">
        <f t="shared" si="1"/>
        <v>-1.66219891031907</v>
      </c>
      <c r="R50" s="20">
        <f t="shared" si="1"/>
        <v>0.49588940259055381</v>
      </c>
      <c r="S50" s="20">
        <f t="shared" ref="S50:AA50" si="2">(G50-F50)/F50*100</f>
        <v>-1.1334781965798815</v>
      </c>
      <c r="T50" s="20">
        <f t="shared" si="2"/>
        <v>-0.62568218870899195</v>
      </c>
      <c r="U50" s="20">
        <f t="shared" si="2"/>
        <v>-2.6612153282021322E-2</v>
      </c>
      <c r="V50" s="20">
        <f t="shared" si="2"/>
        <v>0.87384874291400616</v>
      </c>
      <c r="W50" s="20">
        <f t="shared" si="2"/>
        <v>0.82783240544811243</v>
      </c>
      <c r="X50" s="20">
        <f t="shared" si="2"/>
        <v>0.56382483397455851</v>
      </c>
      <c r="Y50" s="20">
        <f t="shared" si="2"/>
        <v>0.80142154363810425</v>
      </c>
      <c r="Z50" s="20">
        <f t="shared" si="2"/>
        <v>1.2189732814130232</v>
      </c>
      <c r="AA50" s="20">
        <f t="shared" si="2"/>
        <v>0.57721243270871014</v>
      </c>
      <c r="AB50" s="14">
        <f>(AB29/AB42)*100</f>
        <v>102.32177503405889</v>
      </c>
      <c r="AC50" s="7"/>
      <c r="AO50" s="157"/>
      <c r="AZ50" s="98"/>
    </row>
    <row r="51" spans="1:52" ht="18" customHeight="1" x14ac:dyDescent="0.2">
      <c r="B51" s="22" t="s">
        <v>53</v>
      </c>
      <c r="C51" s="27"/>
      <c r="D51" s="24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4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176"/>
      <c r="AC51" s="7"/>
      <c r="AO51" s="157"/>
      <c r="AZ51" s="98"/>
    </row>
    <row r="52" spans="1:52" x14ac:dyDescent="0.2">
      <c r="A52" s="56" t="s">
        <v>14</v>
      </c>
      <c r="B52" s="48" t="s">
        <v>15</v>
      </c>
      <c r="C52" s="26">
        <v>131.0917</v>
      </c>
      <c r="D52" s="21">
        <v>134.2577</v>
      </c>
      <c r="E52" s="20">
        <v>136.23249999999999</v>
      </c>
      <c r="F52" s="20">
        <v>133.7611</v>
      </c>
      <c r="G52" s="20">
        <v>133.35659999999999</v>
      </c>
      <c r="H52" s="20">
        <v>130.10050000000001</v>
      </c>
      <c r="I52" s="20">
        <v>128.62469999999999</v>
      </c>
      <c r="J52" s="20">
        <v>129.71039999999999</v>
      </c>
      <c r="K52" s="20">
        <v>132.91239999999999</v>
      </c>
      <c r="L52" s="20">
        <v>132.20419999999999</v>
      </c>
      <c r="M52" s="20">
        <v>136.4522</v>
      </c>
      <c r="N52" s="20">
        <v>139.81489999999999</v>
      </c>
      <c r="O52" s="19">
        <v>140.30869999999999</v>
      </c>
      <c r="P52" s="20">
        <f t="shared" ref="P52:AA71" si="3">(D52-C52)/C52*100</f>
        <v>2.4151033208052048</v>
      </c>
      <c r="Q52" s="20">
        <f t="shared" si="3"/>
        <v>1.4709025999998417</v>
      </c>
      <c r="R52" s="20">
        <f t="shared" si="3"/>
        <v>-1.8141045638889315</v>
      </c>
      <c r="S52" s="20">
        <f t="shared" si="3"/>
        <v>-0.30240480976906814</v>
      </c>
      <c r="T52" s="20">
        <f t="shared" si="3"/>
        <v>-2.4416489322613018</v>
      </c>
      <c r="U52" s="20">
        <f t="shared" si="3"/>
        <v>-1.1343538264649411</v>
      </c>
      <c r="V52" s="20">
        <f t="shared" si="3"/>
        <v>0.84408360136117166</v>
      </c>
      <c r="W52" s="20">
        <f t="shared" si="3"/>
        <v>2.4685761511798581</v>
      </c>
      <c r="X52" s="20">
        <f t="shared" si="3"/>
        <v>-0.53283215110102977</v>
      </c>
      <c r="Y52" s="20">
        <f t="shared" si="3"/>
        <v>3.2132110780141776</v>
      </c>
      <c r="Z52" s="20">
        <f t="shared" si="3"/>
        <v>2.4643794676817152</v>
      </c>
      <c r="AA52" s="20">
        <f t="shared" si="3"/>
        <v>0.35318124177036436</v>
      </c>
      <c r="AB52" s="14">
        <f>AVERAGE(D52:O52)</f>
        <v>133.97799166666667</v>
      </c>
      <c r="AC52" s="7"/>
      <c r="AO52" s="157"/>
      <c r="AZ52" s="98"/>
    </row>
    <row r="53" spans="1:52" x14ac:dyDescent="0.2">
      <c r="A53" s="3" t="s">
        <v>16</v>
      </c>
      <c r="B53" s="1" t="s">
        <v>75</v>
      </c>
      <c r="C53" s="14">
        <v>131.0917</v>
      </c>
      <c r="D53" s="10">
        <v>134.2577</v>
      </c>
      <c r="E53" s="7">
        <v>136.23249999999999</v>
      </c>
      <c r="F53" s="7">
        <v>133.7611</v>
      </c>
      <c r="G53" s="7">
        <v>133.35659999999999</v>
      </c>
      <c r="H53" s="7">
        <v>130.10050000000001</v>
      </c>
      <c r="I53" s="7">
        <v>128.62469999999999</v>
      </c>
      <c r="J53" s="7">
        <v>129.71039999999999</v>
      </c>
      <c r="K53" s="7">
        <v>132.91239999999999</v>
      </c>
      <c r="L53" s="7">
        <v>132.20419999999999</v>
      </c>
      <c r="M53" s="7">
        <v>136.4522</v>
      </c>
      <c r="N53" s="7">
        <v>139.81489999999999</v>
      </c>
      <c r="O53" s="11">
        <v>140.30869999999999</v>
      </c>
      <c r="P53" s="7">
        <f t="shared" si="3"/>
        <v>2.4151033208052048</v>
      </c>
      <c r="Q53" s="7">
        <f t="shared" si="3"/>
        <v>1.4709025999998417</v>
      </c>
      <c r="R53" s="7">
        <f t="shared" si="3"/>
        <v>-1.8141045638889315</v>
      </c>
      <c r="S53" s="7">
        <f t="shared" si="3"/>
        <v>-0.30240480976906814</v>
      </c>
      <c r="T53" s="7">
        <f t="shared" si="3"/>
        <v>-2.4416489322613018</v>
      </c>
      <c r="U53" s="7">
        <f t="shared" si="3"/>
        <v>-1.1343538264649411</v>
      </c>
      <c r="V53" s="7">
        <f t="shared" si="3"/>
        <v>0.84408360136117166</v>
      </c>
      <c r="W53" s="7">
        <f t="shared" si="3"/>
        <v>2.4685761511798581</v>
      </c>
      <c r="X53" s="7">
        <f t="shared" si="3"/>
        <v>-0.53283215110102977</v>
      </c>
      <c r="Y53" s="7">
        <f t="shared" si="3"/>
        <v>3.2132110780141776</v>
      </c>
      <c r="Z53" s="7">
        <f t="shared" si="3"/>
        <v>2.4643794676817152</v>
      </c>
      <c r="AA53" s="7">
        <f t="shared" si="3"/>
        <v>0.35318124177036436</v>
      </c>
      <c r="AB53" s="176"/>
      <c r="AC53" s="7"/>
      <c r="AO53" s="157"/>
      <c r="AZ53" s="98"/>
    </row>
    <row r="54" spans="1:52" x14ac:dyDescent="0.2">
      <c r="A54" s="56" t="s">
        <v>20</v>
      </c>
      <c r="B54" s="48" t="s">
        <v>21</v>
      </c>
      <c r="C54" s="26">
        <v>125.79089999999999</v>
      </c>
      <c r="D54" s="21">
        <v>126.72709999999999</v>
      </c>
      <c r="E54" s="20">
        <v>126.87220000000001</v>
      </c>
      <c r="F54" s="20">
        <v>126.86239999999999</v>
      </c>
      <c r="G54" s="20">
        <v>126.1</v>
      </c>
      <c r="H54" s="20">
        <v>126.5528</v>
      </c>
      <c r="I54" s="20">
        <v>126.8917</v>
      </c>
      <c r="J54" s="20">
        <v>127.4319</v>
      </c>
      <c r="K54" s="20">
        <v>127.68689999999999</v>
      </c>
      <c r="L54" s="20">
        <v>127.8077</v>
      </c>
      <c r="M54" s="20">
        <v>127.94199999999999</v>
      </c>
      <c r="N54" s="20">
        <v>128.322</v>
      </c>
      <c r="O54" s="19">
        <v>129.17830000000001</v>
      </c>
      <c r="P54" s="20">
        <f t="shared" si="3"/>
        <v>0.74425097522952732</v>
      </c>
      <c r="Q54" s="20">
        <f t="shared" si="3"/>
        <v>0.11449800397863878</v>
      </c>
      <c r="R54" s="20">
        <f t="shared" si="3"/>
        <v>-7.724308398540174E-3</v>
      </c>
      <c r="S54" s="20">
        <f t="shared" si="3"/>
        <v>-0.6009660860901257</v>
      </c>
      <c r="T54" s="20">
        <f t="shared" si="3"/>
        <v>0.35908009516257777</v>
      </c>
      <c r="U54" s="20">
        <f t="shared" si="3"/>
        <v>0.26779336371853907</v>
      </c>
      <c r="V54" s="20">
        <f t="shared" si="3"/>
        <v>0.42571736370463842</v>
      </c>
      <c r="W54" s="20">
        <f t="shared" si="3"/>
        <v>0.20010688061623144</v>
      </c>
      <c r="X54" s="20">
        <f t="shared" si="3"/>
        <v>9.460641616328902E-2</v>
      </c>
      <c r="Y54" s="20">
        <f t="shared" si="3"/>
        <v>0.10507974089197764</v>
      </c>
      <c r="Z54" s="20">
        <f t="shared" si="3"/>
        <v>0.29700958246706294</v>
      </c>
      <c r="AA54" s="20">
        <f t="shared" si="3"/>
        <v>0.66730568413834301</v>
      </c>
      <c r="AB54" s="14">
        <f>AVERAGE(D54:O54)</f>
        <v>127.36458333333333</v>
      </c>
      <c r="AC54" s="7"/>
      <c r="AO54" s="157"/>
      <c r="AZ54" s="98"/>
    </row>
    <row r="55" spans="1:52" x14ac:dyDescent="0.2">
      <c r="A55" s="56" t="s">
        <v>22</v>
      </c>
      <c r="B55" s="48" t="s">
        <v>23</v>
      </c>
      <c r="C55" s="26">
        <v>127.3788</v>
      </c>
      <c r="D55" s="21">
        <v>128.4075</v>
      </c>
      <c r="E55" s="20">
        <v>128.50470000000001</v>
      </c>
      <c r="F55" s="20">
        <v>128.4633</v>
      </c>
      <c r="G55" s="20">
        <v>127.5513</v>
      </c>
      <c r="H55" s="20">
        <v>128.01169999999999</v>
      </c>
      <c r="I55" s="20">
        <v>128.22450000000001</v>
      </c>
      <c r="J55" s="20">
        <v>128.73140000000001</v>
      </c>
      <c r="K55" s="20">
        <v>128.95410000000001</v>
      </c>
      <c r="L55" s="20">
        <v>129.03649999999999</v>
      </c>
      <c r="M55" s="20">
        <v>129.17570000000001</v>
      </c>
      <c r="N55" s="20">
        <v>129.57220000000001</v>
      </c>
      <c r="O55" s="19">
        <v>130.5735</v>
      </c>
      <c r="P55" s="20">
        <f t="shared" si="3"/>
        <v>0.80759121612073648</v>
      </c>
      <c r="Q55" s="20">
        <f t="shared" si="3"/>
        <v>7.5696513054155756E-2</v>
      </c>
      <c r="R55" s="20">
        <f t="shared" si="3"/>
        <v>-3.2216720477935896E-2</v>
      </c>
      <c r="S55" s="20">
        <f t="shared" si="3"/>
        <v>-0.70993038478694392</v>
      </c>
      <c r="T55" s="20">
        <f t="shared" si="3"/>
        <v>0.36095280879143748</v>
      </c>
      <c r="U55" s="20">
        <f t="shared" si="3"/>
        <v>0.16623480509985858</v>
      </c>
      <c r="V55" s="20">
        <f t="shared" si="3"/>
        <v>0.39532226680548704</v>
      </c>
      <c r="W55" s="20">
        <f t="shared" si="3"/>
        <v>0.17299586581051959</v>
      </c>
      <c r="X55" s="20">
        <f t="shared" si="3"/>
        <v>6.3898705043095555E-2</v>
      </c>
      <c r="Y55" s="20">
        <f t="shared" si="3"/>
        <v>0.10787645356160208</v>
      </c>
      <c r="Z55" s="20">
        <f t="shared" si="3"/>
        <v>0.30694627549918685</v>
      </c>
      <c r="AA55" s="20">
        <f t="shared" si="3"/>
        <v>0.77277378943939068</v>
      </c>
      <c r="AB55" s="176"/>
      <c r="AC55" s="7"/>
      <c r="AO55" s="157"/>
      <c r="AZ55" s="98"/>
    </row>
    <row r="56" spans="1:52" x14ac:dyDescent="0.2">
      <c r="A56" s="3" t="s">
        <v>24</v>
      </c>
      <c r="B56" s="1" t="s">
        <v>25</v>
      </c>
      <c r="C56" s="14">
        <v>135.44929999999999</v>
      </c>
      <c r="D56" s="10">
        <v>136.54419999999999</v>
      </c>
      <c r="E56" s="7">
        <v>135.94380000000001</v>
      </c>
      <c r="F56" s="7">
        <v>135.221</v>
      </c>
      <c r="G56" s="7">
        <v>132.46080000000001</v>
      </c>
      <c r="H56" s="7">
        <v>133.39590000000001</v>
      </c>
      <c r="I56" s="7">
        <v>132.55500000000001</v>
      </c>
      <c r="J56" s="7">
        <v>133.40710000000001</v>
      </c>
      <c r="K56" s="7">
        <v>133.54640000000001</v>
      </c>
      <c r="L56" s="7">
        <v>133.58709999999999</v>
      </c>
      <c r="M56" s="7">
        <v>133.5874</v>
      </c>
      <c r="N56" s="7">
        <v>134.06890000000001</v>
      </c>
      <c r="O56" s="11">
        <v>136.3348</v>
      </c>
      <c r="P56" s="7">
        <f t="shared" si="3"/>
        <v>0.80834673933345946</v>
      </c>
      <c r="Q56" s="7">
        <f t="shared" si="3"/>
        <v>-0.43971109721246249</v>
      </c>
      <c r="R56" s="7">
        <f t="shared" si="3"/>
        <v>-0.53169030143339124</v>
      </c>
      <c r="S56" s="7">
        <f t="shared" si="3"/>
        <v>-2.0412509891215103</v>
      </c>
      <c r="T56" s="7">
        <f t="shared" si="3"/>
        <v>0.70594470213074778</v>
      </c>
      <c r="U56" s="7">
        <f t="shared" si="3"/>
        <v>-0.63037919456295488</v>
      </c>
      <c r="V56" s="7">
        <f t="shared" si="3"/>
        <v>0.64282750556373369</v>
      </c>
      <c r="W56" s="7">
        <f t="shared" si="3"/>
        <v>0.10441723116685057</v>
      </c>
      <c r="X56" s="7">
        <f t="shared" si="3"/>
        <v>3.0476298874388866E-2</v>
      </c>
      <c r="Y56" s="7">
        <f t="shared" si="3"/>
        <v>2.2457258224032036E-4</v>
      </c>
      <c r="Z56" s="7">
        <f t="shared" si="3"/>
        <v>0.36043818503841762</v>
      </c>
      <c r="AA56" s="7">
        <f t="shared" si="3"/>
        <v>1.6901011345658745</v>
      </c>
      <c r="AB56" s="176"/>
      <c r="AC56" s="7"/>
      <c r="AO56" s="157"/>
      <c r="AZ56" s="98"/>
    </row>
    <row r="57" spans="1:52" x14ac:dyDescent="0.2">
      <c r="A57" s="3" t="s">
        <v>26</v>
      </c>
      <c r="B57" s="1" t="s">
        <v>67</v>
      </c>
      <c r="C57" s="14">
        <v>128.85769999999999</v>
      </c>
      <c r="D57" s="10">
        <v>130.02170000000001</v>
      </c>
      <c r="E57" s="7">
        <v>130.72890000000001</v>
      </c>
      <c r="F57" s="7">
        <v>130.87989999999999</v>
      </c>
      <c r="G57" s="7">
        <v>131.22630000000001</v>
      </c>
      <c r="H57" s="7">
        <v>131.5966</v>
      </c>
      <c r="I57" s="7">
        <v>132.41309999999999</v>
      </c>
      <c r="J57" s="7">
        <v>132.82470000000001</v>
      </c>
      <c r="K57" s="7">
        <v>133.44669999999999</v>
      </c>
      <c r="L57" s="7">
        <v>133.7311</v>
      </c>
      <c r="M57" s="7">
        <v>133.9194</v>
      </c>
      <c r="N57" s="7">
        <v>134.2045</v>
      </c>
      <c r="O57" s="11">
        <v>134.09739999999999</v>
      </c>
      <c r="P57" s="7">
        <f t="shared" si="3"/>
        <v>0.90332203663422184</v>
      </c>
      <c r="Q57" s="7">
        <f t="shared" si="3"/>
        <v>0.54390920900126682</v>
      </c>
      <c r="R57" s="7">
        <f t="shared" si="3"/>
        <v>0.1155062117098683</v>
      </c>
      <c r="S57" s="7">
        <f t="shared" si="3"/>
        <v>0.26467012887388891</v>
      </c>
      <c r="T57" s="7">
        <f t="shared" si="3"/>
        <v>0.28218428775328275</v>
      </c>
      <c r="U57" s="7">
        <f t="shared" si="3"/>
        <v>0.62045675952113566</v>
      </c>
      <c r="V57" s="7">
        <f t="shared" si="3"/>
        <v>0.31084537708128679</v>
      </c>
      <c r="W57" s="7">
        <f t="shared" si="3"/>
        <v>0.46828639552732709</v>
      </c>
      <c r="X57" s="7">
        <f t="shared" si="3"/>
        <v>0.21311879574392256</v>
      </c>
      <c r="Y57" s="7">
        <f t="shared" si="3"/>
        <v>0.14080494365184923</v>
      </c>
      <c r="Z57" s="7">
        <f t="shared" si="3"/>
        <v>0.21288924532218625</v>
      </c>
      <c r="AA57" s="7">
        <f t="shared" si="3"/>
        <v>-7.9803583337371434E-2</v>
      </c>
      <c r="AB57" s="176"/>
      <c r="AC57" s="7"/>
      <c r="AO57" s="157"/>
      <c r="AZ57" s="98"/>
    </row>
    <row r="58" spans="1:52" x14ac:dyDescent="0.2">
      <c r="A58" s="3" t="s">
        <v>27</v>
      </c>
      <c r="B58" s="1" t="s">
        <v>28</v>
      </c>
      <c r="C58" s="14">
        <v>115.0063</v>
      </c>
      <c r="D58" s="10">
        <v>115.88209999999999</v>
      </c>
      <c r="E58" s="7">
        <v>116.3556</v>
      </c>
      <c r="F58" s="7">
        <v>118.1233</v>
      </c>
      <c r="G58" s="7">
        <v>119.4239</v>
      </c>
      <c r="H58" s="7">
        <v>119.5706</v>
      </c>
      <c r="I58" s="7">
        <v>121.7231</v>
      </c>
      <c r="J58" s="7">
        <v>121.8507</v>
      </c>
      <c r="K58" s="7">
        <v>121.815</v>
      </c>
      <c r="L58" s="7">
        <v>122.0891</v>
      </c>
      <c r="M58" s="7">
        <v>122.1848</v>
      </c>
      <c r="N58" s="7">
        <v>122.3571</v>
      </c>
      <c r="O58" s="11">
        <v>122.504</v>
      </c>
      <c r="P58" s="7">
        <f t="shared" si="3"/>
        <v>0.76152349914743633</v>
      </c>
      <c r="Q58" s="7">
        <f t="shared" si="3"/>
        <v>0.40860495279253772</v>
      </c>
      <c r="R58" s="7">
        <f t="shared" si="3"/>
        <v>1.5192221087768918</v>
      </c>
      <c r="S58" s="7">
        <f t="shared" si="3"/>
        <v>1.1010528828774704</v>
      </c>
      <c r="T58" s="7">
        <f t="shared" si="3"/>
        <v>0.12283973308524977</v>
      </c>
      <c r="U58" s="7">
        <f t="shared" si="3"/>
        <v>1.8001916859161062</v>
      </c>
      <c r="V58" s="7">
        <f t="shared" si="3"/>
        <v>0.10482808932733478</v>
      </c>
      <c r="W58" s="7">
        <f t="shared" si="3"/>
        <v>-2.9298149292540474E-2</v>
      </c>
      <c r="X58" s="7">
        <f t="shared" si="3"/>
        <v>0.22501333990067254</v>
      </c>
      <c r="Y58" s="7">
        <f t="shared" si="3"/>
        <v>7.8385375926265058E-2</v>
      </c>
      <c r="Z58" s="7">
        <f t="shared" si="3"/>
        <v>0.14101590377854448</v>
      </c>
      <c r="AA58" s="7">
        <f t="shared" si="3"/>
        <v>0.12005841916815799</v>
      </c>
      <c r="AB58" s="176"/>
      <c r="AC58" s="7"/>
      <c r="AO58" s="157"/>
      <c r="AZ58" s="98"/>
    </row>
    <row r="59" spans="1:52" x14ac:dyDescent="0.2">
      <c r="A59" s="3" t="s">
        <v>29</v>
      </c>
      <c r="B59" s="1" t="s">
        <v>30</v>
      </c>
      <c r="C59" s="14">
        <v>122.23399999999999</v>
      </c>
      <c r="D59" s="10">
        <v>122.4624</v>
      </c>
      <c r="E59" s="7">
        <v>122.4081</v>
      </c>
      <c r="F59" s="7">
        <v>122.6404</v>
      </c>
      <c r="G59" s="7">
        <v>122.7704</v>
      </c>
      <c r="H59" s="7">
        <v>123.2319</v>
      </c>
      <c r="I59" s="7">
        <v>125.36879999999999</v>
      </c>
      <c r="J59" s="7">
        <v>125.483</v>
      </c>
      <c r="K59" s="7">
        <v>125.3702</v>
      </c>
      <c r="L59" s="7">
        <v>125.41249999999999</v>
      </c>
      <c r="M59" s="7">
        <v>125.3866</v>
      </c>
      <c r="N59" s="7">
        <v>125.4652</v>
      </c>
      <c r="O59" s="11">
        <v>125.5294</v>
      </c>
      <c r="P59" s="7">
        <f t="shared" si="3"/>
        <v>0.18685472127232008</v>
      </c>
      <c r="Q59" s="7">
        <f t="shared" si="3"/>
        <v>-4.4340140320619052E-2</v>
      </c>
      <c r="R59" s="7">
        <f t="shared" si="3"/>
        <v>0.18977502305811059</v>
      </c>
      <c r="S59" s="7">
        <f t="shared" si="3"/>
        <v>0.10600095890097834</v>
      </c>
      <c r="T59" s="7">
        <f t="shared" si="3"/>
        <v>0.37590494125619933</v>
      </c>
      <c r="U59" s="7">
        <f t="shared" si="3"/>
        <v>1.734047758737792</v>
      </c>
      <c r="V59" s="7">
        <f t="shared" si="3"/>
        <v>9.1091244392552978E-2</v>
      </c>
      <c r="W59" s="7">
        <f t="shared" si="3"/>
        <v>-8.9892654781928316E-2</v>
      </c>
      <c r="X59" s="7">
        <f t="shared" si="3"/>
        <v>3.3740075392714813E-2</v>
      </c>
      <c r="Y59" s="7">
        <f t="shared" si="3"/>
        <v>-2.0651848898628866E-2</v>
      </c>
      <c r="Z59" s="7">
        <f t="shared" si="3"/>
        <v>6.2686124354591671E-2</v>
      </c>
      <c r="AA59" s="7">
        <f t="shared" si="3"/>
        <v>5.1169567338193847E-2</v>
      </c>
      <c r="AB59" s="176"/>
      <c r="AC59" s="7"/>
      <c r="AO59" s="157"/>
      <c r="AZ59" s="98"/>
    </row>
    <row r="60" spans="1:52" x14ac:dyDescent="0.2">
      <c r="A60" s="3" t="s">
        <v>31</v>
      </c>
      <c r="B60" s="1" t="s">
        <v>32</v>
      </c>
      <c r="C60" s="14">
        <v>120.7663</v>
      </c>
      <c r="D60" s="10">
        <v>121.24469999999999</v>
      </c>
      <c r="E60" s="7">
        <v>121.7411</v>
      </c>
      <c r="F60" s="7">
        <v>121.75830000000001</v>
      </c>
      <c r="G60" s="7">
        <v>122.1764</v>
      </c>
      <c r="H60" s="7">
        <v>122.30159999999999</v>
      </c>
      <c r="I60" s="7">
        <v>123.1576</v>
      </c>
      <c r="J60" s="7">
        <v>123.3018</v>
      </c>
      <c r="K60" s="7">
        <v>124.2401</v>
      </c>
      <c r="L60" s="7">
        <v>124.4893</v>
      </c>
      <c r="M60" s="7">
        <v>124.76949999999999</v>
      </c>
      <c r="N60" s="7">
        <v>125.4879</v>
      </c>
      <c r="O60" s="11">
        <v>125.52330000000001</v>
      </c>
      <c r="P60" s="7">
        <f t="shared" si="3"/>
        <v>0.39613700179602546</v>
      </c>
      <c r="Q60" s="7">
        <f t="shared" si="3"/>
        <v>0.40941995815075494</v>
      </c>
      <c r="R60" s="7">
        <f t="shared" si="3"/>
        <v>1.4128342852169521E-2</v>
      </c>
      <c r="S60" s="7">
        <f t="shared" si="3"/>
        <v>0.34338521480670758</v>
      </c>
      <c r="T60" s="7">
        <f t="shared" si="3"/>
        <v>0.10247478236385457</v>
      </c>
      <c r="U60" s="7">
        <f t="shared" si="3"/>
        <v>0.69990907723203033</v>
      </c>
      <c r="V60" s="7">
        <f t="shared" si="3"/>
        <v>0.11708575029068273</v>
      </c>
      <c r="W60" s="7">
        <f t="shared" si="3"/>
        <v>0.76097834743693771</v>
      </c>
      <c r="X60" s="7">
        <f t="shared" si="3"/>
        <v>0.20057936205782342</v>
      </c>
      <c r="Y60" s="7">
        <f t="shared" si="3"/>
        <v>0.22507958515309631</v>
      </c>
      <c r="Z60" s="7">
        <f t="shared" si="3"/>
        <v>0.57578174153138595</v>
      </c>
      <c r="AA60" s="7">
        <f t="shared" si="3"/>
        <v>2.8209891152860052E-2</v>
      </c>
      <c r="AB60" s="176"/>
      <c r="AC60" s="7"/>
      <c r="AO60" s="157"/>
      <c r="AZ60" s="98"/>
    </row>
    <row r="61" spans="1:52" x14ac:dyDescent="0.2">
      <c r="A61" s="3" t="s">
        <v>33</v>
      </c>
      <c r="B61" s="1" t="s">
        <v>68</v>
      </c>
      <c r="C61" s="14">
        <v>109.021</v>
      </c>
      <c r="D61" s="10">
        <v>110.8057</v>
      </c>
      <c r="E61" s="7">
        <v>111.0994</v>
      </c>
      <c r="F61" s="7">
        <v>111.836</v>
      </c>
      <c r="G61" s="7">
        <v>111.79649999999999</v>
      </c>
      <c r="H61" s="7">
        <v>111.867</v>
      </c>
      <c r="I61" s="7">
        <v>111.6438</v>
      </c>
      <c r="J61" s="7">
        <v>112.61409999999999</v>
      </c>
      <c r="K61" s="7">
        <v>112.5072</v>
      </c>
      <c r="L61" s="7">
        <v>112.47920000000001</v>
      </c>
      <c r="M61" s="7">
        <v>112.4992</v>
      </c>
      <c r="N61" s="7">
        <v>112.5711</v>
      </c>
      <c r="O61" s="11">
        <v>112.54519999999999</v>
      </c>
      <c r="P61" s="7">
        <f t="shared" si="3"/>
        <v>1.6370240595848513</v>
      </c>
      <c r="Q61" s="7">
        <f t="shared" si="3"/>
        <v>0.2650585664816893</v>
      </c>
      <c r="R61" s="7">
        <f t="shared" si="3"/>
        <v>0.66300988124147897</v>
      </c>
      <c r="S61" s="7">
        <f t="shared" si="3"/>
        <v>-3.5319575092102602E-2</v>
      </c>
      <c r="T61" s="7">
        <f t="shared" si="3"/>
        <v>6.306100817110534E-2</v>
      </c>
      <c r="U61" s="7">
        <f t="shared" si="3"/>
        <v>-0.19952264742954187</v>
      </c>
      <c r="V61" s="7">
        <f t="shared" si="3"/>
        <v>0.86910334474462037</v>
      </c>
      <c r="W61" s="7">
        <f t="shared" si="3"/>
        <v>-9.4925946218098814E-2</v>
      </c>
      <c r="X61" s="7">
        <f t="shared" si="3"/>
        <v>-2.4887296101930887E-2</v>
      </c>
      <c r="Y61" s="7">
        <f t="shared" si="3"/>
        <v>1.7781065299180665E-2</v>
      </c>
      <c r="Z61" s="7">
        <f t="shared" si="3"/>
        <v>6.3911565593354799E-2</v>
      </c>
      <c r="AA61" s="7">
        <f t="shared" si="3"/>
        <v>-2.3007681367604244E-2</v>
      </c>
      <c r="AB61" s="176"/>
      <c r="AC61" s="7"/>
      <c r="AO61" s="157"/>
      <c r="AZ61" s="98"/>
    </row>
    <row r="62" spans="1:52" x14ac:dyDescent="0.2">
      <c r="A62" s="3" t="s">
        <v>34</v>
      </c>
      <c r="B62" s="1" t="s">
        <v>35</v>
      </c>
      <c r="C62" s="14">
        <v>118.5269</v>
      </c>
      <c r="D62" s="10">
        <v>119.5715</v>
      </c>
      <c r="E62" s="7">
        <v>120.60169999999999</v>
      </c>
      <c r="F62" s="7">
        <v>120.4652</v>
      </c>
      <c r="G62" s="7">
        <v>120.6452</v>
      </c>
      <c r="H62" s="7">
        <v>120.14790000000001</v>
      </c>
      <c r="I62" s="7">
        <v>120.2323</v>
      </c>
      <c r="J62" s="7">
        <v>120.24720000000001</v>
      </c>
      <c r="K62" s="7">
        <v>120.3811</v>
      </c>
      <c r="L62" s="7">
        <v>120.0939</v>
      </c>
      <c r="M62" s="7">
        <v>120.71850000000001</v>
      </c>
      <c r="N62" s="7">
        <v>121.3248</v>
      </c>
      <c r="O62" s="11">
        <v>121.51690000000001</v>
      </c>
      <c r="P62" s="7">
        <f t="shared" si="3"/>
        <v>0.8813189242273296</v>
      </c>
      <c r="Q62" s="7">
        <f t="shared" si="3"/>
        <v>0.86157654625056446</v>
      </c>
      <c r="R62" s="7">
        <f t="shared" si="3"/>
        <v>-0.11318248416066944</v>
      </c>
      <c r="S62" s="7">
        <f t="shared" si="3"/>
        <v>0.14942074557632148</v>
      </c>
      <c r="T62" s="7">
        <f t="shared" si="3"/>
        <v>-0.41220040250254097</v>
      </c>
      <c r="U62" s="7">
        <f t="shared" si="3"/>
        <v>7.0246754208761059E-2</v>
      </c>
      <c r="V62" s="7">
        <f t="shared" si="3"/>
        <v>1.2392676510398172E-2</v>
      </c>
      <c r="W62" s="7">
        <f t="shared" si="3"/>
        <v>0.11135394420826183</v>
      </c>
      <c r="X62" s="7">
        <f t="shared" si="3"/>
        <v>-0.2385756568099133</v>
      </c>
      <c r="Y62" s="7">
        <f t="shared" si="3"/>
        <v>0.52009302720621187</v>
      </c>
      <c r="Z62" s="7">
        <f t="shared" si="3"/>
        <v>0.50224282110860408</v>
      </c>
      <c r="AA62" s="7">
        <f t="shared" si="3"/>
        <v>0.15833531149444352</v>
      </c>
      <c r="AB62" s="176"/>
      <c r="AC62" s="7"/>
      <c r="AO62" s="157"/>
      <c r="AZ62" s="98"/>
    </row>
    <row r="63" spans="1:52" x14ac:dyDescent="0.2">
      <c r="A63" s="56" t="s">
        <v>36</v>
      </c>
      <c r="B63" s="48" t="s">
        <v>37</v>
      </c>
      <c r="C63" s="26">
        <v>117.2724</v>
      </c>
      <c r="D63" s="21">
        <v>117.7129</v>
      </c>
      <c r="E63" s="20">
        <v>118.1147</v>
      </c>
      <c r="F63" s="20">
        <v>118.2747</v>
      </c>
      <c r="G63" s="20">
        <v>118.3147</v>
      </c>
      <c r="H63" s="20">
        <v>118.7266</v>
      </c>
      <c r="I63" s="20">
        <v>119.7418</v>
      </c>
      <c r="J63" s="20">
        <v>120.4605</v>
      </c>
      <c r="K63" s="20">
        <v>120.8886</v>
      </c>
      <c r="L63" s="20">
        <v>121.2158</v>
      </c>
      <c r="M63" s="20">
        <v>121.3241</v>
      </c>
      <c r="N63" s="20">
        <v>121.61539999999999</v>
      </c>
      <c r="O63" s="19">
        <v>121.6938</v>
      </c>
      <c r="P63" s="20">
        <f t="shared" si="3"/>
        <v>0.37562120328397824</v>
      </c>
      <c r="Q63" s="20">
        <f t="shared" si="3"/>
        <v>0.34133896964563304</v>
      </c>
      <c r="R63" s="20">
        <f t="shared" si="3"/>
        <v>0.1354615471232595</v>
      </c>
      <c r="S63" s="20">
        <f t="shared" si="3"/>
        <v>3.3819574262294684E-2</v>
      </c>
      <c r="T63" s="20">
        <f t="shared" si="3"/>
        <v>0.34813932672778852</v>
      </c>
      <c r="U63" s="20">
        <f t="shared" si="3"/>
        <v>0.8550737576920362</v>
      </c>
      <c r="V63" s="20">
        <f t="shared" si="3"/>
        <v>0.60020811445961086</v>
      </c>
      <c r="W63" s="20">
        <f t="shared" si="3"/>
        <v>0.3553862054366374</v>
      </c>
      <c r="X63" s="20">
        <f t="shared" si="3"/>
        <v>0.27066241150944326</v>
      </c>
      <c r="Y63" s="20">
        <f t="shared" si="3"/>
        <v>8.9344788385672363E-2</v>
      </c>
      <c r="Z63" s="20">
        <f t="shared" si="3"/>
        <v>0.24010068898099599</v>
      </c>
      <c r="AA63" s="20">
        <f t="shared" si="3"/>
        <v>6.4465519991713238E-2</v>
      </c>
      <c r="AB63" s="14">
        <f>AVERAGE(D63:O63)</f>
        <v>119.8403</v>
      </c>
      <c r="AC63" s="7"/>
      <c r="AO63" s="157"/>
      <c r="AZ63" s="98"/>
    </row>
    <row r="64" spans="1:52" x14ac:dyDescent="0.2">
      <c r="A64" s="3" t="s">
        <v>38</v>
      </c>
      <c r="B64" s="1" t="s">
        <v>39</v>
      </c>
      <c r="C64" s="14">
        <v>112.00700000000001</v>
      </c>
      <c r="D64" s="10">
        <v>112.0651</v>
      </c>
      <c r="E64" s="7">
        <v>111.5116</v>
      </c>
      <c r="F64" s="7">
        <v>113.24630000000001</v>
      </c>
      <c r="G64" s="7">
        <v>113.4723</v>
      </c>
      <c r="H64" s="7">
        <v>115.7338</v>
      </c>
      <c r="I64" s="7">
        <v>118.0423</v>
      </c>
      <c r="J64" s="7">
        <v>119.9188</v>
      </c>
      <c r="K64" s="7">
        <v>117.9171</v>
      </c>
      <c r="L64" s="7">
        <v>121.505</v>
      </c>
      <c r="M64" s="7">
        <v>120.68089999999999</v>
      </c>
      <c r="N64" s="7">
        <v>121.80759999999999</v>
      </c>
      <c r="O64" s="11">
        <v>121.56059999999999</v>
      </c>
      <c r="P64" s="7">
        <f t="shared" si="3"/>
        <v>5.187175801512052E-2</v>
      </c>
      <c r="Q64" s="7">
        <f t="shared" si="3"/>
        <v>-0.49390934376536461</v>
      </c>
      <c r="R64" s="7">
        <f t="shared" si="3"/>
        <v>1.5556229127732035</v>
      </c>
      <c r="S64" s="7">
        <f t="shared" si="3"/>
        <v>0.19956501890127898</v>
      </c>
      <c r="T64" s="7">
        <f t="shared" si="3"/>
        <v>1.9929974099405741</v>
      </c>
      <c r="U64" s="7">
        <f t="shared" si="3"/>
        <v>1.9946636159877191</v>
      </c>
      <c r="V64" s="7">
        <f t="shared" si="3"/>
        <v>1.5896843758551022</v>
      </c>
      <c r="W64" s="7">
        <f t="shared" si="3"/>
        <v>-1.6692128340176848</v>
      </c>
      <c r="X64" s="7">
        <f t="shared" si="3"/>
        <v>3.0427308677028102</v>
      </c>
      <c r="Y64" s="7">
        <f t="shared" si="3"/>
        <v>-0.67824369367515858</v>
      </c>
      <c r="Z64" s="7">
        <f t="shared" si="3"/>
        <v>0.9336191559724859</v>
      </c>
      <c r="AA64" s="7">
        <f t="shared" si="3"/>
        <v>-0.20277880854724983</v>
      </c>
      <c r="AB64" s="176"/>
      <c r="AC64" s="7"/>
      <c r="AO64" s="157"/>
      <c r="AZ64" s="98"/>
    </row>
    <row r="65" spans="1:52" x14ac:dyDescent="0.2">
      <c r="A65" s="3" t="s">
        <v>40</v>
      </c>
      <c r="B65" s="1" t="s">
        <v>69</v>
      </c>
      <c r="C65" s="14">
        <v>119.64700000000001</v>
      </c>
      <c r="D65" s="10">
        <v>119.95359999999999</v>
      </c>
      <c r="E65" s="7">
        <v>120.34739999999999</v>
      </c>
      <c r="F65" s="7">
        <v>120.5887</v>
      </c>
      <c r="G65" s="7">
        <v>120.7837</v>
      </c>
      <c r="H65" s="7">
        <v>121.32170000000001</v>
      </c>
      <c r="I65" s="7">
        <v>122.9646</v>
      </c>
      <c r="J65" s="7">
        <v>124.62090000000001</v>
      </c>
      <c r="K65" s="7">
        <v>125.5919</v>
      </c>
      <c r="L65" s="7">
        <v>125.78230000000001</v>
      </c>
      <c r="M65" s="7">
        <v>126.0532</v>
      </c>
      <c r="N65" s="7">
        <v>126.92319999999999</v>
      </c>
      <c r="O65" s="11">
        <v>126.5677</v>
      </c>
      <c r="P65" s="7">
        <f t="shared" si="3"/>
        <v>0.25625381330078389</v>
      </c>
      <c r="Q65" s="7">
        <f t="shared" si="3"/>
        <v>0.32829360686131875</v>
      </c>
      <c r="R65" s="7">
        <f t="shared" si="3"/>
        <v>0.20050287750297024</v>
      </c>
      <c r="S65" s="7">
        <f t="shared" si="3"/>
        <v>0.16170669391078366</v>
      </c>
      <c r="T65" s="7">
        <f t="shared" si="3"/>
        <v>0.4454243411983661</v>
      </c>
      <c r="U65" s="7">
        <f t="shared" si="3"/>
        <v>1.3541682980043943</v>
      </c>
      <c r="V65" s="7">
        <f t="shared" si="3"/>
        <v>1.3469730312626573</v>
      </c>
      <c r="W65" s="7">
        <f t="shared" si="3"/>
        <v>0.77916304568494477</v>
      </c>
      <c r="X65" s="7">
        <f t="shared" si="3"/>
        <v>0.15160213357709457</v>
      </c>
      <c r="Y65" s="7">
        <f t="shared" si="3"/>
        <v>0.21537211515451496</v>
      </c>
      <c r="Z65" s="7">
        <f t="shared" si="3"/>
        <v>0.69018477912499665</v>
      </c>
      <c r="AA65" s="7">
        <f t="shared" si="3"/>
        <v>-0.28009063748786051</v>
      </c>
      <c r="AB65" s="176"/>
      <c r="AC65" s="7"/>
      <c r="AO65" s="157"/>
      <c r="AZ65" s="98"/>
    </row>
    <row r="66" spans="1:52" x14ac:dyDescent="0.2">
      <c r="A66" s="3" t="s">
        <v>41</v>
      </c>
      <c r="B66" s="1" t="s">
        <v>70</v>
      </c>
      <c r="C66" s="14">
        <v>103.193</v>
      </c>
      <c r="D66" s="10">
        <v>103.193</v>
      </c>
      <c r="E66" s="7">
        <v>104.56310000000001</v>
      </c>
      <c r="F66" s="7">
        <v>104.56</v>
      </c>
      <c r="G66" s="7">
        <v>104.56</v>
      </c>
      <c r="H66" s="7">
        <v>104.56</v>
      </c>
      <c r="I66" s="7">
        <v>104.56</v>
      </c>
      <c r="J66" s="7">
        <v>103.7689</v>
      </c>
      <c r="K66" s="7">
        <v>103.7689</v>
      </c>
      <c r="L66" s="7">
        <v>103.7689</v>
      </c>
      <c r="M66" s="7">
        <v>103.7689</v>
      </c>
      <c r="N66" s="7">
        <v>103.7689</v>
      </c>
      <c r="O66" s="11">
        <v>105.7015</v>
      </c>
      <c r="P66" s="7">
        <f t="shared" si="3"/>
        <v>0</v>
      </c>
      <c r="Q66" s="7">
        <f t="shared" si="3"/>
        <v>1.3277063366701307</v>
      </c>
      <c r="R66" s="7">
        <f t="shared" si="3"/>
        <v>-2.9647169986385573E-3</v>
      </c>
      <c r="S66" s="7">
        <f t="shared" si="3"/>
        <v>0</v>
      </c>
      <c r="T66" s="7">
        <f t="shared" si="3"/>
        <v>0</v>
      </c>
      <c r="U66" s="7">
        <f t="shared" si="3"/>
        <v>0</v>
      </c>
      <c r="V66" s="7">
        <f t="shared" si="3"/>
        <v>-0.75659908186687086</v>
      </c>
      <c r="W66" s="7">
        <f t="shared" si="3"/>
        <v>0</v>
      </c>
      <c r="X66" s="7">
        <f t="shared" si="3"/>
        <v>0</v>
      </c>
      <c r="Y66" s="7">
        <f t="shared" si="3"/>
        <v>0</v>
      </c>
      <c r="Z66" s="7">
        <f t="shared" si="3"/>
        <v>0</v>
      </c>
      <c r="AA66" s="7">
        <f t="shared" si="3"/>
        <v>1.8624077156065004</v>
      </c>
      <c r="AB66" s="176"/>
      <c r="AC66" s="7"/>
      <c r="AO66" s="157"/>
      <c r="AZ66" s="98"/>
    </row>
    <row r="67" spans="1:52" x14ac:dyDescent="0.2">
      <c r="A67" s="3" t="s">
        <v>42</v>
      </c>
      <c r="B67" s="1" t="s">
        <v>43</v>
      </c>
      <c r="C67" s="14">
        <v>120.1836</v>
      </c>
      <c r="D67" s="10">
        <v>120.8947</v>
      </c>
      <c r="E67" s="7">
        <v>120.99379999999999</v>
      </c>
      <c r="F67" s="7">
        <v>121.2641</v>
      </c>
      <c r="G67" s="7">
        <v>121.4577</v>
      </c>
      <c r="H67" s="7">
        <v>121.56950000000001</v>
      </c>
      <c r="I67" s="7">
        <v>121.5568</v>
      </c>
      <c r="J67" s="7">
        <v>122.0762</v>
      </c>
      <c r="K67" s="7">
        <v>122.1992</v>
      </c>
      <c r="L67" s="7">
        <v>122.3693</v>
      </c>
      <c r="M67" s="7">
        <v>122.4481</v>
      </c>
      <c r="N67" s="7">
        <v>122.7375</v>
      </c>
      <c r="O67" s="11">
        <v>122.86069999999999</v>
      </c>
      <c r="P67" s="7">
        <f t="shared" si="3"/>
        <v>0.59167806589251926</v>
      </c>
      <c r="Q67" s="7">
        <f t="shared" si="3"/>
        <v>8.197216255137145E-2</v>
      </c>
      <c r="R67" s="7">
        <f t="shared" si="3"/>
        <v>0.22339987668790134</v>
      </c>
      <c r="S67" s="7">
        <f t="shared" si="3"/>
        <v>0.15965153742946472</v>
      </c>
      <c r="T67" s="7">
        <f t="shared" si="3"/>
        <v>9.2048507422750753E-2</v>
      </c>
      <c r="U67" s="7">
        <f t="shared" si="3"/>
        <v>-1.0446699213215059E-2</v>
      </c>
      <c r="V67" s="7">
        <f t="shared" si="3"/>
        <v>0.42728995827465394</v>
      </c>
      <c r="W67" s="7">
        <f t="shared" si="3"/>
        <v>0.10075674046210864</v>
      </c>
      <c r="X67" s="7">
        <f t="shared" si="3"/>
        <v>0.13919894729260979</v>
      </c>
      <c r="Y67" s="7">
        <f t="shared" si="3"/>
        <v>6.4395236386905128E-2</v>
      </c>
      <c r="Z67" s="7">
        <f t="shared" si="3"/>
        <v>0.23634503107847368</v>
      </c>
      <c r="AA67" s="7">
        <f t="shared" si="3"/>
        <v>0.1003768204501453</v>
      </c>
      <c r="AB67" s="176"/>
      <c r="AC67" s="7"/>
      <c r="AO67" s="157"/>
      <c r="AZ67" s="98"/>
    </row>
    <row r="68" spans="1:52" x14ac:dyDescent="0.2">
      <c r="A68" s="3" t="s">
        <v>44</v>
      </c>
      <c r="B68" s="1" t="s">
        <v>45</v>
      </c>
      <c r="C68" s="14">
        <v>116.8321</v>
      </c>
      <c r="D68" s="10">
        <v>116.9757</v>
      </c>
      <c r="E68" s="7">
        <v>117.55459999999999</v>
      </c>
      <c r="F68" s="7">
        <v>117.43429999999999</v>
      </c>
      <c r="G68" s="7">
        <v>116.79349999999999</v>
      </c>
      <c r="H68" s="7">
        <v>118.3417</v>
      </c>
      <c r="I68" s="7">
        <v>117.9248</v>
      </c>
      <c r="J68" s="7">
        <v>118.5839</v>
      </c>
      <c r="K68" s="7">
        <v>119.8712</v>
      </c>
      <c r="L68" s="7">
        <v>119.5219</v>
      </c>
      <c r="M68" s="7">
        <v>119.7855</v>
      </c>
      <c r="N68" s="7">
        <v>119.0236</v>
      </c>
      <c r="O68" s="11">
        <v>119.44159999999999</v>
      </c>
      <c r="P68" s="7">
        <f t="shared" si="3"/>
        <v>0.12291142588381652</v>
      </c>
      <c r="Q68" s="7">
        <f t="shared" si="3"/>
        <v>0.4948891094475093</v>
      </c>
      <c r="R68" s="7">
        <f t="shared" si="3"/>
        <v>-0.10233542541083063</v>
      </c>
      <c r="S68" s="7">
        <f t="shared" si="3"/>
        <v>-0.54566681114461335</v>
      </c>
      <c r="T68" s="7">
        <f t="shared" si="3"/>
        <v>1.3255874684807019</v>
      </c>
      <c r="U68" s="7">
        <f t="shared" si="3"/>
        <v>-0.3522849511203559</v>
      </c>
      <c r="V68" s="7">
        <f t="shared" si="3"/>
        <v>0.55891551225865554</v>
      </c>
      <c r="W68" s="7">
        <f t="shared" si="3"/>
        <v>1.0855605187550772</v>
      </c>
      <c r="X68" s="7">
        <f t="shared" si="3"/>
        <v>-0.29139609847903375</v>
      </c>
      <c r="Y68" s="7">
        <f t="shared" si="3"/>
        <v>0.2205453561230174</v>
      </c>
      <c r="Z68" s="7">
        <f t="shared" si="3"/>
        <v>-0.63605361249900627</v>
      </c>
      <c r="AA68" s="7">
        <f t="shared" si="3"/>
        <v>0.35119085626715385</v>
      </c>
      <c r="AB68" s="176"/>
      <c r="AC68" s="7"/>
      <c r="AO68" s="157"/>
      <c r="AZ68" s="98"/>
    </row>
    <row r="69" spans="1:52" x14ac:dyDescent="0.2">
      <c r="A69" s="3" t="s">
        <v>46</v>
      </c>
      <c r="B69" s="1" t="s">
        <v>71</v>
      </c>
      <c r="C69" s="14">
        <v>116.9355</v>
      </c>
      <c r="D69" s="10">
        <v>117.60720000000001</v>
      </c>
      <c r="E69" s="7">
        <v>117.9855</v>
      </c>
      <c r="F69" s="7">
        <v>117.9855</v>
      </c>
      <c r="G69" s="7">
        <v>117.9855</v>
      </c>
      <c r="H69" s="7">
        <v>117.98560000000001</v>
      </c>
      <c r="I69" s="7">
        <v>119.52290000000001</v>
      </c>
      <c r="J69" s="7">
        <v>119.5968</v>
      </c>
      <c r="K69" s="7">
        <v>119.62520000000001</v>
      </c>
      <c r="L69" s="7">
        <v>120.21899999999999</v>
      </c>
      <c r="M69" s="7">
        <v>120.21899999999999</v>
      </c>
      <c r="N69" s="7">
        <v>120.21899999999999</v>
      </c>
      <c r="O69" s="11">
        <v>120.21899999999999</v>
      </c>
      <c r="P69" s="7">
        <f t="shared" si="3"/>
        <v>0.57441923111458992</v>
      </c>
      <c r="Q69" s="7">
        <f t="shared" si="3"/>
        <v>0.32166397975633787</v>
      </c>
      <c r="R69" s="7">
        <f t="shared" si="3"/>
        <v>0</v>
      </c>
      <c r="S69" s="7">
        <f t="shared" si="3"/>
        <v>0</v>
      </c>
      <c r="T69" s="7">
        <f t="shared" si="3"/>
        <v>8.4756177668713237E-5</v>
      </c>
      <c r="U69" s="7">
        <f t="shared" si="3"/>
        <v>1.3029556149225006</v>
      </c>
      <c r="V69" s="7">
        <f t="shared" si="3"/>
        <v>6.1829155751738578E-2</v>
      </c>
      <c r="W69" s="7">
        <f t="shared" si="3"/>
        <v>2.3746454754646332E-2</v>
      </c>
      <c r="X69" s="7">
        <f t="shared" si="3"/>
        <v>0.4963837051056027</v>
      </c>
      <c r="Y69" s="7">
        <f t="shared" si="3"/>
        <v>0</v>
      </c>
      <c r="Z69" s="7">
        <f t="shared" si="3"/>
        <v>0</v>
      </c>
      <c r="AA69" s="7">
        <f t="shared" si="3"/>
        <v>0</v>
      </c>
      <c r="AB69" s="176"/>
      <c r="AC69" s="7"/>
      <c r="AO69" s="157"/>
      <c r="AZ69" s="98"/>
    </row>
    <row r="70" spans="1:52" x14ac:dyDescent="0.2">
      <c r="A70" s="56" t="s">
        <v>47</v>
      </c>
      <c r="B70" s="48" t="s">
        <v>48</v>
      </c>
      <c r="C70" s="26">
        <v>104.214</v>
      </c>
      <c r="D70" s="21">
        <v>105.9423</v>
      </c>
      <c r="E70" s="20">
        <v>107.3777</v>
      </c>
      <c r="F70" s="20">
        <v>105.4379</v>
      </c>
      <c r="G70" s="20">
        <v>105.7547</v>
      </c>
      <c r="H70" s="20">
        <v>102.80329999999999</v>
      </c>
      <c r="I70" s="20">
        <v>101.36579999999999</v>
      </c>
      <c r="J70" s="20">
        <v>101.788</v>
      </c>
      <c r="K70" s="20">
        <v>104.0925</v>
      </c>
      <c r="L70" s="20">
        <v>103.43989999999999</v>
      </c>
      <c r="M70" s="20">
        <v>106.6516</v>
      </c>
      <c r="N70" s="20">
        <v>108.9563</v>
      </c>
      <c r="O70" s="19">
        <v>108.6163</v>
      </c>
      <c r="P70" s="20">
        <f t="shared" si="3"/>
        <v>1.6584144164891517</v>
      </c>
      <c r="Q70" s="20">
        <f t="shared" si="3"/>
        <v>1.354888462870828</v>
      </c>
      <c r="R70" s="20">
        <f t="shared" si="3"/>
        <v>-1.8065203482659855</v>
      </c>
      <c r="S70" s="20">
        <f t="shared" si="3"/>
        <v>0.30046121935281395</v>
      </c>
      <c r="T70" s="20">
        <f t="shared" si="3"/>
        <v>-2.7907979503511493</v>
      </c>
      <c r="U70" s="20">
        <f t="shared" si="3"/>
        <v>-1.3983014163942209</v>
      </c>
      <c r="V70" s="20">
        <f t="shared" si="3"/>
        <v>0.41651128881733651</v>
      </c>
      <c r="W70" s="20">
        <f t="shared" si="3"/>
        <v>2.2640193343026729</v>
      </c>
      <c r="X70" s="20">
        <f t="shared" si="3"/>
        <v>-0.62694238297668581</v>
      </c>
      <c r="Y70" s="20">
        <f t="shared" si="3"/>
        <v>3.1048947263096807</v>
      </c>
      <c r="Z70" s="20">
        <f t="shared" si="3"/>
        <v>2.1609614858098678</v>
      </c>
      <c r="AA70" s="20">
        <f t="shared" si="3"/>
        <v>-0.31205171247555524</v>
      </c>
      <c r="AB70" s="14">
        <f>(AB52/AB54)*100</f>
        <v>105.19250184018975</v>
      </c>
      <c r="AC70" s="7"/>
      <c r="AO70" s="157"/>
      <c r="AZ70" s="98"/>
    </row>
    <row r="71" spans="1:52" x14ac:dyDescent="0.2">
      <c r="A71" s="56"/>
      <c r="B71" s="48" t="s">
        <v>73</v>
      </c>
      <c r="C71" s="26">
        <v>111.7839</v>
      </c>
      <c r="D71" s="21">
        <v>114.0552</v>
      </c>
      <c r="E71" s="20">
        <v>115.3391</v>
      </c>
      <c r="F71" s="20">
        <v>113.0936</v>
      </c>
      <c r="G71" s="20">
        <v>112.7135</v>
      </c>
      <c r="H71" s="20">
        <v>109.58</v>
      </c>
      <c r="I71" s="20">
        <v>107.41840000000001</v>
      </c>
      <c r="J71" s="20">
        <v>107.67870000000001</v>
      </c>
      <c r="K71" s="20">
        <v>109.9462</v>
      </c>
      <c r="L71" s="20">
        <v>109.0652</v>
      </c>
      <c r="M71" s="20">
        <v>112.4691</v>
      </c>
      <c r="N71" s="20">
        <v>114.9648</v>
      </c>
      <c r="O71" s="19">
        <v>115.29649999999999</v>
      </c>
      <c r="P71" s="20">
        <f t="shared" si="3"/>
        <v>2.0318668430784728</v>
      </c>
      <c r="Q71" s="20">
        <f t="shared" si="3"/>
        <v>1.1256830026162794</v>
      </c>
      <c r="R71" s="20">
        <f t="shared" si="3"/>
        <v>-1.946867974520355</v>
      </c>
      <c r="S71" s="20">
        <f t="shared" si="3"/>
        <v>-0.33609328909858627</v>
      </c>
      <c r="T71" s="20">
        <f t="shared" si="3"/>
        <v>-2.7800574021745383</v>
      </c>
      <c r="U71" s="20">
        <f t="shared" si="3"/>
        <v>-1.972622741376157</v>
      </c>
      <c r="V71" s="20">
        <f t="shared" si="3"/>
        <v>0.24232347530776929</v>
      </c>
      <c r="W71" s="20">
        <f t="shared" si="3"/>
        <v>2.1058017973842538</v>
      </c>
      <c r="X71" s="20">
        <f t="shared" si="3"/>
        <v>-0.80130099994360893</v>
      </c>
      <c r="Y71" s="20">
        <f t="shared" si="3"/>
        <v>3.1209771769546957</v>
      </c>
      <c r="Z71" s="20">
        <f t="shared" si="3"/>
        <v>2.2190094879393536</v>
      </c>
      <c r="AA71" s="20">
        <f t="shared" si="3"/>
        <v>0.28852309576496277</v>
      </c>
      <c r="AB71" s="14">
        <f>(AB52/AB63)*100</f>
        <v>111.79710970906002</v>
      </c>
      <c r="AC71" s="7"/>
      <c r="AO71" s="157"/>
      <c r="AZ71" s="98"/>
    </row>
    <row r="72" spans="1:52" ht="18" customHeight="1" x14ac:dyDescent="0.2">
      <c r="B72" s="22" t="s">
        <v>60</v>
      </c>
      <c r="C72" s="27"/>
      <c r="D72" s="24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4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176"/>
      <c r="AC72" s="7"/>
      <c r="AO72" s="157"/>
      <c r="AZ72" s="98"/>
    </row>
    <row r="73" spans="1:52" x14ac:dyDescent="0.2">
      <c r="A73" s="56" t="s">
        <v>14</v>
      </c>
      <c r="B73" s="48" t="s">
        <v>15</v>
      </c>
      <c r="C73" s="26">
        <v>120.4496</v>
      </c>
      <c r="D73" s="21">
        <v>119.9187</v>
      </c>
      <c r="E73" s="20">
        <v>118.9166</v>
      </c>
      <c r="F73" s="20">
        <v>119.18980000000001</v>
      </c>
      <c r="G73" s="20">
        <v>118.935</v>
      </c>
      <c r="H73" s="20">
        <v>119.6657</v>
      </c>
      <c r="I73" s="20">
        <v>121.1716</v>
      </c>
      <c r="J73" s="20">
        <v>121.2598</v>
      </c>
      <c r="K73" s="20">
        <v>122.7837</v>
      </c>
      <c r="L73" s="20">
        <v>121.389</v>
      </c>
      <c r="M73" s="20">
        <v>121.05549999999999</v>
      </c>
      <c r="N73" s="20">
        <v>121.0514</v>
      </c>
      <c r="O73" s="19">
        <v>121.72110000000001</v>
      </c>
      <c r="P73" s="20">
        <f t="shared" ref="P73:AA94" si="4">(D73-C73)/C73*100</f>
        <v>-0.44076526613621186</v>
      </c>
      <c r="Q73" s="20">
        <f t="shared" si="4"/>
        <v>-0.83564948586000232</v>
      </c>
      <c r="R73" s="20">
        <f t="shared" si="4"/>
        <v>0.22974084358281582</v>
      </c>
      <c r="S73" s="20">
        <f t="shared" si="4"/>
        <v>-0.21377668223287816</v>
      </c>
      <c r="T73" s="20">
        <f t="shared" si="4"/>
        <v>0.61436919325681993</v>
      </c>
      <c r="U73" s="20">
        <f t="shared" si="4"/>
        <v>1.2584224217967195</v>
      </c>
      <c r="V73" s="20">
        <f t="shared" si="4"/>
        <v>7.2789333474180831E-2</v>
      </c>
      <c r="W73" s="20">
        <f t="shared" si="4"/>
        <v>1.256723167941888</v>
      </c>
      <c r="X73" s="20">
        <f t="shared" si="4"/>
        <v>-1.1358999606625313</v>
      </c>
      <c r="Y73" s="20">
        <f t="shared" si="4"/>
        <v>-0.27473659063012368</v>
      </c>
      <c r="Z73" s="20">
        <f t="shared" si="4"/>
        <v>-3.3868762674921817E-3</v>
      </c>
      <c r="AA73" s="20">
        <f t="shared" si="4"/>
        <v>0.55323606335821474</v>
      </c>
      <c r="AB73" s="14">
        <f>AVERAGE(D73:O73)</f>
        <v>120.58815833333334</v>
      </c>
      <c r="AC73" s="7"/>
      <c r="AO73" s="157"/>
      <c r="AZ73" s="98"/>
    </row>
    <row r="74" spans="1:52" x14ac:dyDescent="0.2">
      <c r="A74" s="3" t="s">
        <v>16</v>
      </c>
      <c r="B74" s="1" t="s">
        <v>54</v>
      </c>
      <c r="C74" s="14">
        <v>125.16079999999999</v>
      </c>
      <c r="D74" s="10">
        <v>124.1887</v>
      </c>
      <c r="E74" s="7">
        <v>123.282</v>
      </c>
      <c r="F74" s="7">
        <v>122.5087</v>
      </c>
      <c r="G74" s="7">
        <v>122.35339999999999</v>
      </c>
      <c r="H74" s="7">
        <v>123.58410000000001</v>
      </c>
      <c r="I74" s="7">
        <v>124.8104</v>
      </c>
      <c r="J74" s="7">
        <v>125.2572</v>
      </c>
      <c r="K74" s="7">
        <v>127.7045</v>
      </c>
      <c r="L74" s="7">
        <v>126.194</v>
      </c>
      <c r="M74" s="7">
        <v>125.806</v>
      </c>
      <c r="N74" s="7">
        <v>125.9872</v>
      </c>
      <c r="O74" s="11">
        <v>126.2704</v>
      </c>
      <c r="P74" s="7">
        <f t="shared" si="4"/>
        <v>-0.77668087771890038</v>
      </c>
      <c r="Q74" s="7">
        <f t="shared" si="4"/>
        <v>-0.73009863216218607</v>
      </c>
      <c r="R74" s="7">
        <f t="shared" si="4"/>
        <v>-0.62726107623172234</v>
      </c>
      <c r="S74" s="7">
        <f t="shared" si="4"/>
        <v>-0.12676650719500826</v>
      </c>
      <c r="T74" s="7">
        <f t="shared" si="4"/>
        <v>1.0058568049600691</v>
      </c>
      <c r="U74" s="7">
        <f t="shared" si="4"/>
        <v>0.99227975119776313</v>
      </c>
      <c r="V74" s="7">
        <f t="shared" si="4"/>
        <v>0.35798298859710093</v>
      </c>
      <c r="W74" s="7">
        <f t="shared" si="4"/>
        <v>1.9538198203376722</v>
      </c>
      <c r="X74" s="7">
        <f t="shared" si="4"/>
        <v>-1.1828087498874302</v>
      </c>
      <c r="Y74" s="7">
        <f t="shared" si="4"/>
        <v>-0.30746311235082902</v>
      </c>
      <c r="Z74" s="7">
        <f t="shared" si="4"/>
        <v>0.14403128626615905</v>
      </c>
      <c r="AA74" s="7">
        <f t="shared" si="4"/>
        <v>0.2247847400370781</v>
      </c>
      <c r="AB74" s="176"/>
      <c r="AC74" s="7"/>
      <c r="AO74" s="157"/>
      <c r="AZ74" s="98"/>
    </row>
    <row r="75" spans="1:52" x14ac:dyDescent="0.2">
      <c r="A75" s="3" t="s">
        <v>18</v>
      </c>
      <c r="B75" s="1" t="s">
        <v>55</v>
      </c>
      <c r="C75" s="14">
        <v>124.7732</v>
      </c>
      <c r="D75" s="10">
        <v>124.9556</v>
      </c>
      <c r="E75" s="7">
        <v>123.69799999999999</v>
      </c>
      <c r="F75" s="7">
        <v>125.0706</v>
      </c>
      <c r="G75" s="7">
        <v>125.6623</v>
      </c>
      <c r="H75" s="7">
        <v>126.0384</v>
      </c>
      <c r="I75" s="7">
        <v>127.3779</v>
      </c>
      <c r="J75" s="7">
        <v>128.20959999999999</v>
      </c>
      <c r="K75" s="7">
        <v>130.5419</v>
      </c>
      <c r="L75" s="7">
        <v>128.96449999999999</v>
      </c>
      <c r="M75" s="7">
        <v>128.7585</v>
      </c>
      <c r="N75" s="7">
        <v>128.24870000000001</v>
      </c>
      <c r="O75" s="11">
        <v>128.66900000000001</v>
      </c>
      <c r="P75" s="7">
        <f t="shared" si="4"/>
        <v>0.14618523849672943</v>
      </c>
      <c r="Q75" s="7">
        <f t="shared" si="4"/>
        <v>-1.0064374865952472</v>
      </c>
      <c r="R75" s="7">
        <f t="shared" si="4"/>
        <v>1.1096379892965171</v>
      </c>
      <c r="S75" s="7">
        <f t="shared" si="4"/>
        <v>0.4730927971881505</v>
      </c>
      <c r="T75" s="7">
        <f t="shared" si="4"/>
        <v>0.29929421950735735</v>
      </c>
      <c r="U75" s="7">
        <f t="shared" si="4"/>
        <v>1.0627713458755434</v>
      </c>
      <c r="V75" s="7">
        <f t="shared" si="4"/>
        <v>0.6529390106132994</v>
      </c>
      <c r="W75" s="7">
        <f t="shared" si="4"/>
        <v>1.8191305487264633</v>
      </c>
      <c r="X75" s="7">
        <f t="shared" si="4"/>
        <v>-1.2083476646195679</v>
      </c>
      <c r="Y75" s="7">
        <f t="shared" si="4"/>
        <v>-0.15973388025385971</v>
      </c>
      <c r="Z75" s="7">
        <f t="shared" si="4"/>
        <v>-0.39593502564877991</v>
      </c>
      <c r="AA75" s="7">
        <f t="shared" si="4"/>
        <v>0.32772262019030013</v>
      </c>
      <c r="AB75" s="176"/>
      <c r="AC75" s="7"/>
      <c r="AO75" s="157"/>
      <c r="AZ75" s="98"/>
    </row>
    <row r="76" spans="1:52" x14ac:dyDescent="0.2">
      <c r="A76" s="3" t="s">
        <v>56</v>
      </c>
      <c r="B76" s="1" t="s">
        <v>57</v>
      </c>
      <c r="C76" s="14">
        <v>109.5003</v>
      </c>
      <c r="D76" s="10">
        <v>109.66419999999999</v>
      </c>
      <c r="E76" s="7">
        <v>108.64019999999999</v>
      </c>
      <c r="F76" s="7">
        <v>110.4547</v>
      </c>
      <c r="G76" s="7">
        <v>109.39700000000001</v>
      </c>
      <c r="H76" s="7">
        <v>109.31959999999999</v>
      </c>
      <c r="I76" s="7">
        <v>111.6858</v>
      </c>
      <c r="J76" s="7">
        <v>110.73869999999999</v>
      </c>
      <c r="K76" s="7">
        <v>110.349</v>
      </c>
      <c r="L76" s="7">
        <v>108.9641</v>
      </c>
      <c r="M76" s="7">
        <v>108.7389</v>
      </c>
      <c r="N76" s="7">
        <v>108.62090000000001</v>
      </c>
      <c r="O76" s="11">
        <v>110.03700000000001</v>
      </c>
      <c r="P76" s="7">
        <f t="shared" si="4"/>
        <v>0.1496799552147329</v>
      </c>
      <c r="Q76" s="7">
        <f t="shared" si="4"/>
        <v>-0.93375960431936844</v>
      </c>
      <c r="R76" s="7">
        <f t="shared" si="4"/>
        <v>1.670192065183983</v>
      </c>
      <c r="S76" s="7">
        <f t="shared" si="4"/>
        <v>-0.95758713753239744</v>
      </c>
      <c r="T76" s="7">
        <f t="shared" si="4"/>
        <v>-7.0751483130260848E-2</v>
      </c>
      <c r="U76" s="7">
        <f t="shared" si="4"/>
        <v>2.1644791967771622</v>
      </c>
      <c r="V76" s="7">
        <f t="shared" si="4"/>
        <v>-0.84800395394938832</v>
      </c>
      <c r="W76" s="7">
        <f t="shared" si="4"/>
        <v>-0.35190949505456592</v>
      </c>
      <c r="X76" s="7">
        <f t="shared" si="4"/>
        <v>-1.2550181696254625</v>
      </c>
      <c r="Y76" s="7">
        <f t="shared" si="4"/>
        <v>-0.20667357414047466</v>
      </c>
      <c r="Z76" s="7">
        <f t="shared" si="4"/>
        <v>-0.10851682332633032</v>
      </c>
      <c r="AA76" s="7">
        <f t="shared" si="4"/>
        <v>1.3037085864690867</v>
      </c>
      <c r="AB76" s="176"/>
      <c r="AC76" s="7"/>
      <c r="AO76" s="157"/>
      <c r="AZ76" s="98"/>
    </row>
    <row r="77" spans="1:52" x14ac:dyDescent="0.2">
      <c r="A77" s="3" t="s">
        <v>58</v>
      </c>
      <c r="B77" s="1" t="s">
        <v>59</v>
      </c>
      <c r="C77" s="14">
        <v>123.3817</v>
      </c>
      <c r="D77" s="10">
        <v>121.76309999999999</v>
      </c>
      <c r="E77" s="7">
        <v>120.4896</v>
      </c>
      <c r="F77" s="7">
        <v>120.2787</v>
      </c>
      <c r="G77" s="7">
        <v>121.5904</v>
      </c>
      <c r="H77" s="7">
        <v>122.55459999999999</v>
      </c>
      <c r="I77" s="7">
        <v>122.42310000000001</v>
      </c>
      <c r="J77" s="7">
        <v>122.9015</v>
      </c>
      <c r="K77" s="7">
        <v>123.7246</v>
      </c>
      <c r="L77" s="7">
        <v>123.9756</v>
      </c>
      <c r="M77" s="7">
        <v>123.279</v>
      </c>
      <c r="N77" s="7">
        <v>123.1917</v>
      </c>
      <c r="O77" s="11">
        <v>124.2559</v>
      </c>
      <c r="P77" s="7">
        <f t="shared" si="4"/>
        <v>-1.3118639149890143</v>
      </c>
      <c r="Q77" s="7">
        <f t="shared" si="4"/>
        <v>-1.0458833587515417</v>
      </c>
      <c r="R77" s="7">
        <f t="shared" si="4"/>
        <v>-0.17503585371683134</v>
      </c>
      <c r="S77" s="7">
        <f t="shared" si="4"/>
        <v>1.0905505297280416</v>
      </c>
      <c r="T77" s="7">
        <f t="shared" si="4"/>
        <v>0.79299023607126129</v>
      </c>
      <c r="U77" s="7">
        <f t="shared" si="4"/>
        <v>-0.10729911402753418</v>
      </c>
      <c r="V77" s="7">
        <f t="shared" si="4"/>
        <v>0.3907759238248284</v>
      </c>
      <c r="W77" s="7">
        <f t="shared" si="4"/>
        <v>0.66972331501242588</v>
      </c>
      <c r="X77" s="7">
        <f t="shared" si="4"/>
        <v>0.20286992239215546</v>
      </c>
      <c r="Y77" s="7">
        <f t="shared" si="4"/>
        <v>-0.56188475796850645</v>
      </c>
      <c r="Z77" s="7">
        <f t="shared" si="4"/>
        <v>-7.0814980653638532E-2</v>
      </c>
      <c r="AA77" s="7">
        <f t="shared" si="4"/>
        <v>0.86385689945020616</v>
      </c>
      <c r="AB77" s="176"/>
      <c r="AC77" s="7"/>
      <c r="AO77" s="157"/>
      <c r="AZ77" s="98"/>
    </row>
    <row r="78" spans="1:52" x14ac:dyDescent="0.2">
      <c r="A78" s="56" t="s">
        <v>20</v>
      </c>
      <c r="B78" s="48" t="s">
        <v>21</v>
      </c>
      <c r="C78" s="26">
        <v>121.2805</v>
      </c>
      <c r="D78" s="21">
        <v>121.3699</v>
      </c>
      <c r="E78" s="20">
        <v>121.4729</v>
      </c>
      <c r="F78" s="20">
        <v>121.303</v>
      </c>
      <c r="G78" s="20">
        <v>120.8751</v>
      </c>
      <c r="H78" s="20">
        <v>121.3109</v>
      </c>
      <c r="I78" s="20">
        <v>121.47150000000001</v>
      </c>
      <c r="J78" s="20">
        <v>121.48520000000001</v>
      </c>
      <c r="K78" s="20">
        <v>121.87439999999999</v>
      </c>
      <c r="L78" s="20">
        <v>121.8537</v>
      </c>
      <c r="M78" s="20">
        <v>121.9798</v>
      </c>
      <c r="N78" s="20">
        <v>121.9777</v>
      </c>
      <c r="O78" s="19">
        <v>122.5548</v>
      </c>
      <c r="P78" s="20">
        <f t="shared" si="4"/>
        <v>7.3713416418960759E-2</v>
      </c>
      <c r="Q78" s="20">
        <f t="shared" si="4"/>
        <v>8.4864533957755936E-2</v>
      </c>
      <c r="R78" s="20">
        <f t="shared" si="4"/>
        <v>-0.13986658752692854</v>
      </c>
      <c r="S78" s="20">
        <f t="shared" si="4"/>
        <v>-0.35275302342068537</v>
      </c>
      <c r="T78" s="20">
        <f t="shared" si="4"/>
        <v>0.36053744733199838</v>
      </c>
      <c r="U78" s="20">
        <f t="shared" si="4"/>
        <v>0.13238711443077439</v>
      </c>
      <c r="V78" s="20">
        <f t="shared" si="4"/>
        <v>1.1278365707182381E-2</v>
      </c>
      <c r="W78" s="20">
        <f t="shared" si="4"/>
        <v>0.32036824238671724</v>
      </c>
      <c r="X78" s="20">
        <f t="shared" si="4"/>
        <v>-1.6984699001587569E-2</v>
      </c>
      <c r="Y78" s="20">
        <f t="shared" si="4"/>
        <v>0.10348475261727291</v>
      </c>
      <c r="Z78" s="20">
        <f t="shared" si="4"/>
        <v>-1.7215965266369176E-3</v>
      </c>
      <c r="AA78" s="20">
        <f t="shared" si="4"/>
        <v>0.47311926688239037</v>
      </c>
      <c r="AB78" s="14">
        <f>AVERAGE(D78:O78)</f>
        <v>121.62740833333332</v>
      </c>
      <c r="AC78" s="7"/>
      <c r="AO78" s="157"/>
      <c r="AZ78" s="98"/>
    </row>
    <row r="79" spans="1:52" x14ac:dyDescent="0.2">
      <c r="A79" s="56" t="s">
        <v>22</v>
      </c>
      <c r="B79" s="48" t="s">
        <v>23</v>
      </c>
      <c r="C79" s="26">
        <v>128.87469999999999</v>
      </c>
      <c r="D79" s="21">
        <v>129.70509999999999</v>
      </c>
      <c r="E79" s="20">
        <v>129.79769999999999</v>
      </c>
      <c r="F79" s="20">
        <v>129.71799999999999</v>
      </c>
      <c r="G79" s="20">
        <v>128.67310000000001</v>
      </c>
      <c r="H79" s="20">
        <v>129.1163</v>
      </c>
      <c r="I79" s="20">
        <v>129.12979999999999</v>
      </c>
      <c r="J79" s="20">
        <v>129.6782</v>
      </c>
      <c r="K79" s="20">
        <v>129.9759</v>
      </c>
      <c r="L79" s="20">
        <v>130.01580000000001</v>
      </c>
      <c r="M79" s="20">
        <v>130.20519999999999</v>
      </c>
      <c r="N79" s="20">
        <v>130.63220000000001</v>
      </c>
      <c r="O79" s="19">
        <v>131.70869999999999</v>
      </c>
      <c r="P79" s="20">
        <f t="shared" si="4"/>
        <v>0.64434679576363507</v>
      </c>
      <c r="Q79" s="20">
        <f t="shared" si="4"/>
        <v>7.1392720872197363E-2</v>
      </c>
      <c r="R79" s="20">
        <f t="shared" si="4"/>
        <v>-6.1403245203884627E-2</v>
      </c>
      <c r="S79" s="20">
        <f t="shared" si="4"/>
        <v>-0.80551658212428823</v>
      </c>
      <c r="T79" s="20">
        <f t="shared" si="4"/>
        <v>0.34443873661238461</v>
      </c>
      <c r="U79" s="20">
        <f t="shared" si="4"/>
        <v>1.0455689947739679E-2</v>
      </c>
      <c r="V79" s="20">
        <f t="shared" si="4"/>
        <v>0.42468895638343374</v>
      </c>
      <c r="W79" s="20">
        <f t="shared" si="4"/>
        <v>0.2295682697631459</v>
      </c>
      <c r="X79" s="20">
        <f t="shared" si="4"/>
        <v>3.0697998628989791E-2</v>
      </c>
      <c r="Y79" s="20">
        <f t="shared" si="4"/>
        <v>0.14567460262520232</v>
      </c>
      <c r="Z79" s="20">
        <f t="shared" si="4"/>
        <v>0.32794389164182453</v>
      </c>
      <c r="AA79" s="20">
        <f t="shared" si="4"/>
        <v>0.82406941014541712</v>
      </c>
      <c r="AB79" s="176"/>
      <c r="AC79" s="7"/>
      <c r="AO79" s="157"/>
      <c r="AZ79" s="98"/>
    </row>
    <row r="80" spans="1:52" x14ac:dyDescent="0.2">
      <c r="A80" s="3" t="s">
        <v>24</v>
      </c>
      <c r="B80" s="1" t="s">
        <v>25</v>
      </c>
      <c r="C80" s="14">
        <v>137.7199</v>
      </c>
      <c r="D80" s="10">
        <v>138.45519999999999</v>
      </c>
      <c r="E80" s="7">
        <v>137.74209999999999</v>
      </c>
      <c r="F80" s="7">
        <v>136.983</v>
      </c>
      <c r="G80" s="7">
        <v>133.97819999999999</v>
      </c>
      <c r="H80" s="7">
        <v>134.90090000000001</v>
      </c>
      <c r="I80" s="7">
        <v>133.83019999999999</v>
      </c>
      <c r="J80" s="7">
        <v>134.76759999999999</v>
      </c>
      <c r="K80" s="7">
        <v>134.9401</v>
      </c>
      <c r="L80" s="7">
        <v>134.9032</v>
      </c>
      <c r="M80" s="7">
        <v>134.98920000000001</v>
      </c>
      <c r="N80" s="7">
        <v>135.48580000000001</v>
      </c>
      <c r="O80" s="11">
        <v>137.89109999999999</v>
      </c>
      <c r="P80" s="7">
        <f t="shared" si="4"/>
        <v>0.5339097690311968</v>
      </c>
      <c r="Q80" s="7">
        <f t="shared" si="4"/>
        <v>-0.5150402440645041</v>
      </c>
      <c r="R80" s="7">
        <f t="shared" si="4"/>
        <v>-0.55110238627114694</v>
      </c>
      <c r="S80" s="7">
        <f t="shared" si="4"/>
        <v>-2.1935568647204522</v>
      </c>
      <c r="T80" s="7">
        <f t="shared" si="4"/>
        <v>0.68869413083622588</v>
      </c>
      <c r="U80" s="7">
        <f t="shared" si="4"/>
        <v>-0.79369374110922641</v>
      </c>
      <c r="V80" s="7">
        <f t="shared" si="4"/>
        <v>0.70043981104414155</v>
      </c>
      <c r="W80" s="7">
        <f t="shared" si="4"/>
        <v>0.12799812417822509</v>
      </c>
      <c r="X80" s="7">
        <f t="shared" si="4"/>
        <v>-2.7345466618153399E-2</v>
      </c>
      <c r="Y80" s="7">
        <f t="shared" si="4"/>
        <v>6.3749414394923709E-2</v>
      </c>
      <c r="Z80" s="7">
        <f t="shared" si="4"/>
        <v>0.36788128235444079</v>
      </c>
      <c r="AA80" s="7">
        <f t="shared" si="4"/>
        <v>1.7753151990835812</v>
      </c>
      <c r="AB80" s="176"/>
      <c r="AC80" s="7"/>
      <c r="AO80" s="157"/>
      <c r="AZ80" s="98"/>
    </row>
    <row r="81" spans="1:52" x14ac:dyDescent="0.2">
      <c r="A81" s="3" t="s">
        <v>26</v>
      </c>
      <c r="B81" s="1" t="s">
        <v>67</v>
      </c>
      <c r="C81" s="14">
        <v>128.94800000000001</v>
      </c>
      <c r="D81" s="10">
        <v>130.12989999999999</v>
      </c>
      <c r="E81" s="7">
        <v>130.87610000000001</v>
      </c>
      <c r="F81" s="7">
        <v>131.03479999999999</v>
      </c>
      <c r="G81" s="7">
        <v>131.39150000000001</v>
      </c>
      <c r="H81" s="7">
        <v>131.7852</v>
      </c>
      <c r="I81" s="7">
        <v>132.64590000000001</v>
      </c>
      <c r="J81" s="7">
        <v>133.0839</v>
      </c>
      <c r="K81" s="7">
        <v>133.64670000000001</v>
      </c>
      <c r="L81" s="7">
        <v>133.99250000000001</v>
      </c>
      <c r="M81" s="7">
        <v>134.18799999999999</v>
      </c>
      <c r="N81" s="7">
        <v>134.53190000000001</v>
      </c>
      <c r="O81" s="11">
        <v>134.47370000000001</v>
      </c>
      <c r="P81" s="7">
        <f t="shared" si="4"/>
        <v>0.91657102087662046</v>
      </c>
      <c r="Q81" s="7">
        <f t="shared" si="4"/>
        <v>0.57342701408363184</v>
      </c>
      <c r="R81" s="7">
        <f t="shared" si="4"/>
        <v>0.1212597258017177</v>
      </c>
      <c r="S81" s="7">
        <f t="shared" si="4"/>
        <v>0.27221776199911613</v>
      </c>
      <c r="T81" s="7">
        <f t="shared" si="4"/>
        <v>0.29963886552782754</v>
      </c>
      <c r="U81" s="7">
        <f t="shared" si="4"/>
        <v>0.65310823977199906</v>
      </c>
      <c r="V81" s="7">
        <f t="shared" si="4"/>
        <v>0.33020244123639564</v>
      </c>
      <c r="W81" s="7">
        <f t="shared" si="4"/>
        <v>0.42289112356942499</v>
      </c>
      <c r="X81" s="7">
        <f t="shared" si="4"/>
        <v>0.25874189186863344</v>
      </c>
      <c r="Y81" s="7">
        <f t="shared" si="4"/>
        <v>0.14590368863927561</v>
      </c>
      <c r="Z81" s="7">
        <f t="shared" si="4"/>
        <v>0.25628223089994578</v>
      </c>
      <c r="AA81" s="7">
        <f t="shared" si="4"/>
        <v>-4.3261115021789892E-2</v>
      </c>
      <c r="AB81" s="176"/>
      <c r="AC81" s="7"/>
      <c r="AO81" s="157"/>
      <c r="AZ81" s="98"/>
    </row>
    <row r="82" spans="1:52" x14ac:dyDescent="0.2">
      <c r="A82" s="3" t="s">
        <v>27</v>
      </c>
      <c r="B82" s="1" t="s">
        <v>28</v>
      </c>
      <c r="C82" s="14">
        <v>121.5217</v>
      </c>
      <c r="D82" s="10">
        <v>122.2028</v>
      </c>
      <c r="E82" s="7">
        <v>122.88549999999999</v>
      </c>
      <c r="F82" s="7">
        <v>124.43129999999999</v>
      </c>
      <c r="G82" s="7">
        <v>125.20829999999999</v>
      </c>
      <c r="H82" s="7">
        <v>125.393</v>
      </c>
      <c r="I82" s="7">
        <v>126.63330000000001</v>
      </c>
      <c r="J82" s="7">
        <v>126.8167</v>
      </c>
      <c r="K82" s="7">
        <v>127.295</v>
      </c>
      <c r="L82" s="7">
        <v>127.4669</v>
      </c>
      <c r="M82" s="7">
        <v>127.6661</v>
      </c>
      <c r="N82" s="7">
        <v>127.9149</v>
      </c>
      <c r="O82" s="11">
        <v>128.20779999999999</v>
      </c>
      <c r="P82" s="7">
        <f t="shared" si="4"/>
        <v>0.56047603020695125</v>
      </c>
      <c r="Q82" s="7">
        <f t="shared" si="4"/>
        <v>0.55866150366439804</v>
      </c>
      <c r="R82" s="7">
        <f t="shared" si="4"/>
        <v>1.2579189570779301</v>
      </c>
      <c r="S82" s="7">
        <f t="shared" si="4"/>
        <v>0.62444095657603915</v>
      </c>
      <c r="T82" s="7">
        <f t="shared" si="4"/>
        <v>0.14751418236650968</v>
      </c>
      <c r="U82" s="7">
        <f t="shared" si="4"/>
        <v>0.98913017473065068</v>
      </c>
      <c r="V82" s="7">
        <f t="shared" si="4"/>
        <v>0.14482762432945503</v>
      </c>
      <c r="W82" s="7">
        <f t="shared" si="4"/>
        <v>0.37715852880575224</v>
      </c>
      <c r="X82" s="7">
        <f t="shared" si="4"/>
        <v>0.13504065359990081</v>
      </c>
      <c r="Y82" s="7">
        <f t="shared" si="4"/>
        <v>0.15627586455778303</v>
      </c>
      <c r="Z82" s="7">
        <f t="shared" si="4"/>
        <v>0.19488337154499338</v>
      </c>
      <c r="AA82" s="7">
        <f t="shared" si="4"/>
        <v>0.22898036116198256</v>
      </c>
      <c r="AB82" s="176"/>
      <c r="AC82" s="7"/>
      <c r="AO82" s="157"/>
      <c r="AZ82" s="98"/>
    </row>
    <row r="83" spans="1:52" x14ac:dyDescent="0.2">
      <c r="A83" s="3" t="s">
        <v>29</v>
      </c>
      <c r="B83" s="1" t="s">
        <v>30</v>
      </c>
      <c r="C83" s="14">
        <v>123.7559</v>
      </c>
      <c r="D83" s="10">
        <v>124.01139999999999</v>
      </c>
      <c r="E83" s="7">
        <v>123.9768</v>
      </c>
      <c r="F83" s="7">
        <v>124.31140000000001</v>
      </c>
      <c r="G83" s="7">
        <v>124.387</v>
      </c>
      <c r="H83" s="7">
        <v>124.80249999999999</v>
      </c>
      <c r="I83" s="7">
        <v>127.0121</v>
      </c>
      <c r="J83" s="7">
        <v>127.2013</v>
      </c>
      <c r="K83" s="7">
        <v>126.9742</v>
      </c>
      <c r="L83" s="7">
        <v>126.89449999999999</v>
      </c>
      <c r="M83" s="7">
        <v>126.7871</v>
      </c>
      <c r="N83" s="7">
        <v>126.824</v>
      </c>
      <c r="O83" s="11">
        <v>126.9589</v>
      </c>
      <c r="P83" s="7">
        <f t="shared" si="4"/>
        <v>0.20645480336694885</v>
      </c>
      <c r="Q83" s="7">
        <f t="shared" si="4"/>
        <v>-2.7900660745703638E-2</v>
      </c>
      <c r="R83" s="7">
        <f t="shared" si="4"/>
        <v>0.26988920507708614</v>
      </c>
      <c r="S83" s="7">
        <f t="shared" si="4"/>
        <v>6.0815017769886216E-2</v>
      </c>
      <c r="T83" s="7">
        <f t="shared" si="4"/>
        <v>0.33403812295496671</v>
      </c>
      <c r="U83" s="7">
        <f t="shared" si="4"/>
        <v>1.7704773542196743</v>
      </c>
      <c r="V83" s="7">
        <f t="shared" si="4"/>
        <v>0.14896218549256299</v>
      </c>
      <c r="W83" s="7">
        <f t="shared" si="4"/>
        <v>-0.17853591118959256</v>
      </c>
      <c r="X83" s="7">
        <f t="shared" si="4"/>
        <v>-6.2768656939758277E-2</v>
      </c>
      <c r="Y83" s="7">
        <f t="shared" si="4"/>
        <v>-8.4637238020559113E-2</v>
      </c>
      <c r="Z83" s="7">
        <f t="shared" si="4"/>
        <v>2.9103907258705989E-2</v>
      </c>
      <c r="AA83" s="7">
        <f t="shared" si="4"/>
        <v>0.10636787989655096</v>
      </c>
      <c r="AB83" s="176"/>
      <c r="AC83" s="7"/>
      <c r="AO83" s="157"/>
      <c r="AZ83" s="98"/>
    </row>
    <row r="84" spans="1:52" x14ac:dyDescent="0.2">
      <c r="A84" s="3" t="s">
        <v>31</v>
      </c>
      <c r="B84" s="1" t="s">
        <v>32</v>
      </c>
      <c r="C84" s="14">
        <v>121.3096</v>
      </c>
      <c r="D84" s="10">
        <v>121.8308</v>
      </c>
      <c r="E84" s="7">
        <v>122.2529</v>
      </c>
      <c r="F84" s="7">
        <v>122.307</v>
      </c>
      <c r="G84" s="7">
        <v>122.767</v>
      </c>
      <c r="H84" s="7">
        <v>122.8657</v>
      </c>
      <c r="I84" s="7">
        <v>123.6756</v>
      </c>
      <c r="J84" s="7">
        <v>123.8312</v>
      </c>
      <c r="K84" s="7">
        <v>124.62479999999999</v>
      </c>
      <c r="L84" s="7">
        <v>124.8336</v>
      </c>
      <c r="M84" s="7">
        <v>125.0615</v>
      </c>
      <c r="N84" s="7">
        <v>125.8981</v>
      </c>
      <c r="O84" s="11">
        <v>125.9961</v>
      </c>
      <c r="P84" s="7">
        <f t="shared" si="4"/>
        <v>0.42964447990925136</v>
      </c>
      <c r="Q84" s="7">
        <f t="shared" si="4"/>
        <v>0.34646411252327025</v>
      </c>
      <c r="R84" s="7">
        <f t="shared" si="4"/>
        <v>4.4252528978867056E-2</v>
      </c>
      <c r="S84" s="7">
        <f t="shared" si="4"/>
        <v>0.37610275781434727</v>
      </c>
      <c r="T84" s="7">
        <f t="shared" si="4"/>
        <v>8.0396197675277559E-2</v>
      </c>
      <c r="U84" s="7">
        <f t="shared" si="4"/>
        <v>0.65917501792607613</v>
      </c>
      <c r="V84" s="7">
        <f t="shared" si="4"/>
        <v>0.12581301404641873</v>
      </c>
      <c r="W84" s="7">
        <f t="shared" si="4"/>
        <v>0.64087241341438816</v>
      </c>
      <c r="X84" s="7">
        <f t="shared" si="4"/>
        <v>0.1675428967589202</v>
      </c>
      <c r="Y84" s="7">
        <f t="shared" si="4"/>
        <v>0.18256302790273699</v>
      </c>
      <c r="Z84" s="7">
        <f t="shared" si="4"/>
        <v>0.66895087616892834</v>
      </c>
      <c r="AA84" s="7">
        <f t="shared" si="4"/>
        <v>7.7840729923643784E-2</v>
      </c>
      <c r="AB84" s="176"/>
      <c r="AC84" s="7"/>
      <c r="AO84" s="157"/>
      <c r="AZ84" s="98"/>
    </row>
    <row r="85" spans="1:52" x14ac:dyDescent="0.2">
      <c r="A85" s="3" t="s">
        <v>33</v>
      </c>
      <c r="B85" s="1" t="s">
        <v>68</v>
      </c>
      <c r="C85" s="14">
        <v>105.4877</v>
      </c>
      <c r="D85" s="10">
        <v>106.2653</v>
      </c>
      <c r="E85" s="7">
        <v>106.4067</v>
      </c>
      <c r="F85" s="7">
        <v>106.7889</v>
      </c>
      <c r="G85" s="7">
        <v>106.7694</v>
      </c>
      <c r="H85" s="7">
        <v>106.7829</v>
      </c>
      <c r="I85" s="7">
        <v>106.5783</v>
      </c>
      <c r="J85" s="7">
        <v>107.17700000000001</v>
      </c>
      <c r="K85" s="7">
        <v>107.29770000000001</v>
      </c>
      <c r="L85" s="7">
        <v>107.2949</v>
      </c>
      <c r="M85" s="7">
        <v>107.327</v>
      </c>
      <c r="N85" s="7">
        <v>107.3566</v>
      </c>
      <c r="O85" s="11">
        <v>107.35209999999999</v>
      </c>
      <c r="P85" s="7">
        <f t="shared" si="4"/>
        <v>0.73714755369582663</v>
      </c>
      <c r="Q85" s="7">
        <f t="shared" si="4"/>
        <v>0.13306319184155543</v>
      </c>
      <c r="R85" s="7">
        <f t="shared" si="4"/>
        <v>0.35918790828020924</v>
      </c>
      <c r="S85" s="7">
        <f t="shared" si="4"/>
        <v>-1.8260324809033179E-2</v>
      </c>
      <c r="T85" s="7">
        <f t="shared" si="4"/>
        <v>1.2644072177977405E-2</v>
      </c>
      <c r="U85" s="7">
        <f t="shared" si="4"/>
        <v>-0.19160371183026423</v>
      </c>
      <c r="V85" s="7">
        <f t="shared" si="4"/>
        <v>0.56174662196714342</v>
      </c>
      <c r="W85" s="7">
        <f t="shared" si="4"/>
        <v>0.11261744590723695</v>
      </c>
      <c r="X85" s="7">
        <f t="shared" si="4"/>
        <v>-2.609561994346277E-3</v>
      </c>
      <c r="Y85" s="7">
        <f t="shared" si="4"/>
        <v>2.9917545009128858E-2</v>
      </c>
      <c r="Z85" s="7">
        <f t="shared" si="4"/>
        <v>2.7579267099613395E-2</v>
      </c>
      <c r="AA85" s="7">
        <f t="shared" si="4"/>
        <v>-4.1916379617156991E-3</v>
      </c>
      <c r="AB85" s="176"/>
      <c r="AC85" s="7"/>
      <c r="AO85" s="157"/>
      <c r="AZ85" s="98"/>
    </row>
    <row r="86" spans="1:52" x14ac:dyDescent="0.2">
      <c r="A86" s="3" t="s">
        <v>34</v>
      </c>
      <c r="B86" s="1" t="s">
        <v>35</v>
      </c>
      <c r="C86" s="14">
        <v>119.77509999999999</v>
      </c>
      <c r="D86" s="10">
        <v>120.87520000000001</v>
      </c>
      <c r="E86" s="7">
        <v>121.9941</v>
      </c>
      <c r="F86" s="7">
        <v>121.7272</v>
      </c>
      <c r="G86" s="7">
        <v>121.9346</v>
      </c>
      <c r="H86" s="7">
        <v>121.36960000000001</v>
      </c>
      <c r="I86" s="7">
        <v>121.47839999999999</v>
      </c>
      <c r="J86" s="7">
        <v>121.49460000000001</v>
      </c>
      <c r="K86" s="7">
        <v>121.69199999999999</v>
      </c>
      <c r="L86" s="7">
        <v>121.366</v>
      </c>
      <c r="M86" s="7">
        <v>122.05110000000001</v>
      </c>
      <c r="N86" s="7">
        <v>122.72150000000001</v>
      </c>
      <c r="O86" s="11">
        <v>122.9469</v>
      </c>
      <c r="P86" s="7">
        <f t="shared" si="4"/>
        <v>0.91847136842299593</v>
      </c>
      <c r="Q86" s="7">
        <f t="shared" si="4"/>
        <v>0.92566547976755897</v>
      </c>
      <c r="R86" s="7">
        <f t="shared" si="4"/>
        <v>-0.21878107219939882</v>
      </c>
      <c r="S86" s="7">
        <f t="shared" si="4"/>
        <v>0.17038098305063037</v>
      </c>
      <c r="T86" s="7">
        <f t="shared" si="4"/>
        <v>-0.46336314712968896</v>
      </c>
      <c r="U86" s="7">
        <f t="shared" si="4"/>
        <v>8.9643535119163301E-2</v>
      </c>
      <c r="V86" s="7">
        <f t="shared" si="4"/>
        <v>1.3335704125187675E-2</v>
      </c>
      <c r="W86" s="7">
        <f t="shared" si="4"/>
        <v>0.16247635697387997</v>
      </c>
      <c r="X86" s="7">
        <f t="shared" si="4"/>
        <v>-0.2678894257633973</v>
      </c>
      <c r="Y86" s="7">
        <f t="shared" si="4"/>
        <v>0.5644908788293308</v>
      </c>
      <c r="Z86" s="7">
        <f t="shared" si="4"/>
        <v>0.54927813022578309</v>
      </c>
      <c r="AA86" s="7">
        <f t="shared" si="4"/>
        <v>0.18366789845299591</v>
      </c>
      <c r="AB86" s="176"/>
      <c r="AC86" s="7"/>
      <c r="AO86" s="157"/>
      <c r="AZ86" s="98"/>
    </row>
    <row r="87" spans="1:52" x14ac:dyDescent="0.2">
      <c r="A87" s="56" t="s">
        <v>36</v>
      </c>
      <c r="B87" s="48" t="s">
        <v>37</v>
      </c>
      <c r="C87" s="26">
        <v>114.1777</v>
      </c>
      <c r="D87" s="21">
        <v>113.57389999999999</v>
      </c>
      <c r="E87" s="20">
        <v>113.6866</v>
      </c>
      <c r="F87" s="20">
        <v>113.4323</v>
      </c>
      <c r="G87" s="20">
        <v>113.58159999999999</v>
      </c>
      <c r="H87" s="20">
        <v>114.01049999999999</v>
      </c>
      <c r="I87" s="20">
        <v>114.3087</v>
      </c>
      <c r="J87" s="20">
        <v>113.82210000000001</v>
      </c>
      <c r="K87" s="20">
        <v>114.297</v>
      </c>
      <c r="L87" s="20">
        <v>114.2196</v>
      </c>
      <c r="M87" s="20">
        <v>114.28660000000001</v>
      </c>
      <c r="N87" s="20">
        <v>113.8831</v>
      </c>
      <c r="O87" s="19">
        <v>113.9931</v>
      </c>
      <c r="P87" s="20">
        <f t="shared" si="4"/>
        <v>-0.52882480554434608</v>
      </c>
      <c r="Q87" s="20">
        <f t="shared" si="4"/>
        <v>9.9230545046004232E-2</v>
      </c>
      <c r="R87" s="20">
        <f t="shared" si="4"/>
        <v>-0.22368511328511947</v>
      </c>
      <c r="S87" s="20">
        <f t="shared" si="4"/>
        <v>0.1316203585751119</v>
      </c>
      <c r="T87" s="20">
        <f t="shared" si="4"/>
        <v>0.37761397972910993</v>
      </c>
      <c r="U87" s="20">
        <f t="shared" si="4"/>
        <v>0.26155485678951368</v>
      </c>
      <c r="V87" s="20">
        <f t="shared" si="4"/>
        <v>-0.42568938322279554</v>
      </c>
      <c r="W87" s="20">
        <f t="shared" si="4"/>
        <v>0.41723004583467621</v>
      </c>
      <c r="X87" s="20">
        <f t="shared" si="4"/>
        <v>-6.7718312816606965E-2</v>
      </c>
      <c r="Y87" s="20">
        <f t="shared" si="4"/>
        <v>5.8658934193437276E-2</v>
      </c>
      <c r="Z87" s="20">
        <f t="shared" si="4"/>
        <v>-0.35305976378683779</v>
      </c>
      <c r="AA87" s="20">
        <f t="shared" si="4"/>
        <v>9.6590275466684195E-2</v>
      </c>
      <c r="AB87" s="14">
        <f>AVERAGE(D87:O87)</f>
        <v>113.92459166666664</v>
      </c>
      <c r="AC87" s="7"/>
      <c r="AO87" s="157"/>
      <c r="AZ87" s="98"/>
    </row>
    <row r="88" spans="1:52" x14ac:dyDescent="0.2">
      <c r="A88" s="3" t="s">
        <v>38</v>
      </c>
      <c r="B88" s="1" t="s">
        <v>39</v>
      </c>
      <c r="C88" s="14">
        <v>117.0707</v>
      </c>
      <c r="D88" s="10">
        <v>116.35769999999999</v>
      </c>
      <c r="E88" s="7">
        <v>115.71680000000001</v>
      </c>
      <c r="F88" s="7">
        <v>115.6482</v>
      </c>
      <c r="G88" s="7">
        <v>116.1348</v>
      </c>
      <c r="H88" s="7">
        <v>116.2834</v>
      </c>
      <c r="I88" s="7">
        <v>117.94289999999999</v>
      </c>
      <c r="J88" s="7">
        <v>116.83750000000001</v>
      </c>
      <c r="K88" s="7">
        <v>118.506</v>
      </c>
      <c r="L88" s="7">
        <v>118.35169999999999</v>
      </c>
      <c r="M88" s="7">
        <v>118.3527</v>
      </c>
      <c r="N88" s="7">
        <v>117.8455</v>
      </c>
      <c r="O88" s="11">
        <v>118.33159999999999</v>
      </c>
      <c r="P88" s="7">
        <f t="shared" si="4"/>
        <v>-0.60903368648176537</v>
      </c>
      <c r="Q88" s="7">
        <f t="shared" si="4"/>
        <v>-0.55080153698464973</v>
      </c>
      <c r="R88" s="7">
        <f t="shared" si="4"/>
        <v>-5.9282662500175901E-2</v>
      </c>
      <c r="S88" s="7">
        <f t="shared" si="4"/>
        <v>0.4207588185548895</v>
      </c>
      <c r="T88" s="7">
        <f t="shared" si="4"/>
        <v>0.12795475602489678</v>
      </c>
      <c r="U88" s="7">
        <f t="shared" si="4"/>
        <v>1.4271168541683457</v>
      </c>
      <c r="V88" s="7">
        <f t="shared" si="4"/>
        <v>-0.93723318656738874</v>
      </c>
      <c r="W88" s="7">
        <f t="shared" si="4"/>
        <v>1.4280517813202049</v>
      </c>
      <c r="X88" s="7">
        <f t="shared" si="4"/>
        <v>-0.13020437783741443</v>
      </c>
      <c r="Y88" s="7">
        <f t="shared" si="4"/>
        <v>8.4493927844278961E-4</v>
      </c>
      <c r="Z88" s="7">
        <f t="shared" si="4"/>
        <v>-0.42854958104039653</v>
      </c>
      <c r="AA88" s="7">
        <f t="shared" si="4"/>
        <v>0.41248923378490765</v>
      </c>
      <c r="AB88" s="176"/>
      <c r="AC88" s="7"/>
      <c r="AO88" s="157"/>
      <c r="AZ88" s="98"/>
    </row>
    <row r="89" spans="1:52" x14ac:dyDescent="0.2">
      <c r="A89" s="3" t="s">
        <v>40</v>
      </c>
      <c r="B89" s="1" t="s">
        <v>76</v>
      </c>
      <c r="C89" s="14">
        <v>113.5573</v>
      </c>
      <c r="D89" s="10">
        <v>113.64019999999999</v>
      </c>
      <c r="E89" s="7">
        <v>113.8664</v>
      </c>
      <c r="F89" s="7">
        <v>113.57680000000001</v>
      </c>
      <c r="G89" s="7">
        <v>113.617</v>
      </c>
      <c r="H89" s="7">
        <v>114.5308</v>
      </c>
      <c r="I89" s="7">
        <v>114.3426</v>
      </c>
      <c r="J89" s="7">
        <v>113.7677</v>
      </c>
      <c r="K89" s="7">
        <v>113.86020000000001</v>
      </c>
      <c r="L89" s="7">
        <v>113.5966</v>
      </c>
      <c r="M89" s="7">
        <v>113.8758</v>
      </c>
      <c r="N89" s="7">
        <v>112.8348</v>
      </c>
      <c r="O89" s="11">
        <v>112.79600000000001</v>
      </c>
      <c r="P89" s="7">
        <f t="shared" si="4"/>
        <v>7.3002792422851806E-2</v>
      </c>
      <c r="Q89" s="7">
        <f t="shared" si="4"/>
        <v>0.19904928009630901</v>
      </c>
      <c r="R89" s="7">
        <f t="shared" si="4"/>
        <v>-0.25433314832118425</v>
      </c>
      <c r="S89" s="7">
        <f t="shared" si="4"/>
        <v>3.5394552408589325E-2</v>
      </c>
      <c r="T89" s="7">
        <f t="shared" si="4"/>
        <v>0.80428104949082868</v>
      </c>
      <c r="U89" s="7">
        <f t="shared" si="4"/>
        <v>-0.16432261016250199</v>
      </c>
      <c r="V89" s="7">
        <f t="shared" si="4"/>
        <v>-0.50278723765245803</v>
      </c>
      <c r="W89" s="7">
        <f t="shared" si="4"/>
        <v>8.1306029743065153E-2</v>
      </c>
      <c r="X89" s="7">
        <f t="shared" si="4"/>
        <v>-0.23151197696825659</v>
      </c>
      <c r="Y89" s="7">
        <f t="shared" si="4"/>
        <v>0.24578200403885592</v>
      </c>
      <c r="Z89" s="7">
        <f t="shared" si="4"/>
        <v>-0.91415384129024491</v>
      </c>
      <c r="AA89" s="7">
        <f t="shared" si="4"/>
        <v>-3.4386554502684311E-2</v>
      </c>
      <c r="AB89" s="176"/>
      <c r="AC89" s="7"/>
      <c r="AO89" s="157"/>
      <c r="AZ89" s="98"/>
    </row>
    <row r="90" spans="1:52" x14ac:dyDescent="0.2">
      <c r="A90" s="3" t="s">
        <v>41</v>
      </c>
      <c r="B90" s="1" t="s">
        <v>70</v>
      </c>
      <c r="C90" s="14">
        <v>101.602</v>
      </c>
      <c r="D90" s="10">
        <v>101.7145</v>
      </c>
      <c r="E90" s="7">
        <v>102.2268</v>
      </c>
      <c r="F90" s="7">
        <v>101.9992</v>
      </c>
      <c r="G90" s="7">
        <v>102.5074</v>
      </c>
      <c r="H90" s="7">
        <v>103.50060000000001</v>
      </c>
      <c r="I90" s="7">
        <v>103.3946</v>
      </c>
      <c r="J90" s="7">
        <v>103.74420000000001</v>
      </c>
      <c r="K90" s="7">
        <v>103.88760000000001</v>
      </c>
      <c r="L90" s="7">
        <v>105.19759999999999</v>
      </c>
      <c r="M90" s="7">
        <v>104.0515</v>
      </c>
      <c r="N90" s="7">
        <v>104.0947</v>
      </c>
      <c r="O90" s="11">
        <v>104.3074</v>
      </c>
      <c r="P90" s="7">
        <f t="shared" si="4"/>
        <v>0.11072616680773721</v>
      </c>
      <c r="Q90" s="7">
        <f t="shared" si="4"/>
        <v>0.50366466924577735</v>
      </c>
      <c r="R90" s="7">
        <f t="shared" si="4"/>
        <v>-0.22264220341436433</v>
      </c>
      <c r="S90" s="7">
        <f t="shared" si="4"/>
        <v>0.49823920187609533</v>
      </c>
      <c r="T90" s="7">
        <f t="shared" si="4"/>
        <v>0.96890565949385266</v>
      </c>
      <c r="U90" s="7">
        <f t="shared" si="4"/>
        <v>-0.10241486522784289</v>
      </c>
      <c r="V90" s="7">
        <f t="shared" si="4"/>
        <v>0.33812210695723904</v>
      </c>
      <c r="W90" s="7">
        <f t="shared" si="4"/>
        <v>0.13822459472433132</v>
      </c>
      <c r="X90" s="7">
        <f t="shared" si="4"/>
        <v>1.2609782110665642</v>
      </c>
      <c r="Y90" s="7">
        <f t="shared" si="4"/>
        <v>-1.0894735241108067</v>
      </c>
      <c r="Z90" s="7">
        <f t="shared" si="4"/>
        <v>4.1517902192663048E-2</v>
      </c>
      <c r="AA90" s="7">
        <f t="shared" si="4"/>
        <v>0.20433316970028073</v>
      </c>
      <c r="AB90" s="176"/>
      <c r="AC90" s="7"/>
      <c r="AO90" s="157"/>
      <c r="AZ90" s="98"/>
    </row>
    <row r="91" spans="1:52" x14ac:dyDescent="0.2">
      <c r="A91" s="3" t="s">
        <v>42</v>
      </c>
      <c r="B91" s="1" t="s">
        <v>43</v>
      </c>
      <c r="C91" s="14">
        <v>116.1409</v>
      </c>
      <c r="D91" s="10">
        <v>117.20699999999999</v>
      </c>
      <c r="E91" s="7">
        <v>117.8295</v>
      </c>
      <c r="F91" s="7">
        <v>117.9062</v>
      </c>
      <c r="G91" s="7">
        <v>117.8669</v>
      </c>
      <c r="H91" s="7">
        <v>117.8857</v>
      </c>
      <c r="I91" s="7">
        <v>118.06440000000001</v>
      </c>
      <c r="J91" s="7">
        <v>118.3206</v>
      </c>
      <c r="K91" s="7">
        <v>118.67100000000001</v>
      </c>
      <c r="L91" s="7">
        <v>118.63760000000001</v>
      </c>
      <c r="M91" s="7">
        <v>118.7654</v>
      </c>
      <c r="N91" s="7">
        <v>119.9773</v>
      </c>
      <c r="O91" s="11">
        <v>120.011</v>
      </c>
      <c r="P91" s="7">
        <f t="shared" si="4"/>
        <v>0.91793674751960053</v>
      </c>
      <c r="Q91" s="7">
        <f t="shared" si="4"/>
        <v>0.53111162302593051</v>
      </c>
      <c r="R91" s="7">
        <f t="shared" si="4"/>
        <v>6.5094055393600442E-2</v>
      </c>
      <c r="S91" s="7">
        <f t="shared" si="4"/>
        <v>-3.3331580527569564E-2</v>
      </c>
      <c r="T91" s="7">
        <f t="shared" si="4"/>
        <v>1.5950194668731269E-2</v>
      </c>
      <c r="U91" s="7">
        <f t="shared" si="4"/>
        <v>0.15158751231065878</v>
      </c>
      <c r="V91" s="7">
        <f t="shared" si="4"/>
        <v>0.21700021344282666</v>
      </c>
      <c r="W91" s="7">
        <f t="shared" si="4"/>
        <v>0.29614454287757808</v>
      </c>
      <c r="X91" s="7">
        <f t="shared" si="4"/>
        <v>-2.8145039647428871E-2</v>
      </c>
      <c r="Y91" s="7">
        <f t="shared" si="4"/>
        <v>0.10772301530037146</v>
      </c>
      <c r="Z91" s="7">
        <f t="shared" si="4"/>
        <v>1.0204150367026088</v>
      </c>
      <c r="AA91" s="7">
        <f t="shared" si="4"/>
        <v>2.8088646769010527E-2</v>
      </c>
      <c r="AB91" s="176"/>
      <c r="AC91" s="7"/>
      <c r="AO91" s="157"/>
      <c r="AZ91" s="98"/>
    </row>
    <row r="92" spans="1:52" x14ac:dyDescent="0.2">
      <c r="A92" s="3" t="s">
        <v>44</v>
      </c>
      <c r="B92" s="1" t="s">
        <v>45</v>
      </c>
      <c r="C92" s="14">
        <v>114.8373</v>
      </c>
      <c r="D92" s="10">
        <v>112.41419999999999</v>
      </c>
      <c r="E92" s="7">
        <v>112.94970000000001</v>
      </c>
      <c r="F92" s="7">
        <v>112.4143</v>
      </c>
      <c r="G92" s="7">
        <v>112.4143</v>
      </c>
      <c r="H92" s="7">
        <v>112.4217</v>
      </c>
      <c r="I92" s="7">
        <v>112.26</v>
      </c>
      <c r="J92" s="7">
        <v>112.09569999999999</v>
      </c>
      <c r="K92" s="7">
        <v>112.205</v>
      </c>
      <c r="L92" s="7">
        <v>112.22069999999999</v>
      </c>
      <c r="M92" s="7">
        <v>112.23779999999999</v>
      </c>
      <c r="N92" s="7">
        <v>112.2876</v>
      </c>
      <c r="O92" s="11">
        <v>112.2876</v>
      </c>
      <c r="P92" s="7">
        <f t="shared" si="4"/>
        <v>-2.1100287101838906</v>
      </c>
      <c r="Q92" s="7">
        <f t="shared" si="4"/>
        <v>0.47636330641503755</v>
      </c>
      <c r="R92" s="7">
        <f t="shared" si="4"/>
        <v>-0.47401630991495319</v>
      </c>
      <c r="S92" s="7">
        <f t="shared" si="4"/>
        <v>0</v>
      </c>
      <c r="T92" s="7">
        <f t="shared" si="4"/>
        <v>6.5827924027495356E-3</v>
      </c>
      <c r="U92" s="7">
        <f t="shared" si="4"/>
        <v>-0.14383344140855028</v>
      </c>
      <c r="V92" s="7">
        <f t="shared" si="4"/>
        <v>-0.14635667201141228</v>
      </c>
      <c r="W92" s="7">
        <f t="shared" si="4"/>
        <v>9.7505970344986134E-2</v>
      </c>
      <c r="X92" s="7">
        <f t="shared" si="4"/>
        <v>1.399224633482945E-2</v>
      </c>
      <c r="Y92" s="7">
        <f t="shared" si="4"/>
        <v>1.5237830453739129E-2</v>
      </c>
      <c r="Z92" s="7">
        <f t="shared" si="4"/>
        <v>4.4370078529697418E-2</v>
      </c>
      <c r="AA92" s="7">
        <f t="shared" si="4"/>
        <v>0</v>
      </c>
      <c r="AB92" s="176"/>
      <c r="AC92" s="7"/>
      <c r="AO92" s="157"/>
      <c r="AZ92" s="98"/>
    </row>
    <row r="93" spans="1:52" x14ac:dyDescent="0.2">
      <c r="A93" s="3" t="s">
        <v>46</v>
      </c>
      <c r="B93" s="1" t="s">
        <v>71</v>
      </c>
      <c r="C93" s="14">
        <v>111.877</v>
      </c>
      <c r="D93" s="10">
        <v>112.2587</v>
      </c>
      <c r="E93" s="7">
        <v>112.2587</v>
      </c>
      <c r="F93" s="7">
        <v>112.2587</v>
      </c>
      <c r="G93" s="7">
        <v>112.2587</v>
      </c>
      <c r="H93" s="7">
        <v>112.2587</v>
      </c>
      <c r="I93" s="7">
        <v>112.4825</v>
      </c>
      <c r="J93" s="7">
        <v>112.4825</v>
      </c>
      <c r="K93" s="7">
        <v>112.4825</v>
      </c>
      <c r="L93" s="7">
        <v>112.4825</v>
      </c>
      <c r="M93" s="7">
        <v>112.4825</v>
      </c>
      <c r="N93" s="7">
        <v>113.0615</v>
      </c>
      <c r="O93" s="11">
        <v>113.0615</v>
      </c>
      <c r="P93" s="7">
        <f t="shared" si="4"/>
        <v>0.3411782582657823</v>
      </c>
      <c r="Q93" s="7">
        <f t="shared" si="4"/>
        <v>0</v>
      </c>
      <c r="R93" s="7">
        <f t="shared" si="4"/>
        <v>0</v>
      </c>
      <c r="S93" s="7">
        <f t="shared" si="4"/>
        <v>0</v>
      </c>
      <c r="T93" s="7">
        <f t="shared" si="4"/>
        <v>0</v>
      </c>
      <c r="U93" s="7">
        <f t="shared" si="4"/>
        <v>0.1993609403992716</v>
      </c>
      <c r="V93" s="7">
        <f t="shared" si="4"/>
        <v>0</v>
      </c>
      <c r="W93" s="7">
        <f t="shared" si="4"/>
        <v>0</v>
      </c>
      <c r="X93" s="7">
        <f t="shared" si="4"/>
        <v>0</v>
      </c>
      <c r="Y93" s="7">
        <f t="shared" si="4"/>
        <v>0</v>
      </c>
      <c r="Z93" s="7">
        <f t="shared" si="4"/>
        <v>0.51474673838152019</v>
      </c>
      <c r="AA93" s="7">
        <f t="shared" si="4"/>
        <v>0</v>
      </c>
      <c r="AB93" s="176"/>
      <c r="AC93" s="7"/>
      <c r="AO93" s="157"/>
      <c r="AZ93" s="98"/>
    </row>
    <row r="94" spans="1:52" x14ac:dyDescent="0.2">
      <c r="A94" s="56" t="s">
        <v>47</v>
      </c>
      <c r="B94" s="48" t="s">
        <v>48</v>
      </c>
      <c r="C94" s="26">
        <v>99.314899999999994</v>
      </c>
      <c r="D94" s="21">
        <v>98.804320000000004</v>
      </c>
      <c r="E94" s="20">
        <v>97.895589999999999</v>
      </c>
      <c r="F94" s="20">
        <v>98.25797</v>
      </c>
      <c r="G94" s="20">
        <v>98.394909999999996</v>
      </c>
      <c r="H94" s="20">
        <v>98.643780000000007</v>
      </c>
      <c r="I94" s="20">
        <v>99.753119999999996</v>
      </c>
      <c r="J94" s="20">
        <v>99.814480000000003</v>
      </c>
      <c r="K94" s="20">
        <v>100.7461</v>
      </c>
      <c r="L94" s="20">
        <v>99.618639999999999</v>
      </c>
      <c r="M94" s="20">
        <v>99.242249999999999</v>
      </c>
      <c r="N94" s="20">
        <v>99.240589999999997</v>
      </c>
      <c r="O94" s="19">
        <v>99.319749999999999</v>
      </c>
      <c r="P94" s="20">
        <f t="shared" si="4"/>
        <v>-0.5141021135801277</v>
      </c>
      <c r="Q94" s="20">
        <f t="shared" si="4"/>
        <v>-0.91972699169429584</v>
      </c>
      <c r="R94" s="20">
        <f t="shared" si="4"/>
        <v>0.37016989222905927</v>
      </c>
      <c r="S94" s="20">
        <f t="shared" ref="S94:AA95" si="5">(G94-F94)/F94*100</f>
        <v>0.1393678293984657</v>
      </c>
      <c r="T94" s="20">
        <f t="shared" si="5"/>
        <v>0.25292975012631325</v>
      </c>
      <c r="U94" s="20">
        <f t="shared" si="5"/>
        <v>1.1245919408197749</v>
      </c>
      <c r="V94" s="20">
        <f t="shared" si="5"/>
        <v>6.1511860481163534E-2</v>
      </c>
      <c r="W94" s="20">
        <f t="shared" si="5"/>
        <v>0.93335155380260981</v>
      </c>
      <c r="X94" s="20">
        <f t="shared" si="5"/>
        <v>-1.1191103179180131</v>
      </c>
      <c r="Y94" s="20">
        <f t="shared" si="5"/>
        <v>-0.37783089590462254</v>
      </c>
      <c r="Z94" s="20">
        <f t="shared" si="5"/>
        <v>-1.672674692483398E-3</v>
      </c>
      <c r="AA94" s="20">
        <f t="shared" si="5"/>
        <v>7.9765749075052531E-2</v>
      </c>
      <c r="AB94" s="14">
        <f>(AB73/AB78)*100</f>
        <v>99.145546210150428</v>
      </c>
      <c r="AC94" s="7"/>
      <c r="AO94" s="157"/>
      <c r="AZ94" s="98"/>
    </row>
    <row r="95" spans="1:52" x14ac:dyDescent="0.2">
      <c r="A95" s="56"/>
      <c r="B95" s="48" t="s">
        <v>73</v>
      </c>
      <c r="C95" s="26">
        <v>105.4932</v>
      </c>
      <c r="D95" s="21">
        <v>105.5865</v>
      </c>
      <c r="E95" s="20">
        <v>104.60039999999999</v>
      </c>
      <c r="F95" s="20">
        <v>105.0758</v>
      </c>
      <c r="G95" s="20">
        <v>104.7132</v>
      </c>
      <c r="H95" s="20">
        <v>104.9603</v>
      </c>
      <c r="I95" s="20">
        <v>106.0039</v>
      </c>
      <c r="J95" s="20">
        <v>106.53449999999999</v>
      </c>
      <c r="K95" s="20">
        <v>107.4252</v>
      </c>
      <c r="L95" s="20">
        <v>106.2769</v>
      </c>
      <c r="M95" s="20">
        <v>105.9228</v>
      </c>
      <c r="N95" s="20">
        <v>106.2945</v>
      </c>
      <c r="O95" s="19">
        <v>106.7794</v>
      </c>
      <c r="P95" s="20">
        <f>(D95-C95)/C95*100</f>
        <v>8.8441719466277713E-2</v>
      </c>
      <c r="Q95" s="20">
        <f>(E95-D95)/D95*100</f>
        <v>-0.93392621215781135</v>
      </c>
      <c r="R95" s="20">
        <f>(F95-E95)/E95*100</f>
        <v>0.45449156982192002</v>
      </c>
      <c r="S95" s="20">
        <f t="shared" si="5"/>
        <v>-0.34508421539498196</v>
      </c>
      <c r="T95" s="20">
        <f t="shared" si="5"/>
        <v>0.23597789008453873</v>
      </c>
      <c r="U95" s="20">
        <f t="shared" si="5"/>
        <v>0.99428069470075631</v>
      </c>
      <c r="V95" s="20">
        <f t="shared" si="5"/>
        <v>0.50054762136109388</v>
      </c>
      <c r="W95" s="20">
        <f t="shared" si="5"/>
        <v>0.83606718950200132</v>
      </c>
      <c r="X95" s="20">
        <f t="shared" si="5"/>
        <v>-1.068929822797636</v>
      </c>
      <c r="Y95" s="20">
        <f t="shared" si="5"/>
        <v>-0.3331862333206958</v>
      </c>
      <c r="Z95" s="20">
        <f t="shared" si="5"/>
        <v>0.350915950107063</v>
      </c>
      <c r="AA95" s="20">
        <f t="shared" si="5"/>
        <v>0.45618540940499847</v>
      </c>
      <c r="AB95" s="14">
        <f>(AB73/AB87)*100</f>
        <v>105.84910296291754</v>
      </c>
      <c r="AC95" s="7"/>
      <c r="AO95" s="157"/>
      <c r="AZ95" s="98"/>
    </row>
    <row r="96" spans="1:52" ht="18" customHeight="1" x14ac:dyDescent="0.2">
      <c r="B96" s="22" t="s">
        <v>62</v>
      </c>
      <c r="C96" s="27"/>
      <c r="D96" s="24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4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176"/>
      <c r="AC96" s="7"/>
      <c r="AO96" s="157"/>
      <c r="AZ96" s="98"/>
    </row>
    <row r="97" spans="1:52" x14ac:dyDescent="0.2">
      <c r="A97" s="56" t="s">
        <v>14</v>
      </c>
      <c r="B97" s="48" t="s">
        <v>15</v>
      </c>
      <c r="C97" s="26">
        <v>124.2419</v>
      </c>
      <c r="D97" s="21">
        <v>124.4611</v>
      </c>
      <c r="E97" s="20">
        <v>104.7984</v>
      </c>
      <c r="F97" s="20">
        <v>125.16070000000001</v>
      </c>
      <c r="G97" s="20">
        <v>125.2355</v>
      </c>
      <c r="H97" s="20">
        <v>126.5377</v>
      </c>
      <c r="I97" s="20">
        <v>128.2269</v>
      </c>
      <c r="J97" s="20">
        <v>128.35079999999999</v>
      </c>
      <c r="K97" s="20">
        <v>127.962</v>
      </c>
      <c r="L97" s="20">
        <v>127.00190000000001</v>
      </c>
      <c r="M97" s="20">
        <v>127.3652</v>
      </c>
      <c r="N97" s="20">
        <v>126.78189999999999</v>
      </c>
      <c r="O97" s="19">
        <v>127.6695</v>
      </c>
      <c r="P97" s="20">
        <f t="shared" ref="P97:AA117" si="6">(D97-C97)/C97*100</f>
        <v>0.17643001274127387</v>
      </c>
      <c r="Q97" s="20">
        <f t="shared" si="6"/>
        <v>-15.7982694994661</v>
      </c>
      <c r="R97" s="20">
        <f t="shared" si="6"/>
        <v>19.429972213316237</v>
      </c>
      <c r="S97" s="20">
        <f t="shared" si="6"/>
        <v>5.9763168470611139E-2</v>
      </c>
      <c r="T97" s="20">
        <f t="shared" si="6"/>
        <v>1.0398010148879504</v>
      </c>
      <c r="U97" s="20">
        <f t="shared" si="6"/>
        <v>1.3349381251595371</v>
      </c>
      <c r="V97" s="20">
        <f t="shared" si="6"/>
        <v>9.6625591042122913E-2</v>
      </c>
      <c r="W97" s="20">
        <f t="shared" si="6"/>
        <v>-0.30291981039462879</v>
      </c>
      <c r="X97" s="20">
        <f t="shared" si="6"/>
        <v>-0.75030087057094841</v>
      </c>
      <c r="Y97" s="20">
        <f t="shared" si="6"/>
        <v>0.28605871250744697</v>
      </c>
      <c r="Z97" s="20">
        <f t="shared" si="6"/>
        <v>-0.45797439174908711</v>
      </c>
      <c r="AA97" s="20">
        <f t="shared" si="6"/>
        <v>0.70009993540087845</v>
      </c>
      <c r="AB97" s="14">
        <f>AVERAGE(D97:O97)</f>
        <v>124.96263333333332</v>
      </c>
      <c r="AC97" s="7"/>
      <c r="AO97" s="157"/>
      <c r="AZ97" s="98"/>
    </row>
    <row r="98" spans="1:52" x14ac:dyDescent="0.2">
      <c r="A98" s="3" t="s">
        <v>16</v>
      </c>
      <c r="B98" s="1" t="s">
        <v>77</v>
      </c>
      <c r="C98" s="14">
        <v>133.35329999999999</v>
      </c>
      <c r="D98" s="10">
        <v>133.797</v>
      </c>
      <c r="E98" s="7">
        <v>113.80419999999999</v>
      </c>
      <c r="F98" s="7">
        <v>134.40989999999999</v>
      </c>
      <c r="G98" s="7">
        <v>134.53989999999999</v>
      </c>
      <c r="H98" s="7">
        <v>136.34630000000001</v>
      </c>
      <c r="I98" s="7">
        <v>137.91540000000001</v>
      </c>
      <c r="J98" s="7">
        <v>138.23779999999999</v>
      </c>
      <c r="K98" s="7">
        <v>138.05359999999999</v>
      </c>
      <c r="L98" s="7">
        <v>136.52459999999999</v>
      </c>
      <c r="M98" s="7">
        <v>136.56360000000001</v>
      </c>
      <c r="N98" s="7">
        <v>135.6241</v>
      </c>
      <c r="O98" s="11">
        <v>136.70400000000001</v>
      </c>
      <c r="P98" s="7">
        <f t="shared" si="6"/>
        <v>0.33272517440513805</v>
      </c>
      <c r="Q98" s="7">
        <f t="shared" si="6"/>
        <v>-14.942636979902391</v>
      </c>
      <c r="R98" s="7">
        <f t="shared" si="6"/>
        <v>18.106273757910515</v>
      </c>
      <c r="S98" s="7">
        <f t="shared" si="6"/>
        <v>9.6719066080694541E-2</v>
      </c>
      <c r="T98" s="7">
        <f t="shared" si="6"/>
        <v>1.3426500242679125</v>
      </c>
      <c r="U98" s="7">
        <f t="shared" si="6"/>
        <v>1.1508196408703364</v>
      </c>
      <c r="V98" s="7">
        <f t="shared" si="6"/>
        <v>0.23376649743247496</v>
      </c>
      <c r="W98" s="7">
        <f t="shared" si="6"/>
        <v>-0.1332486483436543</v>
      </c>
      <c r="X98" s="7">
        <f t="shared" si="6"/>
        <v>-1.1075408392102752</v>
      </c>
      <c r="Y98" s="7">
        <f t="shared" si="6"/>
        <v>2.8566280362671413E-2</v>
      </c>
      <c r="Z98" s="7">
        <f t="shared" si="6"/>
        <v>-0.6879578452823516</v>
      </c>
      <c r="AA98" s="7">
        <f t="shared" si="6"/>
        <v>0.79624491517363749</v>
      </c>
      <c r="AB98" s="176"/>
      <c r="AC98" s="7"/>
      <c r="AO98" s="157"/>
      <c r="AZ98" s="98"/>
    </row>
    <row r="99" spans="1:52" x14ac:dyDescent="0.2">
      <c r="A99" s="3" t="s">
        <v>18</v>
      </c>
      <c r="B99" s="1" t="s">
        <v>61</v>
      </c>
      <c r="C99" s="14">
        <v>114.5626</v>
      </c>
      <c r="D99" s="10">
        <v>114.5433</v>
      </c>
      <c r="E99" s="7">
        <v>120.9649</v>
      </c>
      <c r="F99" s="7">
        <v>115.33499999999999</v>
      </c>
      <c r="G99" s="7">
        <v>115.35120000000001</v>
      </c>
      <c r="H99" s="7">
        <v>116.1177</v>
      </c>
      <c r="I99" s="7">
        <v>117.9345</v>
      </c>
      <c r="J99" s="7">
        <v>117.8475</v>
      </c>
      <c r="K99" s="7">
        <v>117.2413</v>
      </c>
      <c r="L99" s="7">
        <v>116.8857</v>
      </c>
      <c r="M99" s="7">
        <v>117.59350000000001</v>
      </c>
      <c r="N99" s="7">
        <v>117.3886</v>
      </c>
      <c r="O99" s="11">
        <v>118.0718</v>
      </c>
      <c r="P99" s="7">
        <f t="shared" si="6"/>
        <v>-1.6846684694657076E-2</v>
      </c>
      <c r="Q99" s="7">
        <f t="shared" si="6"/>
        <v>5.6062641813183296</v>
      </c>
      <c r="R99" s="7">
        <f t="shared" si="6"/>
        <v>-4.6541600083991357</v>
      </c>
      <c r="S99" s="7">
        <f t="shared" si="6"/>
        <v>1.4046039797123148E-2</v>
      </c>
      <c r="T99" s="7">
        <f t="shared" si="6"/>
        <v>0.66449243700975236</v>
      </c>
      <c r="U99" s="7">
        <f t="shared" si="6"/>
        <v>1.5646193474379881</v>
      </c>
      <c r="V99" s="7">
        <f t="shared" si="6"/>
        <v>-7.3769762028925628E-2</v>
      </c>
      <c r="W99" s="7">
        <f t="shared" si="6"/>
        <v>-0.51439360190076266</v>
      </c>
      <c r="X99" s="7">
        <f t="shared" si="6"/>
        <v>-0.3033060875305848</v>
      </c>
      <c r="Y99" s="7">
        <f t="shared" si="6"/>
        <v>0.60554883959287231</v>
      </c>
      <c r="Z99" s="7">
        <f t="shared" si="6"/>
        <v>-0.1742443247288406</v>
      </c>
      <c r="AA99" s="7">
        <f t="shared" si="6"/>
        <v>0.58199859270832044</v>
      </c>
      <c r="AB99" s="176"/>
      <c r="AC99" s="7"/>
      <c r="AO99" s="157"/>
      <c r="AZ99" s="98"/>
    </row>
    <row r="100" spans="1:52" x14ac:dyDescent="0.2">
      <c r="A100" s="56" t="s">
        <v>20</v>
      </c>
      <c r="B100" s="48" t="s">
        <v>21</v>
      </c>
      <c r="C100" s="26">
        <v>122.00839999999999</v>
      </c>
      <c r="D100" s="21">
        <v>122.586</v>
      </c>
      <c r="E100" s="20">
        <v>110.6781</v>
      </c>
      <c r="F100" s="20">
        <v>123.1917</v>
      </c>
      <c r="G100" s="20">
        <v>122.6897</v>
      </c>
      <c r="H100" s="20">
        <v>122.8249</v>
      </c>
      <c r="I100" s="20">
        <v>123.17619999999999</v>
      </c>
      <c r="J100" s="20">
        <v>123.3288</v>
      </c>
      <c r="K100" s="20">
        <v>123.37260000000001</v>
      </c>
      <c r="L100" s="20">
        <v>123.4562</v>
      </c>
      <c r="M100" s="20">
        <v>123.6846</v>
      </c>
      <c r="N100" s="20">
        <v>123.989</v>
      </c>
      <c r="O100" s="19">
        <v>124.7773</v>
      </c>
      <c r="P100" s="20">
        <f t="shared" si="6"/>
        <v>0.47341002750630606</v>
      </c>
      <c r="Q100" s="20">
        <f t="shared" si="6"/>
        <v>-9.7139151289706813</v>
      </c>
      <c r="R100" s="20">
        <f t="shared" si="6"/>
        <v>11.306301788700743</v>
      </c>
      <c r="S100" s="20">
        <f t="shared" si="6"/>
        <v>-0.40749498545762036</v>
      </c>
      <c r="T100" s="20">
        <f t="shared" si="6"/>
        <v>0.11019669947843831</v>
      </c>
      <c r="U100" s="20">
        <f t="shared" si="6"/>
        <v>0.2860169232785818</v>
      </c>
      <c r="V100" s="20">
        <f t="shared" si="6"/>
        <v>0.12388756918950798</v>
      </c>
      <c r="W100" s="20">
        <f t="shared" si="6"/>
        <v>3.5514818923077583E-2</v>
      </c>
      <c r="X100" s="20">
        <f t="shared" si="6"/>
        <v>6.7762209761316458E-2</v>
      </c>
      <c r="Y100" s="20">
        <f t="shared" si="6"/>
        <v>0.1850048843233533</v>
      </c>
      <c r="Z100" s="20">
        <f t="shared" si="6"/>
        <v>0.24610986331362281</v>
      </c>
      <c r="AA100" s="20">
        <f t="shared" si="6"/>
        <v>0.6357822064860531</v>
      </c>
      <c r="AB100" s="14">
        <f>AVERAGE(D100:O100)</f>
        <v>122.31292500000001</v>
      </c>
      <c r="AC100" s="7"/>
      <c r="AO100" s="157"/>
      <c r="AZ100" s="98"/>
    </row>
    <row r="101" spans="1:52" x14ac:dyDescent="0.2">
      <c r="A101" s="56" t="s">
        <v>22</v>
      </c>
      <c r="B101" s="48" t="s">
        <v>23</v>
      </c>
      <c r="C101" s="26">
        <v>127.4843</v>
      </c>
      <c r="D101" s="21">
        <v>128.4083</v>
      </c>
      <c r="E101" s="20">
        <v>125.28530000000001</v>
      </c>
      <c r="F101" s="20">
        <v>129.2336</v>
      </c>
      <c r="G101" s="20">
        <v>128.3991</v>
      </c>
      <c r="H101" s="20">
        <v>128.608</v>
      </c>
      <c r="I101" s="20">
        <v>129.21610000000001</v>
      </c>
      <c r="J101" s="20">
        <v>129.3766</v>
      </c>
      <c r="K101" s="20">
        <v>129.35429999999999</v>
      </c>
      <c r="L101" s="20">
        <v>129.4701</v>
      </c>
      <c r="M101" s="20">
        <v>129.69649999999999</v>
      </c>
      <c r="N101" s="20">
        <v>129.97569999999999</v>
      </c>
      <c r="O101" s="19">
        <v>131.1413</v>
      </c>
      <c r="P101" s="20">
        <f t="shared" si="6"/>
        <v>0.72479513163581111</v>
      </c>
      <c r="Q101" s="20">
        <f t="shared" si="6"/>
        <v>-2.4320857763867214</v>
      </c>
      <c r="R101" s="20">
        <f t="shared" si="6"/>
        <v>3.1514471370543777</v>
      </c>
      <c r="S101" s="20">
        <f t="shared" si="6"/>
        <v>-0.6457299030592597</v>
      </c>
      <c r="T101" s="20">
        <f t="shared" si="6"/>
        <v>0.16269584444127713</v>
      </c>
      <c r="U101" s="20">
        <f t="shared" si="6"/>
        <v>0.47283217218214063</v>
      </c>
      <c r="V101" s="20">
        <f t="shared" si="6"/>
        <v>0.12421052794503529</v>
      </c>
      <c r="W101" s="20">
        <f t="shared" si="6"/>
        <v>-1.723650180944724E-2</v>
      </c>
      <c r="X101" s="20">
        <f t="shared" si="6"/>
        <v>8.9521569827989672E-2</v>
      </c>
      <c r="Y101" s="20">
        <f t="shared" si="6"/>
        <v>0.1748666294379814</v>
      </c>
      <c r="Z101" s="20">
        <f t="shared" si="6"/>
        <v>0.21527180764323092</v>
      </c>
      <c r="AA101" s="20">
        <f t="shared" si="6"/>
        <v>0.89678301405571348</v>
      </c>
      <c r="AB101" s="176"/>
      <c r="AC101" s="7"/>
      <c r="AO101" s="157"/>
      <c r="AZ101" s="98"/>
    </row>
    <row r="102" spans="1:52" x14ac:dyDescent="0.2">
      <c r="A102" s="3" t="s">
        <v>24</v>
      </c>
      <c r="B102" s="1" t="s">
        <v>25</v>
      </c>
      <c r="C102" s="14">
        <v>133.53710000000001</v>
      </c>
      <c r="D102" s="10">
        <v>134.4119</v>
      </c>
      <c r="E102" s="7">
        <v>135.0522</v>
      </c>
      <c r="F102" s="7">
        <v>135.15180000000001</v>
      </c>
      <c r="G102" s="7">
        <v>133.07669999999999</v>
      </c>
      <c r="H102" s="7">
        <v>133.1378</v>
      </c>
      <c r="I102" s="7">
        <v>133.23679999999999</v>
      </c>
      <c r="J102" s="7">
        <v>133.3844</v>
      </c>
      <c r="K102" s="7">
        <v>133.11160000000001</v>
      </c>
      <c r="L102" s="7">
        <v>132.96</v>
      </c>
      <c r="M102" s="7">
        <v>133.2801</v>
      </c>
      <c r="N102" s="7">
        <v>133.56790000000001</v>
      </c>
      <c r="O102" s="11">
        <v>135.81030000000001</v>
      </c>
      <c r="P102" s="7">
        <f t="shared" si="6"/>
        <v>0.65509884518983363</v>
      </c>
      <c r="Q102" s="7">
        <f t="shared" si="6"/>
        <v>0.476371511748585</v>
      </c>
      <c r="R102" s="7">
        <f t="shared" si="6"/>
        <v>7.3749261396711382E-2</v>
      </c>
      <c r="S102" s="7">
        <f t="shared" si="6"/>
        <v>-1.5353846563641922</v>
      </c>
      <c r="T102" s="7">
        <f t="shared" si="6"/>
        <v>4.5913371762307281E-2</v>
      </c>
      <c r="U102" s="7">
        <f t="shared" si="6"/>
        <v>7.4359047543214277E-2</v>
      </c>
      <c r="V102" s="7">
        <f t="shared" si="6"/>
        <v>0.11078020486833315</v>
      </c>
      <c r="W102" s="7">
        <f t="shared" si="6"/>
        <v>-0.20452166820107112</v>
      </c>
      <c r="X102" s="7">
        <f t="shared" si="6"/>
        <v>-0.11388939806899019</v>
      </c>
      <c r="Y102" s="7">
        <f t="shared" si="6"/>
        <v>0.24074909747292153</v>
      </c>
      <c r="Z102" s="7">
        <f t="shared" si="6"/>
        <v>0.21593621253285694</v>
      </c>
      <c r="AA102" s="7">
        <f t="shared" si="6"/>
        <v>1.6788464893136776</v>
      </c>
      <c r="AB102" s="176"/>
      <c r="AC102" s="7"/>
      <c r="AO102" s="157"/>
      <c r="AZ102" s="98"/>
    </row>
    <row r="103" spans="1:52" x14ac:dyDescent="0.2">
      <c r="A103" s="3" t="s">
        <v>26</v>
      </c>
      <c r="B103" s="1" t="s">
        <v>67</v>
      </c>
      <c r="C103" s="14">
        <v>129.66730000000001</v>
      </c>
      <c r="D103" s="10">
        <v>131.02510000000001</v>
      </c>
      <c r="E103" s="7">
        <v>114.9097</v>
      </c>
      <c r="F103" s="7">
        <v>131.87090000000001</v>
      </c>
      <c r="G103" s="7">
        <v>132.3058</v>
      </c>
      <c r="H103" s="7">
        <v>133.18029999999999</v>
      </c>
      <c r="I103" s="7">
        <v>133.49850000000001</v>
      </c>
      <c r="J103" s="7">
        <v>133.8946</v>
      </c>
      <c r="K103" s="7">
        <v>134.1636</v>
      </c>
      <c r="L103" s="7">
        <v>134.63659999999999</v>
      </c>
      <c r="M103" s="7">
        <v>134.7047</v>
      </c>
      <c r="N103" s="7">
        <v>135</v>
      </c>
      <c r="O103" s="11">
        <v>134.95599999999999</v>
      </c>
      <c r="P103" s="7">
        <f t="shared" si="6"/>
        <v>1.0471414149905161</v>
      </c>
      <c r="Q103" s="7">
        <f t="shared" si="6"/>
        <v>-12.299475444017984</v>
      </c>
      <c r="R103" s="7">
        <f t="shared" si="6"/>
        <v>14.76045973490489</v>
      </c>
      <c r="S103" s="7">
        <f t="shared" si="6"/>
        <v>0.32979224377781524</v>
      </c>
      <c r="T103" s="7">
        <f t="shared" si="6"/>
        <v>0.66096875571591218</v>
      </c>
      <c r="U103" s="7">
        <f t="shared" si="6"/>
        <v>0.23892422527957866</v>
      </c>
      <c r="V103" s="7">
        <f t="shared" si="6"/>
        <v>0.29670745364179363</v>
      </c>
      <c r="W103" s="7">
        <f t="shared" si="6"/>
        <v>0.2009042933770335</v>
      </c>
      <c r="X103" s="7">
        <f t="shared" si="6"/>
        <v>0.35255464224274297</v>
      </c>
      <c r="Y103" s="7">
        <f t="shared" si="6"/>
        <v>5.0580599926034503E-2</v>
      </c>
      <c r="Z103" s="7">
        <f t="shared" si="6"/>
        <v>0.21922026477175441</v>
      </c>
      <c r="AA103" s="7">
        <f t="shared" si="6"/>
        <v>-3.2592592592600847E-2</v>
      </c>
      <c r="AB103" s="176"/>
      <c r="AC103" s="7"/>
      <c r="AO103" s="157"/>
      <c r="AZ103" s="98"/>
    </row>
    <row r="104" spans="1:52" x14ac:dyDescent="0.2">
      <c r="A104" s="3" t="s">
        <v>27</v>
      </c>
      <c r="B104" s="1" t="s">
        <v>28</v>
      </c>
      <c r="C104" s="14">
        <v>113.1194</v>
      </c>
      <c r="D104" s="10">
        <v>113.67059999999999</v>
      </c>
      <c r="E104" s="7">
        <v>122.8473</v>
      </c>
      <c r="F104" s="7">
        <v>115.2149</v>
      </c>
      <c r="G104" s="7">
        <v>115.5586</v>
      </c>
      <c r="H104" s="7">
        <v>115.59220000000001</v>
      </c>
      <c r="I104" s="7">
        <v>117.46939999999999</v>
      </c>
      <c r="J104" s="7">
        <v>117.3878</v>
      </c>
      <c r="K104" s="7">
        <v>117.5378</v>
      </c>
      <c r="L104" s="7">
        <v>118.1224</v>
      </c>
      <c r="M104" s="7">
        <v>118.309</v>
      </c>
      <c r="N104" s="7">
        <v>118.5004</v>
      </c>
      <c r="O104" s="11">
        <v>118.76649999999999</v>
      </c>
      <c r="P104" s="7">
        <f t="shared" si="6"/>
        <v>0.48727274013121924</v>
      </c>
      <c r="Q104" s="7">
        <f t="shared" si="6"/>
        <v>8.0730637473542082</v>
      </c>
      <c r="R104" s="7">
        <f t="shared" si="6"/>
        <v>-6.212916360392132</v>
      </c>
      <c r="S104" s="7">
        <f t="shared" si="6"/>
        <v>0.29831211067318403</v>
      </c>
      <c r="T104" s="7">
        <f t="shared" si="6"/>
        <v>2.9076157032022674E-2</v>
      </c>
      <c r="U104" s="7">
        <f t="shared" si="6"/>
        <v>1.6239850093691337</v>
      </c>
      <c r="V104" s="7">
        <f t="shared" si="6"/>
        <v>-6.946489894389056E-2</v>
      </c>
      <c r="W104" s="7">
        <f t="shared" si="6"/>
        <v>0.12778159229494521</v>
      </c>
      <c r="X104" s="7">
        <f t="shared" si="6"/>
        <v>0.49737190929215513</v>
      </c>
      <c r="Y104" s="7">
        <f t="shared" si="6"/>
        <v>0.15797173101799367</v>
      </c>
      <c r="Z104" s="7">
        <f t="shared" si="6"/>
        <v>0.16177974625768249</v>
      </c>
      <c r="AA104" s="7">
        <f t="shared" si="6"/>
        <v>0.22455620402968635</v>
      </c>
      <c r="AB104" s="176"/>
      <c r="AC104" s="7"/>
      <c r="AO104" s="157"/>
      <c r="AZ104" s="98"/>
    </row>
    <row r="105" spans="1:52" x14ac:dyDescent="0.2">
      <c r="A105" s="3" t="s">
        <v>29</v>
      </c>
      <c r="B105" s="1" t="s">
        <v>30</v>
      </c>
      <c r="C105" s="14">
        <v>127.2465</v>
      </c>
      <c r="D105" s="10">
        <v>127.59220000000001</v>
      </c>
      <c r="E105" s="7">
        <v>128.70670000000001</v>
      </c>
      <c r="F105" s="7">
        <v>127.8544</v>
      </c>
      <c r="G105" s="7">
        <v>127.94159999999999</v>
      </c>
      <c r="H105" s="7">
        <v>128.50980000000001</v>
      </c>
      <c r="I105" s="7">
        <v>131.04730000000001</v>
      </c>
      <c r="J105" s="7">
        <v>131.31039999999999</v>
      </c>
      <c r="K105" s="7">
        <v>131.00530000000001</v>
      </c>
      <c r="L105" s="7">
        <v>131.1705</v>
      </c>
      <c r="M105" s="7">
        <v>130.9383</v>
      </c>
      <c r="N105" s="7">
        <v>131.07230000000001</v>
      </c>
      <c r="O105" s="11">
        <v>131.78559999999999</v>
      </c>
      <c r="P105" s="7">
        <f t="shared" si="6"/>
        <v>0.27167741352415026</v>
      </c>
      <c r="Q105" s="7">
        <f t="shared" si="6"/>
        <v>0.87348599679291272</v>
      </c>
      <c r="R105" s="7">
        <f t="shared" si="6"/>
        <v>-0.66220328856230004</v>
      </c>
      <c r="S105" s="7">
        <f t="shared" si="6"/>
        <v>6.8202580435241758E-2</v>
      </c>
      <c r="T105" s="7">
        <f t="shared" si="6"/>
        <v>0.44410887467408466</v>
      </c>
      <c r="U105" s="7">
        <f t="shared" si="6"/>
        <v>1.9745575823789268</v>
      </c>
      <c r="V105" s="7">
        <f t="shared" si="6"/>
        <v>0.20076720390269781</v>
      </c>
      <c r="W105" s="7">
        <f t="shared" si="6"/>
        <v>-0.23235021749989471</v>
      </c>
      <c r="X105" s="7">
        <f t="shared" si="6"/>
        <v>0.12610176840173543</v>
      </c>
      <c r="Y105" s="7">
        <f t="shared" si="6"/>
        <v>-0.17702151017188009</v>
      </c>
      <c r="Z105" s="7">
        <f t="shared" si="6"/>
        <v>0.10233827688309269</v>
      </c>
      <c r="AA105" s="7">
        <f t="shared" si="6"/>
        <v>0.54420346633115868</v>
      </c>
      <c r="AB105" s="176"/>
      <c r="AC105" s="7"/>
      <c r="AO105" s="157"/>
      <c r="AZ105" s="98"/>
    </row>
    <row r="106" spans="1:52" x14ac:dyDescent="0.2">
      <c r="A106" s="3" t="s">
        <v>31</v>
      </c>
      <c r="B106" s="1" t="s">
        <v>32</v>
      </c>
      <c r="C106" s="14">
        <v>123.08750000000001</v>
      </c>
      <c r="D106" s="10">
        <v>123.8644</v>
      </c>
      <c r="E106" s="7">
        <v>134.5635</v>
      </c>
      <c r="F106" s="7">
        <v>124.5813</v>
      </c>
      <c r="G106" s="7">
        <v>125.2046</v>
      </c>
      <c r="H106" s="7">
        <v>125.2388</v>
      </c>
      <c r="I106" s="7">
        <v>126.7413</v>
      </c>
      <c r="J106" s="7">
        <v>126.9101</v>
      </c>
      <c r="K106" s="7">
        <v>128.6378</v>
      </c>
      <c r="L106" s="7">
        <v>128.99369999999999</v>
      </c>
      <c r="M106" s="7">
        <v>129.50630000000001</v>
      </c>
      <c r="N106" s="7">
        <v>130.24979999999999</v>
      </c>
      <c r="O106" s="11">
        <v>130.20529999999999</v>
      </c>
      <c r="P106" s="7">
        <f t="shared" si="6"/>
        <v>0.63117700822585376</v>
      </c>
      <c r="Q106" s="7">
        <f t="shared" si="6"/>
        <v>8.6377522516558436</v>
      </c>
      <c r="R106" s="7">
        <f t="shared" si="6"/>
        <v>-7.4182077606483228</v>
      </c>
      <c r="S106" s="7">
        <f t="shared" si="6"/>
        <v>0.50031585799795031</v>
      </c>
      <c r="T106" s="7">
        <f t="shared" si="6"/>
        <v>2.7315290332782068E-2</v>
      </c>
      <c r="U106" s="7">
        <f t="shared" si="6"/>
        <v>1.1997080776883824</v>
      </c>
      <c r="V106" s="7">
        <f t="shared" si="6"/>
        <v>0.13318468407693823</v>
      </c>
      <c r="W106" s="7">
        <f t="shared" si="6"/>
        <v>1.3613573702959803</v>
      </c>
      <c r="X106" s="7">
        <f t="shared" si="6"/>
        <v>0.27666828879224553</v>
      </c>
      <c r="Y106" s="7">
        <f t="shared" si="6"/>
        <v>0.39738374819857125</v>
      </c>
      <c r="Z106" s="7">
        <f t="shared" si="6"/>
        <v>0.57410334477935288</v>
      </c>
      <c r="AA106" s="7">
        <f t="shared" si="6"/>
        <v>-3.4165119639338659E-2</v>
      </c>
      <c r="AB106" s="176"/>
      <c r="AC106" s="7"/>
      <c r="AO106" s="157"/>
      <c r="AZ106" s="98"/>
    </row>
    <row r="107" spans="1:52" x14ac:dyDescent="0.2">
      <c r="A107" s="3" t="s">
        <v>33</v>
      </c>
      <c r="B107" s="1" t="s">
        <v>68</v>
      </c>
      <c r="C107" s="14">
        <v>108.59520000000001</v>
      </c>
      <c r="D107" s="10">
        <v>110.0461</v>
      </c>
      <c r="E107" s="7">
        <v>131.74690000000001</v>
      </c>
      <c r="F107" s="7">
        <v>110.3892</v>
      </c>
      <c r="G107" s="7">
        <v>110.3216</v>
      </c>
      <c r="H107" s="7">
        <v>110.4089</v>
      </c>
      <c r="I107" s="7">
        <v>110.63039999999999</v>
      </c>
      <c r="J107" s="7">
        <v>110.9598</v>
      </c>
      <c r="K107" s="7">
        <v>110.5301</v>
      </c>
      <c r="L107" s="7">
        <v>110.5369</v>
      </c>
      <c r="M107" s="7">
        <v>110.5671</v>
      </c>
      <c r="N107" s="7">
        <v>110.6591</v>
      </c>
      <c r="O107" s="11">
        <v>110.59139999999999</v>
      </c>
      <c r="P107" s="7">
        <f t="shared" si="6"/>
        <v>1.3360627357378503</v>
      </c>
      <c r="Q107" s="7">
        <f t="shared" si="6"/>
        <v>19.719735638064424</v>
      </c>
      <c r="R107" s="7">
        <f t="shared" si="6"/>
        <v>-16.211159427660164</v>
      </c>
      <c r="S107" s="7">
        <f t="shared" si="6"/>
        <v>-6.1237874719627251E-2</v>
      </c>
      <c r="T107" s="7">
        <f t="shared" si="6"/>
        <v>7.9132282345432847E-2</v>
      </c>
      <c r="U107" s="7">
        <f t="shared" si="6"/>
        <v>0.20061788497122224</v>
      </c>
      <c r="V107" s="7">
        <f t="shared" si="6"/>
        <v>0.29774817771607692</v>
      </c>
      <c r="W107" s="7">
        <f t="shared" si="6"/>
        <v>-0.38725736708249009</v>
      </c>
      <c r="X107" s="7">
        <f t="shared" si="6"/>
        <v>6.1521703137863469E-3</v>
      </c>
      <c r="Y107" s="7">
        <f t="shared" si="6"/>
        <v>2.732119319430305E-2</v>
      </c>
      <c r="Z107" s="7">
        <f t="shared" si="6"/>
        <v>8.3207391710552914E-2</v>
      </c>
      <c r="AA107" s="7">
        <f t="shared" si="6"/>
        <v>-6.1178881809089446E-2</v>
      </c>
      <c r="AB107" s="176"/>
      <c r="AC107" s="7"/>
      <c r="AO107" s="157"/>
      <c r="AZ107" s="98"/>
    </row>
    <row r="108" spans="1:52" x14ac:dyDescent="0.2">
      <c r="A108" s="3" t="s">
        <v>34</v>
      </c>
      <c r="B108" s="1" t="s">
        <v>35</v>
      </c>
      <c r="C108" s="14">
        <v>121.7137</v>
      </c>
      <c r="D108" s="10">
        <v>123.06789999999999</v>
      </c>
      <c r="E108" s="7">
        <v>113.9101</v>
      </c>
      <c r="F108" s="7">
        <v>123.48520000000001</v>
      </c>
      <c r="G108" s="7">
        <v>123.66030000000001</v>
      </c>
      <c r="H108" s="7">
        <v>123.37649999999999</v>
      </c>
      <c r="I108" s="7">
        <v>123.5177</v>
      </c>
      <c r="J108" s="7">
        <v>123.53919999999999</v>
      </c>
      <c r="K108" s="7">
        <v>123.6721</v>
      </c>
      <c r="L108" s="7">
        <v>123.5335</v>
      </c>
      <c r="M108" s="7">
        <v>123.934</v>
      </c>
      <c r="N108" s="7">
        <v>124.28449999999999</v>
      </c>
      <c r="O108" s="11">
        <v>124.4873</v>
      </c>
      <c r="P108" s="7">
        <f t="shared" si="6"/>
        <v>1.112610987916719</v>
      </c>
      <c r="Q108" s="7">
        <f t="shared" si="6"/>
        <v>-7.4412580372298507</v>
      </c>
      <c r="R108" s="7">
        <f t="shared" si="6"/>
        <v>8.4058393417265087</v>
      </c>
      <c r="S108" s="7">
        <f t="shared" si="6"/>
        <v>0.14179836935924345</v>
      </c>
      <c r="T108" s="7">
        <f t="shared" si="6"/>
        <v>-0.22949968583289349</v>
      </c>
      <c r="U108" s="7">
        <f t="shared" si="6"/>
        <v>0.11444643023591364</v>
      </c>
      <c r="V108" s="7">
        <f t="shared" si="6"/>
        <v>1.740641219840474E-2</v>
      </c>
      <c r="W108" s="7">
        <f t="shared" si="6"/>
        <v>0.10757719007408698</v>
      </c>
      <c r="X108" s="7">
        <f t="shared" si="6"/>
        <v>-0.11207054784385219</v>
      </c>
      <c r="Y108" s="7">
        <f t="shared" si="6"/>
        <v>0.32420355612039958</v>
      </c>
      <c r="Z108" s="7">
        <f t="shared" si="6"/>
        <v>0.28281181919408455</v>
      </c>
      <c r="AA108" s="7">
        <f t="shared" si="6"/>
        <v>0.16317400802192594</v>
      </c>
      <c r="AB108" s="176"/>
      <c r="AC108" s="7"/>
      <c r="AO108" s="157"/>
      <c r="AZ108" s="98"/>
    </row>
    <row r="109" spans="1:52" x14ac:dyDescent="0.2">
      <c r="A109" s="56" t="s">
        <v>36</v>
      </c>
      <c r="B109" s="48" t="s">
        <v>37</v>
      </c>
      <c r="C109" s="26">
        <v>112.4187</v>
      </c>
      <c r="D109" s="21">
        <v>112.3961</v>
      </c>
      <c r="E109" s="20">
        <v>127.5424</v>
      </c>
      <c r="F109" s="20">
        <v>112.61709999999999</v>
      </c>
      <c r="G109" s="20">
        <v>112.6778</v>
      </c>
      <c r="H109" s="20">
        <v>112.68640000000001</v>
      </c>
      <c r="I109" s="20">
        <v>112.5959</v>
      </c>
      <c r="J109" s="20">
        <v>112.73350000000001</v>
      </c>
      <c r="K109" s="20">
        <v>112.8946</v>
      </c>
      <c r="L109" s="20">
        <v>112.923</v>
      </c>
      <c r="M109" s="20">
        <v>113.16030000000001</v>
      </c>
      <c r="N109" s="20">
        <v>113.5034</v>
      </c>
      <c r="O109" s="19">
        <v>113.6392</v>
      </c>
      <c r="P109" s="20">
        <f t="shared" si="6"/>
        <v>-2.0103416958208081E-2</v>
      </c>
      <c r="Q109" s="20">
        <f t="shared" si="6"/>
        <v>13.475823449390145</v>
      </c>
      <c r="R109" s="20">
        <f t="shared" si="6"/>
        <v>-11.702226083247616</v>
      </c>
      <c r="S109" s="20">
        <f t="shared" si="6"/>
        <v>5.389945221463819E-2</v>
      </c>
      <c r="T109" s="20">
        <f t="shared" si="6"/>
        <v>7.6323818888913986E-3</v>
      </c>
      <c r="U109" s="20">
        <f t="shared" si="6"/>
        <v>-8.0311377415558396E-2</v>
      </c>
      <c r="V109" s="20">
        <f t="shared" si="6"/>
        <v>0.12220693648703565</v>
      </c>
      <c r="W109" s="20">
        <f t="shared" si="6"/>
        <v>0.1429033960623865</v>
      </c>
      <c r="X109" s="20">
        <f t="shared" si="6"/>
        <v>2.5156207648554373E-2</v>
      </c>
      <c r="Y109" s="20">
        <f t="shared" si="6"/>
        <v>0.2101431949204367</v>
      </c>
      <c r="Z109" s="20">
        <f t="shared" si="6"/>
        <v>0.30319820643811707</v>
      </c>
      <c r="AA109" s="20">
        <f t="shared" si="6"/>
        <v>0.11964399304338305</v>
      </c>
      <c r="AB109" s="14">
        <f>AVERAGE(D109:O109)</f>
        <v>114.11414166666668</v>
      </c>
      <c r="AC109" s="7"/>
      <c r="AO109" s="157"/>
      <c r="AZ109" s="98"/>
    </row>
    <row r="110" spans="1:52" x14ac:dyDescent="0.2">
      <c r="A110" s="3" t="s">
        <v>38</v>
      </c>
      <c r="B110" s="1" t="s">
        <v>39</v>
      </c>
      <c r="C110" s="14">
        <v>112.6271</v>
      </c>
      <c r="D110" s="10">
        <v>112.8682</v>
      </c>
      <c r="E110" s="7">
        <v>124.54300000000001</v>
      </c>
      <c r="F110" s="7">
        <v>113.2229</v>
      </c>
      <c r="G110" s="7">
        <v>111.5438</v>
      </c>
      <c r="H110" s="7">
        <v>111.54389999999999</v>
      </c>
      <c r="I110" s="7">
        <v>111.48309999999999</v>
      </c>
      <c r="J110" s="7">
        <v>111.3289</v>
      </c>
      <c r="K110" s="7">
        <v>111.3289</v>
      </c>
      <c r="L110" s="7">
        <v>110.8368</v>
      </c>
      <c r="M110" s="7">
        <v>110.8368</v>
      </c>
      <c r="N110" s="7">
        <v>110.6006</v>
      </c>
      <c r="O110" s="11">
        <v>110.6006</v>
      </c>
      <c r="P110" s="7">
        <f t="shared" si="6"/>
        <v>0.21406926041778845</v>
      </c>
      <c r="Q110" s="7">
        <f t="shared" si="6"/>
        <v>10.343746068423174</v>
      </c>
      <c r="R110" s="7">
        <f t="shared" si="6"/>
        <v>-9.0893105192584169</v>
      </c>
      <c r="S110" s="7">
        <f t="shared" si="6"/>
        <v>-1.4830038799571388</v>
      </c>
      <c r="T110" s="7">
        <f t="shared" si="6"/>
        <v>8.9650881527354094E-5</v>
      </c>
      <c r="U110" s="7">
        <f t="shared" si="6"/>
        <v>-5.4507687107946207E-2</v>
      </c>
      <c r="V110" s="7">
        <f t="shared" si="6"/>
        <v>-0.1383169287542137</v>
      </c>
      <c r="W110" s="7">
        <f t="shared" si="6"/>
        <v>0</v>
      </c>
      <c r="X110" s="7">
        <f t="shared" si="6"/>
        <v>-0.44202358956210624</v>
      </c>
      <c r="Y110" s="7">
        <f t="shared" si="6"/>
        <v>0</v>
      </c>
      <c r="Z110" s="7">
        <f t="shared" si="6"/>
        <v>-0.2131061163801162</v>
      </c>
      <c r="AA110" s="7">
        <f t="shared" si="6"/>
        <v>0</v>
      </c>
      <c r="AB110" s="176"/>
      <c r="AC110" s="7"/>
      <c r="AO110" s="157"/>
      <c r="AZ110" s="98"/>
    </row>
    <row r="111" spans="1:52" x14ac:dyDescent="0.2">
      <c r="A111" s="3" t="s">
        <v>40</v>
      </c>
      <c r="B111" s="1" t="s">
        <v>78</v>
      </c>
      <c r="C111" s="14">
        <v>106.15819999999999</v>
      </c>
      <c r="D111" s="10">
        <v>106.2102</v>
      </c>
      <c r="E111" s="7">
        <v>110.1558</v>
      </c>
      <c r="F111" s="7">
        <v>106.1168</v>
      </c>
      <c r="G111" s="7">
        <v>106.202</v>
      </c>
      <c r="H111" s="7">
        <v>106.4034</v>
      </c>
      <c r="I111" s="7">
        <v>106.41970000000001</v>
      </c>
      <c r="J111" s="7">
        <v>106.5157</v>
      </c>
      <c r="K111" s="7">
        <v>107.2602</v>
      </c>
      <c r="L111" s="7">
        <v>107.79259999999999</v>
      </c>
      <c r="M111" s="7">
        <v>108.7835</v>
      </c>
      <c r="N111" s="7">
        <v>109.4332</v>
      </c>
      <c r="O111" s="11">
        <v>109.5986</v>
      </c>
      <c r="P111" s="7">
        <f t="shared" si="6"/>
        <v>4.8983498213050626E-2</v>
      </c>
      <c r="Q111" s="7">
        <f t="shared" si="6"/>
        <v>3.7148974392289995</v>
      </c>
      <c r="R111" s="7">
        <f t="shared" si="6"/>
        <v>-3.6666249076308297</v>
      </c>
      <c r="S111" s="7">
        <f t="shared" si="6"/>
        <v>8.0288889223949833E-2</v>
      </c>
      <c r="T111" s="7">
        <f t="shared" si="6"/>
        <v>0.1896386132087971</v>
      </c>
      <c r="U111" s="7">
        <f t="shared" si="6"/>
        <v>1.5319059353367553E-2</v>
      </c>
      <c r="V111" s="7">
        <f t="shared" si="6"/>
        <v>9.0208861705106697E-2</v>
      </c>
      <c r="W111" s="7">
        <f t="shared" si="6"/>
        <v>0.69895799398586522</v>
      </c>
      <c r="X111" s="7">
        <f t="shared" si="6"/>
        <v>0.49636304985446189</v>
      </c>
      <c r="Y111" s="7">
        <f t="shared" si="6"/>
        <v>0.91926532990206244</v>
      </c>
      <c r="Z111" s="7">
        <f t="shared" si="6"/>
        <v>0.59724130957359867</v>
      </c>
      <c r="AA111" s="7">
        <f t="shared" si="6"/>
        <v>0.15114243209556635</v>
      </c>
      <c r="AB111" s="176"/>
      <c r="AC111" s="7"/>
      <c r="AO111" s="157"/>
      <c r="AZ111" s="98"/>
    </row>
    <row r="112" spans="1:52" x14ac:dyDescent="0.2">
      <c r="A112" s="3" t="s">
        <v>41</v>
      </c>
      <c r="B112" s="1" t="s">
        <v>70</v>
      </c>
      <c r="C112" s="14">
        <v>105.7589</v>
      </c>
      <c r="D112" s="10">
        <v>105.4674</v>
      </c>
      <c r="E112" s="7">
        <v>123.62609999999999</v>
      </c>
      <c r="F112" s="7">
        <v>105.858</v>
      </c>
      <c r="G112" s="7">
        <v>105.88639999999999</v>
      </c>
      <c r="H112" s="7">
        <v>105.88639999999999</v>
      </c>
      <c r="I112" s="7">
        <v>106.0977</v>
      </c>
      <c r="J112" s="7">
        <v>106.0316</v>
      </c>
      <c r="K112" s="7">
        <v>106.87649999999999</v>
      </c>
      <c r="L112" s="7">
        <v>106.988</v>
      </c>
      <c r="M112" s="7">
        <v>106.9684</v>
      </c>
      <c r="N112" s="7">
        <v>107.0855</v>
      </c>
      <c r="O112" s="11">
        <v>107.2103</v>
      </c>
      <c r="P112" s="7">
        <f t="shared" si="6"/>
        <v>-0.27562692123310589</v>
      </c>
      <c r="Q112" s="7">
        <f t="shared" si="6"/>
        <v>17.217358159962224</v>
      </c>
      <c r="R112" s="7">
        <f t="shared" si="6"/>
        <v>-14.372450477690382</v>
      </c>
      <c r="S112" s="7">
        <f t="shared" si="6"/>
        <v>2.6828392752546483E-2</v>
      </c>
      <c r="T112" s="7">
        <f t="shared" si="6"/>
        <v>0</v>
      </c>
      <c r="U112" s="7">
        <f t="shared" si="6"/>
        <v>0.19955348373351867</v>
      </c>
      <c r="V112" s="7">
        <f t="shared" si="6"/>
        <v>-6.2301067789410913E-2</v>
      </c>
      <c r="W112" s="7">
        <f t="shared" si="6"/>
        <v>0.79683792378875318</v>
      </c>
      <c r="X112" s="7">
        <f t="shared" si="6"/>
        <v>0.10432602115526481</v>
      </c>
      <c r="Y112" s="7">
        <f t="shared" si="6"/>
        <v>-1.8319811567649599E-2</v>
      </c>
      <c r="Z112" s="7">
        <f t="shared" si="6"/>
        <v>0.10947158226167124</v>
      </c>
      <c r="AA112" s="7">
        <f t="shared" si="6"/>
        <v>0.11654238902559877</v>
      </c>
      <c r="AB112" s="176"/>
      <c r="AC112" s="7"/>
      <c r="AO112" s="157"/>
      <c r="AZ112" s="98"/>
    </row>
    <row r="113" spans="1:52" x14ac:dyDescent="0.2">
      <c r="A113" s="3" t="s">
        <v>42</v>
      </c>
      <c r="B113" s="1" t="s">
        <v>43</v>
      </c>
      <c r="C113" s="14">
        <v>127.84399999999999</v>
      </c>
      <c r="D113" s="10">
        <v>127.97839999999999</v>
      </c>
      <c r="E113" s="7">
        <v>112.59269999999999</v>
      </c>
      <c r="F113" s="7">
        <v>128.30520000000001</v>
      </c>
      <c r="G113" s="7">
        <v>128.8578</v>
      </c>
      <c r="H113" s="7">
        <v>128.8562</v>
      </c>
      <c r="I113" s="7">
        <v>128.80260000000001</v>
      </c>
      <c r="J113" s="7">
        <v>129.30760000000001</v>
      </c>
      <c r="K113" s="7">
        <v>129.51339999999999</v>
      </c>
      <c r="L113" s="7">
        <v>129.392</v>
      </c>
      <c r="M113" s="7">
        <v>129.393</v>
      </c>
      <c r="N113" s="7">
        <v>130.1156</v>
      </c>
      <c r="O113" s="11">
        <v>130.2251</v>
      </c>
      <c r="P113" s="7">
        <f t="shared" si="6"/>
        <v>0.10512812490222412</v>
      </c>
      <c r="Q113" s="7">
        <f t="shared" si="6"/>
        <v>-12.022106855531872</v>
      </c>
      <c r="R113" s="7">
        <f t="shared" si="6"/>
        <v>13.955167608557234</v>
      </c>
      <c r="S113" s="7">
        <f t="shared" si="6"/>
        <v>0.43069181919359772</v>
      </c>
      <c r="T113" s="7">
        <f t="shared" si="6"/>
        <v>-1.2416788118346511E-3</v>
      </c>
      <c r="U113" s="7">
        <f t="shared" si="6"/>
        <v>-4.1596756694663332E-2</v>
      </c>
      <c r="V113" s="7">
        <f t="shared" si="6"/>
        <v>0.39207283082794558</v>
      </c>
      <c r="W113" s="7">
        <f t="shared" si="6"/>
        <v>0.15915537833815044</v>
      </c>
      <c r="X113" s="7">
        <f t="shared" si="6"/>
        <v>-9.3735474475995673E-2</v>
      </c>
      <c r="Y113" s="7">
        <f t="shared" si="6"/>
        <v>7.7284530728698436E-4</v>
      </c>
      <c r="Z113" s="7">
        <f t="shared" si="6"/>
        <v>0.5584537030596709</v>
      </c>
      <c r="AA113" s="7">
        <f t="shared" si="6"/>
        <v>8.4155935183788139E-2</v>
      </c>
      <c r="AB113" s="176"/>
      <c r="AC113" s="7"/>
      <c r="AO113" s="157"/>
      <c r="AZ113" s="98"/>
    </row>
    <row r="114" spans="1:52" x14ac:dyDescent="0.2">
      <c r="A114" s="3" t="s">
        <v>44</v>
      </c>
      <c r="B114" s="1" t="s">
        <v>45</v>
      </c>
      <c r="C114" s="14">
        <v>113.2139</v>
      </c>
      <c r="D114" s="10">
        <v>113.2139</v>
      </c>
      <c r="E114" s="7">
        <v>113.1795</v>
      </c>
      <c r="F114" s="7">
        <v>113.69280000000001</v>
      </c>
      <c r="G114" s="7">
        <v>113.90089999999999</v>
      </c>
      <c r="H114" s="7">
        <v>113.96639999999999</v>
      </c>
      <c r="I114" s="7">
        <v>113.9516</v>
      </c>
      <c r="J114" s="7">
        <v>114.208</v>
      </c>
      <c r="K114" s="7">
        <v>114.0172</v>
      </c>
      <c r="L114" s="7">
        <v>114.0882</v>
      </c>
      <c r="M114" s="7">
        <v>114.48260000000001</v>
      </c>
      <c r="N114" s="7">
        <v>114.7052</v>
      </c>
      <c r="O114" s="11">
        <v>115.1447</v>
      </c>
      <c r="P114" s="7">
        <f t="shared" si="6"/>
        <v>0</v>
      </c>
      <c r="Q114" s="7">
        <f t="shared" si="6"/>
        <v>-3.0384961563898853E-2</v>
      </c>
      <c r="R114" s="7">
        <f t="shared" si="6"/>
        <v>0.45352736140378869</v>
      </c>
      <c r="S114" s="7">
        <f t="shared" si="6"/>
        <v>0.1830370964564049</v>
      </c>
      <c r="T114" s="7">
        <f t="shared" si="6"/>
        <v>5.7506130329084422E-2</v>
      </c>
      <c r="U114" s="7">
        <f t="shared" si="6"/>
        <v>-1.2986283676587074E-2</v>
      </c>
      <c r="V114" s="7">
        <f t="shared" si="6"/>
        <v>0.22500781033350939</v>
      </c>
      <c r="W114" s="7">
        <f t="shared" si="6"/>
        <v>-0.16706360325020653</v>
      </c>
      <c r="X114" s="7">
        <f t="shared" si="6"/>
        <v>6.2271306434465983E-2</v>
      </c>
      <c r="Y114" s="7">
        <f t="shared" si="6"/>
        <v>0.34569745162076754</v>
      </c>
      <c r="Z114" s="7">
        <f t="shared" si="6"/>
        <v>0.19444002844100317</v>
      </c>
      <c r="AA114" s="7">
        <f t="shared" si="6"/>
        <v>0.38315612544156263</v>
      </c>
      <c r="AB114" s="176"/>
      <c r="AC114" s="7"/>
      <c r="AO114" s="157"/>
      <c r="AZ114" s="98"/>
    </row>
    <row r="115" spans="1:52" x14ac:dyDescent="0.2">
      <c r="A115" s="3" t="s">
        <v>46</v>
      </c>
      <c r="B115" s="1" t="s">
        <v>71</v>
      </c>
      <c r="C115" s="14">
        <v>107.214</v>
      </c>
      <c r="D115" s="10">
        <v>107.214</v>
      </c>
      <c r="E115" s="7">
        <v>106.4385</v>
      </c>
      <c r="F115" s="7">
        <v>107.214</v>
      </c>
      <c r="G115" s="7">
        <v>107.214</v>
      </c>
      <c r="H115" s="7">
        <v>107.214</v>
      </c>
      <c r="I115" s="7">
        <v>107.214</v>
      </c>
      <c r="J115" s="7">
        <v>107.4729</v>
      </c>
      <c r="K115" s="7">
        <v>107.4729</v>
      </c>
      <c r="L115" s="7">
        <v>107.4729</v>
      </c>
      <c r="M115" s="7">
        <v>107.4729</v>
      </c>
      <c r="N115" s="7">
        <v>107.4729</v>
      </c>
      <c r="O115" s="11">
        <v>107.4729</v>
      </c>
      <c r="P115" s="7">
        <f t="shared" si="6"/>
        <v>0</v>
      </c>
      <c r="Q115" s="7">
        <f t="shared" si="6"/>
        <v>-0.72331971570876363</v>
      </c>
      <c r="R115" s="7">
        <f t="shared" si="6"/>
        <v>0.72858974900998585</v>
      </c>
      <c r="S115" s="7">
        <f t="shared" si="6"/>
        <v>0</v>
      </c>
      <c r="T115" s="7">
        <f t="shared" si="6"/>
        <v>0</v>
      </c>
      <c r="U115" s="7">
        <f t="shared" si="6"/>
        <v>0</v>
      </c>
      <c r="V115" s="7">
        <f t="shared" si="6"/>
        <v>0.24147965750741232</v>
      </c>
      <c r="W115" s="7">
        <f t="shared" si="6"/>
        <v>0</v>
      </c>
      <c r="X115" s="7">
        <f t="shared" si="6"/>
        <v>0</v>
      </c>
      <c r="Y115" s="7">
        <f t="shared" si="6"/>
        <v>0</v>
      </c>
      <c r="Z115" s="7">
        <f t="shared" si="6"/>
        <v>0</v>
      </c>
      <c r="AA115" s="7">
        <f t="shared" si="6"/>
        <v>0</v>
      </c>
      <c r="AB115" s="176"/>
      <c r="AC115" s="7"/>
      <c r="AO115" s="157"/>
      <c r="AZ115" s="98"/>
    </row>
    <row r="116" spans="1:52" x14ac:dyDescent="0.2">
      <c r="A116" s="56" t="s">
        <v>47</v>
      </c>
      <c r="B116" s="48" t="s">
        <v>48</v>
      </c>
      <c r="C116" s="26">
        <v>101.8306</v>
      </c>
      <c r="D116" s="21">
        <v>101.5296</v>
      </c>
      <c r="E116" s="20">
        <v>105.8146</v>
      </c>
      <c r="F116" s="20">
        <v>101.59829999999999</v>
      </c>
      <c r="G116" s="20">
        <v>102.075</v>
      </c>
      <c r="H116" s="20">
        <v>103.0228</v>
      </c>
      <c r="I116" s="20">
        <v>104.1003</v>
      </c>
      <c r="J116" s="20">
        <v>104.072</v>
      </c>
      <c r="K116" s="20">
        <v>103.7199</v>
      </c>
      <c r="L116" s="20">
        <v>102.872</v>
      </c>
      <c r="M116" s="20">
        <v>102.97580000000001</v>
      </c>
      <c r="N116" s="20">
        <v>102.2526</v>
      </c>
      <c r="O116" s="19">
        <v>102.31789999999999</v>
      </c>
      <c r="P116" s="20">
        <f t="shared" si="6"/>
        <v>-0.29558894870500807</v>
      </c>
      <c r="Q116" s="20">
        <f t="shared" si="6"/>
        <v>4.2204440872415496</v>
      </c>
      <c r="R116" s="20">
        <f t="shared" si="6"/>
        <v>-3.984610819300932</v>
      </c>
      <c r="S116" s="20">
        <f t="shared" si="6"/>
        <v>0.46920076418602297</v>
      </c>
      <c r="T116" s="20">
        <f t="shared" si="6"/>
        <v>0.92853294146461018</v>
      </c>
      <c r="U116" s="20">
        <f t="shared" si="6"/>
        <v>1.0458849885656385</v>
      </c>
      <c r="V116" s="20">
        <f t="shared" si="6"/>
        <v>-2.7185320311278204E-2</v>
      </c>
      <c r="W116" s="20">
        <f t="shared" si="6"/>
        <v>-0.33832346836805982</v>
      </c>
      <c r="X116" s="20">
        <f t="shared" si="6"/>
        <v>-0.81749018269396301</v>
      </c>
      <c r="Y116" s="20">
        <f t="shared" si="6"/>
        <v>0.10090209192006258</v>
      </c>
      <c r="Z116" s="20">
        <f t="shared" si="6"/>
        <v>-0.70230092895612906</v>
      </c>
      <c r="AA116" s="20">
        <f t="shared" si="6"/>
        <v>6.3861456823585391E-2</v>
      </c>
      <c r="AB116" s="14">
        <f>(AB97/AB100)*100</f>
        <v>102.16633551469177</v>
      </c>
      <c r="AC116" s="7"/>
      <c r="AO116" s="157"/>
      <c r="AZ116" s="98"/>
    </row>
    <row r="117" spans="1:52" x14ac:dyDescent="0.2">
      <c r="A117" s="56"/>
      <c r="B117" s="48" t="s">
        <v>73</v>
      </c>
      <c r="C117" s="26">
        <v>110.5171</v>
      </c>
      <c r="D117" s="21">
        <v>110.7343</v>
      </c>
      <c r="E117" s="20">
        <v>128.0848</v>
      </c>
      <c r="F117" s="20">
        <v>111.1383</v>
      </c>
      <c r="G117" s="20">
        <v>111.1448</v>
      </c>
      <c r="H117" s="20">
        <v>112.2919</v>
      </c>
      <c r="I117" s="20">
        <v>113.8824</v>
      </c>
      <c r="J117" s="20">
        <v>113.8533</v>
      </c>
      <c r="K117" s="20">
        <v>113.3464</v>
      </c>
      <c r="L117" s="20">
        <v>112.46769999999999</v>
      </c>
      <c r="M117" s="20">
        <v>112.55289999999999</v>
      </c>
      <c r="N117" s="20">
        <v>111.69880000000001</v>
      </c>
      <c r="O117" s="19">
        <v>112.3463</v>
      </c>
      <c r="P117" s="20">
        <f t="shared" si="6"/>
        <v>0.19653067262894647</v>
      </c>
      <c r="Q117" s="20">
        <f t="shared" si="6"/>
        <v>15.668586878681671</v>
      </c>
      <c r="R117" s="20">
        <f t="shared" si="6"/>
        <v>-13.230687794336252</v>
      </c>
      <c r="S117" s="20">
        <f t="shared" si="6"/>
        <v>5.8485688552034846E-3</v>
      </c>
      <c r="T117" s="20">
        <f t="shared" si="6"/>
        <v>1.0320770742310883</v>
      </c>
      <c r="U117" s="20">
        <f t="shared" si="6"/>
        <v>1.4163977989507754</v>
      </c>
      <c r="V117" s="20">
        <f t="shared" si="6"/>
        <v>-2.555267539145617E-2</v>
      </c>
      <c r="W117" s="20">
        <f t="shared" si="6"/>
        <v>-0.44522205329138603</v>
      </c>
      <c r="X117" s="20">
        <f t="shared" si="6"/>
        <v>-0.77523414947453928</v>
      </c>
      <c r="Y117" s="20">
        <f t="shared" si="6"/>
        <v>7.5755083459518063E-2</v>
      </c>
      <c r="Z117" s="20">
        <f t="shared" si="6"/>
        <v>-0.75884317507588728</v>
      </c>
      <c r="AA117" s="20">
        <f t="shared" si="6"/>
        <v>0.57968393572714627</v>
      </c>
      <c r="AB117" s="14">
        <f>(AB97/AB109)*100</f>
        <v>109.50670224410541</v>
      </c>
      <c r="AC117" s="7"/>
      <c r="AO117" s="157"/>
      <c r="AZ117" s="98"/>
    </row>
    <row r="118" spans="1:52" ht="24" customHeight="1" x14ac:dyDescent="0.2">
      <c r="A118" s="56"/>
      <c r="B118" s="22" t="s">
        <v>82</v>
      </c>
      <c r="C118" s="2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4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14"/>
      <c r="AC118" s="7"/>
      <c r="AO118" s="157"/>
      <c r="AZ118" s="98"/>
    </row>
    <row r="119" spans="1:52" x14ac:dyDescent="0.2">
      <c r="A119" s="49"/>
      <c r="B119" s="48" t="s">
        <v>15</v>
      </c>
      <c r="C119" s="26">
        <v>133.35329999999999</v>
      </c>
      <c r="D119" s="20">
        <v>133.797</v>
      </c>
      <c r="E119" s="20">
        <v>135.0522</v>
      </c>
      <c r="F119" s="20">
        <v>102.4148</v>
      </c>
      <c r="G119" s="20">
        <v>134.53989999999999</v>
      </c>
      <c r="H119" s="20">
        <v>136.34630000000001</v>
      </c>
      <c r="I119" s="20">
        <v>137.91540000000001</v>
      </c>
      <c r="J119" s="20">
        <v>138.23779999999999</v>
      </c>
      <c r="K119" s="20">
        <v>138.05359999999999</v>
      </c>
      <c r="L119" s="20">
        <v>136.52459999999999</v>
      </c>
      <c r="M119" s="20">
        <v>136.56360000000001</v>
      </c>
      <c r="N119" s="20">
        <v>135.6241</v>
      </c>
      <c r="O119" s="20">
        <v>136.70400000000001</v>
      </c>
      <c r="P119" s="20">
        <f t="shared" ref="P119:AA137" si="7">(D119-C119)/C119*100</f>
        <v>0.33272517440513805</v>
      </c>
      <c r="Q119" s="20">
        <f t="shared" si="7"/>
        <v>0.93813762640418108</v>
      </c>
      <c r="R119" s="20">
        <f t="shared" si="7"/>
        <v>-24.166507468963854</v>
      </c>
      <c r="S119" s="20">
        <f t="shared" si="7"/>
        <v>31.367634365345626</v>
      </c>
      <c r="T119" s="20">
        <f t="shared" si="7"/>
        <v>1.3426500242679125</v>
      </c>
      <c r="U119" s="20">
        <f t="shared" si="7"/>
        <v>1.1508196408703364</v>
      </c>
      <c r="V119" s="20">
        <f t="shared" si="7"/>
        <v>0.23376649743247496</v>
      </c>
      <c r="W119" s="20">
        <f t="shared" si="7"/>
        <v>-0.1332486483436543</v>
      </c>
      <c r="X119" s="20">
        <f t="shared" si="7"/>
        <v>-1.1075408392102752</v>
      </c>
      <c r="Y119" s="20">
        <f t="shared" si="7"/>
        <v>2.8566280362671413E-2</v>
      </c>
      <c r="Z119" s="20">
        <f t="shared" si="7"/>
        <v>-0.6879578452823516</v>
      </c>
      <c r="AA119" s="20">
        <f t="shared" si="7"/>
        <v>0.79624491517363749</v>
      </c>
      <c r="AB119" s="14">
        <f>AVERAGE(D119:O119)</f>
        <v>133.48110833333331</v>
      </c>
      <c r="AC119" s="7"/>
      <c r="AO119" s="157"/>
      <c r="AZ119" s="98"/>
    </row>
    <row r="120" spans="1:52" x14ac:dyDescent="0.2">
      <c r="A120" s="57"/>
      <c r="B120" s="1" t="s">
        <v>79</v>
      </c>
      <c r="C120" s="14">
        <v>124.3901</v>
      </c>
      <c r="D120" s="7">
        <v>126.68989999999999</v>
      </c>
      <c r="E120" s="7">
        <v>126.6996</v>
      </c>
      <c r="F120" s="7">
        <v>119.96769999999999</v>
      </c>
      <c r="G120" s="7">
        <v>128.33330000000001</v>
      </c>
      <c r="H120" s="7">
        <v>129.98230000000001</v>
      </c>
      <c r="I120" s="7">
        <v>131.3817</v>
      </c>
      <c r="J120" s="7">
        <v>133.83869999999999</v>
      </c>
      <c r="K120" s="7">
        <v>136.33080000000001</v>
      </c>
      <c r="L120" s="7">
        <v>135.6233</v>
      </c>
      <c r="M120" s="7">
        <v>135.10210000000001</v>
      </c>
      <c r="N120" s="7">
        <v>134.24529999999999</v>
      </c>
      <c r="O120" s="7">
        <v>135.08629999999999</v>
      </c>
      <c r="P120" s="7">
        <f t="shared" si="7"/>
        <v>1.8488609624077723</v>
      </c>
      <c r="Q120" s="7">
        <f t="shared" si="7"/>
        <v>7.6564903753253951E-3</v>
      </c>
      <c r="R120" s="7">
        <f t="shared" si="7"/>
        <v>-5.3132764428617056</v>
      </c>
      <c r="S120" s="7">
        <f t="shared" si="7"/>
        <v>6.9732102891028296</v>
      </c>
      <c r="T120" s="7">
        <f t="shared" si="7"/>
        <v>1.2849353986845198</v>
      </c>
      <c r="U120" s="7">
        <f t="shared" si="7"/>
        <v>1.0766081227982469</v>
      </c>
      <c r="V120" s="7">
        <f t="shared" si="7"/>
        <v>1.870123464683433</v>
      </c>
      <c r="W120" s="7">
        <f t="shared" si="7"/>
        <v>1.8620174882153087</v>
      </c>
      <c r="X120" s="7">
        <f t="shared" si="7"/>
        <v>-0.51895829849161756</v>
      </c>
      <c r="Y120" s="7">
        <f t="shared" si="7"/>
        <v>-0.3842997479046692</v>
      </c>
      <c r="Z120" s="7">
        <f t="shared" si="7"/>
        <v>-0.63418703336219129</v>
      </c>
      <c r="AA120" s="7">
        <f t="shared" si="7"/>
        <v>0.62646513509225887</v>
      </c>
      <c r="AB120" s="176"/>
      <c r="AC120" s="7"/>
      <c r="AO120" s="157"/>
      <c r="AZ120" s="98"/>
    </row>
    <row r="121" spans="1:52" x14ac:dyDescent="0.2">
      <c r="A121" s="57"/>
      <c r="B121" s="1" t="s">
        <v>80</v>
      </c>
      <c r="C121" s="14">
        <v>133.89529999999999</v>
      </c>
      <c r="D121" s="7">
        <v>134.2268</v>
      </c>
      <c r="E121" s="7">
        <v>135.55719999999999</v>
      </c>
      <c r="F121" s="7">
        <v>128.78370000000001</v>
      </c>
      <c r="G121" s="7">
        <v>134.9151</v>
      </c>
      <c r="H121" s="7">
        <v>136.7312</v>
      </c>
      <c r="I121" s="7">
        <v>138.31049999999999</v>
      </c>
      <c r="J121" s="7">
        <v>138.50380000000001</v>
      </c>
      <c r="K121" s="7">
        <v>138.15780000000001</v>
      </c>
      <c r="L121" s="7">
        <v>136.57910000000001</v>
      </c>
      <c r="M121" s="7">
        <v>136.65199999999999</v>
      </c>
      <c r="N121" s="7">
        <v>135.70750000000001</v>
      </c>
      <c r="O121" s="7">
        <v>136.80179999999999</v>
      </c>
      <c r="P121" s="7">
        <f t="shared" si="7"/>
        <v>0.2475815058482303</v>
      </c>
      <c r="Q121" s="7">
        <f t="shared" si="7"/>
        <v>0.99115824857628831</v>
      </c>
      <c r="R121" s="7">
        <f t="shared" si="7"/>
        <v>-4.9967836455754355</v>
      </c>
      <c r="S121" s="7">
        <f t="shared" si="7"/>
        <v>4.7610062453555733</v>
      </c>
      <c r="T121" s="7">
        <f t="shared" si="7"/>
        <v>1.3461058102465964</v>
      </c>
      <c r="U121" s="7">
        <f t="shared" si="7"/>
        <v>1.155039961618116</v>
      </c>
      <c r="V121" s="7">
        <f t="shared" si="7"/>
        <v>0.13975800824957035</v>
      </c>
      <c r="W121" s="7">
        <f t="shared" si="7"/>
        <v>-0.24981264051961291</v>
      </c>
      <c r="X121" s="7">
        <f t="shared" si="7"/>
        <v>-1.1426788787893247</v>
      </c>
      <c r="Y121" s="7">
        <f t="shared" si="7"/>
        <v>5.3375662894231804E-2</v>
      </c>
      <c r="Z121" s="7">
        <f t="shared" si="7"/>
        <v>-0.69117173550330524</v>
      </c>
      <c r="AA121" s="7">
        <f t="shared" si="7"/>
        <v>0.80636663412116172</v>
      </c>
      <c r="AB121" s="176"/>
      <c r="AC121" s="7"/>
      <c r="AO121" s="157"/>
      <c r="AZ121" s="98"/>
    </row>
    <row r="122" spans="1:52" x14ac:dyDescent="0.2">
      <c r="A122" s="49"/>
      <c r="B122" s="48" t="s">
        <v>21</v>
      </c>
      <c r="C122" s="26">
        <v>122.61320000000001</v>
      </c>
      <c r="D122" s="20">
        <v>123.1463</v>
      </c>
      <c r="E122" s="20">
        <v>123.3997</v>
      </c>
      <c r="F122" s="20">
        <v>116.1009</v>
      </c>
      <c r="G122" s="20">
        <v>123.4174</v>
      </c>
      <c r="H122" s="20">
        <v>123.526</v>
      </c>
      <c r="I122" s="20">
        <v>123.8155</v>
      </c>
      <c r="J122" s="20">
        <v>123.9782</v>
      </c>
      <c r="K122" s="20">
        <v>123.9913</v>
      </c>
      <c r="L122" s="20">
        <v>124.0639</v>
      </c>
      <c r="M122" s="20">
        <v>124.2373</v>
      </c>
      <c r="N122" s="20">
        <v>124.5951</v>
      </c>
      <c r="O122" s="20">
        <v>125.3656</v>
      </c>
      <c r="P122" s="20">
        <f t="shared" si="7"/>
        <v>0.43478189950184015</v>
      </c>
      <c r="Q122" s="20">
        <f t="shared" si="7"/>
        <v>0.20577150917242271</v>
      </c>
      <c r="R122" s="20">
        <f t="shared" si="7"/>
        <v>-5.9147631639298961</v>
      </c>
      <c r="S122" s="20">
        <f t="shared" si="7"/>
        <v>6.3018460666540959</v>
      </c>
      <c r="T122" s="20">
        <f t="shared" si="7"/>
        <v>8.7994075389690271E-2</v>
      </c>
      <c r="U122" s="20">
        <f t="shared" si="7"/>
        <v>0.23436361575700976</v>
      </c>
      <c r="V122" s="20">
        <f t="shared" si="7"/>
        <v>0.13140519563382691</v>
      </c>
      <c r="W122" s="20">
        <f t="shared" si="7"/>
        <v>1.0566373765705857E-2</v>
      </c>
      <c r="X122" s="20">
        <f t="shared" si="7"/>
        <v>5.8552495215396919E-2</v>
      </c>
      <c r="Y122" s="20">
        <f t="shared" si="7"/>
        <v>0.13976668474874712</v>
      </c>
      <c r="Z122" s="20">
        <f t="shared" si="7"/>
        <v>0.28799724398389009</v>
      </c>
      <c r="AA122" s="20">
        <f t="shared" si="7"/>
        <v>0.61840313142330505</v>
      </c>
      <c r="AB122" s="14">
        <f>AVERAGE(D122:O122)</f>
        <v>123.30310000000001</v>
      </c>
      <c r="AC122" s="7"/>
      <c r="AO122" s="157"/>
      <c r="AZ122" s="98"/>
    </row>
    <row r="123" spans="1:52" x14ac:dyDescent="0.2">
      <c r="A123" s="49"/>
      <c r="B123" s="48" t="s">
        <v>23</v>
      </c>
      <c r="C123" s="26">
        <v>127.59910000000001</v>
      </c>
      <c r="D123" s="20">
        <v>128.5146</v>
      </c>
      <c r="E123" s="20">
        <v>128.80549999999999</v>
      </c>
      <c r="F123" s="20">
        <v>134.40989999999999</v>
      </c>
      <c r="G123" s="20">
        <v>128.4717</v>
      </c>
      <c r="H123" s="20">
        <v>128.67529999999999</v>
      </c>
      <c r="I123" s="20">
        <v>129.28129999999999</v>
      </c>
      <c r="J123" s="20">
        <v>129.4385</v>
      </c>
      <c r="K123" s="20">
        <v>129.4102</v>
      </c>
      <c r="L123" s="20">
        <v>129.52269999999999</v>
      </c>
      <c r="M123" s="20">
        <v>129.75290000000001</v>
      </c>
      <c r="N123" s="20">
        <v>130.03120000000001</v>
      </c>
      <c r="O123" s="20">
        <v>131.23330000000001</v>
      </c>
      <c r="P123" s="20">
        <f t="shared" si="7"/>
        <v>0.71748154963475008</v>
      </c>
      <c r="Q123" s="20">
        <f t="shared" si="7"/>
        <v>0.22635560473284241</v>
      </c>
      <c r="R123" s="20">
        <f t="shared" si="7"/>
        <v>4.351056437807391</v>
      </c>
      <c r="S123" s="20">
        <f t="shared" si="7"/>
        <v>-4.4179781400030764</v>
      </c>
      <c r="T123" s="20">
        <f t="shared" si="7"/>
        <v>0.15847848203144696</v>
      </c>
      <c r="U123" s="20">
        <f t="shared" si="7"/>
        <v>0.470952855753975</v>
      </c>
      <c r="V123" s="20">
        <f t="shared" si="7"/>
        <v>0.12159531192834334</v>
      </c>
      <c r="W123" s="20">
        <f t="shared" si="7"/>
        <v>-2.1863664983757958E-2</v>
      </c>
      <c r="X123" s="20">
        <f t="shared" si="7"/>
        <v>8.6932869279224473E-2</v>
      </c>
      <c r="Y123" s="20">
        <f t="shared" si="7"/>
        <v>0.17772946363843933</v>
      </c>
      <c r="Z123" s="20">
        <f t="shared" si="7"/>
        <v>0.21448460882184639</v>
      </c>
      <c r="AA123" s="20">
        <f t="shared" si="7"/>
        <v>0.92447043478795965</v>
      </c>
      <c r="AB123" s="176"/>
      <c r="AC123" s="7"/>
      <c r="AO123" s="157"/>
      <c r="AZ123" s="98"/>
    </row>
    <row r="124" spans="1:52" x14ac:dyDescent="0.2">
      <c r="A124" s="57"/>
      <c r="B124" s="1" t="s">
        <v>25</v>
      </c>
      <c r="C124" s="14">
        <v>133.4897</v>
      </c>
      <c r="D124" s="7">
        <v>134.3629</v>
      </c>
      <c r="E124" s="7">
        <v>134.51349999999999</v>
      </c>
      <c r="F124" s="7">
        <v>129.21639999999999</v>
      </c>
      <c r="G124" s="7">
        <v>133.0239</v>
      </c>
      <c r="H124" s="7">
        <v>133.09049999999999</v>
      </c>
      <c r="I124" s="7">
        <v>133.1865</v>
      </c>
      <c r="J124" s="7">
        <v>133.3357</v>
      </c>
      <c r="K124" s="7">
        <v>133.06299999999999</v>
      </c>
      <c r="L124" s="7">
        <v>132.911</v>
      </c>
      <c r="M124" s="7">
        <v>133.22810000000001</v>
      </c>
      <c r="N124" s="7">
        <v>133.5154</v>
      </c>
      <c r="O124" s="7">
        <v>135.7552</v>
      </c>
      <c r="P124" s="7">
        <f t="shared" si="7"/>
        <v>0.65413286568176954</v>
      </c>
      <c r="Q124" s="7">
        <f t="shared" si="7"/>
        <v>0.11208451142391031</v>
      </c>
      <c r="R124" s="7">
        <f t="shared" si="7"/>
        <v>-3.9379690514335</v>
      </c>
      <c r="S124" s="7">
        <f t="shared" si="7"/>
        <v>2.9466073965843385</v>
      </c>
      <c r="T124" s="7">
        <f t="shared" si="7"/>
        <v>5.0066191113021047E-2</v>
      </c>
      <c r="U124" s="7">
        <f t="shared" si="7"/>
        <v>7.2131369256260694E-2</v>
      </c>
      <c r="V124" s="7">
        <f t="shared" si="7"/>
        <v>0.1120233657315175</v>
      </c>
      <c r="W124" s="7">
        <f t="shared" si="7"/>
        <v>-0.20452136974569796</v>
      </c>
      <c r="X124" s="7">
        <f t="shared" si="7"/>
        <v>-0.11423160457827257</v>
      </c>
      <c r="Y124" s="7">
        <f t="shared" si="7"/>
        <v>0.23858070438113518</v>
      </c>
      <c r="Z124" s="7">
        <f t="shared" si="7"/>
        <v>0.21564519797249052</v>
      </c>
      <c r="AA124" s="7">
        <f t="shared" si="7"/>
        <v>1.677559292785703</v>
      </c>
      <c r="AB124" s="176"/>
      <c r="AC124" s="7"/>
      <c r="AO124" s="157"/>
      <c r="AZ124" s="98"/>
    </row>
    <row r="125" spans="1:52" x14ac:dyDescent="0.2">
      <c r="A125" s="57"/>
      <c r="B125" s="1" t="s">
        <v>67</v>
      </c>
      <c r="C125" s="14">
        <v>129.7055</v>
      </c>
      <c r="D125" s="7">
        <v>131.06299999999999</v>
      </c>
      <c r="E125" s="7">
        <v>131.78479999999999</v>
      </c>
      <c r="F125" s="7">
        <v>134.72389999999999</v>
      </c>
      <c r="G125" s="7">
        <v>132.34309999999999</v>
      </c>
      <c r="H125" s="7">
        <v>133.2174</v>
      </c>
      <c r="I125" s="7">
        <v>133.53550000000001</v>
      </c>
      <c r="J125" s="7">
        <v>133.93209999999999</v>
      </c>
      <c r="K125" s="7">
        <v>134.20089999999999</v>
      </c>
      <c r="L125" s="7">
        <v>134.67400000000001</v>
      </c>
      <c r="M125" s="7">
        <v>134.74209999999999</v>
      </c>
      <c r="N125" s="7">
        <v>135.03729999999999</v>
      </c>
      <c r="O125" s="7">
        <v>134.99270000000001</v>
      </c>
      <c r="P125" s="7">
        <f t="shared" si="7"/>
        <v>1.0466017246762762</v>
      </c>
      <c r="Q125" s="7">
        <f t="shared" si="7"/>
        <v>0.55072751272289044</v>
      </c>
      <c r="R125" s="7">
        <f t="shared" si="7"/>
        <v>2.2302268546903714</v>
      </c>
      <c r="S125" s="7">
        <f t="shared" si="7"/>
        <v>-1.7671697449376047</v>
      </c>
      <c r="T125" s="7">
        <f t="shared" si="7"/>
        <v>0.6606313438328143</v>
      </c>
      <c r="U125" s="7">
        <f t="shared" si="7"/>
        <v>0.23878262148939655</v>
      </c>
      <c r="V125" s="7">
        <f t="shared" si="7"/>
        <v>0.29699967424391116</v>
      </c>
      <c r="W125" s="7">
        <f t="shared" si="7"/>
        <v>0.20069871225792685</v>
      </c>
      <c r="X125" s="7">
        <f t="shared" si="7"/>
        <v>0.35253116782377503</v>
      </c>
      <c r="Y125" s="7">
        <f t="shared" si="7"/>
        <v>5.0566553306493421E-2</v>
      </c>
      <c r="Z125" s="7">
        <f t="shared" si="7"/>
        <v>0.21908520054236513</v>
      </c>
      <c r="AA125" s="7">
        <f t="shared" si="7"/>
        <v>-3.3027911547383E-2</v>
      </c>
      <c r="AB125" s="176"/>
      <c r="AC125" s="7"/>
      <c r="AO125" s="157"/>
      <c r="AZ125" s="98"/>
    </row>
    <row r="126" spans="1:52" x14ac:dyDescent="0.2">
      <c r="A126" s="57"/>
      <c r="B126" s="1" t="s">
        <v>28</v>
      </c>
      <c r="C126" s="14">
        <v>113.2403</v>
      </c>
      <c r="D126" s="7">
        <v>113.8027</v>
      </c>
      <c r="E126" s="7">
        <v>114.0429</v>
      </c>
      <c r="F126" s="7">
        <v>123.7803</v>
      </c>
      <c r="G126" s="7">
        <v>115.6908</v>
      </c>
      <c r="H126" s="7">
        <v>115.7235</v>
      </c>
      <c r="I126" s="7">
        <v>117.607</v>
      </c>
      <c r="J126" s="7">
        <v>117.5247</v>
      </c>
      <c r="K126" s="7">
        <v>117.6845</v>
      </c>
      <c r="L126" s="7">
        <v>118.2762</v>
      </c>
      <c r="M126" s="7">
        <v>118.4721</v>
      </c>
      <c r="N126" s="7">
        <v>118.6622</v>
      </c>
      <c r="O126" s="7">
        <v>118.92610000000001</v>
      </c>
      <c r="P126" s="7">
        <f t="shared" si="7"/>
        <v>0.49664297957528958</v>
      </c>
      <c r="Q126" s="7">
        <f t="shared" si="7"/>
        <v>0.21106704849709321</v>
      </c>
      <c r="R126" s="7">
        <f t="shared" si="7"/>
        <v>8.5383658254919812</v>
      </c>
      <c r="S126" s="7">
        <f t="shared" si="7"/>
        <v>-6.5353695216443981</v>
      </c>
      <c r="T126" s="7">
        <f t="shared" si="7"/>
        <v>2.8264996006601654E-2</v>
      </c>
      <c r="U126" s="7">
        <f t="shared" si="7"/>
        <v>1.6275864452768865</v>
      </c>
      <c r="V126" s="7">
        <f t="shared" si="7"/>
        <v>-6.9978827790865838E-2</v>
      </c>
      <c r="W126" s="7">
        <f t="shared" si="7"/>
        <v>0.1359714170723296</v>
      </c>
      <c r="X126" s="7">
        <f t="shared" si="7"/>
        <v>0.50278498867735599</v>
      </c>
      <c r="Y126" s="7">
        <f t="shared" si="7"/>
        <v>0.16562926438285525</v>
      </c>
      <c r="Z126" s="7">
        <f t="shared" si="7"/>
        <v>0.16045972005223258</v>
      </c>
      <c r="AA126" s="7">
        <f t="shared" si="7"/>
        <v>0.22239601153527128</v>
      </c>
      <c r="AB126" s="176"/>
      <c r="AC126" s="7"/>
      <c r="AO126" s="157"/>
      <c r="AZ126" s="98"/>
    </row>
    <row r="127" spans="1:52" x14ac:dyDescent="0.2">
      <c r="A127" s="57"/>
      <c r="B127" s="1" t="s">
        <v>30</v>
      </c>
      <c r="C127" s="14">
        <v>127.3134</v>
      </c>
      <c r="D127" s="7">
        <v>127.66200000000001</v>
      </c>
      <c r="E127" s="7">
        <v>127.6122</v>
      </c>
      <c r="F127" s="7">
        <v>129.34630000000001</v>
      </c>
      <c r="G127" s="7">
        <v>128.01240000000001</v>
      </c>
      <c r="H127" s="7">
        <v>128.58109999999999</v>
      </c>
      <c r="I127" s="7">
        <v>131.12530000000001</v>
      </c>
      <c r="J127" s="7">
        <v>131.3905</v>
      </c>
      <c r="K127" s="7">
        <v>131.08199999999999</v>
      </c>
      <c r="L127" s="7">
        <v>131.2467</v>
      </c>
      <c r="M127" s="7">
        <v>131.01519999999999</v>
      </c>
      <c r="N127" s="7">
        <v>131.14949999999999</v>
      </c>
      <c r="O127" s="7">
        <v>131.86580000000001</v>
      </c>
      <c r="P127" s="7">
        <f t="shared" si="7"/>
        <v>0.2738124973490651</v>
      </c>
      <c r="Q127" s="7">
        <f t="shared" si="7"/>
        <v>-3.9009258824086047E-2</v>
      </c>
      <c r="R127" s="7">
        <f t="shared" si="7"/>
        <v>1.3588826146716475</v>
      </c>
      <c r="S127" s="7">
        <f t="shared" si="7"/>
        <v>-1.0312625873333832</v>
      </c>
      <c r="T127" s="7">
        <f t="shared" si="7"/>
        <v>0.44425383790943562</v>
      </c>
      <c r="U127" s="7">
        <f t="shared" si="7"/>
        <v>1.9786733820133893</v>
      </c>
      <c r="V127" s="7">
        <f t="shared" si="7"/>
        <v>0.20224929895298083</v>
      </c>
      <c r="W127" s="7">
        <f t="shared" si="7"/>
        <v>-0.2347962752253849</v>
      </c>
      <c r="X127" s="7">
        <f t="shared" si="7"/>
        <v>0.12564654185930221</v>
      </c>
      <c r="Y127" s="7">
        <f t="shared" si="7"/>
        <v>-0.17638538721355368</v>
      </c>
      <c r="Z127" s="7">
        <f t="shared" si="7"/>
        <v>0.1025071900054315</v>
      </c>
      <c r="AA127" s="7">
        <f t="shared" si="7"/>
        <v>0.54617059157680226</v>
      </c>
      <c r="AB127" s="176"/>
      <c r="AC127" s="7"/>
      <c r="AO127" s="157"/>
      <c r="AZ127" s="98"/>
    </row>
    <row r="128" spans="1:52" x14ac:dyDescent="0.2">
      <c r="A128" s="57"/>
      <c r="B128" s="1" t="s">
        <v>32</v>
      </c>
      <c r="C128" s="14">
        <v>123.08750000000001</v>
      </c>
      <c r="D128" s="7">
        <v>123.8644</v>
      </c>
      <c r="E128" s="7">
        <v>124.54300000000001</v>
      </c>
      <c r="F128" s="7">
        <v>135.0992</v>
      </c>
      <c r="G128" s="7">
        <v>125.2046</v>
      </c>
      <c r="H128" s="7">
        <v>125.2388</v>
      </c>
      <c r="I128" s="7">
        <v>126.7413</v>
      </c>
      <c r="J128" s="7">
        <v>126.9101</v>
      </c>
      <c r="K128" s="7">
        <v>128.6378</v>
      </c>
      <c r="L128" s="7">
        <v>128.99369999999999</v>
      </c>
      <c r="M128" s="7">
        <v>129.50630000000001</v>
      </c>
      <c r="N128" s="7">
        <v>130.24979999999999</v>
      </c>
      <c r="O128" s="7">
        <v>130.20529999999999</v>
      </c>
      <c r="P128" s="7">
        <f t="shared" si="7"/>
        <v>0.63117700822585376</v>
      </c>
      <c r="Q128" s="7">
        <f t="shared" si="7"/>
        <v>0.54785717284385416</v>
      </c>
      <c r="R128" s="7">
        <f t="shared" si="7"/>
        <v>8.4759480661297619</v>
      </c>
      <c r="S128" s="7">
        <f t="shared" si="7"/>
        <v>-7.3239515852055366</v>
      </c>
      <c r="T128" s="7">
        <f t="shared" si="7"/>
        <v>2.7315290332782068E-2</v>
      </c>
      <c r="U128" s="7">
        <f t="shared" si="7"/>
        <v>1.1997080776883824</v>
      </c>
      <c r="V128" s="7">
        <f t="shared" si="7"/>
        <v>0.13318468407693823</v>
      </c>
      <c r="W128" s="7">
        <f t="shared" si="7"/>
        <v>1.3613573702959803</v>
      </c>
      <c r="X128" s="7">
        <f t="shared" si="7"/>
        <v>0.27666828879224553</v>
      </c>
      <c r="Y128" s="7">
        <f t="shared" si="7"/>
        <v>0.39738374819857125</v>
      </c>
      <c r="Z128" s="7">
        <f t="shared" si="7"/>
        <v>0.57410334477935288</v>
      </c>
      <c r="AA128" s="7">
        <f t="shared" si="7"/>
        <v>-3.4165119639338659E-2</v>
      </c>
      <c r="AB128" s="176"/>
      <c r="AC128" s="7"/>
      <c r="AO128" s="157"/>
      <c r="AZ128" s="98"/>
    </row>
    <row r="129" spans="1:52" x14ac:dyDescent="0.2">
      <c r="A129" s="57"/>
      <c r="B129" s="1" t="s">
        <v>68</v>
      </c>
      <c r="C129" s="14">
        <v>108.5249</v>
      </c>
      <c r="D129" s="7">
        <v>109.9735</v>
      </c>
      <c r="E129" s="7">
        <v>110.08320000000001</v>
      </c>
      <c r="F129" s="7">
        <v>131.90880000000001</v>
      </c>
      <c r="G129" s="7">
        <v>110.2491</v>
      </c>
      <c r="H129" s="7">
        <v>110.3364</v>
      </c>
      <c r="I129" s="7">
        <v>110.5577</v>
      </c>
      <c r="J129" s="7">
        <v>110.8869</v>
      </c>
      <c r="K129" s="7">
        <v>110.4576</v>
      </c>
      <c r="L129" s="7">
        <v>110.46429999999999</v>
      </c>
      <c r="M129" s="7">
        <v>110.4945</v>
      </c>
      <c r="N129" s="7">
        <v>110.5864</v>
      </c>
      <c r="O129" s="7">
        <v>110.5189</v>
      </c>
      <c r="P129" s="7">
        <f t="shared" si="7"/>
        <v>1.334808877962568</v>
      </c>
      <c r="Q129" s="7">
        <f t="shared" si="7"/>
        <v>9.9751303723173035E-2</v>
      </c>
      <c r="R129" s="7">
        <f t="shared" si="7"/>
        <v>19.82645853318218</v>
      </c>
      <c r="S129" s="7">
        <f t="shared" si="7"/>
        <v>-16.420208507696234</v>
      </c>
      <c r="T129" s="7">
        <f t="shared" si="7"/>
        <v>7.9184319871998088E-2</v>
      </c>
      <c r="U129" s="7">
        <f t="shared" si="7"/>
        <v>0.20056844341486527</v>
      </c>
      <c r="V129" s="7">
        <f t="shared" si="7"/>
        <v>0.29776306851535456</v>
      </c>
      <c r="W129" s="7">
        <f t="shared" si="7"/>
        <v>-0.38715123247200328</v>
      </c>
      <c r="X129" s="7">
        <f t="shared" si="7"/>
        <v>6.0656758792469179E-3</v>
      </c>
      <c r="Y129" s="7">
        <f t="shared" si="7"/>
        <v>2.7339149390353066E-2</v>
      </c>
      <c r="Z129" s="7">
        <f t="shared" si="7"/>
        <v>8.3171560575409115E-2</v>
      </c>
      <c r="AA129" s="7">
        <f t="shared" si="7"/>
        <v>-6.1038247017712349E-2</v>
      </c>
      <c r="AB129" s="176"/>
      <c r="AC129" s="7"/>
      <c r="AO129" s="157"/>
      <c r="AZ129" s="98"/>
    </row>
    <row r="130" spans="1:52" x14ac:dyDescent="0.2">
      <c r="A130" s="57"/>
      <c r="B130" s="1" t="s">
        <v>35</v>
      </c>
      <c r="C130" s="14">
        <v>121.72929999999999</v>
      </c>
      <c r="D130" s="7">
        <v>123.0835</v>
      </c>
      <c r="E130" s="7">
        <v>123.6417</v>
      </c>
      <c r="F130" s="7">
        <v>115.3459</v>
      </c>
      <c r="G130" s="7">
        <v>123.676</v>
      </c>
      <c r="H130" s="7">
        <v>123.3922</v>
      </c>
      <c r="I130" s="7">
        <v>123.5333</v>
      </c>
      <c r="J130" s="7">
        <v>123.5548</v>
      </c>
      <c r="K130" s="7">
        <v>123.6878</v>
      </c>
      <c r="L130" s="7">
        <v>123.5491</v>
      </c>
      <c r="M130" s="7">
        <v>123.9498</v>
      </c>
      <c r="N130" s="7">
        <v>124.3004</v>
      </c>
      <c r="O130" s="7">
        <v>124.5033</v>
      </c>
      <c r="P130" s="7">
        <f t="shared" si="7"/>
        <v>1.112468403252139</v>
      </c>
      <c r="Q130" s="7">
        <f t="shared" si="7"/>
        <v>0.45351326538488046</v>
      </c>
      <c r="R130" s="7">
        <f t="shared" si="7"/>
        <v>-6.7095486393344643</v>
      </c>
      <c r="S130" s="7">
        <f t="shared" si="7"/>
        <v>7.2218431691113443</v>
      </c>
      <c r="T130" s="7">
        <f t="shared" si="7"/>
        <v>-0.22947055208771255</v>
      </c>
      <c r="U130" s="7">
        <f t="shared" si="7"/>
        <v>0.11435082606517628</v>
      </c>
      <c r="V130" s="7">
        <f t="shared" si="7"/>
        <v>1.740421408640681E-2</v>
      </c>
      <c r="W130" s="7">
        <f t="shared" si="7"/>
        <v>0.10764454315008042</v>
      </c>
      <c r="X130" s="7">
        <f t="shared" si="7"/>
        <v>-0.1121371711680538</v>
      </c>
      <c r="Y130" s="7">
        <f t="shared" si="7"/>
        <v>0.32432449932860741</v>
      </c>
      <c r="Z130" s="7">
        <f t="shared" si="7"/>
        <v>0.2828564467227862</v>
      </c>
      <c r="AA130" s="7">
        <f t="shared" si="7"/>
        <v>0.16323358573262808</v>
      </c>
      <c r="AB130" s="176"/>
      <c r="AC130" s="7"/>
      <c r="AO130" s="157"/>
      <c r="AZ130" s="98"/>
    </row>
    <row r="131" spans="1:52" x14ac:dyDescent="0.2">
      <c r="A131" s="49"/>
      <c r="B131" s="48" t="s">
        <v>37</v>
      </c>
      <c r="C131" s="26">
        <v>114.3614</v>
      </c>
      <c r="D131" s="20">
        <v>114.2617</v>
      </c>
      <c r="E131" s="20">
        <v>114.4529</v>
      </c>
      <c r="F131" s="20">
        <v>127.9254</v>
      </c>
      <c r="G131" s="20">
        <v>115.05240000000001</v>
      </c>
      <c r="H131" s="20">
        <v>115.004</v>
      </c>
      <c r="I131" s="20">
        <v>114.7697</v>
      </c>
      <c r="J131" s="20">
        <v>114.9414</v>
      </c>
      <c r="K131" s="20">
        <v>115.0228</v>
      </c>
      <c r="L131" s="20">
        <v>115.0294</v>
      </c>
      <c r="M131" s="20">
        <v>115.1091</v>
      </c>
      <c r="N131" s="20">
        <v>115.59829999999999</v>
      </c>
      <c r="O131" s="20">
        <v>115.6546</v>
      </c>
      <c r="P131" s="20">
        <f t="shared" si="7"/>
        <v>-8.7179765200494724E-2</v>
      </c>
      <c r="Q131" s="20">
        <f t="shared" si="7"/>
        <v>0.16733516130076387</v>
      </c>
      <c r="R131" s="20">
        <f t="shared" si="7"/>
        <v>11.771217679936461</v>
      </c>
      <c r="S131" s="20">
        <f t="shared" si="7"/>
        <v>-10.062896031593406</v>
      </c>
      <c r="T131" s="20">
        <f t="shared" si="7"/>
        <v>-4.2067788242575462E-2</v>
      </c>
      <c r="U131" s="20">
        <f t="shared" si="7"/>
        <v>-0.20373204410281784</v>
      </c>
      <c r="V131" s="20">
        <f t="shared" si="7"/>
        <v>0.14960394598922999</v>
      </c>
      <c r="W131" s="20">
        <f t="shared" si="7"/>
        <v>7.0818695439591073E-2</v>
      </c>
      <c r="X131" s="20">
        <f t="shared" si="7"/>
        <v>5.737992815330285E-3</v>
      </c>
      <c r="Y131" s="20">
        <f t="shared" si="7"/>
        <v>6.9286634547344031E-2</v>
      </c>
      <c r="Z131" s="20">
        <f t="shared" si="7"/>
        <v>0.4249881199661858</v>
      </c>
      <c r="AA131" s="20">
        <f t="shared" si="7"/>
        <v>4.8703138367958136E-2</v>
      </c>
      <c r="AB131" s="14">
        <f>AVERAGE(D131:O131)</f>
        <v>116.06847500000002</v>
      </c>
      <c r="AC131" s="7"/>
      <c r="AO131" s="157"/>
      <c r="AZ131" s="98"/>
    </row>
    <row r="132" spans="1:52" x14ac:dyDescent="0.2">
      <c r="A132" s="57"/>
      <c r="B132" s="1" t="s">
        <v>70</v>
      </c>
      <c r="C132" s="14">
        <v>103.6656</v>
      </c>
      <c r="D132" s="7">
        <v>103.53489999999999</v>
      </c>
      <c r="E132" s="7">
        <v>103.53489999999999</v>
      </c>
      <c r="F132" s="7">
        <v>124.5813</v>
      </c>
      <c r="G132" s="7">
        <v>103.67440000000001</v>
      </c>
      <c r="H132" s="7">
        <v>103.67440000000001</v>
      </c>
      <c r="I132" s="7">
        <v>103.4661</v>
      </c>
      <c r="J132" s="7">
        <v>103.3378</v>
      </c>
      <c r="K132" s="7">
        <v>103.8424</v>
      </c>
      <c r="L132" s="7">
        <v>103.8424</v>
      </c>
      <c r="M132" s="7">
        <v>103.7342</v>
      </c>
      <c r="N132" s="7">
        <v>103.9615</v>
      </c>
      <c r="O132" s="7">
        <v>103.8258</v>
      </c>
      <c r="P132" s="7">
        <f t="shared" si="7"/>
        <v>-0.12607846768841782</v>
      </c>
      <c r="Q132" s="7">
        <f t="shared" si="7"/>
        <v>0</v>
      </c>
      <c r="R132" s="7">
        <f t="shared" si="7"/>
        <v>20.327831484842314</v>
      </c>
      <c r="S132" s="7">
        <f t="shared" si="7"/>
        <v>-16.781732089808017</v>
      </c>
      <c r="T132" s="7">
        <f t="shared" si="7"/>
        <v>0</v>
      </c>
      <c r="U132" s="7">
        <f t="shared" si="7"/>
        <v>-0.20091748782728266</v>
      </c>
      <c r="V132" s="7">
        <f t="shared" si="7"/>
        <v>-0.1240019677942784</v>
      </c>
      <c r="W132" s="7">
        <f t="shared" si="7"/>
        <v>0.48830147342017771</v>
      </c>
      <c r="X132" s="7">
        <f t="shared" si="7"/>
        <v>0</v>
      </c>
      <c r="Y132" s="7">
        <f t="shared" si="7"/>
        <v>-0.1041963590980144</v>
      </c>
      <c r="Z132" s="7">
        <f t="shared" si="7"/>
        <v>0.21911770660013727</v>
      </c>
      <c r="AA132" s="7">
        <f t="shared" si="7"/>
        <v>-0.13052909009585273</v>
      </c>
      <c r="AB132" s="176"/>
      <c r="AC132" s="7"/>
      <c r="AO132" s="157"/>
      <c r="AZ132" s="98"/>
    </row>
    <row r="133" spans="1:52" x14ac:dyDescent="0.2">
      <c r="A133" s="57"/>
      <c r="B133" s="1" t="s">
        <v>43</v>
      </c>
      <c r="C133" s="14">
        <v>122.99039999999999</v>
      </c>
      <c r="D133" s="7">
        <v>122.77030000000001</v>
      </c>
      <c r="E133" s="7">
        <v>122.77500000000001</v>
      </c>
      <c r="F133" s="7">
        <v>110.31659999999999</v>
      </c>
      <c r="G133" s="7">
        <v>123.6824</v>
      </c>
      <c r="H133" s="7">
        <v>123.42749999999999</v>
      </c>
      <c r="I133" s="7">
        <v>122.9661</v>
      </c>
      <c r="J133" s="7">
        <v>123.0431</v>
      </c>
      <c r="K133" s="7">
        <v>123.03870000000001</v>
      </c>
      <c r="L133" s="7">
        <v>122.9284</v>
      </c>
      <c r="M133" s="7">
        <v>122.9303</v>
      </c>
      <c r="N133" s="7">
        <v>123.9653</v>
      </c>
      <c r="O133" s="7">
        <v>124.0132</v>
      </c>
      <c r="P133" s="7">
        <f t="shared" si="7"/>
        <v>-0.17895705681092833</v>
      </c>
      <c r="Q133" s="7">
        <f t="shared" si="7"/>
        <v>3.8282874604034559E-3</v>
      </c>
      <c r="R133" s="7">
        <f t="shared" si="7"/>
        <v>-10.147342700061095</v>
      </c>
      <c r="S133" s="7">
        <f t="shared" si="7"/>
        <v>12.115855637320228</v>
      </c>
      <c r="T133" s="7">
        <f t="shared" si="7"/>
        <v>-0.20609237854375914</v>
      </c>
      <c r="U133" s="7">
        <f t="shared" si="7"/>
        <v>-0.37382268943306607</v>
      </c>
      <c r="V133" s="7">
        <f t="shared" si="7"/>
        <v>6.2618884391712981E-2</v>
      </c>
      <c r="W133" s="7">
        <f t="shared" si="7"/>
        <v>-3.5759827247442118E-3</v>
      </c>
      <c r="X133" s="7">
        <f t="shared" si="7"/>
        <v>-8.9646590869384507E-2</v>
      </c>
      <c r="Y133" s="7">
        <f t="shared" si="7"/>
        <v>1.5456151711128025E-3</v>
      </c>
      <c r="Z133" s="7">
        <f t="shared" si="7"/>
        <v>0.84194051425889016</v>
      </c>
      <c r="AA133" s="7">
        <f t="shared" si="7"/>
        <v>3.8639845182481307E-2</v>
      </c>
      <c r="AB133" s="176"/>
      <c r="AC133" s="7"/>
      <c r="AO133" s="157"/>
      <c r="AZ133" s="98"/>
    </row>
    <row r="134" spans="1:52" x14ac:dyDescent="0.2">
      <c r="A134" s="57"/>
      <c r="B134" s="1" t="s">
        <v>45</v>
      </c>
      <c r="C134" s="14">
        <v>114.94450000000001</v>
      </c>
      <c r="D134" s="7">
        <v>114.94450000000001</v>
      </c>
      <c r="E134" s="7">
        <v>115.5147</v>
      </c>
      <c r="F134" s="7">
        <v>123.5008</v>
      </c>
      <c r="G134" s="7">
        <v>116.2783</v>
      </c>
      <c r="H134" s="7">
        <v>116.4054</v>
      </c>
      <c r="I134" s="7">
        <v>116.29730000000001</v>
      </c>
      <c r="J134" s="7">
        <v>116.795</v>
      </c>
      <c r="K134" s="7">
        <v>116.795</v>
      </c>
      <c r="L134" s="7">
        <v>116.93300000000001</v>
      </c>
      <c r="M134" s="7">
        <v>117.2242</v>
      </c>
      <c r="N134" s="7">
        <v>117.47580000000001</v>
      </c>
      <c r="O134" s="7">
        <v>117.66119999999999</v>
      </c>
      <c r="P134" s="7">
        <f t="shared" si="7"/>
        <v>0</v>
      </c>
      <c r="Q134" s="7">
        <f t="shared" si="7"/>
        <v>0.49606549247680382</v>
      </c>
      <c r="R134" s="7">
        <f t="shared" si="7"/>
        <v>6.9134923953401541</v>
      </c>
      <c r="S134" s="7">
        <f t="shared" si="7"/>
        <v>-5.8481402549619084</v>
      </c>
      <c r="T134" s="7">
        <f t="shared" si="7"/>
        <v>0.10930672361050915</v>
      </c>
      <c r="U134" s="7">
        <f t="shared" si="7"/>
        <v>-9.2865107632457949E-2</v>
      </c>
      <c r="V134" s="7">
        <f t="shared" si="7"/>
        <v>0.4279549052299535</v>
      </c>
      <c r="W134" s="7">
        <f t="shared" si="7"/>
        <v>0</v>
      </c>
      <c r="X134" s="7">
        <f t="shared" si="7"/>
        <v>0.11815574296845346</v>
      </c>
      <c r="Y134" s="7">
        <f t="shared" si="7"/>
        <v>0.24903149666902347</v>
      </c>
      <c r="Z134" s="7">
        <f t="shared" si="7"/>
        <v>0.2146314498200973</v>
      </c>
      <c r="AA134" s="7">
        <f t="shared" si="7"/>
        <v>0.15781973819287642</v>
      </c>
      <c r="AB134" s="176"/>
      <c r="AC134" s="7"/>
      <c r="AO134" s="157"/>
      <c r="AZ134" s="98"/>
    </row>
    <row r="135" spans="1:52" x14ac:dyDescent="0.2">
      <c r="A135" s="57"/>
      <c r="B135" s="1" t="s">
        <v>71</v>
      </c>
      <c r="C135" s="14">
        <v>104.1584</v>
      </c>
      <c r="D135" s="7">
        <v>104.1584</v>
      </c>
      <c r="E135" s="7">
        <v>104.1584</v>
      </c>
      <c r="F135" s="7">
        <v>114.56829999999999</v>
      </c>
      <c r="G135" s="7">
        <v>104.1584</v>
      </c>
      <c r="H135" s="7">
        <v>104.1584</v>
      </c>
      <c r="I135" s="7">
        <v>104.1584</v>
      </c>
      <c r="J135" s="7">
        <v>104.1584</v>
      </c>
      <c r="K135" s="7">
        <v>104.1584</v>
      </c>
      <c r="L135" s="7">
        <v>104.1585</v>
      </c>
      <c r="M135" s="7">
        <v>104.1585</v>
      </c>
      <c r="N135" s="7">
        <v>104.1585</v>
      </c>
      <c r="O135" s="7">
        <v>104.1585</v>
      </c>
      <c r="P135" s="7">
        <f t="shared" si="7"/>
        <v>0</v>
      </c>
      <c r="Q135" s="7">
        <f t="shared" si="7"/>
        <v>0</v>
      </c>
      <c r="R135" s="7">
        <f t="shared" si="7"/>
        <v>9.9942971474216122</v>
      </c>
      <c r="S135" s="7">
        <f t="shared" si="7"/>
        <v>-9.0861957452454067</v>
      </c>
      <c r="T135" s="7">
        <f t="shared" si="7"/>
        <v>0</v>
      </c>
      <c r="U135" s="7">
        <f t="shared" si="7"/>
        <v>0</v>
      </c>
      <c r="V135" s="7">
        <f t="shared" si="7"/>
        <v>0</v>
      </c>
      <c r="W135" s="7">
        <f t="shared" si="7"/>
        <v>0</v>
      </c>
      <c r="X135" s="7">
        <f t="shared" si="7"/>
        <v>9.6007619167844021E-5</v>
      </c>
      <c r="Y135" s="7">
        <f t="shared" si="7"/>
        <v>0</v>
      </c>
      <c r="Z135" s="7">
        <f t="shared" si="7"/>
        <v>0</v>
      </c>
      <c r="AA135" s="7">
        <f t="shared" si="7"/>
        <v>0</v>
      </c>
      <c r="AB135" s="176"/>
      <c r="AC135" s="7"/>
      <c r="AO135" s="157"/>
      <c r="AZ135" s="98"/>
    </row>
    <row r="136" spans="1:52" x14ac:dyDescent="0.2">
      <c r="A136" s="49"/>
      <c r="B136" s="48" t="s">
        <v>48</v>
      </c>
      <c r="C136" s="26">
        <v>108.7594</v>
      </c>
      <c r="D136" s="20">
        <v>108.64879999999999</v>
      </c>
      <c r="E136" s="20">
        <v>109.44289999999999</v>
      </c>
      <c r="F136" s="20">
        <v>103.6193</v>
      </c>
      <c r="G136" s="20">
        <v>109.0121</v>
      </c>
      <c r="H136" s="20">
        <v>110.37860000000001</v>
      </c>
      <c r="I136" s="20">
        <v>111.3878</v>
      </c>
      <c r="J136" s="20">
        <v>111.5017</v>
      </c>
      <c r="K136" s="20">
        <v>111.34139999999999</v>
      </c>
      <c r="L136" s="20">
        <v>110.0438</v>
      </c>
      <c r="M136" s="20">
        <v>109.9216</v>
      </c>
      <c r="N136" s="20">
        <v>108.8519</v>
      </c>
      <c r="O136" s="20">
        <v>109.04430000000001</v>
      </c>
      <c r="P136" s="20">
        <f t="shared" si="7"/>
        <v>-0.10169235946502568</v>
      </c>
      <c r="Q136" s="20">
        <f t="shared" si="7"/>
        <v>0.73088704155039019</v>
      </c>
      <c r="R136" s="20">
        <f t="shared" si="7"/>
        <v>-5.3211309276344103</v>
      </c>
      <c r="S136" s="20">
        <f t="shared" si="7"/>
        <v>5.204435853166359</v>
      </c>
      <c r="T136" s="20">
        <f t="shared" si="7"/>
        <v>1.2535305713769407</v>
      </c>
      <c r="U136" s="20">
        <f t="shared" si="7"/>
        <v>0.91430766471036296</v>
      </c>
      <c r="V136" s="20">
        <f t="shared" si="7"/>
        <v>0.10225536369333178</v>
      </c>
      <c r="W136" s="20">
        <f t="shared" si="7"/>
        <v>-0.14376462421649763</v>
      </c>
      <c r="X136" s="20">
        <f t="shared" si="7"/>
        <v>-1.1654245410961139</v>
      </c>
      <c r="Y136" s="20">
        <f t="shared" si="7"/>
        <v>-0.11104669231706513</v>
      </c>
      <c r="Z136" s="20">
        <f t="shared" si="7"/>
        <v>-0.97314813467052652</v>
      </c>
      <c r="AA136" s="20">
        <f t="shared" si="7"/>
        <v>0.17675391977540708</v>
      </c>
      <c r="AB136" s="14">
        <f>(AB119/AB122)*100</f>
        <v>108.25446264800584</v>
      </c>
      <c r="AC136" s="7"/>
      <c r="AO136" s="157"/>
      <c r="AZ136" s="98"/>
    </row>
    <row r="137" spans="1:52" x14ac:dyDescent="0.2">
      <c r="A137" s="49"/>
      <c r="B137" s="48" t="s">
        <v>81</v>
      </c>
      <c r="C137" s="26">
        <v>116.6069</v>
      </c>
      <c r="D137" s="20">
        <v>117.09699999999999</v>
      </c>
      <c r="E137" s="20">
        <v>117.99809999999999</v>
      </c>
      <c r="F137" s="20">
        <v>122.7246</v>
      </c>
      <c r="G137" s="20">
        <v>116.9379</v>
      </c>
      <c r="H137" s="20">
        <v>118.55800000000001</v>
      </c>
      <c r="I137" s="20">
        <v>120.1671</v>
      </c>
      <c r="J137" s="20">
        <v>120.26819999999999</v>
      </c>
      <c r="K137" s="20">
        <v>120.02290000000001</v>
      </c>
      <c r="L137" s="20">
        <v>118.6867</v>
      </c>
      <c r="M137" s="20">
        <v>118.63849999999999</v>
      </c>
      <c r="N137" s="20">
        <v>117.3237</v>
      </c>
      <c r="O137" s="20">
        <v>118.2003</v>
      </c>
      <c r="P137" s="20">
        <f t="shared" si="7"/>
        <v>0.42030102849831208</v>
      </c>
      <c r="Q137" s="20">
        <f t="shared" si="7"/>
        <v>0.76953295131386767</v>
      </c>
      <c r="R137" s="20">
        <f t="shared" si="7"/>
        <v>4.0055729710902144</v>
      </c>
      <c r="S137" s="20">
        <f t="shared" si="7"/>
        <v>-4.7151915752831925</v>
      </c>
      <c r="T137" s="20">
        <f t="shared" si="7"/>
        <v>1.3854362016078687</v>
      </c>
      <c r="U137" s="20">
        <f t="shared" si="7"/>
        <v>1.3572259990890516</v>
      </c>
      <c r="V137" s="20">
        <f t="shared" si="7"/>
        <v>8.4132845013309129E-2</v>
      </c>
      <c r="W137" s="20">
        <f t="shared" si="7"/>
        <v>-0.20396081424681345</v>
      </c>
      <c r="X137" s="20">
        <f t="shared" si="7"/>
        <v>-1.1132875476263322</v>
      </c>
      <c r="Y137" s="20">
        <f t="shared" si="7"/>
        <v>-4.0611121549430945E-2</v>
      </c>
      <c r="Z137" s="20">
        <f t="shared" si="7"/>
        <v>-1.1082405795757626</v>
      </c>
      <c r="AA137" s="20">
        <f t="shared" si="7"/>
        <v>0.74716361655828811</v>
      </c>
      <c r="AB137" s="14">
        <f>(AB119/AB131)*100</f>
        <v>115.00203507742587</v>
      </c>
      <c r="AC137" s="7"/>
      <c r="AO137" s="157"/>
      <c r="AZ137" s="98"/>
    </row>
    <row r="138" spans="1:52" ht="23.25" customHeight="1" x14ac:dyDescent="0.2">
      <c r="A138" s="49"/>
      <c r="B138" s="22" t="s">
        <v>85</v>
      </c>
      <c r="C138" s="27"/>
      <c r="D138" s="28"/>
      <c r="E138" s="28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4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176"/>
      <c r="AC138" s="7"/>
      <c r="AO138" s="157"/>
      <c r="AZ138" s="98"/>
    </row>
    <row r="139" spans="1:52" x14ac:dyDescent="0.2">
      <c r="A139" s="49"/>
      <c r="B139" s="48" t="s">
        <v>15</v>
      </c>
      <c r="C139" s="26">
        <v>114.5626</v>
      </c>
      <c r="D139" s="20">
        <v>114.5433</v>
      </c>
      <c r="E139" s="20">
        <v>114.9097</v>
      </c>
      <c r="F139" s="20">
        <v>109.0159</v>
      </c>
      <c r="G139" s="20">
        <v>115.35120000000001</v>
      </c>
      <c r="H139" s="20">
        <v>116.1177</v>
      </c>
      <c r="I139" s="20">
        <v>117.9345</v>
      </c>
      <c r="J139" s="20">
        <v>117.8475</v>
      </c>
      <c r="K139" s="20">
        <v>117.2413</v>
      </c>
      <c r="L139" s="20">
        <v>116.8857</v>
      </c>
      <c r="M139" s="20">
        <v>117.59350000000001</v>
      </c>
      <c r="N139" s="20">
        <v>117.3886</v>
      </c>
      <c r="O139" s="20">
        <v>118.0718</v>
      </c>
      <c r="P139" s="20">
        <f t="shared" ref="P139:AA159" si="8">(D139-C139)/C139*100</f>
        <v>-1.6846684694657076E-2</v>
      </c>
      <c r="Q139" s="20">
        <f t="shared" si="8"/>
        <v>0.31987903264529544</v>
      </c>
      <c r="R139" s="20">
        <f t="shared" si="8"/>
        <v>-5.1290709139437309</v>
      </c>
      <c r="S139" s="20">
        <f t="shared" si="8"/>
        <v>5.8113541235728032</v>
      </c>
      <c r="T139" s="20">
        <f t="shared" si="8"/>
        <v>0.66449243700975236</v>
      </c>
      <c r="U139" s="20">
        <f t="shared" si="8"/>
        <v>1.5646193474379881</v>
      </c>
      <c r="V139" s="20">
        <f t="shared" si="8"/>
        <v>-7.3769762028925628E-2</v>
      </c>
      <c r="W139" s="20">
        <f t="shared" si="8"/>
        <v>-0.51439360190076266</v>
      </c>
      <c r="X139" s="20">
        <f t="shared" si="8"/>
        <v>-0.3033060875305848</v>
      </c>
      <c r="Y139" s="20">
        <f t="shared" si="8"/>
        <v>0.60554883959287231</v>
      </c>
      <c r="Z139" s="20">
        <f t="shared" si="8"/>
        <v>-0.1742443247288406</v>
      </c>
      <c r="AA139" s="20">
        <f t="shared" si="8"/>
        <v>0.58199859270832044</v>
      </c>
      <c r="AB139" s="14">
        <f>AVERAGE(D139:O139)</f>
        <v>116.07505833333333</v>
      </c>
      <c r="AC139" s="7"/>
      <c r="AO139" s="157"/>
      <c r="AZ139" s="98"/>
    </row>
    <row r="140" spans="1:52" x14ac:dyDescent="0.2">
      <c r="A140" s="49"/>
      <c r="B140" s="1" t="s">
        <v>83</v>
      </c>
      <c r="C140" s="14">
        <v>114.73099999999999</v>
      </c>
      <c r="D140" s="7">
        <v>114.711</v>
      </c>
      <c r="E140" s="7">
        <v>115.1146</v>
      </c>
      <c r="F140" s="7">
        <v>105.5697</v>
      </c>
      <c r="G140" s="7">
        <v>115.57210000000001</v>
      </c>
      <c r="H140" s="7">
        <v>116.36620000000001</v>
      </c>
      <c r="I140" s="7">
        <v>118.24850000000001</v>
      </c>
      <c r="J140" s="7">
        <v>118.1584</v>
      </c>
      <c r="K140" s="7">
        <v>117.5304</v>
      </c>
      <c r="L140" s="7">
        <v>117.1619</v>
      </c>
      <c r="M140" s="7">
        <v>117.94159999999999</v>
      </c>
      <c r="N140" s="7">
        <v>117.6939</v>
      </c>
      <c r="O140" s="7">
        <v>118.40179999999999</v>
      </c>
      <c r="P140" s="7">
        <f t="shared" si="8"/>
        <v>-1.7432080257294036E-2</v>
      </c>
      <c r="Q140" s="7">
        <f t="shared" si="8"/>
        <v>0.3518407127476853</v>
      </c>
      <c r="R140" s="7">
        <f t="shared" si="8"/>
        <v>-8.2916502337670455</v>
      </c>
      <c r="S140" s="7">
        <f t="shared" si="8"/>
        <v>9.4746882865064581</v>
      </c>
      <c r="T140" s="7">
        <f t="shared" si="8"/>
        <v>0.68710354834774157</v>
      </c>
      <c r="U140" s="7">
        <f t="shared" si="8"/>
        <v>1.6175659255007044</v>
      </c>
      <c r="V140" s="7">
        <f t="shared" si="8"/>
        <v>-7.6195469709980868E-2</v>
      </c>
      <c r="W140" s="7">
        <f t="shared" si="8"/>
        <v>-0.53148993215886475</v>
      </c>
      <c r="X140" s="7">
        <f t="shared" si="8"/>
        <v>-0.31353590220061994</v>
      </c>
      <c r="Y140" s="7">
        <f t="shared" si="8"/>
        <v>0.66548937837299593</v>
      </c>
      <c r="Z140" s="7">
        <f t="shared" si="8"/>
        <v>-0.21001919594103752</v>
      </c>
      <c r="AA140" s="7">
        <f t="shared" si="8"/>
        <v>0.60147552252070424</v>
      </c>
      <c r="AB140" s="176"/>
      <c r="AC140" s="7"/>
      <c r="AO140" s="157"/>
      <c r="AZ140" s="98"/>
    </row>
    <row r="141" spans="1:52" x14ac:dyDescent="0.2">
      <c r="A141" s="49"/>
      <c r="B141" s="1" t="s">
        <v>84</v>
      </c>
      <c r="C141" s="14">
        <v>109.8927</v>
      </c>
      <c r="D141" s="7">
        <v>109.8927</v>
      </c>
      <c r="E141" s="7">
        <v>109.22669999999999</v>
      </c>
      <c r="F141" s="7">
        <v>110.27119999999999</v>
      </c>
      <c r="G141" s="7">
        <v>109.22669999999999</v>
      </c>
      <c r="H141" s="7">
        <v>109.22669999999999</v>
      </c>
      <c r="I141" s="7">
        <v>109.22669999999999</v>
      </c>
      <c r="J141" s="7">
        <v>109.22669999999999</v>
      </c>
      <c r="K141" s="7">
        <v>109.22669999999999</v>
      </c>
      <c r="L141" s="7">
        <v>109.22669999999999</v>
      </c>
      <c r="M141" s="7">
        <v>107.9417</v>
      </c>
      <c r="N141" s="7">
        <v>108.923</v>
      </c>
      <c r="O141" s="7">
        <v>108.923</v>
      </c>
      <c r="P141" s="7">
        <f t="shared" si="8"/>
        <v>0</v>
      </c>
      <c r="Q141" s="7">
        <f t="shared" si="8"/>
        <v>-0.60604571550249564</v>
      </c>
      <c r="R141" s="7">
        <f t="shared" si="8"/>
        <v>0.95626801871703471</v>
      </c>
      <c r="S141" s="7">
        <f t="shared" si="8"/>
        <v>-0.94721015097323646</v>
      </c>
      <c r="T141" s="7">
        <f t="shared" si="8"/>
        <v>0</v>
      </c>
      <c r="U141" s="7">
        <f t="shared" si="8"/>
        <v>0</v>
      </c>
      <c r="V141" s="7">
        <f t="shared" si="8"/>
        <v>0</v>
      </c>
      <c r="W141" s="7">
        <f t="shared" si="8"/>
        <v>0</v>
      </c>
      <c r="X141" s="7">
        <f t="shared" si="8"/>
        <v>0</v>
      </c>
      <c r="Y141" s="7">
        <f t="shared" si="8"/>
        <v>-1.1764522776940041</v>
      </c>
      <c r="Z141" s="7">
        <f t="shared" si="8"/>
        <v>0.90910185776211105</v>
      </c>
      <c r="AA141" s="7">
        <f t="shared" si="8"/>
        <v>0</v>
      </c>
      <c r="AB141" s="176"/>
      <c r="AC141" s="7"/>
      <c r="AO141" s="157"/>
      <c r="AZ141" s="98"/>
    </row>
    <row r="142" spans="1:52" x14ac:dyDescent="0.2">
      <c r="A142" s="49"/>
      <c r="B142" s="48" t="s">
        <v>21</v>
      </c>
      <c r="C142" s="26">
        <v>121.3659</v>
      </c>
      <c r="D142" s="20">
        <v>121.9907</v>
      </c>
      <c r="E142" s="20">
        <v>122.26049999999999</v>
      </c>
      <c r="F142" s="20">
        <v>103.55929999999999</v>
      </c>
      <c r="G142" s="20">
        <v>121.91670000000001</v>
      </c>
      <c r="H142" s="20">
        <v>122.0801</v>
      </c>
      <c r="I142" s="20">
        <v>122.4971</v>
      </c>
      <c r="J142" s="20">
        <v>122.639</v>
      </c>
      <c r="K142" s="20">
        <v>122.7153</v>
      </c>
      <c r="L142" s="20">
        <v>122.8107</v>
      </c>
      <c r="M142" s="20">
        <v>123.0975</v>
      </c>
      <c r="N142" s="20">
        <v>123.3451</v>
      </c>
      <c r="O142" s="20">
        <v>124.1523</v>
      </c>
      <c r="P142" s="20">
        <f t="shared" si="8"/>
        <v>0.5148068773848401</v>
      </c>
      <c r="Q142" s="20">
        <f t="shared" si="8"/>
        <v>0.22116440023705855</v>
      </c>
      <c r="R142" s="20">
        <f t="shared" si="8"/>
        <v>-15.296191329170092</v>
      </c>
      <c r="S142" s="20">
        <f t="shared" si="8"/>
        <v>17.726462036726797</v>
      </c>
      <c r="T142" s="20">
        <f t="shared" si="8"/>
        <v>0.13402593738183183</v>
      </c>
      <c r="U142" s="20">
        <f t="shared" si="8"/>
        <v>0.34157901246804484</v>
      </c>
      <c r="V142" s="20">
        <f t="shared" si="8"/>
        <v>0.11583947701618454</v>
      </c>
      <c r="W142" s="20">
        <f t="shared" si="8"/>
        <v>6.2215119170902708E-2</v>
      </c>
      <c r="X142" s="20">
        <f t="shared" si="8"/>
        <v>7.7740917391717193E-2</v>
      </c>
      <c r="Y142" s="20">
        <f t="shared" si="8"/>
        <v>0.23353014028907865</v>
      </c>
      <c r="Z142" s="20">
        <f t="shared" si="8"/>
        <v>0.20114137167692731</v>
      </c>
      <c r="AA142" s="20">
        <f t="shared" si="8"/>
        <v>0.65442405089459943</v>
      </c>
      <c r="AB142" s="14">
        <f>AVERAGE(D142:O142)</f>
        <v>121.08869166666666</v>
      </c>
      <c r="AC142" s="7"/>
      <c r="AO142" s="157"/>
      <c r="AZ142" s="98"/>
    </row>
    <row r="143" spans="1:52" x14ac:dyDescent="0.2">
      <c r="A143" s="49"/>
      <c r="B143" s="48" t="s">
        <v>23</v>
      </c>
      <c r="C143" s="26">
        <v>127.3623</v>
      </c>
      <c r="D143" s="20">
        <v>128.29519999999999</v>
      </c>
      <c r="E143" s="20">
        <v>128.60169999999999</v>
      </c>
      <c r="F143" s="20">
        <v>115.33499999999999</v>
      </c>
      <c r="G143" s="20">
        <v>128.3219</v>
      </c>
      <c r="H143" s="20">
        <v>128.53649999999999</v>
      </c>
      <c r="I143" s="20">
        <v>129.14680000000001</v>
      </c>
      <c r="J143" s="20">
        <v>129.3108</v>
      </c>
      <c r="K143" s="20">
        <v>129.29480000000001</v>
      </c>
      <c r="L143" s="20">
        <v>129.41419999999999</v>
      </c>
      <c r="M143" s="20">
        <v>129.63659999999999</v>
      </c>
      <c r="N143" s="20">
        <v>129.9169</v>
      </c>
      <c r="O143" s="20">
        <v>131.0436</v>
      </c>
      <c r="P143" s="20">
        <f t="shared" si="8"/>
        <v>0.73247735004784731</v>
      </c>
      <c r="Q143" s="20">
        <f t="shared" si="8"/>
        <v>0.23890215690064773</v>
      </c>
      <c r="R143" s="20">
        <f t="shared" si="8"/>
        <v>-10.316115572344689</v>
      </c>
      <c r="S143" s="20">
        <f t="shared" si="8"/>
        <v>11.260155200069368</v>
      </c>
      <c r="T143" s="20">
        <f t="shared" si="8"/>
        <v>0.16723567839939257</v>
      </c>
      <c r="U143" s="20">
        <f t="shared" si="8"/>
        <v>0.47480676694948415</v>
      </c>
      <c r="V143" s="20">
        <f t="shared" si="8"/>
        <v>0.12698727339739527</v>
      </c>
      <c r="W143" s="20">
        <f t="shared" si="8"/>
        <v>-1.2373289779346453E-2</v>
      </c>
      <c r="X143" s="20">
        <f t="shared" si="8"/>
        <v>9.2347101352865404E-2</v>
      </c>
      <c r="Y143" s="20">
        <f t="shared" si="8"/>
        <v>0.17185131152531427</v>
      </c>
      <c r="Z143" s="20">
        <f t="shared" si="8"/>
        <v>0.21621980212379152</v>
      </c>
      <c r="AA143" s="20">
        <f t="shared" si="8"/>
        <v>0.86724667845368819</v>
      </c>
      <c r="AB143" s="176"/>
      <c r="AC143" s="7"/>
      <c r="AO143" s="157"/>
      <c r="AZ143" s="98"/>
    </row>
    <row r="144" spans="1:52" x14ac:dyDescent="0.2">
      <c r="A144" s="49"/>
      <c r="B144" s="1" t="s">
        <v>25</v>
      </c>
      <c r="C144" s="14">
        <v>133.5874</v>
      </c>
      <c r="D144" s="7">
        <v>134.4639</v>
      </c>
      <c r="E144" s="7">
        <v>134.61660000000001</v>
      </c>
      <c r="F144" s="7">
        <v>115.5553</v>
      </c>
      <c r="G144" s="7">
        <v>133.1327</v>
      </c>
      <c r="H144" s="7">
        <v>133.18819999999999</v>
      </c>
      <c r="I144" s="7">
        <v>133.2902</v>
      </c>
      <c r="J144" s="7">
        <v>133.43610000000001</v>
      </c>
      <c r="K144" s="7">
        <v>133.16309999999999</v>
      </c>
      <c r="L144" s="7">
        <v>133.0121</v>
      </c>
      <c r="M144" s="7">
        <v>133.33539999999999</v>
      </c>
      <c r="N144" s="7">
        <v>133.62370000000001</v>
      </c>
      <c r="O144" s="7">
        <v>135.86869999999999</v>
      </c>
      <c r="P144" s="7">
        <f t="shared" si="8"/>
        <v>0.65612475428071282</v>
      </c>
      <c r="Q144" s="7">
        <f t="shared" si="8"/>
        <v>0.11356207874381902</v>
      </c>
      <c r="R144" s="7">
        <f t="shared" si="8"/>
        <v>-14.159695015325005</v>
      </c>
      <c r="S144" s="7">
        <f t="shared" si="8"/>
        <v>15.211245178715297</v>
      </c>
      <c r="T144" s="7">
        <f t="shared" si="8"/>
        <v>4.1687729611128592E-2</v>
      </c>
      <c r="U144" s="7">
        <f t="shared" si="8"/>
        <v>7.658336098843882E-2</v>
      </c>
      <c r="V144" s="7">
        <f t="shared" si="8"/>
        <v>0.10946041044278701</v>
      </c>
      <c r="W144" s="7">
        <f t="shared" si="8"/>
        <v>-0.20459231047671847</v>
      </c>
      <c r="X144" s="7">
        <f t="shared" si="8"/>
        <v>-0.11339477678124199</v>
      </c>
      <c r="Y144" s="7">
        <f t="shared" si="8"/>
        <v>0.24306059373544889</v>
      </c>
      <c r="Z144" s="7">
        <f t="shared" si="8"/>
        <v>0.21622164856446294</v>
      </c>
      <c r="AA144" s="7">
        <f t="shared" si="8"/>
        <v>1.6800911814296235</v>
      </c>
      <c r="AB144" s="176"/>
      <c r="AC144" s="7"/>
      <c r="AO144" s="157"/>
      <c r="AZ144" s="98"/>
    </row>
    <row r="145" spans="1:52" x14ac:dyDescent="0.2">
      <c r="A145" s="49"/>
      <c r="B145" s="1" t="s">
        <v>67</v>
      </c>
      <c r="C145" s="14">
        <v>129.6267</v>
      </c>
      <c r="D145" s="7">
        <v>130.98480000000001</v>
      </c>
      <c r="E145" s="7">
        <v>131.70670000000001</v>
      </c>
      <c r="F145" s="7">
        <v>109.22669999999999</v>
      </c>
      <c r="G145" s="7">
        <v>132.2663</v>
      </c>
      <c r="H145" s="7">
        <v>133.14089999999999</v>
      </c>
      <c r="I145" s="7">
        <v>133.45910000000001</v>
      </c>
      <c r="J145" s="7">
        <v>133.85470000000001</v>
      </c>
      <c r="K145" s="7">
        <v>134.12389999999999</v>
      </c>
      <c r="L145" s="7">
        <v>134.59690000000001</v>
      </c>
      <c r="M145" s="7">
        <v>134.66499999999999</v>
      </c>
      <c r="N145" s="7">
        <v>134.96029999999999</v>
      </c>
      <c r="O145" s="7">
        <v>134.9171</v>
      </c>
      <c r="P145" s="7">
        <f t="shared" si="8"/>
        <v>1.0477008208957008</v>
      </c>
      <c r="Q145" s="7">
        <f t="shared" si="8"/>
        <v>0.55113265050601679</v>
      </c>
      <c r="R145" s="7">
        <f t="shared" si="8"/>
        <v>-17.068228115957666</v>
      </c>
      <c r="S145" s="7">
        <f t="shared" si="8"/>
        <v>21.093377351874594</v>
      </c>
      <c r="T145" s="7">
        <f t="shared" si="8"/>
        <v>0.6612417524342834</v>
      </c>
      <c r="U145" s="7">
        <f t="shared" si="8"/>
        <v>0.23899492943191664</v>
      </c>
      <c r="V145" s="7">
        <f t="shared" si="8"/>
        <v>0.29642040145632764</v>
      </c>
      <c r="W145" s="7">
        <f t="shared" si="8"/>
        <v>0.20111359556293776</v>
      </c>
      <c r="X145" s="7">
        <f t="shared" si="8"/>
        <v>0.35265899664415751</v>
      </c>
      <c r="Y145" s="7">
        <f t="shared" si="8"/>
        <v>5.059551891610204E-2</v>
      </c>
      <c r="Z145" s="7">
        <f t="shared" si="8"/>
        <v>0.21928489213975233</v>
      </c>
      <c r="AA145" s="7">
        <f t="shared" si="8"/>
        <v>-3.2009413138518947E-2</v>
      </c>
      <c r="AB145" s="176"/>
      <c r="AC145" s="7"/>
      <c r="AO145" s="157"/>
      <c r="AZ145" s="98"/>
    </row>
    <row r="146" spans="1:52" x14ac:dyDescent="0.2">
      <c r="A146" s="49"/>
      <c r="B146" s="1" t="s">
        <v>28</v>
      </c>
      <c r="C146" s="14">
        <v>112.9909</v>
      </c>
      <c r="D146" s="7">
        <v>113.5303</v>
      </c>
      <c r="E146" s="7">
        <v>113.7689</v>
      </c>
      <c r="F146" s="7">
        <v>122.56659999999999</v>
      </c>
      <c r="G146" s="7">
        <v>115.4182</v>
      </c>
      <c r="H146" s="7">
        <v>115.45269999999999</v>
      </c>
      <c r="I146" s="7">
        <v>117.3233</v>
      </c>
      <c r="J146" s="7">
        <v>117.2423</v>
      </c>
      <c r="K146" s="7">
        <v>117.38200000000001</v>
      </c>
      <c r="L146" s="7">
        <v>117.959</v>
      </c>
      <c r="M146" s="7">
        <v>118.1357</v>
      </c>
      <c r="N146" s="7">
        <v>118.32850000000001</v>
      </c>
      <c r="O146" s="7">
        <v>118.5968</v>
      </c>
      <c r="P146" s="7">
        <f t="shared" si="8"/>
        <v>0.47738357690752137</v>
      </c>
      <c r="Q146" s="7">
        <f t="shared" si="8"/>
        <v>0.21016415881928019</v>
      </c>
      <c r="R146" s="7">
        <f t="shared" si="8"/>
        <v>7.7329568977110545</v>
      </c>
      <c r="S146" s="7">
        <f t="shared" si="8"/>
        <v>-5.8322577276354206</v>
      </c>
      <c r="T146" s="7">
        <f t="shared" si="8"/>
        <v>2.9891299639046701E-2</v>
      </c>
      <c r="U146" s="7">
        <f t="shared" si="8"/>
        <v>1.6202306225839762</v>
      </c>
      <c r="V146" s="7">
        <f t="shared" si="8"/>
        <v>-6.9039994613178349E-2</v>
      </c>
      <c r="W146" s="7">
        <f t="shared" si="8"/>
        <v>0.11915494663615846</v>
      </c>
      <c r="X146" s="7">
        <f t="shared" si="8"/>
        <v>0.49155747900018587</v>
      </c>
      <c r="Y146" s="7">
        <f t="shared" si="8"/>
        <v>0.14979781110385537</v>
      </c>
      <c r="Z146" s="7">
        <f t="shared" si="8"/>
        <v>0.16320214803823518</v>
      </c>
      <c r="AA146" s="7">
        <f t="shared" si="8"/>
        <v>0.22674165564508672</v>
      </c>
      <c r="AB146" s="176"/>
      <c r="AC146" s="7"/>
      <c r="AO146" s="157"/>
      <c r="AZ146" s="98"/>
    </row>
    <row r="147" spans="1:52" x14ac:dyDescent="0.2">
      <c r="A147" s="49"/>
      <c r="B147" s="1" t="s">
        <v>30</v>
      </c>
      <c r="C147" s="14">
        <v>127.1755</v>
      </c>
      <c r="D147" s="7">
        <v>127.518</v>
      </c>
      <c r="E147" s="7">
        <v>127.4682</v>
      </c>
      <c r="F147" s="7">
        <v>129.1138</v>
      </c>
      <c r="G147" s="7">
        <v>127.8663</v>
      </c>
      <c r="H147" s="7">
        <v>128.434</v>
      </c>
      <c r="I147" s="7">
        <v>130.96449999999999</v>
      </c>
      <c r="J147" s="7">
        <v>131.22540000000001</v>
      </c>
      <c r="K147" s="7">
        <v>130.9239</v>
      </c>
      <c r="L147" s="7">
        <v>131.08949999999999</v>
      </c>
      <c r="M147" s="7">
        <v>130.85659999999999</v>
      </c>
      <c r="N147" s="7">
        <v>130.99039999999999</v>
      </c>
      <c r="O147" s="7">
        <v>131.7003</v>
      </c>
      <c r="P147" s="7">
        <f t="shared" si="8"/>
        <v>0.26931287865980563</v>
      </c>
      <c r="Q147" s="7">
        <f t="shared" si="8"/>
        <v>-3.9053310120927817E-2</v>
      </c>
      <c r="R147" s="7">
        <f t="shared" si="8"/>
        <v>1.2909886544251836</v>
      </c>
      <c r="S147" s="7">
        <f t="shared" si="8"/>
        <v>-0.96620190870379641</v>
      </c>
      <c r="T147" s="7">
        <f t="shared" si="8"/>
        <v>0.44397937533189125</v>
      </c>
      <c r="U147" s="7">
        <f t="shared" si="8"/>
        <v>1.9702726692308807</v>
      </c>
      <c r="V147" s="7">
        <f t="shared" si="8"/>
        <v>0.1992142908956403</v>
      </c>
      <c r="W147" s="7">
        <f t="shared" si="8"/>
        <v>-0.22975734880595092</v>
      </c>
      <c r="X147" s="7">
        <f t="shared" si="8"/>
        <v>0.12648569130615842</v>
      </c>
      <c r="Y147" s="7">
        <f t="shared" si="8"/>
        <v>-0.17766487781248749</v>
      </c>
      <c r="Z147" s="7">
        <f t="shared" si="8"/>
        <v>0.10224933247540278</v>
      </c>
      <c r="AA147" s="7">
        <f t="shared" si="8"/>
        <v>0.54194811222807526</v>
      </c>
      <c r="AB147" s="176"/>
      <c r="AC147" s="7"/>
      <c r="AO147" s="157"/>
      <c r="AZ147" s="98"/>
    </row>
    <row r="148" spans="1:52" x14ac:dyDescent="0.2">
      <c r="A148" s="49"/>
      <c r="B148" s="1" t="s">
        <v>32</v>
      </c>
      <c r="C148" s="14">
        <v>123.08750000000001</v>
      </c>
      <c r="D148" s="7">
        <v>123.8644</v>
      </c>
      <c r="E148" s="7">
        <v>124.54300000000001</v>
      </c>
      <c r="F148" s="7">
        <v>135.20769999999999</v>
      </c>
      <c r="G148" s="7">
        <v>125.2046</v>
      </c>
      <c r="H148" s="7">
        <v>125.2388</v>
      </c>
      <c r="I148" s="7">
        <v>126.7413</v>
      </c>
      <c r="J148" s="7">
        <v>126.9101</v>
      </c>
      <c r="K148" s="7">
        <v>128.6378</v>
      </c>
      <c r="L148" s="7">
        <v>128.99369999999999</v>
      </c>
      <c r="M148" s="7">
        <v>129.50630000000001</v>
      </c>
      <c r="N148" s="7">
        <v>130.24979999999999</v>
      </c>
      <c r="O148" s="7">
        <v>130.20529999999999</v>
      </c>
      <c r="P148" s="7">
        <f t="shared" si="8"/>
        <v>0.63117700822585376</v>
      </c>
      <c r="Q148" s="7">
        <f t="shared" si="8"/>
        <v>0.54785717284385416</v>
      </c>
      <c r="R148" s="7">
        <f t="shared" si="8"/>
        <v>8.5630665713849687</v>
      </c>
      <c r="S148" s="7">
        <f t="shared" si="8"/>
        <v>-7.39832124945546</v>
      </c>
      <c r="T148" s="7">
        <f t="shared" si="8"/>
        <v>2.7315290332782068E-2</v>
      </c>
      <c r="U148" s="7">
        <f t="shared" si="8"/>
        <v>1.1997080776883824</v>
      </c>
      <c r="V148" s="7">
        <f t="shared" si="8"/>
        <v>0.13318468407693823</v>
      </c>
      <c r="W148" s="7">
        <f t="shared" si="8"/>
        <v>1.3613573702959803</v>
      </c>
      <c r="X148" s="7">
        <f t="shared" si="8"/>
        <v>0.27666828879224553</v>
      </c>
      <c r="Y148" s="7">
        <f t="shared" si="8"/>
        <v>0.39738374819857125</v>
      </c>
      <c r="Z148" s="7">
        <f t="shared" si="8"/>
        <v>0.57410334477935288</v>
      </c>
      <c r="AA148" s="7">
        <f t="shared" si="8"/>
        <v>-3.4165119639338659E-2</v>
      </c>
      <c r="AB148" s="176"/>
      <c r="AC148" s="7"/>
      <c r="AO148" s="157"/>
      <c r="AZ148" s="98"/>
    </row>
    <row r="149" spans="1:52" x14ac:dyDescent="0.2">
      <c r="A149" s="49"/>
      <c r="B149" s="1" t="s">
        <v>68</v>
      </c>
      <c r="C149" s="14">
        <v>108.6699</v>
      </c>
      <c r="D149" s="7">
        <v>110.1232</v>
      </c>
      <c r="E149" s="7">
        <v>110.233</v>
      </c>
      <c r="F149" s="7">
        <v>131.83070000000001</v>
      </c>
      <c r="G149" s="7">
        <v>110.3986</v>
      </c>
      <c r="H149" s="7">
        <v>110.4859</v>
      </c>
      <c r="I149" s="7">
        <v>110.7077</v>
      </c>
      <c r="J149" s="7">
        <v>111.0373</v>
      </c>
      <c r="K149" s="7">
        <v>110.60720000000001</v>
      </c>
      <c r="L149" s="7">
        <v>110.6139</v>
      </c>
      <c r="M149" s="7">
        <v>110.64409999999999</v>
      </c>
      <c r="N149" s="7">
        <v>110.7363</v>
      </c>
      <c r="O149" s="7">
        <v>110.66849999999999</v>
      </c>
      <c r="P149" s="7">
        <f t="shared" si="8"/>
        <v>1.3373528456361869</v>
      </c>
      <c r="Q149" s="7">
        <f t="shared" si="8"/>
        <v>9.9706510526398617E-2</v>
      </c>
      <c r="R149" s="7">
        <f t="shared" si="8"/>
        <v>19.592771674543926</v>
      </c>
      <c r="S149" s="7">
        <f t="shared" si="8"/>
        <v>-16.25729060074778</v>
      </c>
      <c r="T149" s="7">
        <f t="shared" si="8"/>
        <v>7.9077089745702434E-2</v>
      </c>
      <c r="U149" s="7">
        <f t="shared" si="8"/>
        <v>0.20074959791249541</v>
      </c>
      <c r="V149" s="7">
        <f t="shared" si="8"/>
        <v>0.29772093540015665</v>
      </c>
      <c r="W149" s="7">
        <f t="shared" si="8"/>
        <v>-0.38734731482123208</v>
      </c>
      <c r="X149" s="7">
        <f t="shared" si="8"/>
        <v>6.0574718463129373E-3</v>
      </c>
      <c r="Y149" s="7">
        <f t="shared" si="8"/>
        <v>2.7302174500667242E-2</v>
      </c>
      <c r="Z149" s="7">
        <f t="shared" si="8"/>
        <v>8.3330245354253318E-2</v>
      </c>
      <c r="AA149" s="7">
        <f t="shared" si="8"/>
        <v>-6.1226535472112951E-2</v>
      </c>
      <c r="AB149" s="176"/>
      <c r="AC149" s="7"/>
      <c r="AO149" s="157"/>
      <c r="AZ149" s="98"/>
    </row>
    <row r="150" spans="1:52" x14ac:dyDescent="0.2">
      <c r="A150" s="49"/>
      <c r="B150" s="1" t="s">
        <v>35</v>
      </c>
      <c r="C150" s="14">
        <v>121.69710000000001</v>
      </c>
      <c r="D150" s="7">
        <v>123.0514</v>
      </c>
      <c r="E150" s="7">
        <v>123.6095</v>
      </c>
      <c r="F150" s="7">
        <v>115.0758</v>
      </c>
      <c r="G150" s="7">
        <v>123.6437</v>
      </c>
      <c r="H150" s="7">
        <v>123.3599</v>
      </c>
      <c r="I150" s="7">
        <v>123.50109999999999</v>
      </c>
      <c r="J150" s="7">
        <v>123.52249999999999</v>
      </c>
      <c r="K150" s="7">
        <v>123.6555</v>
      </c>
      <c r="L150" s="7">
        <v>123.51690000000001</v>
      </c>
      <c r="M150" s="7">
        <v>123.9173</v>
      </c>
      <c r="N150" s="7">
        <v>124.2676</v>
      </c>
      <c r="O150" s="7">
        <v>124.47020000000001</v>
      </c>
      <c r="P150" s="7">
        <f t="shared" si="8"/>
        <v>1.1128449239957197</v>
      </c>
      <c r="Q150" s="7">
        <f t="shared" si="8"/>
        <v>0.453550304994495</v>
      </c>
      <c r="R150" s="7">
        <f t="shared" si="8"/>
        <v>-6.9037573972874213</v>
      </c>
      <c r="S150" s="7">
        <f t="shared" si="8"/>
        <v>7.4454403097784203</v>
      </c>
      <c r="T150" s="7">
        <f t="shared" si="8"/>
        <v>-0.22953049771237793</v>
      </c>
      <c r="U150" s="7">
        <f t="shared" si="8"/>
        <v>0.11446183078942004</v>
      </c>
      <c r="V150" s="7">
        <f t="shared" si="8"/>
        <v>1.7327780886162037E-2</v>
      </c>
      <c r="W150" s="7">
        <f t="shared" si="8"/>
        <v>0.10767269121011135</v>
      </c>
      <c r="X150" s="7">
        <f t="shared" si="8"/>
        <v>-0.11208559263437268</v>
      </c>
      <c r="Y150" s="7">
        <f t="shared" si="8"/>
        <v>0.32416616673507065</v>
      </c>
      <c r="Z150" s="7">
        <f t="shared" si="8"/>
        <v>0.28268853501488839</v>
      </c>
      <c r="AA150" s="7">
        <f t="shared" si="8"/>
        <v>0.16303525617297179</v>
      </c>
      <c r="AB150" s="176"/>
      <c r="AC150" s="7"/>
      <c r="AO150" s="157"/>
      <c r="AZ150" s="98"/>
    </row>
    <row r="151" spans="1:52" x14ac:dyDescent="0.2">
      <c r="A151" s="49"/>
      <c r="B151" s="48" t="s">
        <v>37</v>
      </c>
      <c r="C151" s="26">
        <v>110.3549</v>
      </c>
      <c r="D151" s="20">
        <v>110.41419999999999</v>
      </c>
      <c r="E151" s="20">
        <v>110.61669999999999</v>
      </c>
      <c r="F151" s="20">
        <v>127.779</v>
      </c>
      <c r="G151" s="20">
        <v>110.15519999999999</v>
      </c>
      <c r="H151" s="20">
        <v>110.22450000000001</v>
      </c>
      <c r="I151" s="20">
        <v>110.28660000000001</v>
      </c>
      <c r="J151" s="20">
        <v>110.38800000000001</v>
      </c>
      <c r="K151" s="20">
        <v>110.63379999999999</v>
      </c>
      <c r="L151" s="20">
        <v>110.6853</v>
      </c>
      <c r="M151" s="20">
        <v>111.09010000000001</v>
      </c>
      <c r="N151" s="20">
        <v>111.2779</v>
      </c>
      <c r="O151" s="20">
        <v>111.4983</v>
      </c>
      <c r="P151" s="20">
        <f t="shared" si="8"/>
        <v>5.3735719936308442E-2</v>
      </c>
      <c r="Q151" s="20">
        <f t="shared" si="8"/>
        <v>0.18340032350911439</v>
      </c>
      <c r="R151" s="20">
        <f t="shared" si="8"/>
        <v>15.515107574172799</v>
      </c>
      <c r="S151" s="20">
        <f t="shared" si="8"/>
        <v>-13.792407203061538</v>
      </c>
      <c r="T151" s="20">
        <f t="shared" si="8"/>
        <v>6.2911237962449865E-2</v>
      </c>
      <c r="U151" s="20">
        <f t="shared" si="8"/>
        <v>5.6339561531239368E-2</v>
      </c>
      <c r="V151" s="20">
        <f t="shared" si="8"/>
        <v>9.1942266784902388E-2</v>
      </c>
      <c r="W151" s="20">
        <f t="shared" si="8"/>
        <v>0.22266913070260216</v>
      </c>
      <c r="X151" s="20">
        <f t="shared" si="8"/>
        <v>4.6549969358373591E-2</v>
      </c>
      <c r="Y151" s="20">
        <f t="shared" si="8"/>
        <v>0.36572155471413881</v>
      </c>
      <c r="Z151" s="20">
        <f t="shared" si="8"/>
        <v>0.16905196772709336</v>
      </c>
      <c r="AA151" s="20">
        <f t="shared" si="8"/>
        <v>0.19806268809889291</v>
      </c>
      <c r="AB151" s="14">
        <f>AVERAGE(D151:O151)</f>
        <v>112.08746666666667</v>
      </c>
      <c r="AC151" s="7"/>
      <c r="AO151" s="157"/>
      <c r="AZ151" s="98"/>
    </row>
    <row r="152" spans="1:52" x14ac:dyDescent="0.2">
      <c r="A152" s="49"/>
      <c r="B152" s="1" t="s">
        <v>39</v>
      </c>
      <c r="C152" s="14">
        <v>112.6271</v>
      </c>
      <c r="D152" s="7">
        <v>112.8681</v>
      </c>
      <c r="E152" s="7">
        <v>113.17959999999999</v>
      </c>
      <c r="F152" s="7">
        <v>124.5813</v>
      </c>
      <c r="G152" s="7">
        <v>111.5438</v>
      </c>
      <c r="H152" s="7">
        <v>111.54389999999999</v>
      </c>
      <c r="I152" s="7">
        <v>111.48309999999999</v>
      </c>
      <c r="J152" s="7">
        <v>111.3289</v>
      </c>
      <c r="K152" s="7">
        <v>111.3289</v>
      </c>
      <c r="L152" s="7">
        <v>110.8368</v>
      </c>
      <c r="M152" s="7">
        <v>110.8368</v>
      </c>
      <c r="N152" s="7">
        <v>110.6006</v>
      </c>
      <c r="O152" s="7">
        <v>110.6006</v>
      </c>
      <c r="P152" s="7">
        <f t="shared" si="8"/>
        <v>0.2139804718402584</v>
      </c>
      <c r="Q152" s="7">
        <f t="shared" si="8"/>
        <v>0.27598586314467527</v>
      </c>
      <c r="R152" s="7">
        <f t="shared" si="8"/>
        <v>10.073988598652059</v>
      </c>
      <c r="S152" s="7">
        <f t="shared" si="8"/>
        <v>-10.465053744020967</v>
      </c>
      <c r="T152" s="7">
        <f t="shared" si="8"/>
        <v>8.9650881527354094E-5</v>
      </c>
      <c r="U152" s="7">
        <f t="shared" si="8"/>
        <v>-5.4507687107946207E-2</v>
      </c>
      <c r="V152" s="7">
        <f t="shared" si="8"/>
        <v>-0.1383169287542137</v>
      </c>
      <c r="W152" s="7">
        <f t="shared" si="8"/>
        <v>0</v>
      </c>
      <c r="X152" s="7">
        <f t="shared" si="8"/>
        <v>-0.44202358956210624</v>
      </c>
      <c r="Y152" s="7">
        <f t="shared" si="8"/>
        <v>0</v>
      </c>
      <c r="Z152" s="7">
        <f t="shared" si="8"/>
        <v>-0.2131061163801162</v>
      </c>
      <c r="AA152" s="7">
        <f t="shared" si="8"/>
        <v>0</v>
      </c>
      <c r="AB152" s="176"/>
      <c r="AC152" s="7"/>
      <c r="AO152" s="157"/>
      <c r="AZ152" s="98"/>
    </row>
    <row r="153" spans="1:52" x14ac:dyDescent="0.2">
      <c r="A153" s="49"/>
      <c r="B153" s="1" t="s">
        <v>78</v>
      </c>
      <c r="C153" s="14">
        <v>106.15819999999999</v>
      </c>
      <c r="D153" s="7">
        <v>106.2102</v>
      </c>
      <c r="E153" s="7">
        <v>106.4385</v>
      </c>
      <c r="F153" s="7">
        <v>110.4663</v>
      </c>
      <c r="G153" s="7">
        <v>106.202</v>
      </c>
      <c r="H153" s="7">
        <v>106.4034</v>
      </c>
      <c r="I153" s="7">
        <v>106.41970000000001</v>
      </c>
      <c r="J153" s="7">
        <v>106.5157</v>
      </c>
      <c r="K153" s="7">
        <v>107.2603</v>
      </c>
      <c r="L153" s="7">
        <v>107.79259999999999</v>
      </c>
      <c r="M153" s="7">
        <v>108.7835</v>
      </c>
      <c r="N153" s="7">
        <v>109.4332</v>
      </c>
      <c r="O153" s="7">
        <v>109.5986</v>
      </c>
      <c r="P153" s="7">
        <f t="shared" si="8"/>
        <v>4.8983498213050626E-2</v>
      </c>
      <c r="Q153" s="7">
        <f t="shared" si="8"/>
        <v>0.21495110639091572</v>
      </c>
      <c r="R153" s="7">
        <f t="shared" si="8"/>
        <v>3.7841570484364198</v>
      </c>
      <c r="S153" s="7">
        <f t="shared" si="8"/>
        <v>-3.8602723183450567</v>
      </c>
      <c r="T153" s="7">
        <f t="shared" si="8"/>
        <v>0.1896386132087971</v>
      </c>
      <c r="U153" s="7">
        <f t="shared" si="8"/>
        <v>1.5319059353367553E-2</v>
      </c>
      <c r="V153" s="7">
        <f t="shared" si="8"/>
        <v>9.0208861705106697E-2</v>
      </c>
      <c r="W153" s="7">
        <f t="shared" si="8"/>
        <v>0.69905187685947279</v>
      </c>
      <c r="X153" s="7">
        <f t="shared" si="8"/>
        <v>0.49626935594995747</v>
      </c>
      <c r="Y153" s="7">
        <f t="shared" si="8"/>
        <v>0.91926532990206244</v>
      </c>
      <c r="Z153" s="7">
        <f t="shared" si="8"/>
        <v>0.59724130957359867</v>
      </c>
      <c r="AA153" s="7">
        <f t="shared" si="8"/>
        <v>0.15114243209556635</v>
      </c>
      <c r="AB153" s="176"/>
      <c r="AC153" s="7"/>
      <c r="AO153" s="157"/>
      <c r="AZ153" s="98"/>
    </row>
    <row r="154" spans="1:52" x14ac:dyDescent="0.2">
      <c r="A154" s="49"/>
      <c r="B154" s="1" t="s">
        <v>70</v>
      </c>
      <c r="C154" s="14">
        <v>107.98260000000001</v>
      </c>
      <c r="D154" s="7">
        <v>107.5204</v>
      </c>
      <c r="E154" s="7">
        <v>108.2363</v>
      </c>
      <c r="F154" s="7">
        <v>123.4686</v>
      </c>
      <c r="G154" s="7">
        <v>108.2363</v>
      </c>
      <c r="H154" s="7">
        <v>108.2363</v>
      </c>
      <c r="I154" s="7">
        <v>108.8933</v>
      </c>
      <c r="J154" s="7">
        <v>108.8933</v>
      </c>
      <c r="K154" s="7">
        <v>110.0996</v>
      </c>
      <c r="L154" s="7">
        <v>110.3296</v>
      </c>
      <c r="M154" s="7">
        <v>110.4042</v>
      </c>
      <c r="N154" s="7">
        <v>110.4042</v>
      </c>
      <c r="O154" s="7">
        <v>110.8058</v>
      </c>
      <c r="P154" s="7">
        <f t="shared" si="8"/>
        <v>-0.42803192366178427</v>
      </c>
      <c r="Q154" s="7">
        <f t="shared" si="8"/>
        <v>0.66582713605976618</v>
      </c>
      <c r="R154" s="7">
        <f t="shared" si="8"/>
        <v>14.073189863289853</v>
      </c>
      <c r="S154" s="7">
        <f t="shared" si="8"/>
        <v>-12.336982844221119</v>
      </c>
      <c r="T154" s="7">
        <f t="shared" si="8"/>
        <v>0</v>
      </c>
      <c r="U154" s="7">
        <f t="shared" si="8"/>
        <v>0.60700522837532001</v>
      </c>
      <c r="V154" s="7">
        <f t="shared" si="8"/>
        <v>0</v>
      </c>
      <c r="W154" s="7">
        <f t="shared" si="8"/>
        <v>1.1077816541513563</v>
      </c>
      <c r="X154" s="7">
        <f t="shared" si="8"/>
        <v>0.20890175804453784</v>
      </c>
      <c r="Y154" s="7">
        <f t="shared" si="8"/>
        <v>6.7615580950174545E-2</v>
      </c>
      <c r="Z154" s="7">
        <f t="shared" si="8"/>
        <v>0</v>
      </c>
      <c r="AA154" s="7">
        <f t="shared" si="8"/>
        <v>0.36375427746408373</v>
      </c>
      <c r="AB154" s="176"/>
      <c r="AC154" s="7"/>
      <c r="AO154" s="157"/>
      <c r="AZ154" s="98"/>
    </row>
    <row r="155" spans="1:52" x14ac:dyDescent="0.2">
      <c r="A155" s="49"/>
      <c r="B155" s="1" t="s">
        <v>43</v>
      </c>
      <c r="C155" s="14">
        <v>133.00020000000001</v>
      </c>
      <c r="D155" s="7">
        <v>133.5111</v>
      </c>
      <c r="E155" s="7">
        <v>133.72559999999999</v>
      </c>
      <c r="F155" s="7">
        <v>110.5442</v>
      </c>
      <c r="G155" s="7">
        <v>134.35570000000001</v>
      </c>
      <c r="H155" s="7">
        <v>134.6233</v>
      </c>
      <c r="I155" s="7">
        <v>135.00290000000001</v>
      </c>
      <c r="J155" s="7">
        <v>135.96260000000001</v>
      </c>
      <c r="K155" s="7">
        <v>136.39160000000001</v>
      </c>
      <c r="L155" s="7">
        <v>136.25839999999999</v>
      </c>
      <c r="M155" s="7">
        <v>136.25839999999999</v>
      </c>
      <c r="N155" s="7">
        <v>136.64930000000001</v>
      </c>
      <c r="O155" s="7">
        <v>136.82409999999999</v>
      </c>
      <c r="P155" s="7">
        <f t="shared" si="8"/>
        <v>0.38413476069960223</v>
      </c>
      <c r="Q155" s="7">
        <f t="shared" si="8"/>
        <v>0.16066079898973704</v>
      </c>
      <c r="R155" s="7">
        <f t="shared" si="8"/>
        <v>-17.335050282070139</v>
      </c>
      <c r="S155" s="7">
        <f t="shared" si="8"/>
        <v>21.540252677209669</v>
      </c>
      <c r="T155" s="7">
        <f t="shared" si="8"/>
        <v>0.19917279281786138</v>
      </c>
      <c r="U155" s="7">
        <f t="shared" si="8"/>
        <v>0.28197199147548052</v>
      </c>
      <c r="V155" s="7">
        <f t="shared" si="8"/>
        <v>0.71087361827042073</v>
      </c>
      <c r="W155" s="7">
        <f t="shared" si="8"/>
        <v>0.3155279466559201</v>
      </c>
      <c r="X155" s="7">
        <f t="shared" si="8"/>
        <v>-9.7659973194842209E-2</v>
      </c>
      <c r="Y155" s="7">
        <f t="shared" si="8"/>
        <v>0</v>
      </c>
      <c r="Z155" s="7">
        <f t="shared" si="8"/>
        <v>0.2868813959359689</v>
      </c>
      <c r="AA155" s="7">
        <f t="shared" si="8"/>
        <v>0.12791869405842277</v>
      </c>
      <c r="AB155" s="176"/>
      <c r="AC155" s="7"/>
      <c r="AO155" s="157"/>
      <c r="AZ155" s="98"/>
    </row>
    <row r="156" spans="1:52" x14ac:dyDescent="0.2">
      <c r="A156" s="49"/>
      <c r="B156" s="1" t="s">
        <v>45</v>
      </c>
      <c r="C156" s="14">
        <v>111.3754</v>
      </c>
      <c r="D156" s="7">
        <v>111.3754</v>
      </c>
      <c r="E156" s="7">
        <v>111.3755</v>
      </c>
      <c r="F156" s="7">
        <v>113.2229</v>
      </c>
      <c r="G156" s="7">
        <v>111.3755</v>
      </c>
      <c r="H156" s="7">
        <v>111.3755</v>
      </c>
      <c r="I156" s="7">
        <v>111.4598</v>
      </c>
      <c r="J156" s="7">
        <v>111.4598</v>
      </c>
      <c r="K156" s="7">
        <v>111.06619999999999</v>
      </c>
      <c r="L156" s="7">
        <v>111.06619999999999</v>
      </c>
      <c r="M156" s="7">
        <v>111.5701</v>
      </c>
      <c r="N156" s="7">
        <v>111.7619</v>
      </c>
      <c r="O156" s="7">
        <v>112.4713</v>
      </c>
      <c r="P156" s="7">
        <f t="shared" si="8"/>
        <v>0</v>
      </c>
      <c r="Q156" s="7">
        <f t="shared" si="8"/>
        <v>8.9786433991096475E-5</v>
      </c>
      <c r="R156" s="7">
        <f t="shared" si="8"/>
        <v>1.6587130921971109</v>
      </c>
      <c r="S156" s="7">
        <f t="shared" si="8"/>
        <v>-1.6316487212392488</v>
      </c>
      <c r="T156" s="7">
        <f t="shared" si="8"/>
        <v>0</v>
      </c>
      <c r="U156" s="7">
        <f t="shared" si="8"/>
        <v>7.5689895892722292E-2</v>
      </c>
      <c r="V156" s="7">
        <f t="shared" si="8"/>
        <v>0</v>
      </c>
      <c r="W156" s="7">
        <f t="shared" si="8"/>
        <v>-0.3531318017796608</v>
      </c>
      <c r="X156" s="7">
        <f t="shared" si="8"/>
        <v>0</v>
      </c>
      <c r="Y156" s="7">
        <f t="shared" si="8"/>
        <v>0.45369338286535565</v>
      </c>
      <c r="Z156" s="7">
        <f t="shared" si="8"/>
        <v>0.17190985756936727</v>
      </c>
      <c r="AA156" s="7">
        <f t="shared" si="8"/>
        <v>0.63474225116072858</v>
      </c>
      <c r="AB156" s="176"/>
      <c r="AC156" s="7"/>
      <c r="AO156" s="157"/>
      <c r="AZ156" s="98"/>
    </row>
    <row r="157" spans="1:52" x14ac:dyDescent="0.2">
      <c r="A157" s="49"/>
      <c r="B157" s="1" t="s">
        <v>71</v>
      </c>
      <c r="C157" s="14">
        <v>110.46</v>
      </c>
      <c r="D157" s="7">
        <v>110.46</v>
      </c>
      <c r="E157" s="7">
        <v>110.46</v>
      </c>
      <c r="F157" s="7">
        <v>106.1169</v>
      </c>
      <c r="G157" s="7">
        <v>110.46</v>
      </c>
      <c r="H157" s="7">
        <v>110.46</v>
      </c>
      <c r="I157" s="7">
        <v>110.4601</v>
      </c>
      <c r="J157" s="7">
        <v>110.99379999999999</v>
      </c>
      <c r="K157" s="7">
        <v>110.9939</v>
      </c>
      <c r="L157" s="7">
        <v>110.9939</v>
      </c>
      <c r="M157" s="7">
        <v>110.9939</v>
      </c>
      <c r="N157" s="7">
        <v>110.9939</v>
      </c>
      <c r="O157" s="7">
        <v>110.9939</v>
      </c>
      <c r="P157" s="7">
        <f t="shared" si="8"/>
        <v>0</v>
      </c>
      <c r="Q157" s="7">
        <f t="shared" si="8"/>
        <v>0</v>
      </c>
      <c r="R157" s="7">
        <f t="shared" si="8"/>
        <v>-3.9318305268875546</v>
      </c>
      <c r="S157" s="7">
        <f t="shared" si="8"/>
        <v>4.0927505420908377</v>
      </c>
      <c r="T157" s="7">
        <f t="shared" si="8"/>
        <v>0</v>
      </c>
      <c r="U157" s="7">
        <f t="shared" si="8"/>
        <v>9.0530508784464662E-5</v>
      </c>
      <c r="V157" s="7">
        <f t="shared" si="8"/>
        <v>0.48316088795863493</v>
      </c>
      <c r="W157" s="7">
        <f t="shared" si="8"/>
        <v>9.0095122433252729E-5</v>
      </c>
      <c r="X157" s="7">
        <f t="shared" si="8"/>
        <v>0</v>
      </c>
      <c r="Y157" s="7">
        <f t="shared" si="8"/>
        <v>0</v>
      </c>
      <c r="Z157" s="7">
        <f t="shared" si="8"/>
        <v>0</v>
      </c>
      <c r="AA157" s="7">
        <f t="shared" si="8"/>
        <v>0</v>
      </c>
      <c r="AB157" s="176"/>
      <c r="AC157" s="7"/>
      <c r="AO157" s="157"/>
      <c r="AZ157" s="98"/>
    </row>
    <row r="158" spans="1:52" x14ac:dyDescent="0.2">
      <c r="A158" s="49"/>
      <c r="B158" s="48" t="s">
        <v>48</v>
      </c>
      <c r="C158" s="26">
        <v>94.394450000000006</v>
      </c>
      <c r="D158" s="20">
        <v>93.895060000000001</v>
      </c>
      <c r="E158" s="20">
        <v>93.987560000000002</v>
      </c>
      <c r="F158" s="20">
        <v>108.2363</v>
      </c>
      <c r="G158" s="20">
        <v>94.614750000000001</v>
      </c>
      <c r="H158" s="20">
        <v>95.116010000000003</v>
      </c>
      <c r="I158" s="20">
        <v>96.27534</v>
      </c>
      <c r="J158" s="20">
        <v>96.09299</v>
      </c>
      <c r="K158" s="20">
        <v>95.539280000000005</v>
      </c>
      <c r="L158" s="20">
        <v>95.175460000000001</v>
      </c>
      <c r="M158" s="20">
        <v>95.528720000000007</v>
      </c>
      <c r="N158" s="20">
        <v>95.170850000000002</v>
      </c>
      <c r="O158" s="20">
        <v>95.102400000000003</v>
      </c>
      <c r="P158" s="20">
        <f t="shared" si="8"/>
        <v>-0.52904593437432523</v>
      </c>
      <c r="Q158" s="20">
        <f t="shared" si="8"/>
        <v>9.8514234934192632E-2</v>
      </c>
      <c r="R158" s="20">
        <f t="shared" si="8"/>
        <v>15.160240355212965</v>
      </c>
      <c r="S158" s="20">
        <f t="shared" si="8"/>
        <v>-12.585010758867405</v>
      </c>
      <c r="T158" s="20">
        <f t="shared" si="8"/>
        <v>0.52979054534309089</v>
      </c>
      <c r="U158" s="20">
        <f t="shared" si="8"/>
        <v>1.2188589491926722</v>
      </c>
      <c r="V158" s="20">
        <f t="shared" si="8"/>
        <v>-0.18940468036778635</v>
      </c>
      <c r="W158" s="20">
        <f t="shared" si="8"/>
        <v>-0.57622309390101734</v>
      </c>
      <c r="X158" s="20">
        <f t="shared" si="8"/>
        <v>-0.3808067215913748</v>
      </c>
      <c r="Y158" s="20">
        <f t="shared" si="8"/>
        <v>0.37116710547026083</v>
      </c>
      <c r="Z158" s="20">
        <f t="shared" si="8"/>
        <v>-0.37462032360530467</v>
      </c>
      <c r="AA158" s="20">
        <f t="shared" si="8"/>
        <v>-7.1923283232206675E-2</v>
      </c>
      <c r="AB158" s="14">
        <f>(AB139/AB142)*100</f>
        <v>95.859536291683725</v>
      </c>
      <c r="AC158" s="7"/>
      <c r="AO158" s="157"/>
      <c r="AZ158" s="98"/>
    </row>
    <row r="159" spans="1:52" x14ac:dyDescent="0.2">
      <c r="A159" s="49"/>
      <c r="B159" s="48" t="s">
        <v>73</v>
      </c>
      <c r="C159" s="26">
        <v>103.8129</v>
      </c>
      <c r="D159" s="20">
        <v>103.7396</v>
      </c>
      <c r="E159" s="20">
        <v>103.881</v>
      </c>
      <c r="F159" s="20">
        <v>134.2336</v>
      </c>
      <c r="G159" s="20">
        <v>104.717</v>
      </c>
      <c r="H159" s="20">
        <v>105.3466</v>
      </c>
      <c r="I159" s="20">
        <v>106.9346</v>
      </c>
      <c r="J159" s="20">
        <v>106.75749999999999</v>
      </c>
      <c r="K159" s="20">
        <v>105.97239999999999</v>
      </c>
      <c r="L159" s="20">
        <v>105.6018</v>
      </c>
      <c r="M159" s="20">
        <v>105.8541</v>
      </c>
      <c r="N159" s="20">
        <v>105.4914</v>
      </c>
      <c r="O159" s="20">
        <v>105.89570000000001</v>
      </c>
      <c r="P159" s="20">
        <f t="shared" si="8"/>
        <v>-7.0607795370328019E-2</v>
      </c>
      <c r="Q159" s="20">
        <f t="shared" si="8"/>
        <v>0.13630281975253847</v>
      </c>
      <c r="R159" s="20">
        <f t="shared" si="8"/>
        <v>29.218625157632289</v>
      </c>
      <c r="S159" s="20">
        <f t="shared" si="8"/>
        <v>-21.988980404310094</v>
      </c>
      <c r="T159" s="20">
        <f t="shared" si="8"/>
        <v>0.60123953130818919</v>
      </c>
      <c r="U159" s="20">
        <f t="shared" si="8"/>
        <v>1.5074050799930971</v>
      </c>
      <c r="V159" s="20">
        <f t="shared" si="8"/>
        <v>-0.16561524520595769</v>
      </c>
      <c r="W159" s="20">
        <f t="shared" si="8"/>
        <v>-0.7354050066740041</v>
      </c>
      <c r="X159" s="20">
        <f t="shared" si="8"/>
        <v>-0.34971369903861393</v>
      </c>
      <c r="Y159" s="20">
        <f t="shared" si="8"/>
        <v>0.23891638210712818</v>
      </c>
      <c r="Z159" s="20">
        <f t="shared" si="8"/>
        <v>-0.34264142815441612</v>
      </c>
      <c r="AA159" s="20">
        <f t="shared" si="8"/>
        <v>0.38325399037268093</v>
      </c>
      <c r="AB159" s="14">
        <f>(AB139/AB151)*100</f>
        <v>103.55757140851904</v>
      </c>
      <c r="AC159" s="7"/>
      <c r="AO159" s="157"/>
      <c r="AZ159" s="98"/>
    </row>
    <row r="160" spans="1:52" ht="18" customHeight="1" x14ac:dyDescent="0.2">
      <c r="B160" s="22" t="s">
        <v>63</v>
      </c>
      <c r="C160" s="2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4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176"/>
      <c r="AC160" s="7"/>
      <c r="AO160" s="157"/>
      <c r="AZ160" s="98"/>
    </row>
    <row r="161" spans="2:52" x14ac:dyDescent="0.2">
      <c r="B161" s="1" t="s">
        <v>15</v>
      </c>
      <c r="C161" s="14">
        <v>126.3837</v>
      </c>
      <c r="D161" s="7">
        <v>127.6045</v>
      </c>
      <c r="E161" s="7">
        <v>128.10040000000001</v>
      </c>
      <c r="F161" s="7">
        <v>127.07980000000001</v>
      </c>
      <c r="G161" s="7">
        <v>126.3916</v>
      </c>
      <c r="H161" s="7">
        <v>124.79900000000001</v>
      </c>
      <c r="I161" s="7">
        <v>124.2422</v>
      </c>
      <c r="J161" s="7">
        <v>124.99639999999999</v>
      </c>
      <c r="K161" s="7">
        <v>126.9105</v>
      </c>
      <c r="L161" s="7">
        <v>126.49469999999999</v>
      </c>
      <c r="M161" s="7">
        <v>128.5838</v>
      </c>
      <c r="N161" s="7">
        <v>130.61189999999999</v>
      </c>
      <c r="O161" s="11">
        <v>131.3476</v>
      </c>
      <c r="P161" s="7">
        <f t="shared" ref="P161:AA179" si="9">(D161-C161)/C161*100</f>
        <v>0.96594734922303815</v>
      </c>
      <c r="Q161" s="7">
        <f t="shared" si="9"/>
        <v>0.38862265829183612</v>
      </c>
      <c r="R161" s="7">
        <f t="shared" si="9"/>
        <v>-0.7967188236726831</v>
      </c>
      <c r="S161" s="7">
        <f t="shared" si="9"/>
        <v>-0.54154948308071704</v>
      </c>
      <c r="T161" s="7">
        <f t="shared" si="9"/>
        <v>-1.2600520920694021</v>
      </c>
      <c r="U161" s="7">
        <f t="shared" si="9"/>
        <v>-0.4461574211331899</v>
      </c>
      <c r="V161" s="7">
        <f t="shared" si="9"/>
        <v>0.60704012002362917</v>
      </c>
      <c r="W161" s="7">
        <f t="shared" si="9"/>
        <v>1.5313241021341453</v>
      </c>
      <c r="X161" s="7">
        <f t="shared" si="9"/>
        <v>-0.32763246539884749</v>
      </c>
      <c r="Y161" s="7">
        <f t="shared" si="9"/>
        <v>1.6515316451993656</v>
      </c>
      <c r="Z161" s="7">
        <f t="shared" si="9"/>
        <v>1.5772593437120346</v>
      </c>
      <c r="AA161" s="7">
        <f t="shared" si="9"/>
        <v>0.56327179988960308</v>
      </c>
      <c r="AB161" s="14">
        <f>AVERAGE(D161:O161)</f>
        <v>127.26353333333334</v>
      </c>
      <c r="AC161" s="7"/>
      <c r="AO161" s="157"/>
      <c r="AZ161" s="98"/>
    </row>
    <row r="162" spans="2:52" x14ac:dyDescent="0.2">
      <c r="B162" s="1" t="s">
        <v>21</v>
      </c>
      <c r="C162" s="14">
        <v>125.0181</v>
      </c>
      <c r="D162" s="7">
        <v>125.7811</v>
      </c>
      <c r="E162" s="7">
        <v>125.86879999999999</v>
      </c>
      <c r="F162" s="7">
        <v>125.8344</v>
      </c>
      <c r="G162" s="7">
        <v>125.11879999999999</v>
      </c>
      <c r="H162" s="7">
        <v>125.581</v>
      </c>
      <c r="I162" s="7">
        <v>125.8168</v>
      </c>
      <c r="J162" s="7">
        <v>126.25790000000001</v>
      </c>
      <c r="K162" s="7">
        <v>126.5536</v>
      </c>
      <c r="L162" s="7">
        <v>126.6395</v>
      </c>
      <c r="M162" s="7">
        <v>126.80070000000001</v>
      </c>
      <c r="N162" s="7">
        <v>127.13849999999999</v>
      </c>
      <c r="O162" s="11">
        <v>127.9678</v>
      </c>
      <c r="P162" s="7">
        <f t="shared" si="9"/>
        <v>0.61031162687642104</v>
      </c>
      <c r="Q162" s="7">
        <f t="shared" si="9"/>
        <v>6.9724306751966794E-2</v>
      </c>
      <c r="R162" s="7">
        <f t="shared" si="9"/>
        <v>-2.7330045253463039E-2</v>
      </c>
      <c r="S162" s="7">
        <f t="shared" si="9"/>
        <v>-0.5686839210899477</v>
      </c>
      <c r="T162" s="7">
        <f t="shared" si="9"/>
        <v>0.36940891376836249</v>
      </c>
      <c r="U162" s="7">
        <f t="shared" si="9"/>
        <v>0.1877672577858096</v>
      </c>
      <c r="V162" s="7">
        <f t="shared" si="9"/>
        <v>0.3505891105162473</v>
      </c>
      <c r="W162" s="7">
        <f t="shared" si="9"/>
        <v>0.23420316669293287</v>
      </c>
      <c r="X162" s="7">
        <f t="shared" si="9"/>
        <v>6.7876378072212251E-2</v>
      </c>
      <c r="Y162" s="7">
        <f t="shared" si="9"/>
        <v>0.12729045834830999</v>
      </c>
      <c r="Z162" s="7">
        <f t="shared" si="9"/>
        <v>0.26640231481370941</v>
      </c>
      <c r="AA162" s="7">
        <f t="shared" si="9"/>
        <v>0.65228078040876958</v>
      </c>
      <c r="AB162" s="14">
        <f>AVERAGE(D162:O162)</f>
        <v>126.27990833333332</v>
      </c>
      <c r="AC162" s="7"/>
      <c r="AO162" s="157"/>
      <c r="AZ162" s="98"/>
    </row>
    <row r="163" spans="2:52" x14ac:dyDescent="0.2">
      <c r="B163" s="56" t="s">
        <v>23</v>
      </c>
      <c r="C163" s="26">
        <v>127.94</v>
      </c>
      <c r="D163" s="20">
        <v>128.89330000000001</v>
      </c>
      <c r="E163" s="20">
        <v>128.92439999999999</v>
      </c>
      <c r="F163" s="20">
        <v>128.858</v>
      </c>
      <c r="G163" s="20">
        <v>127.9049</v>
      </c>
      <c r="H163" s="20">
        <v>128.4126</v>
      </c>
      <c r="I163" s="20">
        <v>128.56829999999999</v>
      </c>
      <c r="J163" s="20">
        <v>129.0797</v>
      </c>
      <c r="K163" s="20">
        <v>129.3734</v>
      </c>
      <c r="L163" s="20">
        <v>129.43639999999999</v>
      </c>
      <c r="M163" s="20">
        <v>129.6052</v>
      </c>
      <c r="N163" s="20">
        <v>130.04</v>
      </c>
      <c r="O163" s="19">
        <v>131.07230000000001</v>
      </c>
      <c r="P163" s="20">
        <f t="shared" si="9"/>
        <v>0.74511489760826399</v>
      </c>
      <c r="Q163" s="20">
        <f t="shared" si="9"/>
        <v>2.4128484568228765E-2</v>
      </c>
      <c r="R163" s="20">
        <f t="shared" si="9"/>
        <v>-5.1503051400656016E-2</v>
      </c>
      <c r="S163" s="20">
        <f t="shared" si="9"/>
        <v>-0.73965139921464418</v>
      </c>
      <c r="T163" s="20">
        <f t="shared" si="9"/>
        <v>0.39693553569878853</v>
      </c>
      <c r="U163" s="20">
        <f t="shared" si="9"/>
        <v>0.12124978389970763</v>
      </c>
      <c r="V163" s="20">
        <f t="shared" si="9"/>
        <v>0.39776523450960227</v>
      </c>
      <c r="W163" s="20">
        <f t="shared" si="9"/>
        <v>0.22753384149482933</v>
      </c>
      <c r="X163" s="20">
        <f t="shared" si="9"/>
        <v>4.8696254407774843E-2</v>
      </c>
      <c r="Y163" s="20">
        <f t="shared" si="9"/>
        <v>0.13041153802176553</v>
      </c>
      <c r="Z163" s="20">
        <f t="shared" si="9"/>
        <v>0.33548036652850011</v>
      </c>
      <c r="AA163" s="20">
        <f t="shared" si="9"/>
        <v>0.79383266687174758</v>
      </c>
      <c r="AB163" s="176"/>
      <c r="AC163" s="7"/>
      <c r="AO163" s="157"/>
      <c r="AZ163" s="98"/>
    </row>
    <row r="164" spans="2:52" x14ac:dyDescent="0.2">
      <c r="B164" s="1" t="s">
        <v>25</v>
      </c>
      <c r="C164" s="14">
        <v>135.73769999999999</v>
      </c>
      <c r="D164" s="7">
        <v>136.6063</v>
      </c>
      <c r="E164" s="7">
        <v>135.82300000000001</v>
      </c>
      <c r="F164" s="7">
        <v>135.0882</v>
      </c>
      <c r="G164" s="7">
        <v>132.27000000000001</v>
      </c>
      <c r="H164" s="7">
        <v>133.2843</v>
      </c>
      <c r="I164" s="7">
        <v>132.34639999999999</v>
      </c>
      <c r="J164" s="7">
        <v>133.20660000000001</v>
      </c>
      <c r="K164" s="7">
        <v>133.45050000000001</v>
      </c>
      <c r="L164" s="7">
        <v>133.46090000000001</v>
      </c>
      <c r="M164" s="7">
        <v>133.5401</v>
      </c>
      <c r="N164" s="7">
        <v>134.10069999999999</v>
      </c>
      <c r="O164" s="11">
        <v>136.39619999999999</v>
      </c>
      <c r="P164" s="7">
        <f t="shared" si="9"/>
        <v>0.63991065120450319</v>
      </c>
      <c r="Q164" s="7">
        <f t="shared" si="9"/>
        <v>-0.57339961626952562</v>
      </c>
      <c r="R164" s="7">
        <f t="shared" si="9"/>
        <v>-0.54099821090684708</v>
      </c>
      <c r="S164" s="7">
        <f t="shared" si="9"/>
        <v>-2.0861925764056299</v>
      </c>
      <c r="T164" s="7">
        <f t="shared" si="9"/>
        <v>0.76684055341346602</v>
      </c>
      <c r="U164" s="7">
        <f t="shared" si="9"/>
        <v>-0.70368377970999829</v>
      </c>
      <c r="V164" s="7">
        <f t="shared" si="9"/>
        <v>0.6499610114064458</v>
      </c>
      <c r="W164" s="7">
        <f t="shared" si="9"/>
        <v>0.18309903563336685</v>
      </c>
      <c r="X164" s="7">
        <f t="shared" si="9"/>
        <v>7.7931517678871062E-3</v>
      </c>
      <c r="Y164" s="7">
        <f t="shared" si="9"/>
        <v>5.9343223371029229E-2</v>
      </c>
      <c r="Z164" s="7">
        <f t="shared" si="9"/>
        <v>0.41979899670585374</v>
      </c>
      <c r="AA164" s="7">
        <f t="shared" si="9"/>
        <v>1.7117733166195286</v>
      </c>
      <c r="AB164" s="176"/>
      <c r="AC164" s="7"/>
      <c r="AO164" s="157"/>
      <c r="AZ164" s="98"/>
    </row>
    <row r="165" spans="2:52" x14ac:dyDescent="0.2">
      <c r="B165" s="1" t="s">
        <v>67</v>
      </c>
      <c r="C165" s="14">
        <v>130.09950000000001</v>
      </c>
      <c r="D165" s="7">
        <v>131.3956</v>
      </c>
      <c r="E165" s="7">
        <v>132.12530000000001</v>
      </c>
      <c r="F165" s="7">
        <v>132.27889999999999</v>
      </c>
      <c r="G165" s="7">
        <v>132.6131</v>
      </c>
      <c r="H165" s="7">
        <v>133.06739999999999</v>
      </c>
      <c r="I165" s="7">
        <v>133.8895</v>
      </c>
      <c r="J165" s="7">
        <v>134.3142</v>
      </c>
      <c r="K165" s="7">
        <v>134.9965</v>
      </c>
      <c r="L165" s="7">
        <v>135.29490000000001</v>
      </c>
      <c r="M165" s="7">
        <v>135.5204</v>
      </c>
      <c r="N165" s="7">
        <v>135.8296</v>
      </c>
      <c r="O165" s="11">
        <v>135.7687</v>
      </c>
      <c r="P165" s="7">
        <f t="shared" si="9"/>
        <v>0.99623749514794102</v>
      </c>
      <c r="Q165" s="7">
        <f t="shared" si="9"/>
        <v>0.555345841108841</v>
      </c>
      <c r="R165" s="7">
        <f t="shared" si="9"/>
        <v>0.11625328381466915</v>
      </c>
      <c r="S165" s="7">
        <f t="shared" si="9"/>
        <v>0.25264800357427364</v>
      </c>
      <c r="T165" s="7">
        <f t="shared" si="9"/>
        <v>0.34257550724625946</v>
      </c>
      <c r="U165" s="7">
        <f t="shared" si="9"/>
        <v>0.61780721649330039</v>
      </c>
      <c r="V165" s="7">
        <f t="shared" si="9"/>
        <v>0.31720187169270286</v>
      </c>
      <c r="W165" s="7">
        <f t="shared" si="9"/>
        <v>0.50798798637820719</v>
      </c>
      <c r="X165" s="7">
        <f t="shared" si="9"/>
        <v>0.22104276777547205</v>
      </c>
      <c r="Y165" s="7">
        <f t="shared" si="9"/>
        <v>0.16667294923901971</v>
      </c>
      <c r="Z165" s="7">
        <f t="shared" si="9"/>
        <v>0.22815753200256503</v>
      </c>
      <c r="AA165" s="7">
        <f t="shared" si="9"/>
        <v>-4.4835588119234493E-2</v>
      </c>
      <c r="AB165" s="176"/>
      <c r="AC165" s="7"/>
      <c r="AO165" s="157"/>
      <c r="AZ165" s="98"/>
    </row>
    <row r="166" spans="2:52" x14ac:dyDescent="0.2">
      <c r="B166" s="1" t="s">
        <v>28</v>
      </c>
      <c r="C166" s="14">
        <v>116.13</v>
      </c>
      <c r="D166" s="7">
        <v>117.044</v>
      </c>
      <c r="E166" s="7">
        <v>117.6139</v>
      </c>
      <c r="F166" s="7">
        <v>119.31829999999999</v>
      </c>
      <c r="G166" s="7">
        <v>120.52370000000001</v>
      </c>
      <c r="H166" s="7">
        <v>120.6871</v>
      </c>
      <c r="I166" s="7">
        <v>122.6733</v>
      </c>
      <c r="J166" s="7">
        <v>122.8404</v>
      </c>
      <c r="K166" s="7">
        <v>122.9019</v>
      </c>
      <c r="L166" s="7">
        <v>123.1126</v>
      </c>
      <c r="M166" s="7">
        <v>123.14109999999999</v>
      </c>
      <c r="N166" s="7">
        <v>123.3064</v>
      </c>
      <c r="O166" s="11">
        <v>123.509</v>
      </c>
      <c r="P166" s="7">
        <f t="shared" si="9"/>
        <v>0.78704899681391671</v>
      </c>
      <c r="Q166" s="7">
        <f t="shared" si="9"/>
        <v>0.48691090530057424</v>
      </c>
      <c r="R166" s="7">
        <f t="shared" si="9"/>
        <v>1.449148442488509</v>
      </c>
      <c r="S166" s="7">
        <f t="shared" si="9"/>
        <v>1.0102389993823342</v>
      </c>
      <c r="T166" s="7">
        <f t="shared" si="9"/>
        <v>0.13557499479355162</v>
      </c>
      <c r="U166" s="7">
        <f t="shared" si="9"/>
        <v>1.6457434141677088</v>
      </c>
      <c r="V166" s="7">
        <f t="shared" si="9"/>
        <v>0.13621546008789598</v>
      </c>
      <c r="W166" s="7">
        <f t="shared" si="9"/>
        <v>5.0064962341375654E-2</v>
      </c>
      <c r="X166" s="7">
        <f t="shared" si="9"/>
        <v>0.17143754490370186</v>
      </c>
      <c r="Y166" s="7">
        <f t="shared" si="9"/>
        <v>2.314953952722465E-2</v>
      </c>
      <c r="Z166" s="7">
        <f t="shared" si="9"/>
        <v>0.13423625418321097</v>
      </c>
      <c r="AA166" s="7">
        <f t="shared" si="9"/>
        <v>0.16430615118112596</v>
      </c>
      <c r="AB166" s="176"/>
      <c r="AC166" s="7"/>
      <c r="AO166" s="157"/>
      <c r="AZ166" s="98"/>
    </row>
    <row r="167" spans="2:52" x14ac:dyDescent="0.2">
      <c r="B167" s="1" t="s">
        <v>30</v>
      </c>
      <c r="C167" s="14">
        <v>122.5723</v>
      </c>
      <c r="D167" s="7">
        <v>122.7933</v>
      </c>
      <c r="E167" s="7">
        <v>122.7394</v>
      </c>
      <c r="F167" s="7">
        <v>122.9893</v>
      </c>
      <c r="G167" s="7">
        <v>123.0864</v>
      </c>
      <c r="H167" s="7">
        <v>123.54219999999999</v>
      </c>
      <c r="I167" s="7">
        <v>125.6828</v>
      </c>
      <c r="J167" s="7">
        <v>125.8154</v>
      </c>
      <c r="K167" s="7">
        <v>125.6795</v>
      </c>
      <c r="L167" s="7">
        <v>125.69499999999999</v>
      </c>
      <c r="M167" s="7">
        <v>125.6191</v>
      </c>
      <c r="N167" s="7">
        <v>125.6969</v>
      </c>
      <c r="O167" s="11">
        <v>125.82559999999999</v>
      </c>
      <c r="P167" s="7">
        <f t="shared" si="9"/>
        <v>0.18030174843745581</v>
      </c>
      <c r="Q167" s="7">
        <f t="shared" si="9"/>
        <v>-4.3894903060670842E-2</v>
      </c>
      <c r="R167" s="7">
        <f t="shared" si="9"/>
        <v>0.20360210331808426</v>
      </c>
      <c r="S167" s="7">
        <f t="shared" si="9"/>
        <v>7.8949957435319587E-2</v>
      </c>
      <c r="T167" s="7">
        <f t="shared" si="9"/>
        <v>0.37030898620805913</v>
      </c>
      <c r="U167" s="7">
        <f t="shared" si="9"/>
        <v>1.7326872922774617</v>
      </c>
      <c r="V167" s="7">
        <f t="shared" si="9"/>
        <v>0.10550369660764758</v>
      </c>
      <c r="W167" s="7">
        <f t="shared" si="9"/>
        <v>-0.1080153939819707</v>
      </c>
      <c r="X167" s="7">
        <f t="shared" si="9"/>
        <v>1.2332958040085093E-2</v>
      </c>
      <c r="Y167" s="7">
        <f t="shared" si="9"/>
        <v>-6.0384263494960094E-2</v>
      </c>
      <c r="Z167" s="7">
        <f t="shared" si="9"/>
        <v>6.1933256964901283E-2</v>
      </c>
      <c r="AA167" s="7">
        <f t="shared" si="9"/>
        <v>0.10238915995541252</v>
      </c>
      <c r="AB167" s="176"/>
      <c r="AC167" s="7"/>
      <c r="AO167" s="157"/>
      <c r="AZ167" s="98"/>
    </row>
    <row r="168" spans="2:52" x14ac:dyDescent="0.2">
      <c r="B168" s="1" t="s">
        <v>32</v>
      </c>
      <c r="C168" s="14">
        <v>121.4556</v>
      </c>
      <c r="D168" s="7">
        <v>122.1357</v>
      </c>
      <c r="E168" s="7">
        <v>122.61750000000001</v>
      </c>
      <c r="F168" s="7">
        <v>122.6456</v>
      </c>
      <c r="G168" s="7">
        <v>123.1031</v>
      </c>
      <c r="H168" s="7">
        <v>123.2093</v>
      </c>
      <c r="I168" s="7">
        <v>124.11279999999999</v>
      </c>
      <c r="J168" s="7">
        <v>124.2638</v>
      </c>
      <c r="K168" s="7">
        <v>125.2034</v>
      </c>
      <c r="L168" s="7">
        <v>125.441</v>
      </c>
      <c r="M168" s="7">
        <v>125.7218</v>
      </c>
      <c r="N168" s="7">
        <v>126.479</v>
      </c>
      <c r="O168" s="11">
        <v>126.5265</v>
      </c>
      <c r="P168" s="7">
        <f t="shared" si="9"/>
        <v>0.55995771294201002</v>
      </c>
      <c r="Q168" s="7">
        <f t="shared" si="9"/>
        <v>0.39447925545111451</v>
      </c>
      <c r="R168" s="7">
        <f t="shared" si="9"/>
        <v>2.2916794095455304E-2</v>
      </c>
      <c r="S168" s="7">
        <f t="shared" si="9"/>
        <v>0.37302601968598631</v>
      </c>
      <c r="T168" s="7">
        <f t="shared" si="9"/>
        <v>8.6269151629813703E-2</v>
      </c>
      <c r="U168" s="7">
        <f t="shared" si="9"/>
        <v>0.7333050346037141</v>
      </c>
      <c r="V168" s="7">
        <f t="shared" si="9"/>
        <v>0.1216635189924089</v>
      </c>
      <c r="W168" s="7">
        <f t="shared" si="9"/>
        <v>0.75613332281806822</v>
      </c>
      <c r="X168" s="7">
        <f t="shared" si="9"/>
        <v>0.18977120429636934</v>
      </c>
      <c r="Y168" s="7">
        <f t="shared" si="9"/>
        <v>0.22385025629578789</v>
      </c>
      <c r="Z168" s="7">
        <f t="shared" si="9"/>
        <v>0.6022821817695877</v>
      </c>
      <c r="AA168" s="7">
        <f t="shared" si="9"/>
        <v>3.7555641648020173E-2</v>
      </c>
      <c r="AB168" s="176"/>
      <c r="AC168" s="7"/>
      <c r="AO168" s="157"/>
      <c r="AZ168" s="98"/>
    </row>
    <row r="169" spans="2:52" x14ac:dyDescent="0.2">
      <c r="B169" s="1" t="s">
        <v>68</v>
      </c>
      <c r="C169" s="14">
        <v>108.0812</v>
      </c>
      <c r="D169" s="7">
        <v>109.4648</v>
      </c>
      <c r="E169" s="7">
        <v>109.7307</v>
      </c>
      <c r="F169" s="7">
        <v>110.3617</v>
      </c>
      <c r="G169" s="7">
        <v>110.32859999999999</v>
      </c>
      <c r="H169" s="7">
        <v>110.3839</v>
      </c>
      <c r="I169" s="7">
        <v>110.18300000000001</v>
      </c>
      <c r="J169" s="7">
        <v>110.9221</v>
      </c>
      <c r="K169" s="7">
        <v>110.9164</v>
      </c>
      <c r="L169" s="7">
        <v>110.9034</v>
      </c>
      <c r="M169" s="7">
        <v>110.9346</v>
      </c>
      <c r="N169" s="7">
        <v>111.0192</v>
      </c>
      <c r="O169" s="11">
        <v>110.99930000000001</v>
      </c>
      <c r="P169" s="7">
        <f t="shared" si="9"/>
        <v>1.2801486289937578</v>
      </c>
      <c r="Q169" s="7">
        <f t="shared" si="9"/>
        <v>0.24290913608758435</v>
      </c>
      <c r="R169" s="7">
        <f t="shared" si="9"/>
        <v>0.5750441763335149</v>
      </c>
      <c r="S169" s="7">
        <f t="shared" si="9"/>
        <v>-2.9992288991565526E-2</v>
      </c>
      <c r="T169" s="7">
        <f t="shared" si="9"/>
        <v>5.0122996213132917E-2</v>
      </c>
      <c r="U169" s="7">
        <f t="shared" si="9"/>
        <v>-0.18200117951983041</v>
      </c>
      <c r="V169" s="7">
        <f t="shared" si="9"/>
        <v>0.67079313505712623</v>
      </c>
      <c r="W169" s="7">
        <f t="shared" si="9"/>
        <v>-5.1387415131921221E-3</v>
      </c>
      <c r="X169" s="7">
        <f t="shared" si="9"/>
        <v>-1.1720539072662852E-2</v>
      </c>
      <c r="Y169" s="7">
        <f t="shared" si="9"/>
        <v>2.8132591065736796E-2</v>
      </c>
      <c r="Z169" s="7">
        <f t="shared" si="9"/>
        <v>7.6261148460439465E-2</v>
      </c>
      <c r="AA169" s="7">
        <f t="shared" si="9"/>
        <v>-1.7924827417232964E-2</v>
      </c>
      <c r="AB169" s="176"/>
      <c r="AC169" s="7"/>
      <c r="AO169" s="157"/>
      <c r="AZ169" s="98"/>
    </row>
    <row r="170" spans="2:52" x14ac:dyDescent="0.2">
      <c r="B170" s="1" t="s">
        <v>35</v>
      </c>
      <c r="C170" s="14">
        <v>119.6135</v>
      </c>
      <c r="D170" s="7">
        <v>120.6951</v>
      </c>
      <c r="E170" s="7">
        <v>121.7508</v>
      </c>
      <c r="F170" s="7">
        <v>121.5369</v>
      </c>
      <c r="G170" s="7">
        <v>121.7313</v>
      </c>
      <c r="H170" s="7">
        <v>121.2041</v>
      </c>
      <c r="I170" s="7">
        <v>121.2929</v>
      </c>
      <c r="J170" s="7">
        <v>121.3087</v>
      </c>
      <c r="K170" s="7">
        <v>121.4623</v>
      </c>
      <c r="L170" s="7">
        <v>121.16889999999999</v>
      </c>
      <c r="M170" s="7">
        <v>121.80589999999999</v>
      </c>
      <c r="N170" s="7">
        <v>122.4221</v>
      </c>
      <c r="O170" s="11">
        <v>122.6306</v>
      </c>
      <c r="P170" s="7">
        <f t="shared" si="9"/>
        <v>0.9042457582129062</v>
      </c>
      <c r="Q170" s="7">
        <f t="shared" si="9"/>
        <v>0.87468339642620263</v>
      </c>
      <c r="R170" s="7">
        <f t="shared" si="9"/>
        <v>-0.1756867306005343</v>
      </c>
      <c r="S170" s="7">
        <f t="shared" si="9"/>
        <v>0.15995142216067851</v>
      </c>
      <c r="T170" s="7">
        <f t="shared" si="9"/>
        <v>-0.43308499950301005</v>
      </c>
      <c r="U170" s="7">
        <f t="shared" si="9"/>
        <v>7.3264848301341473E-2</v>
      </c>
      <c r="V170" s="7">
        <f t="shared" si="9"/>
        <v>1.3026318935402407E-2</v>
      </c>
      <c r="W170" s="7">
        <f t="shared" si="9"/>
        <v>0.12661911305619242</v>
      </c>
      <c r="X170" s="7">
        <f t="shared" si="9"/>
        <v>-0.24155643356004738</v>
      </c>
      <c r="Y170" s="7">
        <f t="shared" si="9"/>
        <v>0.52571245591896976</v>
      </c>
      <c r="Z170" s="7">
        <f t="shared" si="9"/>
        <v>0.50588682485824277</v>
      </c>
      <c r="AA170" s="7">
        <f t="shared" si="9"/>
        <v>0.17031238640735682</v>
      </c>
      <c r="AB170" s="176"/>
      <c r="AC170" s="7"/>
      <c r="AO170" s="157"/>
      <c r="AZ170" s="98"/>
    </row>
    <row r="171" spans="2:52" x14ac:dyDescent="0.2">
      <c r="B171" s="48" t="s">
        <v>37</v>
      </c>
      <c r="C171" s="26">
        <v>115.5583</v>
      </c>
      <c r="D171" s="20">
        <v>115.8509</v>
      </c>
      <c r="E171" s="20">
        <v>116.2186</v>
      </c>
      <c r="F171" s="20">
        <v>116.41370000000001</v>
      </c>
      <c r="G171" s="20">
        <v>116.4816</v>
      </c>
      <c r="H171" s="20">
        <v>116.7367</v>
      </c>
      <c r="I171" s="20">
        <v>117.32810000000001</v>
      </c>
      <c r="J171" s="20">
        <v>117.758</v>
      </c>
      <c r="K171" s="20">
        <v>118.0132</v>
      </c>
      <c r="L171" s="20">
        <v>118.25709999999999</v>
      </c>
      <c r="M171" s="20">
        <v>118.4164</v>
      </c>
      <c r="N171" s="20">
        <v>118.5347</v>
      </c>
      <c r="O171" s="19">
        <v>118.6808</v>
      </c>
      <c r="P171" s="20">
        <f t="shared" si="9"/>
        <v>0.25320552483031777</v>
      </c>
      <c r="Q171" s="20">
        <f t="shared" si="9"/>
        <v>0.31739071513471129</v>
      </c>
      <c r="R171" s="20">
        <f t="shared" si="9"/>
        <v>0.16787330083137358</v>
      </c>
      <c r="S171" s="20">
        <f t="shared" si="9"/>
        <v>5.8326468448296476E-2</v>
      </c>
      <c r="T171" s="20">
        <f t="shared" si="9"/>
        <v>0.21900454664084179</v>
      </c>
      <c r="U171" s="20">
        <f t="shared" si="9"/>
        <v>0.50661017486360949</v>
      </c>
      <c r="V171" s="20">
        <f t="shared" si="9"/>
        <v>0.36640838810139198</v>
      </c>
      <c r="W171" s="20">
        <f t="shared" si="9"/>
        <v>0.21671563715416542</v>
      </c>
      <c r="X171" s="20">
        <f t="shared" si="9"/>
        <v>0.20667179603637262</v>
      </c>
      <c r="Y171" s="20">
        <f t="shared" si="9"/>
        <v>0.13470649965203085</v>
      </c>
      <c r="Z171" s="20">
        <f t="shared" si="9"/>
        <v>9.9901702804683273E-2</v>
      </c>
      <c r="AA171" s="20">
        <f t="shared" si="9"/>
        <v>0.12325504683439036</v>
      </c>
      <c r="AB171" s="14">
        <f>AVERAGE(D171:O171)</f>
        <v>117.39081666666668</v>
      </c>
      <c r="AC171" s="7"/>
      <c r="AO171" s="157"/>
      <c r="AZ171" s="98"/>
    </row>
    <row r="172" spans="2:52" x14ac:dyDescent="0.2">
      <c r="B172" s="1" t="s">
        <v>39</v>
      </c>
      <c r="C172" s="14">
        <v>113.20699999999999</v>
      </c>
      <c r="D172" s="7">
        <v>113.26130000000001</v>
      </c>
      <c r="E172" s="7">
        <v>113.0258</v>
      </c>
      <c r="F172" s="7">
        <v>113.9632</v>
      </c>
      <c r="G172" s="7">
        <v>114.0947</v>
      </c>
      <c r="H172" s="7">
        <v>115.0457</v>
      </c>
      <c r="I172" s="7">
        <v>116.3329</v>
      </c>
      <c r="J172" s="7">
        <v>117.21639999999999</v>
      </c>
      <c r="K172" s="7">
        <v>116.363</v>
      </c>
      <c r="L172" s="7">
        <v>118.01600000000001</v>
      </c>
      <c r="M172" s="7">
        <v>117.7681</v>
      </c>
      <c r="N172" s="7">
        <v>118.23439999999999</v>
      </c>
      <c r="O172" s="11">
        <v>118.462</v>
      </c>
      <c r="P172" s="7">
        <f t="shared" si="9"/>
        <v>4.7965231831964467E-2</v>
      </c>
      <c r="Q172" s="7">
        <f t="shared" si="9"/>
        <v>-0.20792627314007683</v>
      </c>
      <c r="R172" s="7">
        <f t="shared" si="9"/>
        <v>0.82936816195947893</v>
      </c>
      <c r="S172" s="7">
        <f t="shared" si="9"/>
        <v>0.11538812528956945</v>
      </c>
      <c r="T172" s="7">
        <f t="shared" si="9"/>
        <v>0.83351812135006564</v>
      </c>
      <c r="U172" s="7">
        <f t="shared" si="9"/>
        <v>1.1188597227014991</v>
      </c>
      <c r="V172" s="7">
        <f t="shared" si="9"/>
        <v>0.75945841632074673</v>
      </c>
      <c r="W172" s="7">
        <f t="shared" si="9"/>
        <v>-0.72805511856702099</v>
      </c>
      <c r="X172" s="7">
        <f t="shared" si="9"/>
        <v>1.4205546436582126</v>
      </c>
      <c r="Y172" s="7">
        <f t="shared" si="9"/>
        <v>-0.21005626355748486</v>
      </c>
      <c r="Z172" s="7">
        <f t="shared" si="9"/>
        <v>0.39594762928160482</v>
      </c>
      <c r="AA172" s="7">
        <f t="shared" si="9"/>
        <v>0.19249896815140907</v>
      </c>
      <c r="AB172" s="176"/>
      <c r="AC172" s="7"/>
      <c r="AO172" s="157"/>
      <c r="AZ172" s="98"/>
    </row>
    <row r="173" spans="2:52" x14ac:dyDescent="0.2">
      <c r="B173" s="1" t="s">
        <v>78</v>
      </c>
      <c r="C173" s="14">
        <v>116.4648</v>
      </c>
      <c r="D173" s="7">
        <v>116.6803</v>
      </c>
      <c r="E173" s="7">
        <v>117.1596</v>
      </c>
      <c r="F173" s="7">
        <v>117.3192</v>
      </c>
      <c r="G173" s="7">
        <v>117.5034</v>
      </c>
      <c r="H173" s="7">
        <v>117.917</v>
      </c>
      <c r="I173" s="7">
        <v>119.0359</v>
      </c>
      <c r="J173" s="7">
        <v>120.15519999999999</v>
      </c>
      <c r="K173" s="7">
        <v>120.5805</v>
      </c>
      <c r="L173" s="7">
        <v>120.721</v>
      </c>
      <c r="M173" s="7">
        <v>120.9859</v>
      </c>
      <c r="N173" s="7">
        <v>121.40649999999999</v>
      </c>
      <c r="O173" s="11">
        <v>121.253</v>
      </c>
      <c r="P173" s="7">
        <f t="shared" si="9"/>
        <v>0.18503444817662146</v>
      </c>
      <c r="Q173" s="7">
        <f t="shared" si="9"/>
        <v>0.41078056878495767</v>
      </c>
      <c r="R173" s="7">
        <f t="shared" si="9"/>
        <v>0.13622443231284292</v>
      </c>
      <c r="S173" s="7">
        <f t="shared" si="9"/>
        <v>0.15700754863654384</v>
      </c>
      <c r="T173" s="7">
        <f t="shared" si="9"/>
        <v>0.35198981476280888</v>
      </c>
      <c r="U173" s="7">
        <f t="shared" si="9"/>
        <v>0.9488877769956805</v>
      </c>
      <c r="V173" s="7">
        <f t="shared" si="9"/>
        <v>0.94030456358123515</v>
      </c>
      <c r="W173" s="7">
        <f t="shared" si="9"/>
        <v>0.35395887984873492</v>
      </c>
      <c r="X173" s="7">
        <f t="shared" si="9"/>
        <v>0.1165196694324563</v>
      </c>
      <c r="Y173" s="7">
        <f t="shared" si="9"/>
        <v>0.21943158191200968</v>
      </c>
      <c r="Z173" s="7">
        <f t="shared" si="9"/>
        <v>0.34764381634553548</v>
      </c>
      <c r="AA173" s="7">
        <f t="shared" si="9"/>
        <v>-0.12643474608031199</v>
      </c>
      <c r="AB173" s="176"/>
      <c r="AC173" s="7"/>
      <c r="AO173" s="157"/>
      <c r="AZ173" s="98"/>
    </row>
    <row r="174" spans="2:52" x14ac:dyDescent="0.2">
      <c r="B174" s="1" t="s">
        <v>70</v>
      </c>
      <c r="C174" s="14">
        <v>104.9997</v>
      </c>
      <c r="D174" s="7">
        <v>104.6836</v>
      </c>
      <c r="E174" s="7">
        <v>105.6484</v>
      </c>
      <c r="F174" s="7">
        <v>105.60380000000001</v>
      </c>
      <c r="G174" s="7">
        <v>105.6695</v>
      </c>
      <c r="H174" s="7">
        <v>105.83069999999999</v>
      </c>
      <c r="I174" s="7">
        <v>105.8493</v>
      </c>
      <c r="J174" s="7">
        <v>105.2582</v>
      </c>
      <c r="K174" s="7">
        <v>105.51390000000001</v>
      </c>
      <c r="L174" s="7">
        <v>105.62439999999999</v>
      </c>
      <c r="M174" s="7">
        <v>105.4585</v>
      </c>
      <c r="N174" s="7">
        <v>105.3762</v>
      </c>
      <c r="O174" s="11">
        <v>106.5895</v>
      </c>
      <c r="P174" s="7">
        <f t="shared" si="9"/>
        <v>-0.30104847918613653</v>
      </c>
      <c r="Q174" s="7">
        <f t="shared" si="9"/>
        <v>0.92163433431788433</v>
      </c>
      <c r="R174" s="7">
        <f t="shared" si="9"/>
        <v>-4.221549971413522E-2</v>
      </c>
      <c r="S174" s="7">
        <f t="shared" si="9"/>
        <v>6.2213670341401101E-2</v>
      </c>
      <c r="T174" s="7">
        <f t="shared" si="9"/>
        <v>0.1525511145600138</v>
      </c>
      <c r="U174" s="7">
        <f t="shared" si="9"/>
        <v>1.7575240454807906E-2</v>
      </c>
      <c r="V174" s="7">
        <f t="shared" si="9"/>
        <v>-0.55843543603972556</v>
      </c>
      <c r="W174" s="7">
        <f t="shared" si="9"/>
        <v>0.24292644183541467</v>
      </c>
      <c r="X174" s="7">
        <f t="shared" si="9"/>
        <v>0.10472553853093061</v>
      </c>
      <c r="Y174" s="7">
        <f t="shared" si="9"/>
        <v>-0.15706598096651295</v>
      </c>
      <c r="Z174" s="7">
        <f t="shared" si="9"/>
        <v>-7.804017694164396E-2</v>
      </c>
      <c r="AA174" s="7">
        <f t="shared" si="9"/>
        <v>1.1513985131367461</v>
      </c>
      <c r="AB174" s="176"/>
      <c r="AC174" s="7"/>
      <c r="AO174" s="157"/>
      <c r="AZ174" s="98"/>
    </row>
    <row r="175" spans="2:52" x14ac:dyDescent="0.2">
      <c r="B175" s="1" t="s">
        <v>43</v>
      </c>
      <c r="C175" s="14">
        <v>120.3582</v>
      </c>
      <c r="D175" s="7">
        <v>121.15689999999999</v>
      </c>
      <c r="E175" s="7">
        <v>121.4452</v>
      </c>
      <c r="F175" s="7">
        <v>121.91459999999999</v>
      </c>
      <c r="G175" s="7">
        <v>121.9259</v>
      </c>
      <c r="H175" s="7">
        <v>122.1065</v>
      </c>
      <c r="I175" s="7">
        <v>122.1033</v>
      </c>
      <c r="J175" s="7">
        <v>122.6887</v>
      </c>
      <c r="K175" s="7">
        <v>122.84529999999999</v>
      </c>
      <c r="L175" s="7">
        <v>122.9354</v>
      </c>
      <c r="M175" s="7">
        <v>123.04640000000001</v>
      </c>
      <c r="N175" s="7">
        <v>123.36620000000001</v>
      </c>
      <c r="O175" s="11">
        <v>123.6165</v>
      </c>
      <c r="P175" s="7">
        <f t="shared" si="9"/>
        <v>0.66360247993073729</v>
      </c>
      <c r="Q175" s="7">
        <f t="shared" si="9"/>
        <v>0.23795590676222869</v>
      </c>
      <c r="R175" s="7">
        <f t="shared" si="9"/>
        <v>0.386511776504953</v>
      </c>
      <c r="S175" s="7">
        <f t="shared" si="9"/>
        <v>9.2687832302329985E-3</v>
      </c>
      <c r="T175" s="7">
        <f t="shared" si="9"/>
        <v>0.14812275324602756</v>
      </c>
      <c r="U175" s="7">
        <f t="shared" si="9"/>
        <v>-2.6206631096563592E-3</v>
      </c>
      <c r="V175" s="7">
        <f t="shared" si="9"/>
        <v>0.47943012187221212</v>
      </c>
      <c r="W175" s="7">
        <f t="shared" si="9"/>
        <v>0.12764011681597198</v>
      </c>
      <c r="X175" s="7">
        <f t="shared" si="9"/>
        <v>7.3344279349724192E-2</v>
      </c>
      <c r="Y175" s="7">
        <f t="shared" si="9"/>
        <v>9.0291323735884221E-2</v>
      </c>
      <c r="Z175" s="7">
        <f t="shared" si="9"/>
        <v>0.25990195568501046</v>
      </c>
      <c r="AA175" s="7">
        <f t="shared" si="9"/>
        <v>0.20289187800223701</v>
      </c>
      <c r="AB175" s="176"/>
      <c r="AC175" s="7"/>
      <c r="AO175" s="157"/>
      <c r="AZ175" s="98"/>
    </row>
    <row r="176" spans="2:52" x14ac:dyDescent="0.2">
      <c r="B176" s="1" t="s">
        <v>45</v>
      </c>
      <c r="C176" s="14">
        <v>114.4859</v>
      </c>
      <c r="D176" s="7">
        <v>114.33969999999999</v>
      </c>
      <c r="E176" s="7">
        <v>114.9153</v>
      </c>
      <c r="F176" s="7">
        <v>114.82550000000001</v>
      </c>
      <c r="G176" s="7">
        <v>114.7127</v>
      </c>
      <c r="H176" s="7">
        <v>115.4295</v>
      </c>
      <c r="I176" s="7">
        <v>115.03319999999999</v>
      </c>
      <c r="J176" s="7">
        <v>115.45820000000001</v>
      </c>
      <c r="K176" s="7">
        <v>116.13760000000001</v>
      </c>
      <c r="L176" s="7">
        <v>115.88930000000001</v>
      </c>
      <c r="M176" s="7">
        <v>115.93600000000001</v>
      </c>
      <c r="N176" s="7">
        <v>115.6525</v>
      </c>
      <c r="O176" s="11">
        <v>115.95399999999999</v>
      </c>
      <c r="P176" s="7">
        <f t="shared" si="9"/>
        <v>-0.12770131518379768</v>
      </c>
      <c r="Q176" s="7">
        <f t="shared" si="9"/>
        <v>0.50341220066171988</v>
      </c>
      <c r="R176" s="7">
        <f t="shared" si="9"/>
        <v>-7.8144511653362753E-2</v>
      </c>
      <c r="S176" s="7">
        <f t="shared" si="9"/>
        <v>-9.8236019002753847E-2</v>
      </c>
      <c r="T176" s="7">
        <f t="shared" si="9"/>
        <v>0.62486542466527795</v>
      </c>
      <c r="U176" s="7">
        <f t="shared" si="9"/>
        <v>-0.34332644601251044</v>
      </c>
      <c r="V176" s="7">
        <f t="shared" si="9"/>
        <v>0.36945855631244839</v>
      </c>
      <c r="W176" s="7">
        <f t="shared" si="9"/>
        <v>0.58843806676355692</v>
      </c>
      <c r="X176" s="7">
        <f t="shared" si="9"/>
        <v>-0.21379811533904647</v>
      </c>
      <c r="Y176" s="7">
        <f t="shared" si="9"/>
        <v>4.0297076606728398E-2</v>
      </c>
      <c r="Z176" s="7">
        <f t="shared" si="9"/>
        <v>-0.24453146563621622</v>
      </c>
      <c r="AA176" s="7">
        <f t="shared" si="9"/>
        <v>0.26069475368019723</v>
      </c>
      <c r="AB176" s="176"/>
      <c r="AC176" s="7"/>
      <c r="AO176" s="157"/>
      <c r="AZ176" s="98"/>
    </row>
    <row r="177" spans="2:52" x14ac:dyDescent="0.2">
      <c r="B177" s="1" t="s">
        <v>71</v>
      </c>
      <c r="C177" s="14">
        <v>114.9233</v>
      </c>
      <c r="D177" s="7">
        <v>115.6412</v>
      </c>
      <c r="E177" s="7">
        <v>115.8262</v>
      </c>
      <c r="F177" s="7">
        <v>116.10850000000001</v>
      </c>
      <c r="G177" s="7">
        <v>116.10850000000001</v>
      </c>
      <c r="H177" s="7">
        <v>116.10850000000001</v>
      </c>
      <c r="I177" s="7">
        <v>116.9479</v>
      </c>
      <c r="J177" s="7">
        <v>116.99169999999999</v>
      </c>
      <c r="K177" s="7">
        <v>117.0056</v>
      </c>
      <c r="L177" s="7">
        <v>117.5502</v>
      </c>
      <c r="M177" s="7">
        <v>117.74379999999999</v>
      </c>
      <c r="N177" s="7">
        <v>117.8317</v>
      </c>
      <c r="O177" s="11">
        <v>117.8318</v>
      </c>
      <c r="P177" s="7">
        <f t="shared" si="9"/>
        <v>0.62467750229935992</v>
      </c>
      <c r="Q177" s="7">
        <f t="shared" si="9"/>
        <v>0.15997758584310978</v>
      </c>
      <c r="R177" s="7">
        <f t="shared" si="9"/>
        <v>0.24372723960555251</v>
      </c>
      <c r="S177" s="7">
        <f t="shared" si="9"/>
        <v>0</v>
      </c>
      <c r="T177" s="7">
        <f t="shared" si="9"/>
        <v>0</v>
      </c>
      <c r="U177" s="7">
        <f t="shared" si="9"/>
        <v>0.7229444872683719</v>
      </c>
      <c r="V177" s="7">
        <f t="shared" si="9"/>
        <v>3.745257503554171E-2</v>
      </c>
      <c r="W177" s="7">
        <f t="shared" si="9"/>
        <v>1.1881184733623569E-2</v>
      </c>
      <c r="X177" s="7">
        <f t="shared" si="9"/>
        <v>0.46544780762630394</v>
      </c>
      <c r="Y177" s="7">
        <f t="shared" si="9"/>
        <v>0.16469559388243435</v>
      </c>
      <c r="Z177" s="7">
        <f t="shared" si="9"/>
        <v>7.4653612334581315E-2</v>
      </c>
      <c r="AA177" s="7">
        <f t="shared" si="9"/>
        <v>8.4866805794467579E-5</v>
      </c>
      <c r="AB177" s="176"/>
      <c r="AC177" s="7"/>
      <c r="AO177" s="157"/>
      <c r="AZ177" s="98"/>
    </row>
    <row r="178" spans="2:52" x14ac:dyDescent="0.2">
      <c r="B178" s="48" t="s">
        <v>48</v>
      </c>
      <c r="C178" s="26">
        <v>101.09229999999999</v>
      </c>
      <c r="D178" s="20">
        <v>101.44970000000001</v>
      </c>
      <c r="E178" s="20">
        <v>101.773</v>
      </c>
      <c r="F178" s="20">
        <v>100.9897</v>
      </c>
      <c r="G178" s="20">
        <v>101.01730000000001</v>
      </c>
      <c r="H178" s="20">
        <v>99.377309999999994</v>
      </c>
      <c r="I178" s="20">
        <v>98.748429999999999</v>
      </c>
      <c r="J178" s="20">
        <v>99.000879999999995</v>
      </c>
      <c r="K178" s="20">
        <v>100.282</v>
      </c>
      <c r="L178" s="20">
        <v>99.885580000000004</v>
      </c>
      <c r="M178" s="20">
        <v>101.4063</v>
      </c>
      <c r="N178" s="20">
        <v>102.732</v>
      </c>
      <c r="O178" s="19">
        <v>102.64109999999999</v>
      </c>
      <c r="P178" s="20">
        <f t="shared" si="9"/>
        <v>0.35353830113669649</v>
      </c>
      <c r="Q178" s="20">
        <f t="shared" si="9"/>
        <v>0.31868009466759289</v>
      </c>
      <c r="R178" s="20">
        <f t="shared" si="9"/>
        <v>-0.7696540339775747</v>
      </c>
      <c r="S178" s="20">
        <f t="shared" si="9"/>
        <v>2.7329519743109178E-2</v>
      </c>
      <c r="T178" s="20">
        <f t="shared" si="9"/>
        <v>-1.6234743949798811</v>
      </c>
      <c r="U178" s="20">
        <f t="shared" si="9"/>
        <v>-0.63282051003392548</v>
      </c>
      <c r="V178" s="20">
        <f t="shared" si="9"/>
        <v>0.25564963412582464</v>
      </c>
      <c r="W178" s="20">
        <f t="shared" si="9"/>
        <v>1.2940491034019106</v>
      </c>
      <c r="X178" s="20">
        <f t="shared" si="9"/>
        <v>-0.39530523922537647</v>
      </c>
      <c r="Y178" s="20">
        <f t="shared" si="9"/>
        <v>1.5224620010215659</v>
      </c>
      <c r="Z178" s="20">
        <f t="shared" si="9"/>
        <v>1.3073152259770819</v>
      </c>
      <c r="AA178" s="20">
        <f t="shared" si="9"/>
        <v>-8.848265389557769E-2</v>
      </c>
      <c r="AB178" s="14">
        <f>(AB161/AB162)*100</f>
        <v>100.77892438550367</v>
      </c>
      <c r="AC178" s="7"/>
      <c r="AO178" s="157"/>
      <c r="AZ178" s="98"/>
    </row>
    <row r="179" spans="2:52" x14ac:dyDescent="0.2">
      <c r="B179" s="48" t="s">
        <v>73</v>
      </c>
      <c r="C179" s="26">
        <v>109.36790000000001</v>
      </c>
      <c r="D179" s="20">
        <v>110.1454</v>
      </c>
      <c r="E179" s="20">
        <v>110.2236</v>
      </c>
      <c r="F179" s="20">
        <v>109.1622</v>
      </c>
      <c r="G179" s="20">
        <v>108.5078</v>
      </c>
      <c r="H179" s="20">
        <v>106.90649999999999</v>
      </c>
      <c r="I179" s="20">
        <v>105.8929</v>
      </c>
      <c r="J179" s="20">
        <v>106.1469</v>
      </c>
      <c r="K179" s="20">
        <v>107.5393</v>
      </c>
      <c r="L179" s="20">
        <v>106.9658</v>
      </c>
      <c r="M179" s="20">
        <v>108.58620000000001</v>
      </c>
      <c r="N179" s="20">
        <v>110.1888</v>
      </c>
      <c r="O179" s="19">
        <v>110.6729</v>
      </c>
      <c r="P179" s="20">
        <f t="shared" si="9"/>
        <v>0.71090329063645652</v>
      </c>
      <c r="Q179" s="20">
        <f t="shared" si="9"/>
        <v>7.0997063881024183E-2</v>
      </c>
      <c r="R179" s="20">
        <f t="shared" si="9"/>
        <v>-0.96295167278151517</v>
      </c>
      <c r="S179" s="20">
        <f t="shared" si="9"/>
        <v>-0.59947490981309959</v>
      </c>
      <c r="T179" s="20">
        <f t="shared" si="9"/>
        <v>-1.4757464440344463</v>
      </c>
      <c r="U179" s="20">
        <f t="shared" si="9"/>
        <v>-0.94811821544994634</v>
      </c>
      <c r="V179" s="20">
        <f t="shared" si="9"/>
        <v>0.23986499567015812</v>
      </c>
      <c r="W179" s="20">
        <f t="shared" si="9"/>
        <v>1.3117669946084105</v>
      </c>
      <c r="X179" s="20">
        <f t="shared" si="9"/>
        <v>-0.53329340994408159</v>
      </c>
      <c r="Y179" s="20">
        <f t="shared" si="9"/>
        <v>1.5148767176050697</v>
      </c>
      <c r="Z179" s="20">
        <f t="shared" si="9"/>
        <v>1.4758781502621836</v>
      </c>
      <c r="AA179" s="20">
        <f t="shared" si="9"/>
        <v>0.43933684730208333</v>
      </c>
      <c r="AB179" s="14">
        <f>AB161/AB171*100</f>
        <v>108.41012691367537</v>
      </c>
      <c r="AC179" s="7"/>
      <c r="AO179" s="157"/>
      <c r="AZ179" s="98"/>
    </row>
    <row r="180" spans="2:52" ht="24" customHeight="1" x14ac:dyDescent="0.2">
      <c r="B180" s="22" t="s">
        <v>86</v>
      </c>
      <c r="C180" s="2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5"/>
      <c r="P180" s="24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176"/>
      <c r="AC180" s="7"/>
      <c r="AO180" s="157"/>
      <c r="AZ180" s="98"/>
    </row>
    <row r="181" spans="2:52" x14ac:dyDescent="0.2">
      <c r="B181" s="1" t="s">
        <v>15</v>
      </c>
      <c r="C181" s="14">
        <v>126.4494</v>
      </c>
      <c r="D181" s="7">
        <v>127.7009</v>
      </c>
      <c r="E181" s="7">
        <v>128.1867</v>
      </c>
      <c r="F181" s="7">
        <v>127.1387</v>
      </c>
      <c r="G181" s="7">
        <v>126.42700000000001</v>
      </c>
      <c r="H181" s="7">
        <v>124.7457</v>
      </c>
      <c r="I181" s="7">
        <v>124.12</v>
      </c>
      <c r="J181" s="7">
        <v>124.8935</v>
      </c>
      <c r="K181" s="7">
        <v>126.8783</v>
      </c>
      <c r="L181" s="7">
        <v>126.4791</v>
      </c>
      <c r="M181" s="7">
        <v>128.62119999999999</v>
      </c>
      <c r="N181" s="7">
        <v>130.7294</v>
      </c>
      <c r="O181" s="11">
        <v>131.46039999999999</v>
      </c>
      <c r="P181" s="7">
        <f t="shared" ref="P181:AA199" si="10">(D181-C181)/C181*100</f>
        <v>0.98972395282224124</v>
      </c>
      <c r="Q181" s="7">
        <f t="shared" si="10"/>
        <v>0.38042018497911723</v>
      </c>
      <c r="R181" s="7">
        <f t="shared" si="10"/>
        <v>-0.8175575157173105</v>
      </c>
      <c r="S181" s="7">
        <f t="shared" si="10"/>
        <v>-0.55978234793968584</v>
      </c>
      <c r="T181" s="7">
        <f t="shared" si="10"/>
        <v>-1.3298583372222763</v>
      </c>
      <c r="U181" s="7">
        <f t="shared" si="10"/>
        <v>-0.50158041519667196</v>
      </c>
      <c r="V181" s="7">
        <f t="shared" si="10"/>
        <v>0.62318723815662136</v>
      </c>
      <c r="W181" s="7">
        <f t="shared" si="10"/>
        <v>1.5891939932822705</v>
      </c>
      <c r="X181" s="7">
        <f t="shared" si="10"/>
        <v>-0.31463221055136564</v>
      </c>
      <c r="Y181" s="7">
        <f t="shared" si="10"/>
        <v>1.6936395024948667</v>
      </c>
      <c r="Z181" s="7">
        <f t="shared" si="10"/>
        <v>1.639076606344841</v>
      </c>
      <c r="AA181" s="7">
        <f t="shared" si="10"/>
        <v>0.5591703166999884</v>
      </c>
      <c r="AB181" s="176"/>
      <c r="AC181" s="7"/>
      <c r="AO181" s="157"/>
      <c r="AZ181" s="98"/>
    </row>
    <row r="182" spans="2:52" x14ac:dyDescent="0.2">
      <c r="B182" s="1" t="s">
        <v>21</v>
      </c>
      <c r="C182" s="14">
        <v>125.1104</v>
      </c>
      <c r="D182" s="7">
        <v>125.87909999999999</v>
      </c>
      <c r="E182" s="7">
        <v>125.9614</v>
      </c>
      <c r="F182" s="7">
        <v>125.91540000000001</v>
      </c>
      <c r="G182" s="7">
        <v>125.19329999999999</v>
      </c>
      <c r="H182" s="7">
        <v>125.66549999999999</v>
      </c>
      <c r="I182" s="7">
        <v>125.8978</v>
      </c>
      <c r="J182" s="7">
        <v>126.3477</v>
      </c>
      <c r="K182" s="7">
        <v>126.6512</v>
      </c>
      <c r="L182" s="7">
        <v>126.7372</v>
      </c>
      <c r="M182" s="7">
        <v>126.89619999999999</v>
      </c>
      <c r="N182" s="7">
        <v>127.2351</v>
      </c>
      <c r="O182" s="11">
        <v>128.06559999999999</v>
      </c>
      <c r="P182" s="7">
        <f t="shared" si="10"/>
        <v>0.61441734659947977</v>
      </c>
      <c r="Q182" s="7">
        <f t="shared" si="10"/>
        <v>6.5380194170440997E-2</v>
      </c>
      <c r="R182" s="7">
        <f t="shared" si="10"/>
        <v>-3.6519124112618845E-2</v>
      </c>
      <c r="S182" s="7">
        <f t="shared" si="10"/>
        <v>-0.57348028914653149</v>
      </c>
      <c r="T182" s="7">
        <f t="shared" si="10"/>
        <v>0.37717673389869977</v>
      </c>
      <c r="U182" s="7">
        <f t="shared" si="10"/>
        <v>0.18485582757400343</v>
      </c>
      <c r="V182" s="7">
        <f t="shared" si="10"/>
        <v>0.35735334533248359</v>
      </c>
      <c r="W182" s="7">
        <f t="shared" si="10"/>
        <v>0.24021015024412762</v>
      </c>
      <c r="X182" s="7">
        <f t="shared" si="10"/>
        <v>6.7903028159226692E-2</v>
      </c>
      <c r="Y182" s="7">
        <f t="shared" si="10"/>
        <v>0.12545645635219321</v>
      </c>
      <c r="Z182" s="7">
        <f t="shared" si="10"/>
        <v>0.2670686750273133</v>
      </c>
      <c r="AA182" s="7">
        <f t="shared" si="10"/>
        <v>0.6527286888602174</v>
      </c>
      <c r="AB182" s="176"/>
      <c r="AC182" s="7"/>
      <c r="AO182" s="157"/>
      <c r="AZ182" s="98"/>
    </row>
    <row r="183" spans="2:52" x14ac:dyDescent="0.2">
      <c r="B183" s="56" t="s">
        <v>23</v>
      </c>
      <c r="C183" s="26">
        <v>127.95399999999999</v>
      </c>
      <c r="D183" s="20">
        <v>128.90819999999999</v>
      </c>
      <c r="E183" s="20">
        <v>128.93100000000001</v>
      </c>
      <c r="F183" s="20">
        <v>128.84639999999999</v>
      </c>
      <c r="G183" s="20">
        <v>127.88979999999999</v>
      </c>
      <c r="H183" s="20">
        <v>128.4066</v>
      </c>
      <c r="I183" s="20">
        <v>128.54839999999999</v>
      </c>
      <c r="J183" s="20">
        <v>129.07050000000001</v>
      </c>
      <c r="K183" s="20">
        <v>129.374</v>
      </c>
      <c r="L183" s="20">
        <v>129.43530000000001</v>
      </c>
      <c r="M183" s="20">
        <v>129.60239999999999</v>
      </c>
      <c r="N183" s="20">
        <v>130.042</v>
      </c>
      <c r="O183" s="19">
        <v>131.0702</v>
      </c>
      <c r="P183" s="20">
        <f t="shared" si="10"/>
        <v>0.74573674914422383</v>
      </c>
      <c r="Q183" s="20">
        <f t="shared" si="10"/>
        <v>1.7687005171135674E-2</v>
      </c>
      <c r="R183" s="20">
        <f t="shared" si="10"/>
        <v>-6.561649254254065E-2</v>
      </c>
      <c r="S183" s="20">
        <f t="shared" si="10"/>
        <v>-0.74243440251337611</v>
      </c>
      <c r="T183" s="20">
        <f t="shared" si="10"/>
        <v>0.40409790303839982</v>
      </c>
      <c r="U183" s="20">
        <f t="shared" si="10"/>
        <v>0.11043046073954865</v>
      </c>
      <c r="V183" s="20">
        <f t="shared" si="10"/>
        <v>0.40615052384940081</v>
      </c>
      <c r="W183" s="20">
        <f t="shared" si="10"/>
        <v>0.23514280954980837</v>
      </c>
      <c r="X183" s="20">
        <f t="shared" si="10"/>
        <v>4.7382008749839236E-2</v>
      </c>
      <c r="Y183" s="20">
        <f t="shared" si="10"/>
        <v>0.12909924881386797</v>
      </c>
      <c r="Z183" s="20">
        <f t="shared" si="10"/>
        <v>0.33919124954477148</v>
      </c>
      <c r="AA183" s="20">
        <f t="shared" si="10"/>
        <v>0.79066763045785082</v>
      </c>
      <c r="AB183" s="176"/>
      <c r="AC183" s="7"/>
      <c r="AO183" s="157"/>
      <c r="AZ183" s="98"/>
    </row>
    <row r="184" spans="2:52" x14ac:dyDescent="0.2">
      <c r="B184" s="1" t="s">
        <v>25</v>
      </c>
      <c r="C184" s="14">
        <v>135.80520000000001</v>
      </c>
      <c r="D184" s="7">
        <v>136.67359999999999</v>
      </c>
      <c r="E184" s="7">
        <v>135.86160000000001</v>
      </c>
      <c r="F184" s="7">
        <v>135.08619999999999</v>
      </c>
      <c r="G184" s="7">
        <v>132.24529999999999</v>
      </c>
      <c r="H184" s="7">
        <v>133.28880000000001</v>
      </c>
      <c r="I184" s="7">
        <v>132.31909999999999</v>
      </c>
      <c r="J184" s="7">
        <v>133.2011</v>
      </c>
      <c r="K184" s="7">
        <v>133.46090000000001</v>
      </c>
      <c r="L184" s="7">
        <v>133.47630000000001</v>
      </c>
      <c r="M184" s="7">
        <v>133.548</v>
      </c>
      <c r="N184" s="7">
        <v>134.11699999999999</v>
      </c>
      <c r="O184" s="11">
        <v>136.41409999999999</v>
      </c>
      <c r="P184" s="7">
        <f t="shared" si="10"/>
        <v>0.63944532315403224</v>
      </c>
      <c r="Q184" s="7">
        <f t="shared" si="10"/>
        <v>-0.59411620093418438</v>
      </c>
      <c r="R184" s="7">
        <f t="shared" si="10"/>
        <v>-0.57072785834998185</v>
      </c>
      <c r="S184" s="7">
        <f t="shared" si="10"/>
        <v>-2.103027548335807</v>
      </c>
      <c r="T184" s="7">
        <f t="shared" si="10"/>
        <v>0.78906395917285754</v>
      </c>
      <c r="U184" s="7">
        <f t="shared" si="10"/>
        <v>-0.72751799100900993</v>
      </c>
      <c r="V184" s="7">
        <f t="shared" si="10"/>
        <v>0.66657043465380661</v>
      </c>
      <c r="W184" s="7">
        <f t="shared" si="10"/>
        <v>0.19504343432600232</v>
      </c>
      <c r="X184" s="7">
        <f t="shared" si="10"/>
        <v>1.1538960099924124E-2</v>
      </c>
      <c r="Y184" s="7">
        <f t="shared" si="10"/>
        <v>5.3717401516218809E-2</v>
      </c>
      <c r="Z184" s="7">
        <f t="shared" si="10"/>
        <v>0.42606403690058131</v>
      </c>
      <c r="AA184" s="7">
        <f t="shared" si="10"/>
        <v>1.712758263307411</v>
      </c>
      <c r="AB184" s="176"/>
      <c r="AC184" s="7"/>
      <c r="AO184" s="157"/>
      <c r="AZ184" s="98"/>
    </row>
    <row r="185" spans="2:52" x14ac:dyDescent="0.2">
      <c r="B185" s="1" t="s">
        <v>67</v>
      </c>
      <c r="C185" s="14">
        <v>130.11279999999999</v>
      </c>
      <c r="D185" s="7">
        <v>131.40690000000001</v>
      </c>
      <c r="E185" s="7">
        <v>132.1369</v>
      </c>
      <c r="F185" s="7">
        <v>132.29140000000001</v>
      </c>
      <c r="G185" s="7">
        <v>132.6225</v>
      </c>
      <c r="H185" s="7">
        <v>133.06399999999999</v>
      </c>
      <c r="I185" s="7">
        <v>133.9015</v>
      </c>
      <c r="J185" s="7">
        <v>134.327</v>
      </c>
      <c r="K185" s="7">
        <v>135.02199999999999</v>
      </c>
      <c r="L185" s="7">
        <v>135.3151</v>
      </c>
      <c r="M185" s="7">
        <v>135.5454</v>
      </c>
      <c r="N185" s="7">
        <v>135.85499999999999</v>
      </c>
      <c r="O185" s="11">
        <v>135.7936</v>
      </c>
      <c r="P185" s="7">
        <f t="shared" si="10"/>
        <v>0.99459853296525369</v>
      </c>
      <c r="Q185" s="7">
        <f t="shared" si="10"/>
        <v>0.55552638407875821</v>
      </c>
      <c r="R185" s="7">
        <f t="shared" si="10"/>
        <v>0.11692418998781791</v>
      </c>
      <c r="S185" s="7">
        <f t="shared" si="10"/>
        <v>0.25028081946369318</v>
      </c>
      <c r="T185" s="7">
        <f t="shared" si="10"/>
        <v>0.33289977190898279</v>
      </c>
      <c r="U185" s="7">
        <f t="shared" si="10"/>
        <v>0.62939638068899606</v>
      </c>
      <c r="V185" s="7">
        <f t="shared" si="10"/>
        <v>0.31777089875766856</v>
      </c>
      <c r="W185" s="7">
        <f t="shared" si="10"/>
        <v>0.51739412031832255</v>
      </c>
      <c r="X185" s="7">
        <f t="shared" si="10"/>
        <v>0.21707573580602402</v>
      </c>
      <c r="Y185" s="7">
        <f t="shared" si="10"/>
        <v>0.1701953440525113</v>
      </c>
      <c r="Z185" s="7">
        <f t="shared" si="10"/>
        <v>0.22841055469236801</v>
      </c>
      <c r="AA185" s="7">
        <f t="shared" si="10"/>
        <v>-4.5195244930250567E-2</v>
      </c>
      <c r="AB185" s="176"/>
      <c r="AC185" s="7"/>
      <c r="AO185" s="157"/>
      <c r="AZ185" s="98"/>
    </row>
    <row r="186" spans="2:52" x14ac:dyDescent="0.2">
      <c r="B186" s="1" t="s">
        <v>28</v>
      </c>
      <c r="C186" s="14">
        <v>116.2223</v>
      </c>
      <c r="D186" s="7">
        <v>117.14749999999999</v>
      </c>
      <c r="E186" s="7">
        <v>117.7274</v>
      </c>
      <c r="F186" s="7">
        <v>119.44410000000001</v>
      </c>
      <c r="G186" s="7">
        <v>120.676</v>
      </c>
      <c r="H186" s="7">
        <v>120.8434</v>
      </c>
      <c r="I186" s="7">
        <v>122.8329</v>
      </c>
      <c r="J186" s="7">
        <v>123.0077</v>
      </c>
      <c r="K186" s="7">
        <v>123.0664</v>
      </c>
      <c r="L186" s="7">
        <v>123.2657</v>
      </c>
      <c r="M186" s="7">
        <v>123.2893</v>
      </c>
      <c r="N186" s="7">
        <v>123.4538</v>
      </c>
      <c r="O186" s="11">
        <v>123.6544</v>
      </c>
      <c r="P186" s="7">
        <f t="shared" si="10"/>
        <v>0.79606065273186766</v>
      </c>
      <c r="Q186" s="7">
        <f t="shared" si="10"/>
        <v>0.49501696579099791</v>
      </c>
      <c r="R186" s="7">
        <f t="shared" si="10"/>
        <v>1.4581991957692118</v>
      </c>
      <c r="S186" s="7">
        <f t="shared" si="10"/>
        <v>1.0313611136925105</v>
      </c>
      <c r="T186" s="7">
        <f t="shared" si="10"/>
        <v>0.13871855215618736</v>
      </c>
      <c r="U186" s="7">
        <f t="shared" si="10"/>
        <v>1.6463456010009585</v>
      </c>
      <c r="V186" s="7">
        <f t="shared" si="10"/>
        <v>0.1423071506086763</v>
      </c>
      <c r="W186" s="7">
        <f t="shared" si="10"/>
        <v>4.7720589849254764E-2</v>
      </c>
      <c r="X186" s="7">
        <f t="shared" si="10"/>
        <v>0.16194509630572912</v>
      </c>
      <c r="Y186" s="7">
        <f t="shared" si="10"/>
        <v>1.9145634186965101E-2</v>
      </c>
      <c r="Z186" s="7">
        <f t="shared" si="10"/>
        <v>0.13342601507187068</v>
      </c>
      <c r="AA186" s="7">
        <f t="shared" si="10"/>
        <v>0.16248993550623336</v>
      </c>
      <c r="AB186" s="176"/>
      <c r="AC186" s="7"/>
      <c r="AO186" s="157"/>
      <c r="AZ186" s="98"/>
    </row>
    <row r="187" spans="2:52" x14ac:dyDescent="0.2">
      <c r="B187" s="1" t="s">
        <v>30</v>
      </c>
      <c r="C187" s="14">
        <v>122.429</v>
      </c>
      <c r="D187" s="7">
        <v>122.6461</v>
      </c>
      <c r="E187" s="7">
        <v>122.5921</v>
      </c>
      <c r="F187" s="7">
        <v>122.84010000000001</v>
      </c>
      <c r="G187" s="7">
        <v>122.9375</v>
      </c>
      <c r="H187" s="7">
        <v>123.3899</v>
      </c>
      <c r="I187" s="7">
        <v>125.5183</v>
      </c>
      <c r="J187" s="7">
        <v>125.6469</v>
      </c>
      <c r="K187" s="7">
        <v>125.5162</v>
      </c>
      <c r="L187" s="7">
        <v>125.5271</v>
      </c>
      <c r="M187" s="7">
        <v>125.456</v>
      </c>
      <c r="N187" s="7">
        <v>125.532</v>
      </c>
      <c r="O187" s="11">
        <v>125.64279999999999</v>
      </c>
      <c r="P187" s="7">
        <f t="shared" si="10"/>
        <v>0.17732726723243844</v>
      </c>
      <c r="Q187" s="7">
        <f t="shared" si="10"/>
        <v>-4.4029121186896315E-2</v>
      </c>
      <c r="R187" s="7">
        <f t="shared" si="10"/>
        <v>0.20229688536211113</v>
      </c>
      <c r="S187" s="7">
        <f t="shared" si="10"/>
        <v>7.9290068959560658E-2</v>
      </c>
      <c r="T187" s="7">
        <f t="shared" si="10"/>
        <v>0.36799186578545784</v>
      </c>
      <c r="U187" s="7">
        <f t="shared" si="10"/>
        <v>1.7249385889768931</v>
      </c>
      <c r="V187" s="7">
        <f t="shared" si="10"/>
        <v>0.10245517984230651</v>
      </c>
      <c r="W187" s="7">
        <f t="shared" si="10"/>
        <v>-0.1040216670685902</v>
      </c>
      <c r="X187" s="7">
        <f t="shared" si="10"/>
        <v>8.6841379837874089E-3</v>
      </c>
      <c r="Y187" s="7">
        <f t="shared" si="10"/>
        <v>-5.6641155575171631E-2</v>
      </c>
      <c r="Z187" s="7">
        <f t="shared" si="10"/>
        <v>6.0579007779614683E-2</v>
      </c>
      <c r="AA187" s="7">
        <f t="shared" si="10"/>
        <v>8.8264346939423866E-2</v>
      </c>
      <c r="AB187" s="176"/>
      <c r="AC187" s="7"/>
      <c r="AO187" s="157"/>
      <c r="AZ187" s="98"/>
    </row>
    <row r="188" spans="2:52" x14ac:dyDescent="0.2">
      <c r="B188" s="1" t="s">
        <v>32</v>
      </c>
      <c r="C188" s="14">
        <v>121.4055</v>
      </c>
      <c r="D188" s="7">
        <v>122.0827</v>
      </c>
      <c r="E188" s="7">
        <v>122.5585</v>
      </c>
      <c r="F188" s="7">
        <v>122.58620000000001</v>
      </c>
      <c r="G188" s="7">
        <v>123.03870000000001</v>
      </c>
      <c r="H188" s="7">
        <v>123.14700000000001</v>
      </c>
      <c r="I188" s="7">
        <v>124.0322</v>
      </c>
      <c r="J188" s="7">
        <v>124.18259999999999</v>
      </c>
      <c r="K188" s="7">
        <v>125.0981</v>
      </c>
      <c r="L188" s="7">
        <v>125.33199999999999</v>
      </c>
      <c r="M188" s="7">
        <v>125.6057</v>
      </c>
      <c r="N188" s="7">
        <v>126.3633</v>
      </c>
      <c r="O188" s="11">
        <v>126.4136</v>
      </c>
      <c r="P188" s="7">
        <f t="shared" si="10"/>
        <v>0.55780009966599464</v>
      </c>
      <c r="Q188" s="7">
        <f t="shared" si="10"/>
        <v>0.38973581023354859</v>
      </c>
      <c r="R188" s="7">
        <f t="shared" si="10"/>
        <v>2.260145155171616E-2</v>
      </c>
      <c r="S188" s="7">
        <f t="shared" si="10"/>
        <v>0.36912800951493768</v>
      </c>
      <c r="T188" s="7">
        <f t="shared" si="10"/>
        <v>8.8021086048535813E-2</v>
      </c>
      <c r="U188" s="7">
        <f t="shared" si="10"/>
        <v>0.71881572429697638</v>
      </c>
      <c r="V188" s="7">
        <f t="shared" si="10"/>
        <v>0.12125883439944671</v>
      </c>
      <c r="W188" s="7">
        <f t="shared" si="10"/>
        <v>0.73722083448084408</v>
      </c>
      <c r="X188" s="7">
        <f t="shared" si="10"/>
        <v>0.18697326338289016</v>
      </c>
      <c r="Y188" s="7">
        <f t="shared" si="10"/>
        <v>0.21837998276577822</v>
      </c>
      <c r="Z188" s="7">
        <f t="shared" si="10"/>
        <v>0.6031573407894677</v>
      </c>
      <c r="AA188" s="7">
        <f t="shared" si="10"/>
        <v>3.9805861353737294E-2</v>
      </c>
      <c r="AB188" s="176"/>
      <c r="AC188" s="7"/>
      <c r="AO188" s="157"/>
      <c r="AZ188" s="98"/>
    </row>
    <row r="189" spans="2:52" x14ac:dyDescent="0.2">
      <c r="B189" s="1" t="s">
        <v>68</v>
      </c>
      <c r="C189" s="14">
        <v>108.0655</v>
      </c>
      <c r="D189" s="7">
        <v>109.447</v>
      </c>
      <c r="E189" s="7">
        <v>109.7176</v>
      </c>
      <c r="F189" s="7">
        <v>110.3608</v>
      </c>
      <c r="G189" s="7">
        <v>110.3288</v>
      </c>
      <c r="H189" s="7">
        <v>110.3831</v>
      </c>
      <c r="I189" s="7">
        <v>110.16930000000001</v>
      </c>
      <c r="J189" s="7">
        <v>110.9209</v>
      </c>
      <c r="K189" s="7">
        <v>110.92829999999999</v>
      </c>
      <c r="L189" s="7">
        <v>110.91459999999999</v>
      </c>
      <c r="M189" s="7">
        <v>110.94589999999999</v>
      </c>
      <c r="N189" s="7">
        <v>111.0303</v>
      </c>
      <c r="O189" s="11">
        <v>111.01179999999999</v>
      </c>
      <c r="P189" s="7">
        <f t="shared" si="10"/>
        <v>1.2783913459892404</v>
      </c>
      <c r="Q189" s="7">
        <f t="shared" si="10"/>
        <v>0.24724295777865243</v>
      </c>
      <c r="R189" s="7">
        <f t="shared" si="10"/>
        <v>0.58623229089953943</v>
      </c>
      <c r="S189" s="7">
        <f t="shared" si="10"/>
        <v>-2.8995802857533177E-2</v>
      </c>
      <c r="T189" s="7">
        <f t="shared" si="10"/>
        <v>4.9216523700065434E-2</v>
      </c>
      <c r="U189" s="7">
        <f t="shared" si="10"/>
        <v>-0.19368907015656564</v>
      </c>
      <c r="V189" s="7">
        <f t="shared" si="10"/>
        <v>0.68222272447950216</v>
      </c>
      <c r="W189" s="7">
        <f t="shared" si="10"/>
        <v>6.67142080526741E-3</v>
      </c>
      <c r="X189" s="7">
        <f t="shared" si="10"/>
        <v>-1.2350319981465548E-2</v>
      </c>
      <c r="Y189" s="7">
        <f t="shared" si="10"/>
        <v>2.8219909732354137E-2</v>
      </c>
      <c r="Z189" s="7">
        <f t="shared" si="10"/>
        <v>7.6073113111888094E-2</v>
      </c>
      <c r="AA189" s="7">
        <f t="shared" si="10"/>
        <v>-1.6662118358685037E-2</v>
      </c>
      <c r="AB189" s="176"/>
      <c r="AC189" s="7"/>
      <c r="AO189" s="157"/>
      <c r="AZ189" s="98"/>
    </row>
    <row r="190" spans="2:52" x14ac:dyDescent="0.2">
      <c r="B190" s="1" t="s">
        <v>35</v>
      </c>
      <c r="C190" s="14">
        <v>119.5491</v>
      </c>
      <c r="D190" s="7">
        <v>120.6223</v>
      </c>
      <c r="E190" s="7">
        <v>121.69329999999999</v>
      </c>
      <c r="F190" s="7">
        <v>121.47709999999999</v>
      </c>
      <c r="G190" s="7">
        <v>121.6722</v>
      </c>
      <c r="H190" s="7">
        <v>121.1375</v>
      </c>
      <c r="I190" s="7">
        <v>121.2247</v>
      </c>
      <c r="J190" s="7">
        <v>121.2403</v>
      </c>
      <c r="K190" s="7">
        <v>121.39449999999999</v>
      </c>
      <c r="L190" s="7">
        <v>121.0963</v>
      </c>
      <c r="M190" s="7">
        <v>121.7407</v>
      </c>
      <c r="N190" s="7">
        <v>122.36499999999999</v>
      </c>
      <c r="O190" s="11">
        <v>122.5736</v>
      </c>
      <c r="P190" s="7">
        <f t="shared" si="10"/>
        <v>0.89770646537698728</v>
      </c>
      <c r="Q190" s="7">
        <f t="shared" si="10"/>
        <v>0.88789552180649678</v>
      </c>
      <c r="R190" s="7">
        <f t="shared" si="10"/>
        <v>-0.17765973968986018</v>
      </c>
      <c r="S190" s="7">
        <f t="shared" si="10"/>
        <v>0.16060640235897194</v>
      </c>
      <c r="T190" s="7">
        <f t="shared" si="10"/>
        <v>-0.43945946567909583</v>
      </c>
      <c r="U190" s="7">
        <f t="shared" si="10"/>
        <v>7.1984315344130204E-2</v>
      </c>
      <c r="V190" s="7">
        <f t="shared" si="10"/>
        <v>1.2868664554341051E-2</v>
      </c>
      <c r="W190" s="7">
        <f t="shared" si="10"/>
        <v>0.12718543256655485</v>
      </c>
      <c r="X190" s="7">
        <f t="shared" si="10"/>
        <v>-0.2456453957963452</v>
      </c>
      <c r="Y190" s="7">
        <f t="shared" si="10"/>
        <v>0.53213847161309191</v>
      </c>
      <c r="Z190" s="7">
        <f t="shared" si="10"/>
        <v>0.51281124554071966</v>
      </c>
      <c r="AA190" s="7">
        <f t="shared" si="10"/>
        <v>0.17047358313243502</v>
      </c>
      <c r="AB190" s="176"/>
      <c r="AC190" s="7"/>
      <c r="AO190" s="157"/>
      <c r="AZ190" s="98"/>
    </row>
    <row r="191" spans="2:52" x14ac:dyDescent="0.2">
      <c r="B191" s="48" t="s">
        <v>37</v>
      </c>
      <c r="C191" s="26">
        <v>115.6546</v>
      </c>
      <c r="D191" s="20">
        <v>115.9569</v>
      </c>
      <c r="E191" s="20">
        <v>116.32980000000001</v>
      </c>
      <c r="F191" s="20">
        <v>116.53019999999999</v>
      </c>
      <c r="G191" s="20">
        <v>116.59820000000001</v>
      </c>
      <c r="H191" s="20">
        <v>116.8609</v>
      </c>
      <c r="I191" s="20">
        <v>117.47329999999999</v>
      </c>
      <c r="J191" s="20">
        <v>117.91200000000001</v>
      </c>
      <c r="K191" s="20">
        <v>118.17019999999999</v>
      </c>
      <c r="L191" s="20">
        <v>118.4207</v>
      </c>
      <c r="M191" s="20">
        <v>118.5775</v>
      </c>
      <c r="N191" s="20">
        <v>118.68899999999999</v>
      </c>
      <c r="O191" s="19">
        <v>118.83540000000001</v>
      </c>
      <c r="P191" s="20">
        <f t="shared" si="10"/>
        <v>0.26138173492451006</v>
      </c>
      <c r="Q191" s="20">
        <f t="shared" si="10"/>
        <v>0.32158500270359186</v>
      </c>
      <c r="R191" s="20">
        <f t="shared" si="10"/>
        <v>0.17226884254936198</v>
      </c>
      <c r="S191" s="20">
        <f t="shared" si="10"/>
        <v>5.8353971760120596E-2</v>
      </c>
      <c r="T191" s="20">
        <f t="shared" si="10"/>
        <v>0.2253036496275202</v>
      </c>
      <c r="U191" s="20">
        <f t="shared" si="10"/>
        <v>0.52404183092890255</v>
      </c>
      <c r="V191" s="20">
        <f t="shared" si="10"/>
        <v>0.37344656189960734</v>
      </c>
      <c r="W191" s="20">
        <f t="shared" si="10"/>
        <v>0.21897686410203202</v>
      </c>
      <c r="X191" s="20">
        <f t="shared" si="10"/>
        <v>0.21198237795992764</v>
      </c>
      <c r="Y191" s="20">
        <f t="shared" si="10"/>
        <v>0.1324092831743133</v>
      </c>
      <c r="Z191" s="20">
        <f t="shared" si="10"/>
        <v>9.4031329721062068E-2</v>
      </c>
      <c r="AA191" s="20">
        <f t="shared" si="10"/>
        <v>0.12334757222658721</v>
      </c>
      <c r="AB191" s="176"/>
      <c r="AC191" s="7"/>
      <c r="AO191" s="157"/>
      <c r="AZ191" s="98"/>
    </row>
    <row r="192" spans="2:52" x14ac:dyDescent="0.2">
      <c r="B192" s="1" t="s">
        <v>39</v>
      </c>
      <c r="C192" s="14">
        <v>113.2248</v>
      </c>
      <c r="D192" s="7">
        <v>113.27330000000001</v>
      </c>
      <c r="E192" s="7">
        <v>113.021</v>
      </c>
      <c r="F192" s="7">
        <v>113.9859</v>
      </c>
      <c r="G192" s="7">
        <v>114.1729</v>
      </c>
      <c r="H192" s="7">
        <v>115.15309999999999</v>
      </c>
      <c r="I192" s="7">
        <v>116.4816</v>
      </c>
      <c r="J192" s="7">
        <v>117.3969</v>
      </c>
      <c r="K192" s="7">
        <v>116.51739999999999</v>
      </c>
      <c r="L192" s="7">
        <v>118.2362</v>
      </c>
      <c r="M192" s="7">
        <v>117.9807</v>
      </c>
      <c r="N192" s="7">
        <v>118.46850000000001</v>
      </c>
      <c r="O192" s="11">
        <v>118.70310000000001</v>
      </c>
      <c r="P192" s="7">
        <f t="shared" si="10"/>
        <v>4.2835138591549034E-2</v>
      </c>
      <c r="Q192" s="7">
        <f t="shared" si="10"/>
        <v>-0.22273563143300787</v>
      </c>
      <c r="R192" s="7">
        <f t="shared" si="10"/>
        <v>0.85373514656568261</v>
      </c>
      <c r="S192" s="7">
        <f t="shared" si="10"/>
        <v>0.16405537877930307</v>
      </c>
      <c r="T192" s="7">
        <f t="shared" si="10"/>
        <v>0.85852246899220075</v>
      </c>
      <c r="U192" s="7">
        <f t="shared" si="10"/>
        <v>1.1536814901205485</v>
      </c>
      <c r="V192" s="7">
        <f t="shared" si="10"/>
        <v>0.78578934355297492</v>
      </c>
      <c r="W192" s="7">
        <f t="shared" si="10"/>
        <v>-0.74916799336269291</v>
      </c>
      <c r="X192" s="7">
        <f t="shared" si="10"/>
        <v>1.475144484858057</v>
      </c>
      <c r="Y192" s="7">
        <f t="shared" si="10"/>
        <v>-0.2160928717262546</v>
      </c>
      <c r="Z192" s="7">
        <f t="shared" si="10"/>
        <v>0.41345745532956424</v>
      </c>
      <c r="AA192" s="7">
        <f t="shared" si="10"/>
        <v>0.19802732371896359</v>
      </c>
      <c r="AB192" s="176"/>
      <c r="AC192" s="7"/>
      <c r="AO192" s="157"/>
      <c r="AZ192" s="98"/>
    </row>
    <row r="193" spans="2:52" x14ac:dyDescent="0.2">
      <c r="B193" s="1" t="s">
        <v>78</v>
      </c>
      <c r="C193" s="14">
        <v>116.7809</v>
      </c>
      <c r="D193" s="7">
        <v>117.0014</v>
      </c>
      <c r="E193" s="7">
        <v>117.4883</v>
      </c>
      <c r="F193" s="7">
        <v>117.6628</v>
      </c>
      <c r="G193" s="7">
        <v>117.85</v>
      </c>
      <c r="H193" s="7">
        <v>118.2701</v>
      </c>
      <c r="I193" s="7">
        <v>119.4228</v>
      </c>
      <c r="J193" s="7">
        <v>120.5735</v>
      </c>
      <c r="K193" s="7">
        <v>120.989</v>
      </c>
      <c r="L193" s="7">
        <v>121.1174</v>
      </c>
      <c r="M193" s="7">
        <v>121.36020000000001</v>
      </c>
      <c r="N193" s="7">
        <v>121.7736</v>
      </c>
      <c r="O193" s="11">
        <v>121.6104</v>
      </c>
      <c r="P193" s="7">
        <f t="shared" si="10"/>
        <v>0.18881512302097453</v>
      </c>
      <c r="Q193" s="7">
        <f t="shared" si="10"/>
        <v>0.41614886659475137</v>
      </c>
      <c r="R193" s="7">
        <f t="shared" si="10"/>
        <v>0.14852542763833418</v>
      </c>
      <c r="S193" s="7">
        <f t="shared" si="10"/>
        <v>0.15909871259224667</v>
      </c>
      <c r="T193" s="7">
        <f t="shared" si="10"/>
        <v>0.35647008909631317</v>
      </c>
      <c r="U193" s="7">
        <f t="shared" si="10"/>
        <v>0.97463348724656174</v>
      </c>
      <c r="V193" s="7">
        <f t="shared" si="10"/>
        <v>0.9635513486536913</v>
      </c>
      <c r="W193" s="7">
        <f t="shared" si="10"/>
        <v>0.34460308442568943</v>
      </c>
      <c r="X193" s="7">
        <f t="shared" si="10"/>
        <v>0.10612535023845075</v>
      </c>
      <c r="Y193" s="7">
        <f t="shared" si="10"/>
        <v>0.20046665466729188</v>
      </c>
      <c r="Z193" s="7">
        <f t="shared" si="10"/>
        <v>0.34063885853846299</v>
      </c>
      <c r="AA193" s="7">
        <f t="shared" si="10"/>
        <v>-0.13401919627899916</v>
      </c>
      <c r="AB193" s="176"/>
      <c r="AC193" s="7"/>
      <c r="AO193" s="157"/>
      <c r="AZ193" s="98"/>
    </row>
    <row r="194" spans="2:52" x14ac:dyDescent="0.2">
      <c r="B194" s="1" t="s">
        <v>70</v>
      </c>
      <c r="C194" s="14">
        <v>104.9764</v>
      </c>
      <c r="D194" s="7">
        <v>104.6596</v>
      </c>
      <c r="E194" s="7">
        <v>105.6433</v>
      </c>
      <c r="F194" s="7">
        <v>105.596</v>
      </c>
      <c r="G194" s="7">
        <v>105.66289999999999</v>
      </c>
      <c r="H194" s="7">
        <v>105.8289</v>
      </c>
      <c r="I194" s="7">
        <v>105.8417</v>
      </c>
      <c r="J194" s="7">
        <v>105.2345</v>
      </c>
      <c r="K194" s="7">
        <v>105.4722</v>
      </c>
      <c r="L194" s="7">
        <v>105.5826</v>
      </c>
      <c r="M194" s="7">
        <v>105.4122</v>
      </c>
      <c r="N194" s="7">
        <v>105.32380000000001</v>
      </c>
      <c r="O194" s="11">
        <v>106.5705</v>
      </c>
      <c r="P194" s="7">
        <f t="shared" si="10"/>
        <v>-0.30178211483724021</v>
      </c>
      <c r="Q194" s="7">
        <f t="shared" si="10"/>
        <v>0.93990422283287811</v>
      </c>
      <c r="R194" s="7">
        <f t="shared" si="10"/>
        <v>-4.477330791445628E-2</v>
      </c>
      <c r="S194" s="7">
        <f t="shared" si="10"/>
        <v>6.3354672525464742E-2</v>
      </c>
      <c r="T194" s="7">
        <f t="shared" si="10"/>
        <v>0.15710339201366899</v>
      </c>
      <c r="U194" s="7">
        <f t="shared" si="10"/>
        <v>1.2094994845452036E-2</v>
      </c>
      <c r="V194" s="7">
        <f t="shared" si="10"/>
        <v>-0.57368693057651743</v>
      </c>
      <c r="W194" s="7">
        <f t="shared" si="10"/>
        <v>0.22587649487573352</v>
      </c>
      <c r="X194" s="7">
        <f t="shared" si="10"/>
        <v>0.10467213161382669</v>
      </c>
      <c r="Y194" s="7">
        <f t="shared" si="10"/>
        <v>-0.16139022907183642</v>
      </c>
      <c r="Z194" s="7">
        <f t="shared" si="10"/>
        <v>-8.3861260840768836E-2</v>
      </c>
      <c r="AA194" s="7">
        <f t="shared" si="10"/>
        <v>1.1836830801775002</v>
      </c>
      <c r="AB194" s="176"/>
      <c r="AC194" s="7"/>
      <c r="AO194" s="157"/>
      <c r="AZ194" s="98"/>
    </row>
    <row r="195" spans="2:52" x14ac:dyDescent="0.2">
      <c r="B195" s="1" t="s">
        <v>43</v>
      </c>
      <c r="C195" s="14">
        <v>120.12869999999999</v>
      </c>
      <c r="D195" s="7">
        <v>120.9477</v>
      </c>
      <c r="E195" s="7">
        <v>121.24160000000001</v>
      </c>
      <c r="F195" s="7">
        <v>121.7186</v>
      </c>
      <c r="G195" s="7">
        <v>121.7133</v>
      </c>
      <c r="H195" s="7">
        <v>121.8995</v>
      </c>
      <c r="I195" s="7">
        <v>121.89790000000001</v>
      </c>
      <c r="J195" s="7">
        <v>122.48569999999999</v>
      </c>
      <c r="K195" s="7">
        <v>122.6408</v>
      </c>
      <c r="L195" s="7">
        <v>122.73739999999999</v>
      </c>
      <c r="M195" s="7">
        <v>122.8518</v>
      </c>
      <c r="N195" s="7">
        <v>123.1592</v>
      </c>
      <c r="O195" s="11">
        <v>123.4139</v>
      </c>
      <c r="P195" s="7">
        <f t="shared" si="10"/>
        <v>0.68176880295882891</v>
      </c>
      <c r="Q195" s="7">
        <f t="shared" si="10"/>
        <v>0.24299759317457695</v>
      </c>
      <c r="R195" s="7">
        <f t="shared" si="10"/>
        <v>0.39342931798985631</v>
      </c>
      <c r="S195" s="7">
        <f t="shared" si="10"/>
        <v>-4.3543057511269438E-3</v>
      </c>
      <c r="T195" s="7">
        <f t="shared" si="10"/>
        <v>0.15298245959973106</v>
      </c>
      <c r="U195" s="7">
        <f t="shared" si="10"/>
        <v>-1.3125566552744442E-3</v>
      </c>
      <c r="V195" s="7">
        <f t="shared" si="10"/>
        <v>0.48220683047040774</v>
      </c>
      <c r="W195" s="7">
        <f t="shared" si="10"/>
        <v>0.12662702666515721</v>
      </c>
      <c r="X195" s="7">
        <f t="shared" si="10"/>
        <v>7.8766609480690877E-2</v>
      </c>
      <c r="Y195" s="7">
        <f t="shared" si="10"/>
        <v>9.3207123501070896E-2</v>
      </c>
      <c r="Z195" s="7">
        <f t="shared" si="10"/>
        <v>0.25022018399404911</v>
      </c>
      <c r="AA195" s="7">
        <f t="shared" si="10"/>
        <v>0.20680550052290023</v>
      </c>
      <c r="AB195" s="176"/>
      <c r="AC195" s="7"/>
      <c r="AO195" s="157"/>
      <c r="AZ195" s="98"/>
    </row>
    <row r="196" spans="2:52" x14ac:dyDescent="0.2">
      <c r="B196" s="1" t="s">
        <v>45</v>
      </c>
      <c r="C196" s="14">
        <v>114.5249</v>
      </c>
      <c r="D196" s="7">
        <v>114.3742</v>
      </c>
      <c r="E196" s="7">
        <v>114.9585</v>
      </c>
      <c r="F196" s="7">
        <v>114.86020000000001</v>
      </c>
      <c r="G196" s="7">
        <v>114.7376</v>
      </c>
      <c r="H196" s="7">
        <v>115.4743</v>
      </c>
      <c r="I196" s="7">
        <v>115.0664</v>
      </c>
      <c r="J196" s="7">
        <v>115.4965</v>
      </c>
      <c r="K196" s="7">
        <v>116.20269999999999</v>
      </c>
      <c r="L196" s="7">
        <v>115.94459999999999</v>
      </c>
      <c r="M196" s="7">
        <v>115.9806</v>
      </c>
      <c r="N196" s="7">
        <v>115.6815</v>
      </c>
      <c r="O196" s="11">
        <v>115.97880000000001</v>
      </c>
      <c r="P196" s="7">
        <f t="shared" si="10"/>
        <v>-0.13158710463838039</v>
      </c>
      <c r="Q196" s="7">
        <f t="shared" si="10"/>
        <v>0.51086696125524722</v>
      </c>
      <c r="R196" s="7">
        <f t="shared" si="10"/>
        <v>-8.5509118507978737E-2</v>
      </c>
      <c r="S196" s="7">
        <f t="shared" si="10"/>
        <v>-0.10673845248398103</v>
      </c>
      <c r="T196" s="7">
        <f t="shared" si="10"/>
        <v>0.6420737404303376</v>
      </c>
      <c r="U196" s="7">
        <f t="shared" si="10"/>
        <v>-0.35323877261000758</v>
      </c>
      <c r="V196" s="7">
        <f t="shared" si="10"/>
        <v>0.37378418026460891</v>
      </c>
      <c r="W196" s="7">
        <f t="shared" si="10"/>
        <v>0.6114471001285714</v>
      </c>
      <c r="X196" s="7">
        <f t="shared" si="10"/>
        <v>-0.22211187863965201</v>
      </c>
      <c r="Y196" s="7">
        <f t="shared" si="10"/>
        <v>3.1049311481519074E-2</v>
      </c>
      <c r="Z196" s="7">
        <f t="shared" si="10"/>
        <v>-0.25788795712386015</v>
      </c>
      <c r="AA196" s="7">
        <f t="shared" si="10"/>
        <v>0.25699874223623226</v>
      </c>
      <c r="AB196" s="176"/>
      <c r="AC196" s="7"/>
      <c r="AO196" s="157"/>
      <c r="AZ196" s="98"/>
    </row>
    <row r="197" spans="2:52" x14ac:dyDescent="0.2">
      <c r="B197" s="1" t="s">
        <v>71</v>
      </c>
      <c r="C197" s="14">
        <v>115.1597</v>
      </c>
      <c r="D197" s="7">
        <v>115.89960000000001</v>
      </c>
      <c r="E197" s="7">
        <v>116.0903</v>
      </c>
      <c r="F197" s="7">
        <v>116.38120000000001</v>
      </c>
      <c r="G197" s="7">
        <v>116.38120000000001</v>
      </c>
      <c r="H197" s="7">
        <v>116.38120000000001</v>
      </c>
      <c r="I197" s="7">
        <v>117.24630000000001</v>
      </c>
      <c r="J197" s="7">
        <v>117.28360000000001</v>
      </c>
      <c r="K197" s="7">
        <v>117.2979</v>
      </c>
      <c r="L197" s="7">
        <v>117.8593</v>
      </c>
      <c r="M197" s="7">
        <v>118.05880000000001</v>
      </c>
      <c r="N197" s="7">
        <v>118.1494</v>
      </c>
      <c r="O197" s="11">
        <v>118.1494</v>
      </c>
      <c r="P197" s="7">
        <f t="shared" si="10"/>
        <v>0.64249906868462292</v>
      </c>
      <c r="Q197" s="7">
        <f t="shared" si="10"/>
        <v>0.16453896303351567</v>
      </c>
      <c r="R197" s="7">
        <f t="shared" si="10"/>
        <v>0.2505807978788992</v>
      </c>
      <c r="S197" s="7">
        <f t="shared" si="10"/>
        <v>0</v>
      </c>
      <c r="T197" s="7">
        <f t="shared" si="10"/>
        <v>0</v>
      </c>
      <c r="U197" s="7">
        <f t="shared" si="10"/>
        <v>0.74333311565785376</v>
      </c>
      <c r="V197" s="7">
        <f t="shared" si="10"/>
        <v>3.1813370656474355E-2</v>
      </c>
      <c r="W197" s="7">
        <f t="shared" si="10"/>
        <v>1.2192668028600367E-2</v>
      </c>
      <c r="X197" s="7">
        <f t="shared" si="10"/>
        <v>0.47861044400624919</v>
      </c>
      <c r="Y197" s="7">
        <f t="shared" si="10"/>
        <v>0.16926962912557639</v>
      </c>
      <c r="Z197" s="7">
        <f t="shared" si="10"/>
        <v>7.6741420376960384E-2</v>
      </c>
      <c r="AA197" s="7">
        <f t="shared" si="10"/>
        <v>0</v>
      </c>
      <c r="AB197" s="176"/>
      <c r="AC197" s="7"/>
      <c r="AO197" s="157"/>
      <c r="AZ197" s="98"/>
    </row>
    <row r="198" spans="2:52" x14ac:dyDescent="0.2">
      <c r="B198" s="48" t="s">
        <v>48</v>
      </c>
      <c r="C198" s="26">
        <v>101.0702</v>
      </c>
      <c r="D198" s="20">
        <v>101.4473</v>
      </c>
      <c r="E198" s="20">
        <v>101.7666</v>
      </c>
      <c r="F198" s="20">
        <v>100.97150000000001</v>
      </c>
      <c r="G198" s="20">
        <v>100.9855</v>
      </c>
      <c r="H198" s="20">
        <v>99.268039999999999</v>
      </c>
      <c r="I198" s="20">
        <v>98.587869999999995</v>
      </c>
      <c r="J198" s="20">
        <v>98.849080000000001</v>
      </c>
      <c r="K198" s="20">
        <v>100.1793</v>
      </c>
      <c r="L198" s="20">
        <v>99.796360000000007</v>
      </c>
      <c r="M198" s="20">
        <v>101.3593</v>
      </c>
      <c r="N198" s="20">
        <v>102.74630000000001</v>
      </c>
      <c r="O198" s="19">
        <v>102.6508</v>
      </c>
      <c r="P198" s="20">
        <f t="shared" si="10"/>
        <v>0.37310700879190767</v>
      </c>
      <c r="Q198" s="20">
        <f t="shared" si="10"/>
        <v>0.31474469995751325</v>
      </c>
      <c r="R198" s="20">
        <f t="shared" si="10"/>
        <v>-0.78129759665744059</v>
      </c>
      <c r="S198" s="20">
        <f t="shared" si="10"/>
        <v>1.3865298623864944E-2</v>
      </c>
      <c r="T198" s="20">
        <f t="shared" si="10"/>
        <v>-1.7006996053888952</v>
      </c>
      <c r="U198" s="20">
        <f t="shared" si="10"/>
        <v>-0.68518528219153307</v>
      </c>
      <c r="V198" s="20">
        <f t="shared" si="10"/>
        <v>0.26495145903852624</v>
      </c>
      <c r="W198" s="20">
        <f t="shared" si="10"/>
        <v>1.3457080227757274</v>
      </c>
      <c r="X198" s="20">
        <f t="shared" si="10"/>
        <v>-0.38225461747086548</v>
      </c>
      <c r="Y198" s="20">
        <f t="shared" si="10"/>
        <v>1.5661292656365395</v>
      </c>
      <c r="Z198" s="20">
        <f t="shared" si="10"/>
        <v>1.3683993476671608</v>
      </c>
      <c r="AA198" s="20">
        <f t="shared" si="10"/>
        <v>-9.2947385939932875E-2</v>
      </c>
      <c r="AB198" s="176"/>
      <c r="AC198" s="7"/>
      <c r="AO198" s="157"/>
      <c r="AZ198" s="98"/>
    </row>
    <row r="199" spans="2:52" x14ac:dyDescent="0.2">
      <c r="B199" s="48" t="s">
        <v>73</v>
      </c>
      <c r="C199" s="26">
        <v>109.3336</v>
      </c>
      <c r="D199" s="20">
        <v>110.1279</v>
      </c>
      <c r="E199" s="20">
        <v>110.19240000000001</v>
      </c>
      <c r="F199" s="20">
        <v>109.1036</v>
      </c>
      <c r="G199" s="20">
        <v>108.42959999999999</v>
      </c>
      <c r="H199" s="20">
        <v>106.74720000000001</v>
      </c>
      <c r="I199" s="20">
        <v>105.6581</v>
      </c>
      <c r="J199" s="20">
        <v>105.9209</v>
      </c>
      <c r="K199" s="20">
        <v>107.3691</v>
      </c>
      <c r="L199" s="20">
        <v>106.8049</v>
      </c>
      <c r="M199" s="20">
        <v>108.4701</v>
      </c>
      <c r="N199" s="20">
        <v>110.14449999999999</v>
      </c>
      <c r="O199" s="19">
        <v>110.62390000000001</v>
      </c>
      <c r="P199" s="20">
        <f t="shared" si="10"/>
        <v>0.72649213050699202</v>
      </c>
      <c r="Q199" s="20">
        <f t="shared" si="10"/>
        <v>5.856826471766878E-2</v>
      </c>
      <c r="R199" s="20">
        <f t="shared" si="10"/>
        <v>-0.9880899227169988</v>
      </c>
      <c r="S199" s="20">
        <f t="shared" si="10"/>
        <v>-0.61776146708266877</v>
      </c>
      <c r="T199" s="20">
        <f t="shared" si="10"/>
        <v>-1.5516058345691464</v>
      </c>
      <c r="U199" s="20">
        <f t="shared" si="10"/>
        <v>-1.0202609529805016</v>
      </c>
      <c r="V199" s="20">
        <f t="shared" si="10"/>
        <v>0.24872678952205141</v>
      </c>
      <c r="W199" s="20">
        <f t="shared" si="10"/>
        <v>1.3672466906908833</v>
      </c>
      <c r="X199" s="20">
        <f t="shared" si="10"/>
        <v>-0.52547706928715954</v>
      </c>
      <c r="Y199" s="20">
        <f t="shared" si="10"/>
        <v>1.5591044980146029</v>
      </c>
      <c r="Z199" s="20">
        <f t="shared" si="10"/>
        <v>1.543651199731531</v>
      </c>
      <c r="AA199" s="20">
        <f t="shared" si="10"/>
        <v>0.43524642628548182</v>
      </c>
      <c r="AB199" s="176"/>
      <c r="AC199" s="7"/>
      <c r="AO199" s="157"/>
      <c r="AZ199" s="98"/>
    </row>
    <row r="200" spans="2:52" x14ac:dyDescent="0.2">
      <c r="C200" s="176"/>
      <c r="AB200" s="176"/>
      <c r="AO200" s="157"/>
      <c r="AZ200" s="98"/>
    </row>
    <row r="201" spans="2:52" x14ac:dyDescent="0.2">
      <c r="B201" s="48" t="s">
        <v>64</v>
      </c>
      <c r="C201" s="176"/>
      <c r="AB201" s="176"/>
      <c r="AO201" s="157"/>
      <c r="AZ201" s="98"/>
    </row>
    <row r="202" spans="2:52" x14ac:dyDescent="0.2">
      <c r="B202" s="81" t="s">
        <v>49</v>
      </c>
      <c r="C202" s="183">
        <f t="shared" ref="C202:AB202" si="11">C26</f>
        <v>99.632540000000006</v>
      </c>
      <c r="D202" s="103">
        <f t="shared" si="11"/>
        <v>98.789609999999996</v>
      </c>
      <c r="E202" s="103">
        <f t="shared" si="11"/>
        <v>98.296949999999995</v>
      </c>
      <c r="F202" s="103">
        <f t="shared" si="11"/>
        <v>98.318979999999996</v>
      </c>
      <c r="G202" s="103">
        <f t="shared" si="11"/>
        <v>97.866789999999995</v>
      </c>
      <c r="H202" s="103">
        <f t="shared" si="11"/>
        <v>97.34348</v>
      </c>
      <c r="I202" s="103">
        <f t="shared" si="11"/>
        <v>96.778419999999997</v>
      </c>
      <c r="J202" s="103">
        <f t="shared" si="11"/>
        <v>96.037629999999993</v>
      </c>
      <c r="K202" s="103">
        <f t="shared" si="11"/>
        <v>95.941890000000001</v>
      </c>
      <c r="L202" s="103">
        <f t="shared" si="11"/>
        <v>96.09639</v>
      </c>
      <c r="M202" s="103">
        <f t="shared" si="11"/>
        <v>95.461619999999996</v>
      </c>
      <c r="N202" s="103">
        <f t="shared" si="11"/>
        <v>95.928240000000002</v>
      </c>
      <c r="O202" s="102">
        <f t="shared" si="11"/>
        <v>96.148259999999993</v>
      </c>
      <c r="P202" s="103">
        <f t="shared" si="11"/>
        <v>-0.84603885437429349</v>
      </c>
      <c r="Q202" s="103">
        <f t="shared" si="11"/>
        <v>-0.49869616855456844</v>
      </c>
      <c r="R202" s="103">
        <f t="shared" si="11"/>
        <v>2.2411682152905947E-2</v>
      </c>
      <c r="S202" s="103">
        <f t="shared" si="11"/>
        <v>-0.45992137021763407</v>
      </c>
      <c r="T202" s="103">
        <f t="shared" si="11"/>
        <v>-0.53471662859279956</v>
      </c>
      <c r="U202" s="103">
        <f t="shared" si="11"/>
        <v>-0.58048058277760628</v>
      </c>
      <c r="V202" s="103">
        <f t="shared" si="11"/>
        <v>-0.76544957026577221</v>
      </c>
      <c r="W202" s="103">
        <f t="shared" si="11"/>
        <v>-9.9690090228165953E-2</v>
      </c>
      <c r="X202" s="103">
        <f t="shared" si="11"/>
        <v>0.16103497648420179</v>
      </c>
      <c r="Y202" s="103">
        <f t="shared" si="11"/>
        <v>-0.66055551098225773</v>
      </c>
      <c r="Z202" s="103">
        <f t="shared" si="11"/>
        <v>0.48880377265754138</v>
      </c>
      <c r="AA202" s="103">
        <f t="shared" si="11"/>
        <v>0.22935894581198507</v>
      </c>
      <c r="AB202" s="197">
        <f t="shared" si="11"/>
        <v>96.912959662819731</v>
      </c>
      <c r="AO202" s="157"/>
      <c r="AZ202" s="98"/>
    </row>
    <row r="203" spans="2:52" x14ac:dyDescent="0.2">
      <c r="B203" s="81" t="s">
        <v>52</v>
      </c>
      <c r="C203" s="183">
        <f t="shared" ref="C203:AB203" si="12">C49</f>
        <v>94.158479999999997</v>
      </c>
      <c r="D203" s="103">
        <f t="shared" si="12"/>
        <v>92.419719999999998</v>
      </c>
      <c r="E203" s="103">
        <f t="shared" si="12"/>
        <v>91.233509999999995</v>
      </c>
      <c r="F203" s="103">
        <f t="shared" si="12"/>
        <v>92.084310000000002</v>
      </c>
      <c r="G203" s="103">
        <f t="shared" si="12"/>
        <v>91.553539999999998</v>
      </c>
      <c r="H203" s="103">
        <f t="shared" si="12"/>
        <v>90.524770000000004</v>
      </c>
      <c r="I203" s="103">
        <f t="shared" si="12"/>
        <v>90.431520000000006</v>
      </c>
      <c r="J203" s="103">
        <f t="shared" si="12"/>
        <v>91.587199999999996</v>
      </c>
      <c r="K203" s="103">
        <f t="shared" si="12"/>
        <v>91.830510000000004</v>
      </c>
      <c r="L203" s="103">
        <f t="shared" si="12"/>
        <v>92.411600000000007</v>
      </c>
      <c r="M203" s="103">
        <f t="shared" si="12"/>
        <v>93.115639999999999</v>
      </c>
      <c r="N203" s="103">
        <f t="shared" si="12"/>
        <v>93.949200000000005</v>
      </c>
      <c r="O203" s="102">
        <f t="shared" si="12"/>
        <v>94.104690000000005</v>
      </c>
      <c r="P203" s="103">
        <f t="shared" si="12"/>
        <v>-1.8466313389935769</v>
      </c>
      <c r="Q203" s="103">
        <f t="shared" si="12"/>
        <v>-1.283503131149935</v>
      </c>
      <c r="R203" s="103">
        <f t="shared" si="12"/>
        <v>0.9325520853028747</v>
      </c>
      <c r="S203" s="103">
        <f t="shared" si="12"/>
        <v>-0.57639569650899691</v>
      </c>
      <c r="T203" s="103">
        <f t="shared" si="12"/>
        <v>-1.1236812907507392</v>
      </c>
      <c r="U203" s="103">
        <f t="shared" si="12"/>
        <v>-0.10301047989406391</v>
      </c>
      <c r="V203" s="103">
        <f t="shared" si="12"/>
        <v>1.2779614895337263</v>
      </c>
      <c r="W203" s="103">
        <f t="shared" si="12"/>
        <v>0.26565939345236905</v>
      </c>
      <c r="X203" s="103">
        <f t="shared" si="12"/>
        <v>0.63278533463442943</v>
      </c>
      <c r="Y203" s="103">
        <f t="shared" si="12"/>
        <v>0.76185240813922916</v>
      </c>
      <c r="Z203" s="103">
        <f t="shared" si="12"/>
        <v>0.8951879619793256</v>
      </c>
      <c r="AA203" s="103">
        <f t="shared" si="12"/>
        <v>0.16550433638604728</v>
      </c>
      <c r="AB203" s="197">
        <f t="shared" si="12"/>
        <v>92.109589399636633</v>
      </c>
      <c r="AO203" s="157"/>
      <c r="AZ203" s="98"/>
    </row>
    <row r="204" spans="2:52" x14ac:dyDescent="0.2">
      <c r="B204" s="81" t="s">
        <v>53</v>
      </c>
      <c r="C204" s="183">
        <f t="shared" ref="C204:AB204" si="13">C70</f>
        <v>104.214</v>
      </c>
      <c r="D204" s="103">
        <f t="shared" si="13"/>
        <v>105.9423</v>
      </c>
      <c r="E204" s="103">
        <f t="shared" si="13"/>
        <v>107.3777</v>
      </c>
      <c r="F204" s="103">
        <f t="shared" si="13"/>
        <v>105.4379</v>
      </c>
      <c r="G204" s="103">
        <f t="shared" si="13"/>
        <v>105.7547</v>
      </c>
      <c r="H204" s="103">
        <f t="shared" si="13"/>
        <v>102.80329999999999</v>
      </c>
      <c r="I204" s="103">
        <f t="shared" si="13"/>
        <v>101.36579999999999</v>
      </c>
      <c r="J204" s="103">
        <f t="shared" si="13"/>
        <v>101.788</v>
      </c>
      <c r="K204" s="103">
        <f t="shared" si="13"/>
        <v>104.0925</v>
      </c>
      <c r="L204" s="103">
        <f t="shared" si="13"/>
        <v>103.43989999999999</v>
      </c>
      <c r="M204" s="103">
        <f t="shared" si="13"/>
        <v>106.6516</v>
      </c>
      <c r="N204" s="103">
        <f t="shared" si="13"/>
        <v>108.9563</v>
      </c>
      <c r="O204" s="102">
        <f t="shared" si="13"/>
        <v>108.6163</v>
      </c>
      <c r="P204" s="103">
        <f t="shared" si="13"/>
        <v>1.6584144164891517</v>
      </c>
      <c r="Q204" s="103">
        <f t="shared" si="13"/>
        <v>1.354888462870828</v>
      </c>
      <c r="R204" s="103">
        <f t="shared" si="13"/>
        <v>-1.8065203482659855</v>
      </c>
      <c r="S204" s="103">
        <f t="shared" si="13"/>
        <v>0.30046121935281395</v>
      </c>
      <c r="T204" s="103">
        <f t="shared" si="13"/>
        <v>-2.7907979503511493</v>
      </c>
      <c r="U204" s="103">
        <f t="shared" si="13"/>
        <v>-1.3983014163942209</v>
      </c>
      <c r="V204" s="103">
        <f t="shared" si="13"/>
        <v>0.41651128881733651</v>
      </c>
      <c r="W204" s="103">
        <f t="shared" si="13"/>
        <v>2.2640193343026729</v>
      </c>
      <c r="X204" s="103">
        <f t="shared" si="13"/>
        <v>-0.62694238297668581</v>
      </c>
      <c r="Y204" s="103">
        <f t="shared" si="13"/>
        <v>3.1048947263096807</v>
      </c>
      <c r="Z204" s="103">
        <f t="shared" si="13"/>
        <v>2.1609614858098678</v>
      </c>
      <c r="AA204" s="103">
        <f t="shared" si="13"/>
        <v>-0.31205171247555524</v>
      </c>
      <c r="AB204" s="197">
        <f t="shared" si="13"/>
        <v>105.19250184018975</v>
      </c>
      <c r="AO204" s="157"/>
      <c r="AZ204" s="98"/>
    </row>
    <row r="205" spans="2:52" x14ac:dyDescent="0.2">
      <c r="B205" s="81" t="s">
        <v>60</v>
      </c>
      <c r="C205" s="183">
        <f t="shared" ref="C205:AB205" si="14">C94</f>
        <v>99.314899999999994</v>
      </c>
      <c r="D205" s="103">
        <f t="shared" si="14"/>
        <v>98.804320000000004</v>
      </c>
      <c r="E205" s="103">
        <f t="shared" si="14"/>
        <v>97.895589999999999</v>
      </c>
      <c r="F205" s="103">
        <f t="shared" si="14"/>
        <v>98.25797</v>
      </c>
      <c r="G205" s="103">
        <f t="shared" si="14"/>
        <v>98.394909999999996</v>
      </c>
      <c r="H205" s="103">
        <f t="shared" si="14"/>
        <v>98.643780000000007</v>
      </c>
      <c r="I205" s="103">
        <f t="shared" si="14"/>
        <v>99.753119999999996</v>
      </c>
      <c r="J205" s="103">
        <f t="shared" si="14"/>
        <v>99.814480000000003</v>
      </c>
      <c r="K205" s="103">
        <f t="shared" si="14"/>
        <v>100.7461</v>
      </c>
      <c r="L205" s="103">
        <f t="shared" si="14"/>
        <v>99.618639999999999</v>
      </c>
      <c r="M205" s="103">
        <f t="shared" si="14"/>
        <v>99.242249999999999</v>
      </c>
      <c r="N205" s="103">
        <f t="shared" si="14"/>
        <v>99.240589999999997</v>
      </c>
      <c r="O205" s="102">
        <f t="shared" si="14"/>
        <v>99.319749999999999</v>
      </c>
      <c r="P205" s="103">
        <f t="shared" si="14"/>
        <v>-0.5141021135801277</v>
      </c>
      <c r="Q205" s="103">
        <f t="shared" si="14"/>
        <v>-0.91972699169429584</v>
      </c>
      <c r="R205" s="103">
        <f t="shared" si="14"/>
        <v>0.37016989222905927</v>
      </c>
      <c r="S205" s="103">
        <f t="shared" si="14"/>
        <v>0.1393678293984657</v>
      </c>
      <c r="T205" s="103">
        <f t="shared" si="14"/>
        <v>0.25292975012631325</v>
      </c>
      <c r="U205" s="103">
        <f t="shared" si="14"/>
        <v>1.1245919408197749</v>
      </c>
      <c r="V205" s="103">
        <f t="shared" si="14"/>
        <v>6.1511860481163534E-2</v>
      </c>
      <c r="W205" s="103">
        <f t="shared" si="14"/>
        <v>0.93335155380260981</v>
      </c>
      <c r="X205" s="103">
        <f t="shared" si="14"/>
        <v>-1.1191103179180131</v>
      </c>
      <c r="Y205" s="103">
        <f t="shared" si="14"/>
        <v>-0.37783089590462254</v>
      </c>
      <c r="Z205" s="103">
        <f t="shared" si="14"/>
        <v>-1.672674692483398E-3</v>
      </c>
      <c r="AA205" s="103">
        <f t="shared" si="14"/>
        <v>7.9765749075052531E-2</v>
      </c>
      <c r="AB205" s="197">
        <f t="shared" si="14"/>
        <v>99.145546210150428</v>
      </c>
      <c r="AO205" s="157"/>
      <c r="AZ205" s="98"/>
    </row>
    <row r="206" spans="2:52" x14ac:dyDescent="0.2">
      <c r="B206" s="81" t="s">
        <v>62</v>
      </c>
      <c r="C206" s="183">
        <f t="shared" ref="C206:AB206" si="15">C116</f>
        <v>101.8306</v>
      </c>
      <c r="D206" s="103">
        <f t="shared" si="15"/>
        <v>101.5296</v>
      </c>
      <c r="E206" s="103">
        <f t="shared" si="15"/>
        <v>105.8146</v>
      </c>
      <c r="F206" s="103">
        <f t="shared" si="15"/>
        <v>101.59829999999999</v>
      </c>
      <c r="G206" s="103">
        <f t="shared" si="15"/>
        <v>102.075</v>
      </c>
      <c r="H206" s="103">
        <f t="shared" si="15"/>
        <v>103.0228</v>
      </c>
      <c r="I206" s="103">
        <f t="shared" si="15"/>
        <v>104.1003</v>
      </c>
      <c r="J206" s="103">
        <f t="shared" si="15"/>
        <v>104.072</v>
      </c>
      <c r="K206" s="103">
        <f t="shared" si="15"/>
        <v>103.7199</v>
      </c>
      <c r="L206" s="103">
        <f t="shared" si="15"/>
        <v>102.872</v>
      </c>
      <c r="M206" s="103">
        <f t="shared" si="15"/>
        <v>102.97580000000001</v>
      </c>
      <c r="N206" s="103">
        <f t="shared" si="15"/>
        <v>102.2526</v>
      </c>
      <c r="O206" s="102">
        <f t="shared" si="15"/>
        <v>102.31789999999999</v>
      </c>
      <c r="P206" s="103">
        <f t="shared" si="15"/>
        <v>-0.29558894870500807</v>
      </c>
      <c r="Q206" s="103">
        <f t="shared" si="15"/>
        <v>4.2204440872415496</v>
      </c>
      <c r="R206" s="103">
        <f t="shared" si="15"/>
        <v>-3.984610819300932</v>
      </c>
      <c r="S206" s="103">
        <f t="shared" si="15"/>
        <v>0.46920076418602297</v>
      </c>
      <c r="T206" s="103">
        <f t="shared" si="15"/>
        <v>0.92853294146461018</v>
      </c>
      <c r="U206" s="103">
        <f t="shared" si="15"/>
        <v>1.0458849885656385</v>
      </c>
      <c r="V206" s="103">
        <f t="shared" si="15"/>
        <v>-2.7185320311278204E-2</v>
      </c>
      <c r="W206" s="103">
        <f t="shared" si="15"/>
        <v>-0.33832346836805982</v>
      </c>
      <c r="X206" s="103">
        <f t="shared" si="15"/>
        <v>-0.81749018269396301</v>
      </c>
      <c r="Y206" s="103">
        <f t="shared" si="15"/>
        <v>0.10090209192006258</v>
      </c>
      <c r="Z206" s="103">
        <f t="shared" si="15"/>
        <v>-0.70230092895612906</v>
      </c>
      <c r="AA206" s="103">
        <f t="shared" si="15"/>
        <v>6.3861456823585391E-2</v>
      </c>
      <c r="AB206" s="197">
        <f t="shared" si="15"/>
        <v>102.16633551469177</v>
      </c>
      <c r="AO206" s="157"/>
      <c r="AZ206" s="98"/>
    </row>
    <row r="207" spans="2:52" x14ac:dyDescent="0.2">
      <c r="B207" s="81" t="s">
        <v>82</v>
      </c>
      <c r="C207" s="183">
        <f t="shared" ref="C207:AB207" si="16">C136</f>
        <v>108.7594</v>
      </c>
      <c r="D207" s="103">
        <f t="shared" si="16"/>
        <v>108.64879999999999</v>
      </c>
      <c r="E207" s="103">
        <f t="shared" si="16"/>
        <v>109.44289999999999</v>
      </c>
      <c r="F207" s="103">
        <f t="shared" si="16"/>
        <v>103.6193</v>
      </c>
      <c r="G207" s="103">
        <f t="shared" si="16"/>
        <v>109.0121</v>
      </c>
      <c r="H207" s="103">
        <f t="shared" si="16"/>
        <v>110.37860000000001</v>
      </c>
      <c r="I207" s="103">
        <f t="shared" si="16"/>
        <v>111.3878</v>
      </c>
      <c r="J207" s="103">
        <f t="shared" si="16"/>
        <v>111.5017</v>
      </c>
      <c r="K207" s="103">
        <f t="shared" si="16"/>
        <v>111.34139999999999</v>
      </c>
      <c r="L207" s="103">
        <f t="shared" si="16"/>
        <v>110.0438</v>
      </c>
      <c r="M207" s="103">
        <f t="shared" si="16"/>
        <v>109.9216</v>
      </c>
      <c r="N207" s="103">
        <f t="shared" si="16"/>
        <v>108.8519</v>
      </c>
      <c r="O207" s="102">
        <f t="shared" si="16"/>
        <v>109.04430000000001</v>
      </c>
      <c r="P207" s="103">
        <f t="shared" si="16"/>
        <v>-0.10169235946502568</v>
      </c>
      <c r="Q207" s="103">
        <f t="shared" si="16"/>
        <v>0.73088704155039019</v>
      </c>
      <c r="R207" s="103">
        <f t="shared" si="16"/>
        <v>-5.3211309276344103</v>
      </c>
      <c r="S207" s="103">
        <f t="shared" si="16"/>
        <v>5.204435853166359</v>
      </c>
      <c r="T207" s="103">
        <f t="shared" si="16"/>
        <v>1.2535305713769407</v>
      </c>
      <c r="U207" s="103">
        <f t="shared" si="16"/>
        <v>0.91430766471036296</v>
      </c>
      <c r="V207" s="103">
        <f t="shared" si="16"/>
        <v>0.10225536369333178</v>
      </c>
      <c r="W207" s="103">
        <f t="shared" si="16"/>
        <v>-0.14376462421649763</v>
      </c>
      <c r="X207" s="103">
        <f t="shared" si="16"/>
        <v>-1.1654245410961139</v>
      </c>
      <c r="Y207" s="103">
        <f t="shared" si="16"/>
        <v>-0.11104669231706513</v>
      </c>
      <c r="Z207" s="103">
        <f t="shared" si="16"/>
        <v>-0.97314813467052652</v>
      </c>
      <c r="AA207" s="103">
        <f t="shared" si="16"/>
        <v>0.17675391977540708</v>
      </c>
      <c r="AB207" s="197">
        <f t="shared" si="16"/>
        <v>108.25446264800584</v>
      </c>
      <c r="AO207" s="157"/>
      <c r="AZ207" s="98"/>
    </row>
    <row r="208" spans="2:52" x14ac:dyDescent="0.2">
      <c r="B208" s="81" t="s">
        <v>85</v>
      </c>
      <c r="C208" s="183">
        <f t="shared" ref="C208:AB208" si="17">C158</f>
        <v>94.394450000000006</v>
      </c>
      <c r="D208" s="103">
        <f t="shared" si="17"/>
        <v>93.895060000000001</v>
      </c>
      <c r="E208" s="103">
        <f t="shared" si="17"/>
        <v>93.987560000000002</v>
      </c>
      <c r="F208" s="103">
        <f t="shared" si="17"/>
        <v>108.2363</v>
      </c>
      <c r="G208" s="103">
        <f t="shared" si="17"/>
        <v>94.614750000000001</v>
      </c>
      <c r="H208" s="103">
        <f t="shared" si="17"/>
        <v>95.116010000000003</v>
      </c>
      <c r="I208" s="103">
        <f t="shared" si="17"/>
        <v>96.27534</v>
      </c>
      <c r="J208" s="103">
        <f t="shared" si="17"/>
        <v>96.09299</v>
      </c>
      <c r="K208" s="103">
        <f t="shared" si="17"/>
        <v>95.539280000000005</v>
      </c>
      <c r="L208" s="103">
        <f t="shared" si="17"/>
        <v>95.175460000000001</v>
      </c>
      <c r="M208" s="103">
        <f t="shared" si="17"/>
        <v>95.528720000000007</v>
      </c>
      <c r="N208" s="103">
        <f t="shared" si="17"/>
        <v>95.170850000000002</v>
      </c>
      <c r="O208" s="102">
        <f t="shared" si="17"/>
        <v>95.102400000000003</v>
      </c>
      <c r="P208" s="103">
        <f t="shared" si="17"/>
        <v>-0.52904593437432523</v>
      </c>
      <c r="Q208" s="103">
        <f t="shared" si="17"/>
        <v>9.8514234934192632E-2</v>
      </c>
      <c r="R208" s="103">
        <f t="shared" si="17"/>
        <v>15.160240355212965</v>
      </c>
      <c r="S208" s="103">
        <f t="shared" si="17"/>
        <v>-12.585010758867405</v>
      </c>
      <c r="T208" s="103">
        <f t="shared" si="17"/>
        <v>0.52979054534309089</v>
      </c>
      <c r="U208" s="103">
        <f t="shared" si="17"/>
        <v>1.2188589491926722</v>
      </c>
      <c r="V208" s="103">
        <f t="shared" si="17"/>
        <v>-0.18940468036778635</v>
      </c>
      <c r="W208" s="103">
        <f t="shared" si="17"/>
        <v>-0.57622309390101734</v>
      </c>
      <c r="X208" s="103">
        <f t="shared" si="17"/>
        <v>-0.3808067215913748</v>
      </c>
      <c r="Y208" s="103">
        <f t="shared" si="17"/>
        <v>0.37116710547026083</v>
      </c>
      <c r="Z208" s="103">
        <f t="shared" si="17"/>
        <v>-0.37462032360530467</v>
      </c>
      <c r="AA208" s="103">
        <f t="shared" si="17"/>
        <v>-7.1923283232206675E-2</v>
      </c>
      <c r="AB208" s="197">
        <f t="shared" si="17"/>
        <v>95.859536291683725</v>
      </c>
      <c r="AO208" s="157"/>
      <c r="AZ208" s="98"/>
    </row>
    <row r="209" spans="2:52" x14ac:dyDescent="0.2">
      <c r="B209" s="81" t="s">
        <v>63</v>
      </c>
      <c r="C209" s="183">
        <f t="shared" ref="C209:AB209" si="18">C178</f>
        <v>101.09229999999999</v>
      </c>
      <c r="D209" s="103">
        <f t="shared" si="18"/>
        <v>101.44970000000001</v>
      </c>
      <c r="E209" s="103">
        <f t="shared" si="18"/>
        <v>101.773</v>
      </c>
      <c r="F209" s="103">
        <f t="shared" si="18"/>
        <v>100.9897</v>
      </c>
      <c r="G209" s="103">
        <f t="shared" si="18"/>
        <v>101.01730000000001</v>
      </c>
      <c r="H209" s="103">
        <f t="shared" si="18"/>
        <v>99.377309999999994</v>
      </c>
      <c r="I209" s="103">
        <f t="shared" si="18"/>
        <v>98.748429999999999</v>
      </c>
      <c r="J209" s="103">
        <f t="shared" si="18"/>
        <v>99.000879999999995</v>
      </c>
      <c r="K209" s="103">
        <f t="shared" si="18"/>
        <v>100.282</v>
      </c>
      <c r="L209" s="103">
        <f t="shared" si="18"/>
        <v>99.885580000000004</v>
      </c>
      <c r="M209" s="103">
        <f t="shared" si="18"/>
        <v>101.4063</v>
      </c>
      <c r="N209" s="103">
        <f t="shared" si="18"/>
        <v>102.732</v>
      </c>
      <c r="O209" s="102">
        <f t="shared" si="18"/>
        <v>102.64109999999999</v>
      </c>
      <c r="P209" s="103">
        <f t="shared" si="18"/>
        <v>0.35353830113669649</v>
      </c>
      <c r="Q209" s="103">
        <f t="shared" si="18"/>
        <v>0.31868009466759289</v>
      </c>
      <c r="R209" s="103">
        <f t="shared" si="18"/>
        <v>-0.7696540339775747</v>
      </c>
      <c r="S209" s="103">
        <f t="shared" si="18"/>
        <v>2.7329519743109178E-2</v>
      </c>
      <c r="T209" s="103">
        <f t="shared" si="18"/>
        <v>-1.6234743949798811</v>
      </c>
      <c r="U209" s="103">
        <f t="shared" si="18"/>
        <v>-0.63282051003392548</v>
      </c>
      <c r="V209" s="103">
        <f t="shared" si="18"/>
        <v>0.25564963412582464</v>
      </c>
      <c r="W209" s="103">
        <f t="shared" si="18"/>
        <v>1.2940491034019106</v>
      </c>
      <c r="X209" s="103">
        <f t="shared" si="18"/>
        <v>-0.39530523922537647</v>
      </c>
      <c r="Y209" s="103">
        <f t="shared" si="18"/>
        <v>1.5224620010215659</v>
      </c>
      <c r="Z209" s="103">
        <f t="shared" si="18"/>
        <v>1.3073152259770819</v>
      </c>
      <c r="AA209" s="103">
        <f t="shared" si="18"/>
        <v>-8.848265389557769E-2</v>
      </c>
      <c r="AB209" s="197">
        <f t="shared" si="18"/>
        <v>100.77892438550367</v>
      </c>
      <c r="AO209" s="157"/>
      <c r="AZ209" s="98"/>
    </row>
    <row r="210" spans="2:52" x14ac:dyDescent="0.2">
      <c r="B210" s="81" t="s">
        <v>279</v>
      </c>
      <c r="C210" s="183">
        <f t="shared" ref="C210:AB210" si="19">C198</f>
        <v>101.0702</v>
      </c>
      <c r="D210" s="103">
        <f t="shared" si="19"/>
        <v>101.4473</v>
      </c>
      <c r="E210" s="103">
        <f t="shared" si="19"/>
        <v>101.7666</v>
      </c>
      <c r="F210" s="103">
        <f t="shared" si="19"/>
        <v>100.97150000000001</v>
      </c>
      <c r="G210" s="103">
        <f t="shared" si="19"/>
        <v>100.9855</v>
      </c>
      <c r="H210" s="103">
        <f t="shared" si="19"/>
        <v>99.268039999999999</v>
      </c>
      <c r="I210" s="103">
        <f t="shared" si="19"/>
        <v>98.587869999999995</v>
      </c>
      <c r="J210" s="103">
        <f t="shared" si="19"/>
        <v>98.849080000000001</v>
      </c>
      <c r="K210" s="103">
        <f t="shared" si="19"/>
        <v>100.1793</v>
      </c>
      <c r="L210" s="103">
        <f t="shared" si="19"/>
        <v>99.796360000000007</v>
      </c>
      <c r="M210" s="103">
        <f t="shared" si="19"/>
        <v>101.3593</v>
      </c>
      <c r="N210" s="103">
        <f t="shared" si="19"/>
        <v>102.74630000000001</v>
      </c>
      <c r="O210" s="102">
        <f t="shared" si="19"/>
        <v>102.6508</v>
      </c>
      <c r="P210" s="103">
        <f t="shared" si="19"/>
        <v>0.37310700879190767</v>
      </c>
      <c r="Q210" s="103">
        <f t="shared" si="19"/>
        <v>0.31474469995751325</v>
      </c>
      <c r="R210" s="103">
        <f t="shared" si="19"/>
        <v>-0.78129759665744059</v>
      </c>
      <c r="S210" s="103">
        <f t="shared" si="19"/>
        <v>1.3865298623864944E-2</v>
      </c>
      <c r="T210" s="103">
        <f t="shared" si="19"/>
        <v>-1.7006996053888952</v>
      </c>
      <c r="U210" s="103">
        <f t="shared" si="19"/>
        <v>-0.68518528219153307</v>
      </c>
      <c r="V210" s="103">
        <f t="shared" si="19"/>
        <v>0.26495145903852624</v>
      </c>
      <c r="W210" s="103">
        <f t="shared" si="19"/>
        <v>1.3457080227757274</v>
      </c>
      <c r="X210" s="103">
        <f t="shared" si="19"/>
        <v>-0.38225461747086548</v>
      </c>
      <c r="Y210" s="103">
        <f t="shared" si="19"/>
        <v>1.5661292656365395</v>
      </c>
      <c r="Z210" s="103">
        <f t="shared" si="19"/>
        <v>1.3683993476671608</v>
      </c>
      <c r="AA210" s="103">
        <f t="shared" si="19"/>
        <v>-9.2947385939932875E-2</v>
      </c>
      <c r="AB210" s="197">
        <f t="shared" si="19"/>
        <v>0</v>
      </c>
      <c r="AO210" s="157"/>
      <c r="AZ210" s="98"/>
    </row>
    <row r="211" spans="2:52" x14ac:dyDescent="0.2">
      <c r="B211" s="48" t="s">
        <v>280</v>
      </c>
      <c r="C211" s="1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11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14"/>
      <c r="AO211" s="157"/>
      <c r="AZ211" s="98"/>
    </row>
    <row r="212" spans="2:52" x14ac:dyDescent="0.2">
      <c r="B212" s="104" t="s">
        <v>49</v>
      </c>
      <c r="C212" s="184">
        <f t="shared" ref="C212:AB212" si="20">C7</f>
        <v>126.4405</v>
      </c>
      <c r="D212" s="106">
        <f t="shared" si="20"/>
        <v>126.08369999999999</v>
      </c>
      <c r="E212" s="106">
        <f t="shared" si="20"/>
        <v>125.3674</v>
      </c>
      <c r="F212" s="106">
        <f t="shared" si="20"/>
        <v>125.3278</v>
      </c>
      <c r="G212" s="106">
        <f t="shared" si="20"/>
        <v>123.8788</v>
      </c>
      <c r="H212" s="106">
        <f t="shared" si="20"/>
        <v>123.7529</v>
      </c>
      <c r="I212" s="106">
        <f t="shared" si="20"/>
        <v>123.12309999999999</v>
      </c>
      <c r="J212" s="106">
        <f t="shared" si="20"/>
        <v>122.6965</v>
      </c>
      <c r="K212" s="106">
        <f t="shared" si="20"/>
        <v>122.938</v>
      </c>
      <c r="L212" s="106">
        <f t="shared" si="20"/>
        <v>123.22750000000001</v>
      </c>
      <c r="M212" s="106">
        <f t="shared" si="20"/>
        <v>122.608</v>
      </c>
      <c r="N212" s="106">
        <f t="shared" si="20"/>
        <v>123.631</v>
      </c>
      <c r="O212" s="105">
        <f t="shared" si="20"/>
        <v>124.8766</v>
      </c>
      <c r="P212" s="106">
        <f t="shared" si="20"/>
        <v>-0.2821880647419196</v>
      </c>
      <c r="Q212" s="106">
        <f t="shared" si="20"/>
        <v>-0.56811467303068497</v>
      </c>
      <c r="R212" s="106">
        <f t="shared" si="20"/>
        <v>-3.1587159022207677E-2</v>
      </c>
      <c r="S212" s="106">
        <f t="shared" si="20"/>
        <v>-1.1561680648666921</v>
      </c>
      <c r="T212" s="106">
        <f t="shared" si="20"/>
        <v>-0.10163159475229133</v>
      </c>
      <c r="U212" s="106">
        <f t="shared" si="20"/>
        <v>-0.50891736678494248</v>
      </c>
      <c r="V212" s="106">
        <f t="shared" si="20"/>
        <v>-0.34648250409548936</v>
      </c>
      <c r="W212" s="106">
        <f t="shared" si="20"/>
        <v>0.19682713035824331</v>
      </c>
      <c r="X212" s="106">
        <f t="shared" si="20"/>
        <v>0.23548455318941566</v>
      </c>
      <c r="Y212" s="106">
        <f t="shared" si="20"/>
        <v>-0.50272869286482491</v>
      </c>
      <c r="Z212" s="106">
        <f t="shared" si="20"/>
        <v>0.8343664361216202</v>
      </c>
      <c r="AA212" s="106">
        <f t="shared" si="20"/>
        <v>1.0075142965760981</v>
      </c>
      <c r="AB212" s="198">
        <f t="shared" si="20"/>
        <v>123.95927500000001</v>
      </c>
      <c r="AO212" s="157"/>
      <c r="AZ212" s="98"/>
    </row>
    <row r="213" spans="2:52" x14ac:dyDescent="0.2">
      <c r="B213" s="104" t="s">
        <v>52</v>
      </c>
      <c r="C213" s="184">
        <f t="shared" ref="C213:AB213" si="21">C29</f>
        <v>117.3275</v>
      </c>
      <c r="D213" s="106">
        <f t="shared" si="21"/>
        <v>116.056</v>
      </c>
      <c r="E213" s="106">
        <f t="shared" si="21"/>
        <v>114.6237</v>
      </c>
      <c r="F213" s="106">
        <f t="shared" si="21"/>
        <v>115.6825</v>
      </c>
      <c r="G213" s="106">
        <f t="shared" si="21"/>
        <v>114.38890000000001</v>
      </c>
      <c r="H213" s="106">
        <f t="shared" si="21"/>
        <v>113.53579999999999</v>
      </c>
      <c r="I213" s="106">
        <f t="shared" si="21"/>
        <v>113.53270000000001</v>
      </c>
      <c r="J213" s="106">
        <f t="shared" si="21"/>
        <v>115.43470000000001</v>
      </c>
      <c r="K213" s="106">
        <f t="shared" si="21"/>
        <v>116.0018</v>
      </c>
      <c r="L213" s="106">
        <f t="shared" si="21"/>
        <v>116.79989999999999</v>
      </c>
      <c r="M213" s="106">
        <f t="shared" si="21"/>
        <v>117.8946</v>
      </c>
      <c r="N213" s="106">
        <f t="shared" si="21"/>
        <v>119.35080000000001</v>
      </c>
      <c r="O213" s="105">
        <f t="shared" si="21"/>
        <v>120.3002</v>
      </c>
      <c r="P213" s="106">
        <f t="shared" si="21"/>
        <v>-1.0837186507851979</v>
      </c>
      <c r="Q213" s="106">
        <f t="shared" si="21"/>
        <v>-1.2341455848900513</v>
      </c>
      <c r="R213" s="106">
        <f t="shared" si="21"/>
        <v>0.92371821883258443</v>
      </c>
      <c r="S213" s="106">
        <f t="shared" si="21"/>
        <v>-1.1182330948933485</v>
      </c>
      <c r="T213" s="106">
        <f t="shared" si="21"/>
        <v>-0.74578914562515408</v>
      </c>
      <c r="U213" s="106">
        <f t="shared" si="21"/>
        <v>-2.7304163092075123E-3</v>
      </c>
      <c r="V213" s="106">
        <f t="shared" si="21"/>
        <v>1.6752882649668339</v>
      </c>
      <c r="W213" s="106">
        <f t="shared" si="21"/>
        <v>0.49127342125027951</v>
      </c>
      <c r="X213" s="106">
        <f t="shared" si="21"/>
        <v>0.68800656541535643</v>
      </c>
      <c r="Y213" s="106">
        <f t="shared" si="21"/>
        <v>0.93724395311982556</v>
      </c>
      <c r="Z213" s="106">
        <f t="shared" si="21"/>
        <v>1.235171076537865</v>
      </c>
      <c r="AA213" s="106">
        <f t="shared" si="21"/>
        <v>0.79547016023352768</v>
      </c>
      <c r="AB213" s="198">
        <f t="shared" si="21"/>
        <v>116.13346666666666</v>
      </c>
      <c r="AO213" s="157"/>
      <c r="AZ213" s="98"/>
    </row>
    <row r="214" spans="2:52" x14ac:dyDescent="0.2">
      <c r="B214" s="104" t="s">
        <v>53</v>
      </c>
      <c r="C214" s="184">
        <f t="shared" ref="C214:AB214" si="22">C52</f>
        <v>131.0917</v>
      </c>
      <c r="D214" s="106">
        <f t="shared" si="22"/>
        <v>134.2577</v>
      </c>
      <c r="E214" s="106">
        <f t="shared" si="22"/>
        <v>136.23249999999999</v>
      </c>
      <c r="F214" s="106">
        <f t="shared" si="22"/>
        <v>133.7611</v>
      </c>
      <c r="G214" s="106">
        <f t="shared" si="22"/>
        <v>133.35659999999999</v>
      </c>
      <c r="H214" s="106">
        <f t="shared" si="22"/>
        <v>130.10050000000001</v>
      </c>
      <c r="I214" s="106">
        <f t="shared" si="22"/>
        <v>128.62469999999999</v>
      </c>
      <c r="J214" s="106">
        <f t="shared" si="22"/>
        <v>129.71039999999999</v>
      </c>
      <c r="K214" s="106">
        <f t="shared" si="22"/>
        <v>132.91239999999999</v>
      </c>
      <c r="L214" s="106">
        <f t="shared" si="22"/>
        <v>132.20419999999999</v>
      </c>
      <c r="M214" s="106">
        <f t="shared" si="22"/>
        <v>136.4522</v>
      </c>
      <c r="N214" s="106">
        <f t="shared" si="22"/>
        <v>139.81489999999999</v>
      </c>
      <c r="O214" s="105">
        <f t="shared" si="22"/>
        <v>140.30869999999999</v>
      </c>
      <c r="P214" s="106">
        <f t="shared" si="22"/>
        <v>2.4151033208052048</v>
      </c>
      <c r="Q214" s="106">
        <f t="shared" si="22"/>
        <v>1.4709025999998417</v>
      </c>
      <c r="R214" s="106">
        <f t="shared" si="22"/>
        <v>-1.8141045638889315</v>
      </c>
      <c r="S214" s="106">
        <f t="shared" si="22"/>
        <v>-0.30240480976906814</v>
      </c>
      <c r="T214" s="106">
        <f t="shared" si="22"/>
        <v>-2.4416489322613018</v>
      </c>
      <c r="U214" s="106">
        <f t="shared" si="22"/>
        <v>-1.1343538264649411</v>
      </c>
      <c r="V214" s="106">
        <f t="shared" si="22"/>
        <v>0.84408360136117166</v>
      </c>
      <c r="W214" s="106">
        <f t="shared" si="22"/>
        <v>2.4685761511798581</v>
      </c>
      <c r="X214" s="106">
        <f t="shared" si="22"/>
        <v>-0.53283215110102977</v>
      </c>
      <c r="Y214" s="106">
        <f t="shared" si="22"/>
        <v>3.2132110780141776</v>
      </c>
      <c r="Z214" s="106">
        <f t="shared" si="22"/>
        <v>2.4643794676817152</v>
      </c>
      <c r="AA214" s="106">
        <f t="shared" si="22"/>
        <v>0.35318124177036436</v>
      </c>
      <c r="AB214" s="198">
        <f t="shared" si="22"/>
        <v>133.97799166666667</v>
      </c>
      <c r="AO214" s="157"/>
      <c r="AZ214" s="98"/>
    </row>
    <row r="215" spans="2:52" x14ac:dyDescent="0.2">
      <c r="B215" s="104" t="s">
        <v>60</v>
      </c>
      <c r="C215" s="184">
        <f t="shared" ref="C215:AB215" si="23">C73</f>
        <v>120.4496</v>
      </c>
      <c r="D215" s="106">
        <f t="shared" si="23"/>
        <v>119.9187</v>
      </c>
      <c r="E215" s="106">
        <f t="shared" si="23"/>
        <v>118.9166</v>
      </c>
      <c r="F215" s="106">
        <f t="shared" si="23"/>
        <v>119.18980000000001</v>
      </c>
      <c r="G215" s="106">
        <f t="shared" si="23"/>
        <v>118.935</v>
      </c>
      <c r="H215" s="106">
        <f t="shared" si="23"/>
        <v>119.6657</v>
      </c>
      <c r="I215" s="106">
        <f t="shared" si="23"/>
        <v>121.1716</v>
      </c>
      <c r="J215" s="106">
        <f t="shared" si="23"/>
        <v>121.2598</v>
      </c>
      <c r="K215" s="106">
        <f t="shared" si="23"/>
        <v>122.7837</v>
      </c>
      <c r="L215" s="106">
        <f t="shared" si="23"/>
        <v>121.389</v>
      </c>
      <c r="M215" s="106">
        <f t="shared" si="23"/>
        <v>121.05549999999999</v>
      </c>
      <c r="N215" s="106">
        <f t="shared" si="23"/>
        <v>121.0514</v>
      </c>
      <c r="O215" s="105">
        <f t="shared" si="23"/>
        <v>121.72110000000001</v>
      </c>
      <c r="P215" s="106">
        <f t="shared" si="23"/>
        <v>-0.44076526613621186</v>
      </c>
      <c r="Q215" s="106">
        <f t="shared" si="23"/>
        <v>-0.83564948586000232</v>
      </c>
      <c r="R215" s="106">
        <f t="shared" si="23"/>
        <v>0.22974084358281582</v>
      </c>
      <c r="S215" s="106">
        <f t="shared" si="23"/>
        <v>-0.21377668223287816</v>
      </c>
      <c r="T215" s="106">
        <f t="shared" si="23"/>
        <v>0.61436919325681993</v>
      </c>
      <c r="U215" s="106">
        <f t="shared" si="23"/>
        <v>1.2584224217967195</v>
      </c>
      <c r="V215" s="106">
        <f t="shared" si="23"/>
        <v>7.2789333474180831E-2</v>
      </c>
      <c r="W215" s="106">
        <f t="shared" si="23"/>
        <v>1.256723167941888</v>
      </c>
      <c r="X215" s="106">
        <f t="shared" si="23"/>
        <v>-1.1358999606625313</v>
      </c>
      <c r="Y215" s="106">
        <f t="shared" si="23"/>
        <v>-0.27473659063012368</v>
      </c>
      <c r="Z215" s="106">
        <f t="shared" si="23"/>
        <v>-3.3868762674921817E-3</v>
      </c>
      <c r="AA215" s="106">
        <f t="shared" si="23"/>
        <v>0.55323606335821474</v>
      </c>
      <c r="AB215" s="198">
        <f t="shared" si="23"/>
        <v>120.58815833333334</v>
      </c>
      <c r="AO215" s="157"/>
      <c r="AZ215" s="98"/>
    </row>
    <row r="216" spans="2:52" x14ac:dyDescent="0.2">
      <c r="B216" s="104" t="s">
        <v>62</v>
      </c>
      <c r="C216" s="184">
        <f t="shared" ref="C216:AB216" si="24">C97</f>
        <v>124.2419</v>
      </c>
      <c r="D216" s="106">
        <f t="shared" si="24"/>
        <v>124.4611</v>
      </c>
      <c r="E216" s="106">
        <f t="shared" si="24"/>
        <v>104.7984</v>
      </c>
      <c r="F216" s="106">
        <f t="shared" si="24"/>
        <v>125.16070000000001</v>
      </c>
      <c r="G216" s="106">
        <f t="shared" si="24"/>
        <v>125.2355</v>
      </c>
      <c r="H216" s="106">
        <f t="shared" si="24"/>
        <v>126.5377</v>
      </c>
      <c r="I216" s="106">
        <f t="shared" si="24"/>
        <v>128.2269</v>
      </c>
      <c r="J216" s="106">
        <f t="shared" si="24"/>
        <v>128.35079999999999</v>
      </c>
      <c r="K216" s="106">
        <f t="shared" si="24"/>
        <v>127.962</v>
      </c>
      <c r="L216" s="106">
        <f t="shared" si="24"/>
        <v>127.00190000000001</v>
      </c>
      <c r="M216" s="106">
        <f t="shared" si="24"/>
        <v>127.3652</v>
      </c>
      <c r="N216" s="106">
        <f t="shared" si="24"/>
        <v>126.78189999999999</v>
      </c>
      <c r="O216" s="105">
        <f t="shared" si="24"/>
        <v>127.6695</v>
      </c>
      <c r="P216" s="106">
        <f t="shared" si="24"/>
        <v>0.17643001274127387</v>
      </c>
      <c r="Q216" s="106">
        <f t="shared" si="24"/>
        <v>-15.7982694994661</v>
      </c>
      <c r="R216" s="106">
        <f t="shared" si="24"/>
        <v>19.429972213316237</v>
      </c>
      <c r="S216" s="106">
        <f t="shared" si="24"/>
        <v>5.9763168470611139E-2</v>
      </c>
      <c r="T216" s="106">
        <f t="shared" si="24"/>
        <v>1.0398010148879504</v>
      </c>
      <c r="U216" s="106">
        <f t="shared" si="24"/>
        <v>1.3349381251595371</v>
      </c>
      <c r="V216" s="106">
        <f t="shared" si="24"/>
        <v>9.6625591042122913E-2</v>
      </c>
      <c r="W216" s="106">
        <f t="shared" si="24"/>
        <v>-0.30291981039462879</v>
      </c>
      <c r="X216" s="106">
        <f t="shared" si="24"/>
        <v>-0.75030087057094841</v>
      </c>
      <c r="Y216" s="106">
        <f t="shared" si="24"/>
        <v>0.28605871250744697</v>
      </c>
      <c r="Z216" s="106">
        <f t="shared" si="24"/>
        <v>-0.45797439174908711</v>
      </c>
      <c r="AA216" s="106">
        <f t="shared" si="24"/>
        <v>0.70009993540087845</v>
      </c>
      <c r="AB216" s="198">
        <f t="shared" si="24"/>
        <v>124.96263333333332</v>
      </c>
      <c r="AO216" s="157"/>
      <c r="AZ216" s="98"/>
    </row>
    <row r="217" spans="2:52" x14ac:dyDescent="0.2">
      <c r="B217" s="104" t="s">
        <v>82</v>
      </c>
      <c r="C217" s="184">
        <f t="shared" ref="C217:AB217" si="25">C119</f>
        <v>133.35329999999999</v>
      </c>
      <c r="D217" s="106">
        <f t="shared" si="25"/>
        <v>133.797</v>
      </c>
      <c r="E217" s="106">
        <f t="shared" si="25"/>
        <v>135.0522</v>
      </c>
      <c r="F217" s="106">
        <f t="shared" si="25"/>
        <v>102.4148</v>
      </c>
      <c r="G217" s="106">
        <f t="shared" si="25"/>
        <v>134.53989999999999</v>
      </c>
      <c r="H217" s="106">
        <f t="shared" si="25"/>
        <v>136.34630000000001</v>
      </c>
      <c r="I217" s="106">
        <f t="shared" si="25"/>
        <v>137.91540000000001</v>
      </c>
      <c r="J217" s="106">
        <f t="shared" si="25"/>
        <v>138.23779999999999</v>
      </c>
      <c r="K217" s="106">
        <f t="shared" si="25"/>
        <v>138.05359999999999</v>
      </c>
      <c r="L217" s="106">
        <f t="shared" si="25"/>
        <v>136.52459999999999</v>
      </c>
      <c r="M217" s="106">
        <f t="shared" si="25"/>
        <v>136.56360000000001</v>
      </c>
      <c r="N217" s="106">
        <f t="shared" si="25"/>
        <v>135.6241</v>
      </c>
      <c r="O217" s="105">
        <f t="shared" si="25"/>
        <v>136.70400000000001</v>
      </c>
      <c r="P217" s="106">
        <f t="shared" si="25"/>
        <v>0.33272517440513805</v>
      </c>
      <c r="Q217" s="106">
        <f t="shared" si="25"/>
        <v>0.93813762640418108</v>
      </c>
      <c r="R217" s="106">
        <f t="shared" si="25"/>
        <v>-24.166507468963854</v>
      </c>
      <c r="S217" s="106">
        <f t="shared" si="25"/>
        <v>31.367634365345626</v>
      </c>
      <c r="T217" s="106">
        <f t="shared" si="25"/>
        <v>1.3426500242679125</v>
      </c>
      <c r="U217" s="106">
        <f t="shared" si="25"/>
        <v>1.1508196408703364</v>
      </c>
      <c r="V217" s="106">
        <f t="shared" si="25"/>
        <v>0.23376649743247496</v>
      </c>
      <c r="W217" s="106">
        <f t="shared" si="25"/>
        <v>-0.1332486483436543</v>
      </c>
      <c r="X217" s="106">
        <f t="shared" si="25"/>
        <v>-1.1075408392102752</v>
      </c>
      <c r="Y217" s="106">
        <f t="shared" si="25"/>
        <v>2.8566280362671413E-2</v>
      </c>
      <c r="Z217" s="106">
        <f t="shared" si="25"/>
        <v>-0.6879578452823516</v>
      </c>
      <c r="AA217" s="106">
        <f t="shared" si="25"/>
        <v>0.79624491517363749</v>
      </c>
      <c r="AB217" s="198">
        <f t="shared" si="25"/>
        <v>133.48110833333331</v>
      </c>
      <c r="AO217" s="157"/>
      <c r="AZ217" s="98"/>
    </row>
    <row r="218" spans="2:52" x14ac:dyDescent="0.2">
      <c r="B218" s="104" t="s">
        <v>85</v>
      </c>
      <c r="C218" s="184">
        <f t="shared" ref="C218:AB218" si="26">C119</f>
        <v>133.35329999999999</v>
      </c>
      <c r="D218" s="106">
        <f t="shared" si="26"/>
        <v>133.797</v>
      </c>
      <c r="E218" s="106">
        <f t="shared" si="26"/>
        <v>135.0522</v>
      </c>
      <c r="F218" s="106">
        <f t="shared" si="26"/>
        <v>102.4148</v>
      </c>
      <c r="G218" s="106">
        <f t="shared" si="26"/>
        <v>134.53989999999999</v>
      </c>
      <c r="H218" s="106">
        <f t="shared" si="26"/>
        <v>136.34630000000001</v>
      </c>
      <c r="I218" s="106">
        <f t="shared" si="26"/>
        <v>137.91540000000001</v>
      </c>
      <c r="J218" s="106">
        <f t="shared" si="26"/>
        <v>138.23779999999999</v>
      </c>
      <c r="K218" s="106">
        <f t="shared" si="26"/>
        <v>138.05359999999999</v>
      </c>
      <c r="L218" s="106">
        <f t="shared" si="26"/>
        <v>136.52459999999999</v>
      </c>
      <c r="M218" s="106">
        <f t="shared" si="26"/>
        <v>136.56360000000001</v>
      </c>
      <c r="N218" s="106">
        <f t="shared" si="26"/>
        <v>135.6241</v>
      </c>
      <c r="O218" s="105">
        <f t="shared" si="26"/>
        <v>136.70400000000001</v>
      </c>
      <c r="P218" s="106">
        <f t="shared" si="26"/>
        <v>0.33272517440513805</v>
      </c>
      <c r="Q218" s="106">
        <f t="shared" si="26"/>
        <v>0.93813762640418108</v>
      </c>
      <c r="R218" s="106">
        <f t="shared" si="26"/>
        <v>-24.166507468963854</v>
      </c>
      <c r="S218" s="106">
        <f t="shared" si="26"/>
        <v>31.367634365345626</v>
      </c>
      <c r="T218" s="106">
        <f t="shared" si="26"/>
        <v>1.3426500242679125</v>
      </c>
      <c r="U218" s="106">
        <f t="shared" si="26"/>
        <v>1.1508196408703364</v>
      </c>
      <c r="V218" s="106">
        <f t="shared" si="26"/>
        <v>0.23376649743247496</v>
      </c>
      <c r="W218" s="106">
        <f t="shared" si="26"/>
        <v>-0.1332486483436543</v>
      </c>
      <c r="X218" s="106">
        <f t="shared" si="26"/>
        <v>-1.1075408392102752</v>
      </c>
      <c r="Y218" s="106">
        <f t="shared" si="26"/>
        <v>2.8566280362671413E-2</v>
      </c>
      <c r="Z218" s="106">
        <f t="shared" si="26"/>
        <v>-0.6879578452823516</v>
      </c>
      <c r="AA218" s="106">
        <f t="shared" si="26"/>
        <v>0.79624491517363749</v>
      </c>
      <c r="AB218" s="198">
        <f t="shared" si="26"/>
        <v>133.48110833333331</v>
      </c>
      <c r="AO218" s="157"/>
      <c r="AZ218" s="98"/>
    </row>
    <row r="219" spans="2:52" x14ac:dyDescent="0.2">
      <c r="B219" s="104" t="s">
        <v>63</v>
      </c>
      <c r="C219" s="184">
        <f t="shared" ref="C219:AB219" si="27">C161</f>
        <v>126.3837</v>
      </c>
      <c r="D219" s="106">
        <f t="shared" si="27"/>
        <v>127.6045</v>
      </c>
      <c r="E219" s="106">
        <f t="shared" si="27"/>
        <v>128.10040000000001</v>
      </c>
      <c r="F219" s="106">
        <f t="shared" si="27"/>
        <v>127.07980000000001</v>
      </c>
      <c r="G219" s="106">
        <f t="shared" si="27"/>
        <v>126.3916</v>
      </c>
      <c r="H219" s="106">
        <f t="shared" si="27"/>
        <v>124.79900000000001</v>
      </c>
      <c r="I219" s="106">
        <f t="shared" si="27"/>
        <v>124.2422</v>
      </c>
      <c r="J219" s="106">
        <f t="shared" si="27"/>
        <v>124.99639999999999</v>
      </c>
      <c r="K219" s="106">
        <f t="shared" si="27"/>
        <v>126.9105</v>
      </c>
      <c r="L219" s="106">
        <f t="shared" si="27"/>
        <v>126.49469999999999</v>
      </c>
      <c r="M219" s="106">
        <f t="shared" si="27"/>
        <v>128.5838</v>
      </c>
      <c r="N219" s="106">
        <f t="shared" si="27"/>
        <v>130.61189999999999</v>
      </c>
      <c r="O219" s="105">
        <f t="shared" si="27"/>
        <v>131.3476</v>
      </c>
      <c r="P219" s="106">
        <f t="shared" si="27"/>
        <v>0.96594734922303815</v>
      </c>
      <c r="Q219" s="106">
        <f t="shared" si="27"/>
        <v>0.38862265829183612</v>
      </c>
      <c r="R219" s="106">
        <f t="shared" si="27"/>
        <v>-0.7967188236726831</v>
      </c>
      <c r="S219" s="106">
        <f t="shared" si="27"/>
        <v>-0.54154948308071704</v>
      </c>
      <c r="T219" s="106">
        <f t="shared" si="27"/>
        <v>-1.2600520920694021</v>
      </c>
      <c r="U219" s="106">
        <f t="shared" si="27"/>
        <v>-0.4461574211331899</v>
      </c>
      <c r="V219" s="106">
        <f t="shared" si="27"/>
        <v>0.60704012002362917</v>
      </c>
      <c r="W219" s="106">
        <f t="shared" si="27"/>
        <v>1.5313241021341453</v>
      </c>
      <c r="X219" s="106">
        <f t="shared" si="27"/>
        <v>-0.32763246539884749</v>
      </c>
      <c r="Y219" s="106">
        <f t="shared" si="27"/>
        <v>1.6515316451993656</v>
      </c>
      <c r="Z219" s="106">
        <f t="shared" si="27"/>
        <v>1.5772593437120346</v>
      </c>
      <c r="AA219" s="106">
        <f t="shared" si="27"/>
        <v>0.56327179988960308</v>
      </c>
      <c r="AB219" s="198">
        <f t="shared" si="27"/>
        <v>127.26353333333334</v>
      </c>
      <c r="AO219" s="157"/>
      <c r="AZ219" s="98"/>
    </row>
    <row r="220" spans="2:52" x14ac:dyDescent="0.2">
      <c r="B220" s="104" t="s">
        <v>279</v>
      </c>
      <c r="C220" s="184">
        <f t="shared" ref="C220:AB220" si="28">C181</f>
        <v>126.4494</v>
      </c>
      <c r="D220" s="106">
        <f t="shared" si="28"/>
        <v>127.7009</v>
      </c>
      <c r="E220" s="106">
        <f t="shared" si="28"/>
        <v>128.1867</v>
      </c>
      <c r="F220" s="106">
        <f t="shared" si="28"/>
        <v>127.1387</v>
      </c>
      <c r="G220" s="106">
        <f t="shared" si="28"/>
        <v>126.42700000000001</v>
      </c>
      <c r="H220" s="106">
        <f t="shared" si="28"/>
        <v>124.7457</v>
      </c>
      <c r="I220" s="106">
        <f t="shared" si="28"/>
        <v>124.12</v>
      </c>
      <c r="J220" s="106">
        <f t="shared" si="28"/>
        <v>124.8935</v>
      </c>
      <c r="K220" s="106">
        <f t="shared" si="28"/>
        <v>126.8783</v>
      </c>
      <c r="L220" s="106">
        <f t="shared" si="28"/>
        <v>126.4791</v>
      </c>
      <c r="M220" s="106">
        <f t="shared" si="28"/>
        <v>128.62119999999999</v>
      </c>
      <c r="N220" s="106">
        <f t="shared" si="28"/>
        <v>130.7294</v>
      </c>
      <c r="O220" s="105">
        <f t="shared" si="28"/>
        <v>131.46039999999999</v>
      </c>
      <c r="P220" s="106">
        <f t="shared" si="28"/>
        <v>0.98972395282224124</v>
      </c>
      <c r="Q220" s="106">
        <f t="shared" si="28"/>
        <v>0.38042018497911723</v>
      </c>
      <c r="R220" s="106">
        <f t="shared" si="28"/>
        <v>-0.8175575157173105</v>
      </c>
      <c r="S220" s="106">
        <f t="shared" si="28"/>
        <v>-0.55978234793968584</v>
      </c>
      <c r="T220" s="106">
        <f t="shared" si="28"/>
        <v>-1.3298583372222763</v>
      </c>
      <c r="U220" s="106">
        <f t="shared" si="28"/>
        <v>-0.50158041519667196</v>
      </c>
      <c r="V220" s="106">
        <f t="shared" si="28"/>
        <v>0.62318723815662136</v>
      </c>
      <c r="W220" s="106">
        <f t="shared" si="28"/>
        <v>1.5891939932822705</v>
      </c>
      <c r="X220" s="106">
        <f t="shared" si="28"/>
        <v>-0.31463221055136564</v>
      </c>
      <c r="Y220" s="106">
        <f t="shared" si="28"/>
        <v>1.6936395024948667</v>
      </c>
      <c r="Z220" s="106">
        <f t="shared" si="28"/>
        <v>1.639076606344841</v>
      </c>
      <c r="AA220" s="106">
        <f t="shared" si="28"/>
        <v>0.5591703166999884</v>
      </c>
      <c r="AB220" s="198">
        <f t="shared" si="28"/>
        <v>0</v>
      </c>
      <c r="AO220" s="157"/>
      <c r="AZ220" s="98"/>
    </row>
    <row r="221" spans="2:52" x14ac:dyDescent="0.2">
      <c r="B221" s="48" t="s">
        <v>281</v>
      </c>
      <c r="C221" s="1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11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14"/>
      <c r="AO221" s="157"/>
      <c r="AZ221" s="98"/>
    </row>
    <row r="222" spans="2:52" x14ac:dyDescent="0.2">
      <c r="B222" s="85" t="s">
        <v>49</v>
      </c>
      <c r="C222" s="185">
        <f t="shared" ref="C222:AB222" si="29">C10</f>
        <v>126.90689999999999</v>
      </c>
      <c r="D222" s="110">
        <f t="shared" si="29"/>
        <v>127.6285</v>
      </c>
      <c r="E222" s="110">
        <f t="shared" si="29"/>
        <v>127.5394</v>
      </c>
      <c r="F222" s="110">
        <f t="shared" si="29"/>
        <v>127.4706</v>
      </c>
      <c r="G222" s="110">
        <f t="shared" si="29"/>
        <v>126.5789</v>
      </c>
      <c r="H222" s="110">
        <f t="shared" si="29"/>
        <v>127.1302</v>
      </c>
      <c r="I222" s="110">
        <f t="shared" si="29"/>
        <v>127.2217</v>
      </c>
      <c r="J222" s="110">
        <f t="shared" si="29"/>
        <v>127.75879999999999</v>
      </c>
      <c r="K222" s="110">
        <f t="shared" si="29"/>
        <v>128.1379</v>
      </c>
      <c r="L222" s="110">
        <f t="shared" si="29"/>
        <v>128.23330000000001</v>
      </c>
      <c r="M222" s="110">
        <f t="shared" si="29"/>
        <v>128.43700000000001</v>
      </c>
      <c r="N222" s="110">
        <f t="shared" si="29"/>
        <v>128.87860000000001</v>
      </c>
      <c r="O222" s="109">
        <f t="shared" si="29"/>
        <v>129.8792</v>
      </c>
      <c r="P222" s="110">
        <f t="shared" si="29"/>
        <v>0.56860580472772515</v>
      </c>
      <c r="Q222" s="110">
        <f t="shared" si="29"/>
        <v>-6.9811993402728978E-2</v>
      </c>
      <c r="R222" s="110">
        <f t="shared" si="29"/>
        <v>-5.3944114524606492E-2</v>
      </c>
      <c r="S222" s="110">
        <f t="shared" si="29"/>
        <v>-0.69953385329636808</v>
      </c>
      <c r="T222" s="110">
        <f t="shared" si="29"/>
        <v>0.43553862452588671</v>
      </c>
      <c r="U222" s="110">
        <f t="shared" si="29"/>
        <v>7.1973457132920707E-2</v>
      </c>
      <c r="V222" s="110">
        <f t="shared" si="29"/>
        <v>0.42217640544026314</v>
      </c>
      <c r="W222" s="110">
        <f t="shared" si="29"/>
        <v>0.2967310275300083</v>
      </c>
      <c r="X222" s="110">
        <f t="shared" si="29"/>
        <v>7.4451040636698537E-2</v>
      </c>
      <c r="Y222" s="110">
        <f t="shared" si="29"/>
        <v>0.15885109406058937</v>
      </c>
      <c r="Z222" s="110">
        <f t="shared" si="29"/>
        <v>0.34382615601422795</v>
      </c>
      <c r="AA222" s="110">
        <f t="shared" si="29"/>
        <v>0.7763895635117013</v>
      </c>
      <c r="AB222" s="199">
        <f t="shared" si="29"/>
        <v>127.90784166666668</v>
      </c>
      <c r="AO222" s="157"/>
      <c r="AZ222" s="98"/>
    </row>
    <row r="223" spans="2:52" x14ac:dyDescent="0.2">
      <c r="B223" s="85" t="s">
        <v>52</v>
      </c>
      <c r="C223" s="185">
        <f t="shared" ref="C223:AB223" si="30">C33</f>
        <v>124.60639999999999</v>
      </c>
      <c r="D223" s="110">
        <f t="shared" si="30"/>
        <v>125.5749</v>
      </c>
      <c r="E223" s="110">
        <f t="shared" si="30"/>
        <v>125.6377</v>
      </c>
      <c r="F223" s="110">
        <f t="shared" si="30"/>
        <v>125.6267</v>
      </c>
      <c r="G223" s="110">
        <f t="shared" si="30"/>
        <v>124.94199999999999</v>
      </c>
      <c r="H223" s="110">
        <f t="shared" si="30"/>
        <v>125.4196</v>
      </c>
      <c r="I223" s="110">
        <f t="shared" si="30"/>
        <v>125.5455</v>
      </c>
      <c r="J223" s="110">
        <f t="shared" si="30"/>
        <v>126.038</v>
      </c>
      <c r="K223" s="110">
        <f t="shared" si="30"/>
        <v>126.3216</v>
      </c>
      <c r="L223" s="110">
        <f t="shared" si="30"/>
        <v>126.3909</v>
      </c>
      <c r="M223" s="110">
        <f t="shared" si="30"/>
        <v>126.611</v>
      </c>
      <c r="N223" s="110">
        <f t="shared" si="30"/>
        <v>127.0376</v>
      </c>
      <c r="O223" s="109">
        <f t="shared" si="30"/>
        <v>127.8366</v>
      </c>
      <c r="P223" s="110">
        <f t="shared" si="30"/>
        <v>0.77724739660242648</v>
      </c>
      <c r="Q223" s="110">
        <f t="shared" si="30"/>
        <v>5.0009994035428849E-2</v>
      </c>
      <c r="R223" s="110">
        <f t="shared" si="30"/>
        <v>-8.7553337891378789E-3</v>
      </c>
      <c r="S223" s="110">
        <f t="shared" si="30"/>
        <v>-0.54502745037480615</v>
      </c>
      <c r="T223" s="110">
        <f t="shared" si="30"/>
        <v>0.38225736741848987</v>
      </c>
      <c r="U223" s="110">
        <f t="shared" si="30"/>
        <v>0.10038303423069556</v>
      </c>
      <c r="V223" s="110">
        <f t="shared" si="30"/>
        <v>0.392288054928287</v>
      </c>
      <c r="W223" s="110">
        <f t="shared" si="30"/>
        <v>0.22501150446691234</v>
      </c>
      <c r="X223" s="110">
        <f t="shared" si="30"/>
        <v>5.4859976441082411E-2</v>
      </c>
      <c r="Y223" s="110">
        <f t="shared" si="30"/>
        <v>0.1741422839777248</v>
      </c>
      <c r="Z223" s="110">
        <f t="shared" si="30"/>
        <v>0.33693754887015614</v>
      </c>
      <c r="AA223" s="110">
        <f t="shared" si="30"/>
        <v>0.62894765014452936</v>
      </c>
      <c r="AB223" s="199">
        <f t="shared" si="30"/>
        <v>126.08184166666668</v>
      </c>
      <c r="AO223" s="157"/>
      <c r="AZ223" s="98"/>
    </row>
    <row r="224" spans="2:52" x14ac:dyDescent="0.2">
      <c r="B224" s="85" t="s">
        <v>53</v>
      </c>
      <c r="C224" s="185">
        <f t="shared" ref="C224:AB224" si="31">C54</f>
        <v>125.79089999999999</v>
      </c>
      <c r="D224" s="110">
        <f t="shared" si="31"/>
        <v>126.72709999999999</v>
      </c>
      <c r="E224" s="110">
        <f t="shared" si="31"/>
        <v>126.87220000000001</v>
      </c>
      <c r="F224" s="110">
        <f t="shared" si="31"/>
        <v>126.86239999999999</v>
      </c>
      <c r="G224" s="110">
        <f t="shared" si="31"/>
        <v>126.1</v>
      </c>
      <c r="H224" s="110">
        <f t="shared" si="31"/>
        <v>126.5528</v>
      </c>
      <c r="I224" s="110">
        <f t="shared" si="31"/>
        <v>126.8917</v>
      </c>
      <c r="J224" s="110">
        <f t="shared" si="31"/>
        <v>127.4319</v>
      </c>
      <c r="K224" s="110">
        <f t="shared" si="31"/>
        <v>127.68689999999999</v>
      </c>
      <c r="L224" s="110">
        <f t="shared" si="31"/>
        <v>127.8077</v>
      </c>
      <c r="M224" s="110">
        <f t="shared" si="31"/>
        <v>127.94199999999999</v>
      </c>
      <c r="N224" s="110">
        <f t="shared" si="31"/>
        <v>128.322</v>
      </c>
      <c r="O224" s="109">
        <f t="shared" si="31"/>
        <v>129.17830000000001</v>
      </c>
      <c r="P224" s="110">
        <f t="shared" si="31"/>
        <v>0.74425097522952732</v>
      </c>
      <c r="Q224" s="110">
        <f t="shared" si="31"/>
        <v>0.11449800397863878</v>
      </c>
      <c r="R224" s="110">
        <f t="shared" si="31"/>
        <v>-7.724308398540174E-3</v>
      </c>
      <c r="S224" s="110">
        <f t="shared" si="31"/>
        <v>-0.6009660860901257</v>
      </c>
      <c r="T224" s="110">
        <f t="shared" si="31"/>
        <v>0.35908009516257777</v>
      </c>
      <c r="U224" s="110">
        <f t="shared" si="31"/>
        <v>0.26779336371853907</v>
      </c>
      <c r="V224" s="110">
        <f t="shared" si="31"/>
        <v>0.42571736370463842</v>
      </c>
      <c r="W224" s="110">
        <f t="shared" si="31"/>
        <v>0.20010688061623144</v>
      </c>
      <c r="X224" s="110">
        <f t="shared" si="31"/>
        <v>9.460641616328902E-2</v>
      </c>
      <c r="Y224" s="110">
        <f t="shared" si="31"/>
        <v>0.10507974089197764</v>
      </c>
      <c r="Z224" s="110">
        <f t="shared" si="31"/>
        <v>0.29700958246706294</v>
      </c>
      <c r="AA224" s="110">
        <f t="shared" si="31"/>
        <v>0.66730568413834301</v>
      </c>
      <c r="AB224" s="199">
        <f t="shared" si="31"/>
        <v>127.36458333333333</v>
      </c>
      <c r="AO224" s="157"/>
      <c r="AZ224" s="98"/>
    </row>
    <row r="225" spans="2:52" x14ac:dyDescent="0.2">
      <c r="B225" s="85" t="s">
        <v>60</v>
      </c>
      <c r="C225" s="185">
        <f t="shared" ref="C225:AB225" si="32">C78</f>
        <v>121.2805</v>
      </c>
      <c r="D225" s="110">
        <f t="shared" si="32"/>
        <v>121.3699</v>
      </c>
      <c r="E225" s="110">
        <f t="shared" si="32"/>
        <v>121.4729</v>
      </c>
      <c r="F225" s="110">
        <f t="shared" si="32"/>
        <v>121.303</v>
      </c>
      <c r="G225" s="110">
        <f t="shared" si="32"/>
        <v>120.8751</v>
      </c>
      <c r="H225" s="110">
        <f t="shared" si="32"/>
        <v>121.3109</v>
      </c>
      <c r="I225" s="110">
        <f t="shared" si="32"/>
        <v>121.47150000000001</v>
      </c>
      <c r="J225" s="110">
        <f t="shared" si="32"/>
        <v>121.48520000000001</v>
      </c>
      <c r="K225" s="110">
        <f t="shared" si="32"/>
        <v>121.87439999999999</v>
      </c>
      <c r="L225" s="110">
        <f t="shared" si="32"/>
        <v>121.8537</v>
      </c>
      <c r="M225" s="110">
        <f t="shared" si="32"/>
        <v>121.9798</v>
      </c>
      <c r="N225" s="110">
        <f t="shared" si="32"/>
        <v>121.9777</v>
      </c>
      <c r="O225" s="109">
        <f t="shared" si="32"/>
        <v>122.5548</v>
      </c>
      <c r="P225" s="110">
        <f t="shared" si="32"/>
        <v>7.3713416418960759E-2</v>
      </c>
      <c r="Q225" s="110">
        <f t="shared" si="32"/>
        <v>8.4864533957755936E-2</v>
      </c>
      <c r="R225" s="110">
        <f t="shared" si="32"/>
        <v>-0.13986658752692854</v>
      </c>
      <c r="S225" s="110">
        <f t="shared" si="32"/>
        <v>-0.35275302342068537</v>
      </c>
      <c r="T225" s="110">
        <f t="shared" si="32"/>
        <v>0.36053744733199838</v>
      </c>
      <c r="U225" s="110">
        <f t="shared" si="32"/>
        <v>0.13238711443077439</v>
      </c>
      <c r="V225" s="110">
        <f t="shared" si="32"/>
        <v>1.1278365707182381E-2</v>
      </c>
      <c r="W225" s="110">
        <f t="shared" si="32"/>
        <v>0.32036824238671724</v>
      </c>
      <c r="X225" s="110">
        <f t="shared" si="32"/>
        <v>-1.6984699001587569E-2</v>
      </c>
      <c r="Y225" s="110">
        <f t="shared" si="32"/>
        <v>0.10348475261727291</v>
      </c>
      <c r="Z225" s="110">
        <f t="shared" si="32"/>
        <v>-1.7215965266369176E-3</v>
      </c>
      <c r="AA225" s="110">
        <f t="shared" si="32"/>
        <v>0.47311926688239037</v>
      </c>
      <c r="AB225" s="199">
        <f t="shared" si="32"/>
        <v>121.62740833333332</v>
      </c>
      <c r="AO225" s="157"/>
      <c r="AZ225" s="98"/>
    </row>
    <row r="226" spans="2:52" x14ac:dyDescent="0.2">
      <c r="B226" s="85" t="s">
        <v>62</v>
      </c>
      <c r="C226" s="185">
        <f t="shared" ref="C226:AB226" si="33">C100</f>
        <v>122.00839999999999</v>
      </c>
      <c r="D226" s="110">
        <f t="shared" si="33"/>
        <v>122.586</v>
      </c>
      <c r="E226" s="110">
        <f t="shared" si="33"/>
        <v>110.6781</v>
      </c>
      <c r="F226" s="110">
        <f t="shared" si="33"/>
        <v>123.1917</v>
      </c>
      <c r="G226" s="110">
        <f t="shared" si="33"/>
        <v>122.6897</v>
      </c>
      <c r="H226" s="110">
        <f t="shared" si="33"/>
        <v>122.8249</v>
      </c>
      <c r="I226" s="110">
        <f t="shared" si="33"/>
        <v>123.17619999999999</v>
      </c>
      <c r="J226" s="110">
        <f t="shared" si="33"/>
        <v>123.3288</v>
      </c>
      <c r="K226" s="110">
        <f t="shared" si="33"/>
        <v>123.37260000000001</v>
      </c>
      <c r="L226" s="110">
        <f t="shared" si="33"/>
        <v>123.4562</v>
      </c>
      <c r="M226" s="110">
        <f t="shared" si="33"/>
        <v>123.6846</v>
      </c>
      <c r="N226" s="110">
        <f t="shared" si="33"/>
        <v>123.989</v>
      </c>
      <c r="O226" s="109">
        <f t="shared" si="33"/>
        <v>124.7773</v>
      </c>
      <c r="P226" s="110">
        <f t="shared" si="33"/>
        <v>0.47341002750630606</v>
      </c>
      <c r="Q226" s="110">
        <f t="shared" si="33"/>
        <v>-9.7139151289706813</v>
      </c>
      <c r="R226" s="110">
        <f t="shared" si="33"/>
        <v>11.306301788700743</v>
      </c>
      <c r="S226" s="110">
        <f t="shared" si="33"/>
        <v>-0.40749498545762036</v>
      </c>
      <c r="T226" s="110">
        <f t="shared" si="33"/>
        <v>0.11019669947843831</v>
      </c>
      <c r="U226" s="110">
        <f t="shared" si="33"/>
        <v>0.2860169232785818</v>
      </c>
      <c r="V226" s="110">
        <f t="shared" si="33"/>
        <v>0.12388756918950798</v>
      </c>
      <c r="W226" s="110">
        <f t="shared" si="33"/>
        <v>3.5514818923077583E-2</v>
      </c>
      <c r="X226" s="110">
        <f t="shared" si="33"/>
        <v>6.7762209761316458E-2</v>
      </c>
      <c r="Y226" s="110">
        <f t="shared" si="33"/>
        <v>0.1850048843233533</v>
      </c>
      <c r="Z226" s="110">
        <f t="shared" si="33"/>
        <v>0.24610986331362281</v>
      </c>
      <c r="AA226" s="110">
        <f t="shared" si="33"/>
        <v>0.6357822064860531</v>
      </c>
      <c r="AB226" s="199">
        <f t="shared" si="33"/>
        <v>122.31292500000001</v>
      </c>
      <c r="AO226" s="157"/>
      <c r="AZ226" s="98"/>
    </row>
    <row r="227" spans="2:52" x14ac:dyDescent="0.2">
      <c r="B227" s="85" t="s">
        <v>82</v>
      </c>
      <c r="C227" s="185">
        <f t="shared" ref="C227:AB227" si="34">C122</f>
        <v>122.61320000000001</v>
      </c>
      <c r="D227" s="110">
        <f t="shared" si="34"/>
        <v>123.1463</v>
      </c>
      <c r="E227" s="110">
        <f t="shared" si="34"/>
        <v>123.3997</v>
      </c>
      <c r="F227" s="110">
        <f t="shared" si="34"/>
        <v>116.1009</v>
      </c>
      <c r="G227" s="110">
        <f t="shared" si="34"/>
        <v>123.4174</v>
      </c>
      <c r="H227" s="110">
        <f t="shared" si="34"/>
        <v>123.526</v>
      </c>
      <c r="I227" s="110">
        <f t="shared" si="34"/>
        <v>123.8155</v>
      </c>
      <c r="J227" s="110">
        <f t="shared" si="34"/>
        <v>123.9782</v>
      </c>
      <c r="K227" s="110">
        <f t="shared" si="34"/>
        <v>123.9913</v>
      </c>
      <c r="L227" s="110">
        <f t="shared" si="34"/>
        <v>124.0639</v>
      </c>
      <c r="M227" s="110">
        <f t="shared" si="34"/>
        <v>124.2373</v>
      </c>
      <c r="N227" s="110">
        <f t="shared" si="34"/>
        <v>124.5951</v>
      </c>
      <c r="O227" s="109">
        <f t="shared" si="34"/>
        <v>125.3656</v>
      </c>
      <c r="P227" s="110">
        <f t="shared" si="34"/>
        <v>0.43478189950184015</v>
      </c>
      <c r="Q227" s="110">
        <f t="shared" si="34"/>
        <v>0.20577150917242271</v>
      </c>
      <c r="R227" s="110">
        <f t="shared" si="34"/>
        <v>-5.9147631639298961</v>
      </c>
      <c r="S227" s="110">
        <f t="shared" si="34"/>
        <v>6.3018460666540959</v>
      </c>
      <c r="T227" s="110">
        <f t="shared" si="34"/>
        <v>8.7994075389690271E-2</v>
      </c>
      <c r="U227" s="110">
        <f t="shared" si="34"/>
        <v>0.23436361575700976</v>
      </c>
      <c r="V227" s="110">
        <f t="shared" si="34"/>
        <v>0.13140519563382691</v>
      </c>
      <c r="W227" s="110">
        <f t="shared" si="34"/>
        <v>1.0566373765705857E-2</v>
      </c>
      <c r="X227" s="110">
        <f t="shared" si="34"/>
        <v>5.8552495215396919E-2</v>
      </c>
      <c r="Y227" s="110">
        <f t="shared" si="34"/>
        <v>0.13976668474874712</v>
      </c>
      <c r="Z227" s="110">
        <f t="shared" si="34"/>
        <v>0.28799724398389009</v>
      </c>
      <c r="AA227" s="110">
        <f t="shared" si="34"/>
        <v>0.61840313142330505</v>
      </c>
      <c r="AB227" s="199">
        <f t="shared" si="34"/>
        <v>123.30310000000001</v>
      </c>
      <c r="AO227" s="157"/>
      <c r="AZ227" s="98"/>
    </row>
    <row r="228" spans="2:52" x14ac:dyDescent="0.2">
      <c r="B228" s="85" t="s">
        <v>85</v>
      </c>
      <c r="C228" s="185">
        <f t="shared" ref="C228:AB228" si="35">C142</f>
        <v>121.3659</v>
      </c>
      <c r="D228" s="110">
        <f t="shared" si="35"/>
        <v>121.9907</v>
      </c>
      <c r="E228" s="110">
        <f t="shared" si="35"/>
        <v>122.26049999999999</v>
      </c>
      <c r="F228" s="110">
        <f t="shared" si="35"/>
        <v>103.55929999999999</v>
      </c>
      <c r="G228" s="110">
        <f t="shared" si="35"/>
        <v>121.91670000000001</v>
      </c>
      <c r="H228" s="110">
        <f t="shared" si="35"/>
        <v>122.0801</v>
      </c>
      <c r="I228" s="110">
        <f t="shared" si="35"/>
        <v>122.4971</v>
      </c>
      <c r="J228" s="110">
        <f t="shared" si="35"/>
        <v>122.639</v>
      </c>
      <c r="K228" s="110">
        <f t="shared" si="35"/>
        <v>122.7153</v>
      </c>
      <c r="L228" s="110">
        <f t="shared" si="35"/>
        <v>122.8107</v>
      </c>
      <c r="M228" s="110">
        <f t="shared" si="35"/>
        <v>123.0975</v>
      </c>
      <c r="N228" s="110">
        <f t="shared" si="35"/>
        <v>123.3451</v>
      </c>
      <c r="O228" s="109">
        <f t="shared" si="35"/>
        <v>124.1523</v>
      </c>
      <c r="P228" s="110">
        <f t="shared" si="35"/>
        <v>0.5148068773848401</v>
      </c>
      <c r="Q228" s="110">
        <f t="shared" si="35"/>
        <v>0.22116440023705855</v>
      </c>
      <c r="R228" s="110">
        <f t="shared" si="35"/>
        <v>-15.296191329170092</v>
      </c>
      <c r="S228" s="110">
        <f t="shared" si="35"/>
        <v>17.726462036726797</v>
      </c>
      <c r="T228" s="110">
        <f t="shared" si="35"/>
        <v>0.13402593738183183</v>
      </c>
      <c r="U228" s="110">
        <f t="shared" si="35"/>
        <v>0.34157901246804484</v>
      </c>
      <c r="V228" s="110">
        <f t="shared" si="35"/>
        <v>0.11583947701618454</v>
      </c>
      <c r="W228" s="110">
        <f t="shared" si="35"/>
        <v>6.2215119170902708E-2</v>
      </c>
      <c r="X228" s="110">
        <f t="shared" si="35"/>
        <v>7.7740917391717193E-2</v>
      </c>
      <c r="Y228" s="110">
        <f t="shared" si="35"/>
        <v>0.23353014028907865</v>
      </c>
      <c r="Z228" s="110">
        <f t="shared" si="35"/>
        <v>0.20114137167692731</v>
      </c>
      <c r="AA228" s="110">
        <f t="shared" si="35"/>
        <v>0.65442405089459943</v>
      </c>
      <c r="AB228" s="199">
        <f t="shared" si="35"/>
        <v>121.08869166666666</v>
      </c>
      <c r="AO228" s="157"/>
      <c r="AZ228" s="98"/>
    </row>
    <row r="229" spans="2:52" x14ac:dyDescent="0.2">
      <c r="B229" s="85" t="s">
        <v>63</v>
      </c>
      <c r="C229" s="185">
        <f t="shared" ref="C229:AB229" si="36">C162</f>
        <v>125.0181</v>
      </c>
      <c r="D229" s="110">
        <f t="shared" si="36"/>
        <v>125.7811</v>
      </c>
      <c r="E229" s="110">
        <f t="shared" si="36"/>
        <v>125.86879999999999</v>
      </c>
      <c r="F229" s="110">
        <f t="shared" si="36"/>
        <v>125.8344</v>
      </c>
      <c r="G229" s="110">
        <f t="shared" si="36"/>
        <v>125.11879999999999</v>
      </c>
      <c r="H229" s="110">
        <f t="shared" si="36"/>
        <v>125.581</v>
      </c>
      <c r="I229" s="110">
        <f t="shared" si="36"/>
        <v>125.8168</v>
      </c>
      <c r="J229" s="110">
        <f t="shared" si="36"/>
        <v>126.25790000000001</v>
      </c>
      <c r="K229" s="110">
        <f t="shared" si="36"/>
        <v>126.5536</v>
      </c>
      <c r="L229" s="110">
        <f t="shared" si="36"/>
        <v>126.6395</v>
      </c>
      <c r="M229" s="110">
        <f t="shared" si="36"/>
        <v>126.80070000000001</v>
      </c>
      <c r="N229" s="110">
        <f t="shared" si="36"/>
        <v>127.13849999999999</v>
      </c>
      <c r="O229" s="109">
        <f t="shared" si="36"/>
        <v>127.9678</v>
      </c>
      <c r="P229" s="110">
        <f t="shared" si="36"/>
        <v>0.61031162687642104</v>
      </c>
      <c r="Q229" s="110">
        <f t="shared" si="36"/>
        <v>6.9724306751966794E-2</v>
      </c>
      <c r="R229" s="110">
        <f t="shared" si="36"/>
        <v>-2.7330045253463039E-2</v>
      </c>
      <c r="S229" s="110">
        <f t="shared" si="36"/>
        <v>-0.5686839210899477</v>
      </c>
      <c r="T229" s="110">
        <f t="shared" si="36"/>
        <v>0.36940891376836249</v>
      </c>
      <c r="U229" s="110">
        <f t="shared" si="36"/>
        <v>0.1877672577858096</v>
      </c>
      <c r="V229" s="110">
        <f t="shared" si="36"/>
        <v>0.3505891105162473</v>
      </c>
      <c r="W229" s="110">
        <f t="shared" si="36"/>
        <v>0.23420316669293287</v>
      </c>
      <c r="X229" s="110">
        <f t="shared" si="36"/>
        <v>6.7876378072212251E-2</v>
      </c>
      <c r="Y229" s="110">
        <f t="shared" si="36"/>
        <v>0.12729045834830999</v>
      </c>
      <c r="Z229" s="110">
        <f t="shared" si="36"/>
        <v>0.26640231481370941</v>
      </c>
      <c r="AA229" s="110">
        <f t="shared" si="36"/>
        <v>0.65228078040876958</v>
      </c>
      <c r="AB229" s="199">
        <f t="shared" si="36"/>
        <v>126.27990833333332</v>
      </c>
      <c r="AO229" s="157"/>
      <c r="AZ229" s="98"/>
    </row>
    <row r="230" spans="2:52" x14ac:dyDescent="0.2">
      <c r="B230" s="85" t="s">
        <v>279</v>
      </c>
      <c r="C230" s="185">
        <f t="shared" ref="C230:AB230" si="37">C182</f>
        <v>125.1104</v>
      </c>
      <c r="D230" s="110">
        <f t="shared" si="37"/>
        <v>125.87909999999999</v>
      </c>
      <c r="E230" s="110">
        <f t="shared" si="37"/>
        <v>125.9614</v>
      </c>
      <c r="F230" s="110">
        <f t="shared" si="37"/>
        <v>125.91540000000001</v>
      </c>
      <c r="G230" s="110">
        <f t="shared" si="37"/>
        <v>125.19329999999999</v>
      </c>
      <c r="H230" s="110">
        <f t="shared" si="37"/>
        <v>125.66549999999999</v>
      </c>
      <c r="I230" s="110">
        <f t="shared" si="37"/>
        <v>125.8978</v>
      </c>
      <c r="J230" s="110">
        <f t="shared" si="37"/>
        <v>126.3477</v>
      </c>
      <c r="K230" s="110">
        <f t="shared" si="37"/>
        <v>126.6512</v>
      </c>
      <c r="L230" s="110">
        <f t="shared" si="37"/>
        <v>126.7372</v>
      </c>
      <c r="M230" s="110">
        <f t="shared" si="37"/>
        <v>126.89619999999999</v>
      </c>
      <c r="N230" s="110">
        <f t="shared" si="37"/>
        <v>127.2351</v>
      </c>
      <c r="O230" s="109">
        <f t="shared" si="37"/>
        <v>128.06559999999999</v>
      </c>
      <c r="P230" s="110">
        <f t="shared" si="37"/>
        <v>0.61441734659947977</v>
      </c>
      <c r="Q230" s="110">
        <f t="shared" si="37"/>
        <v>6.5380194170440997E-2</v>
      </c>
      <c r="R230" s="110">
        <f t="shared" si="37"/>
        <v>-3.6519124112618845E-2</v>
      </c>
      <c r="S230" s="110">
        <f t="shared" si="37"/>
        <v>-0.57348028914653149</v>
      </c>
      <c r="T230" s="110">
        <f t="shared" si="37"/>
        <v>0.37717673389869977</v>
      </c>
      <c r="U230" s="110">
        <f t="shared" si="37"/>
        <v>0.18485582757400343</v>
      </c>
      <c r="V230" s="110">
        <f t="shared" si="37"/>
        <v>0.35735334533248359</v>
      </c>
      <c r="W230" s="110">
        <f t="shared" si="37"/>
        <v>0.24021015024412762</v>
      </c>
      <c r="X230" s="110">
        <f t="shared" si="37"/>
        <v>6.7903028159226692E-2</v>
      </c>
      <c r="Y230" s="110">
        <f t="shared" si="37"/>
        <v>0.12545645635219321</v>
      </c>
      <c r="Z230" s="110">
        <f t="shared" si="37"/>
        <v>0.2670686750273133</v>
      </c>
      <c r="AA230" s="110">
        <f t="shared" si="37"/>
        <v>0.6527286888602174</v>
      </c>
      <c r="AB230" s="199">
        <f t="shared" si="37"/>
        <v>0</v>
      </c>
      <c r="AO230" s="157"/>
      <c r="AZ230" s="98"/>
    </row>
    <row r="231" spans="2:52" x14ac:dyDescent="0.2">
      <c r="B231" s="48" t="s">
        <v>282</v>
      </c>
      <c r="C231" s="1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11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14"/>
      <c r="AO231" s="157"/>
      <c r="AZ231" s="98"/>
    </row>
    <row r="232" spans="2:52" x14ac:dyDescent="0.2">
      <c r="B232" s="99" t="s">
        <v>49</v>
      </c>
      <c r="C232" s="186">
        <f t="shared" ref="C232:AB232" si="38">C27</f>
        <v>109.13890000000001</v>
      </c>
      <c r="D232" s="101">
        <f t="shared" si="38"/>
        <v>108.49720000000001</v>
      </c>
      <c r="E232" s="101">
        <f t="shared" si="38"/>
        <v>107.494</v>
      </c>
      <c r="F232" s="101">
        <f t="shared" si="38"/>
        <v>107.03619999999999</v>
      </c>
      <c r="G232" s="101">
        <f>G27</f>
        <v>105.6925</v>
      </c>
      <c r="H232" s="101">
        <f t="shared" si="38"/>
        <v>105.5425</v>
      </c>
      <c r="I232" s="101">
        <f t="shared" si="38"/>
        <v>104.76609999999999</v>
      </c>
      <c r="J232" s="101">
        <f t="shared" si="38"/>
        <v>104.333</v>
      </c>
      <c r="K232" s="101">
        <f t="shared" si="38"/>
        <v>104.4123</v>
      </c>
      <c r="L232" s="101">
        <f t="shared" si="38"/>
        <v>104.29519999999999</v>
      </c>
      <c r="M232" s="101">
        <f t="shared" si="38"/>
        <v>103.44970000000001</v>
      </c>
      <c r="N232" s="101">
        <f t="shared" si="38"/>
        <v>104.1948</v>
      </c>
      <c r="O232" s="100">
        <f t="shared" si="38"/>
        <v>104.99809999999999</v>
      </c>
      <c r="P232" s="101">
        <f t="shared" si="38"/>
        <v>-0.58796634380592083</v>
      </c>
      <c r="Q232" s="101">
        <f t="shared" si="38"/>
        <v>-0.9246321564058857</v>
      </c>
      <c r="R232" s="101">
        <f t="shared" si="38"/>
        <v>-0.42588423539919068</v>
      </c>
      <c r="S232" s="101">
        <f t="shared" si="38"/>
        <v>-1.2553696786694581</v>
      </c>
      <c r="T232" s="101">
        <f t="shared" si="38"/>
        <v>-0.14192113915366888</v>
      </c>
      <c r="U232" s="101">
        <f t="shared" si="38"/>
        <v>-0.73562782765237655</v>
      </c>
      <c r="V232" s="101">
        <f t="shared" si="38"/>
        <v>-0.41339708168958861</v>
      </c>
      <c r="W232" s="101">
        <f t="shared" si="38"/>
        <v>7.6006632609053201E-2</v>
      </c>
      <c r="X232" s="101">
        <f t="shared" si="38"/>
        <v>-0.11215153770198313</v>
      </c>
      <c r="Y232" s="101">
        <f t="shared" si="38"/>
        <v>-0.81067968612168839</v>
      </c>
      <c r="Z232" s="101">
        <f t="shared" si="38"/>
        <v>0.72025341784460817</v>
      </c>
      <c r="AA232" s="101">
        <f t="shared" si="38"/>
        <v>0.77095977918283154</v>
      </c>
      <c r="AB232" s="200">
        <f t="shared" si="38"/>
        <v>105.38440431767428</v>
      </c>
      <c r="AO232" s="157"/>
      <c r="AZ232" s="98"/>
    </row>
    <row r="233" spans="2:52" x14ac:dyDescent="0.2">
      <c r="B233" s="99" t="s">
        <v>52</v>
      </c>
      <c r="C233" s="186">
        <f t="shared" ref="C233:AB233" si="39">C50</f>
        <v>105.1275</v>
      </c>
      <c r="D233" s="101">
        <f t="shared" si="39"/>
        <v>103.333</v>
      </c>
      <c r="E233" s="101">
        <f t="shared" si="39"/>
        <v>101.61539999999999</v>
      </c>
      <c r="F233" s="101">
        <f t="shared" si="39"/>
        <v>102.1193</v>
      </c>
      <c r="G233" s="101">
        <f t="shared" si="39"/>
        <v>100.9618</v>
      </c>
      <c r="H233" s="101">
        <f t="shared" si="39"/>
        <v>100.3301</v>
      </c>
      <c r="I233" s="101">
        <f t="shared" si="39"/>
        <v>100.3034</v>
      </c>
      <c r="J233" s="101">
        <f t="shared" si="39"/>
        <v>101.1799</v>
      </c>
      <c r="K233" s="101">
        <f t="shared" si="39"/>
        <v>102.0175</v>
      </c>
      <c r="L233" s="101">
        <f t="shared" si="39"/>
        <v>102.59269999999999</v>
      </c>
      <c r="M233" s="101">
        <f t="shared" si="39"/>
        <v>103.4149</v>
      </c>
      <c r="N233" s="101">
        <f t="shared" si="39"/>
        <v>104.6755</v>
      </c>
      <c r="O233" s="100">
        <f t="shared" si="39"/>
        <v>105.27970000000001</v>
      </c>
      <c r="P233" s="101">
        <f t="shared" si="39"/>
        <v>-1.7069748638557936</v>
      </c>
      <c r="Q233" s="101">
        <f t="shared" si="39"/>
        <v>-1.66219891031907</v>
      </c>
      <c r="R233" s="101">
        <f t="shared" si="39"/>
        <v>0.49588940259055381</v>
      </c>
      <c r="S233" s="101">
        <f t="shared" si="39"/>
        <v>-1.1334781965798815</v>
      </c>
      <c r="T233" s="101">
        <f t="shared" si="39"/>
        <v>-0.62568218870899195</v>
      </c>
      <c r="U233" s="101">
        <f t="shared" si="39"/>
        <v>-2.6612153282021322E-2</v>
      </c>
      <c r="V233" s="101">
        <f t="shared" si="39"/>
        <v>0.87384874291400616</v>
      </c>
      <c r="W233" s="101">
        <f t="shared" si="39"/>
        <v>0.82783240544811243</v>
      </c>
      <c r="X233" s="101">
        <f t="shared" si="39"/>
        <v>0.56382483397455851</v>
      </c>
      <c r="Y233" s="101">
        <f t="shared" si="39"/>
        <v>0.80142154363810425</v>
      </c>
      <c r="Z233" s="101">
        <f t="shared" si="39"/>
        <v>1.2189732814130232</v>
      </c>
      <c r="AA233" s="101">
        <f t="shared" si="39"/>
        <v>0.57721243270871014</v>
      </c>
      <c r="AB233" s="200">
        <f t="shared" si="39"/>
        <v>102.32177503405889</v>
      </c>
      <c r="AO233" s="157"/>
      <c r="AZ233" s="98"/>
    </row>
    <row r="234" spans="2:52" x14ac:dyDescent="0.2">
      <c r="B234" s="99" t="s">
        <v>53</v>
      </c>
      <c r="C234" s="186">
        <f t="shared" ref="C234:AB234" si="40">C71</f>
        <v>111.7839</v>
      </c>
      <c r="D234" s="101">
        <f t="shared" si="40"/>
        <v>114.0552</v>
      </c>
      <c r="E234" s="101">
        <f t="shared" si="40"/>
        <v>115.3391</v>
      </c>
      <c r="F234" s="101">
        <f t="shared" si="40"/>
        <v>113.0936</v>
      </c>
      <c r="G234" s="101">
        <f t="shared" si="40"/>
        <v>112.7135</v>
      </c>
      <c r="H234" s="101">
        <f t="shared" si="40"/>
        <v>109.58</v>
      </c>
      <c r="I234" s="101">
        <f t="shared" si="40"/>
        <v>107.41840000000001</v>
      </c>
      <c r="J234" s="101">
        <f t="shared" si="40"/>
        <v>107.67870000000001</v>
      </c>
      <c r="K234" s="101">
        <f t="shared" si="40"/>
        <v>109.9462</v>
      </c>
      <c r="L234" s="101">
        <f t="shared" si="40"/>
        <v>109.0652</v>
      </c>
      <c r="M234" s="101">
        <f t="shared" si="40"/>
        <v>112.4691</v>
      </c>
      <c r="N234" s="101">
        <f t="shared" si="40"/>
        <v>114.9648</v>
      </c>
      <c r="O234" s="100">
        <f t="shared" si="40"/>
        <v>115.29649999999999</v>
      </c>
      <c r="P234" s="101">
        <f t="shared" si="40"/>
        <v>2.0318668430784728</v>
      </c>
      <c r="Q234" s="101">
        <f t="shared" si="40"/>
        <v>1.1256830026162794</v>
      </c>
      <c r="R234" s="101">
        <f t="shared" si="40"/>
        <v>-1.946867974520355</v>
      </c>
      <c r="S234" s="101">
        <f t="shared" si="40"/>
        <v>-0.33609328909858627</v>
      </c>
      <c r="T234" s="101">
        <f t="shared" si="40"/>
        <v>-2.7800574021745383</v>
      </c>
      <c r="U234" s="101">
        <f t="shared" si="40"/>
        <v>-1.972622741376157</v>
      </c>
      <c r="V234" s="101">
        <f t="shared" si="40"/>
        <v>0.24232347530776929</v>
      </c>
      <c r="W234" s="101">
        <f t="shared" si="40"/>
        <v>2.1058017973842538</v>
      </c>
      <c r="X234" s="101">
        <f t="shared" si="40"/>
        <v>-0.80130099994360893</v>
      </c>
      <c r="Y234" s="101">
        <f t="shared" si="40"/>
        <v>3.1209771769546957</v>
      </c>
      <c r="Z234" s="101">
        <f t="shared" si="40"/>
        <v>2.2190094879393536</v>
      </c>
      <c r="AA234" s="101">
        <f t="shared" si="40"/>
        <v>0.28852309576496277</v>
      </c>
      <c r="AB234" s="200">
        <f t="shared" si="40"/>
        <v>111.79710970906002</v>
      </c>
      <c r="AO234" s="157"/>
      <c r="AZ234" s="98"/>
    </row>
    <row r="235" spans="2:52" x14ac:dyDescent="0.2">
      <c r="B235" s="99" t="s">
        <v>60</v>
      </c>
      <c r="C235" s="186">
        <f t="shared" ref="C235:AB235" si="41">C95</f>
        <v>105.4932</v>
      </c>
      <c r="D235" s="101">
        <f t="shared" si="41"/>
        <v>105.5865</v>
      </c>
      <c r="E235" s="101">
        <f t="shared" si="41"/>
        <v>104.60039999999999</v>
      </c>
      <c r="F235" s="101">
        <f t="shared" si="41"/>
        <v>105.0758</v>
      </c>
      <c r="G235" s="101">
        <f t="shared" si="41"/>
        <v>104.7132</v>
      </c>
      <c r="H235" s="101">
        <f t="shared" si="41"/>
        <v>104.9603</v>
      </c>
      <c r="I235" s="101">
        <f t="shared" si="41"/>
        <v>106.0039</v>
      </c>
      <c r="J235" s="101">
        <f t="shared" si="41"/>
        <v>106.53449999999999</v>
      </c>
      <c r="K235" s="101">
        <f t="shared" si="41"/>
        <v>107.4252</v>
      </c>
      <c r="L235" s="101">
        <f t="shared" si="41"/>
        <v>106.2769</v>
      </c>
      <c r="M235" s="101">
        <f t="shared" si="41"/>
        <v>105.9228</v>
      </c>
      <c r="N235" s="101">
        <f t="shared" si="41"/>
        <v>106.2945</v>
      </c>
      <c r="O235" s="100">
        <f t="shared" si="41"/>
        <v>106.7794</v>
      </c>
      <c r="P235" s="101">
        <f t="shared" si="41"/>
        <v>8.8441719466277713E-2</v>
      </c>
      <c r="Q235" s="101">
        <f t="shared" si="41"/>
        <v>-0.93392621215781135</v>
      </c>
      <c r="R235" s="101">
        <f t="shared" si="41"/>
        <v>0.45449156982192002</v>
      </c>
      <c r="S235" s="101">
        <f t="shared" si="41"/>
        <v>-0.34508421539498196</v>
      </c>
      <c r="T235" s="101">
        <f t="shared" si="41"/>
        <v>0.23597789008453873</v>
      </c>
      <c r="U235" s="101">
        <f t="shared" si="41"/>
        <v>0.99428069470075631</v>
      </c>
      <c r="V235" s="101">
        <f t="shared" si="41"/>
        <v>0.50054762136109388</v>
      </c>
      <c r="W235" s="101">
        <f t="shared" si="41"/>
        <v>0.83606718950200132</v>
      </c>
      <c r="X235" s="101">
        <f t="shared" si="41"/>
        <v>-1.068929822797636</v>
      </c>
      <c r="Y235" s="101">
        <f t="shared" si="41"/>
        <v>-0.3331862333206958</v>
      </c>
      <c r="Z235" s="101">
        <f t="shared" si="41"/>
        <v>0.350915950107063</v>
      </c>
      <c r="AA235" s="101">
        <f t="shared" si="41"/>
        <v>0.45618540940499847</v>
      </c>
      <c r="AB235" s="200">
        <f t="shared" si="41"/>
        <v>105.84910296291754</v>
      </c>
      <c r="AO235" s="157"/>
      <c r="AZ235" s="98"/>
    </row>
    <row r="236" spans="2:52" x14ac:dyDescent="0.2">
      <c r="B236" s="99" t="s">
        <v>62</v>
      </c>
      <c r="C236" s="186">
        <f t="shared" ref="C236:AB236" si="42">C117</f>
        <v>110.5171</v>
      </c>
      <c r="D236" s="101">
        <f t="shared" si="42"/>
        <v>110.7343</v>
      </c>
      <c r="E236" s="101">
        <f t="shared" si="42"/>
        <v>128.0848</v>
      </c>
      <c r="F236" s="101">
        <f t="shared" si="42"/>
        <v>111.1383</v>
      </c>
      <c r="G236" s="101">
        <f t="shared" si="42"/>
        <v>111.1448</v>
      </c>
      <c r="H236" s="101">
        <f t="shared" si="42"/>
        <v>112.2919</v>
      </c>
      <c r="I236" s="101">
        <f t="shared" si="42"/>
        <v>113.8824</v>
      </c>
      <c r="J236" s="101">
        <f t="shared" si="42"/>
        <v>113.8533</v>
      </c>
      <c r="K236" s="101">
        <f t="shared" si="42"/>
        <v>113.3464</v>
      </c>
      <c r="L236" s="101">
        <f t="shared" si="42"/>
        <v>112.46769999999999</v>
      </c>
      <c r="M236" s="101">
        <f t="shared" si="42"/>
        <v>112.55289999999999</v>
      </c>
      <c r="N236" s="101">
        <f t="shared" si="42"/>
        <v>111.69880000000001</v>
      </c>
      <c r="O236" s="100">
        <f t="shared" si="42"/>
        <v>112.3463</v>
      </c>
      <c r="P236" s="101">
        <f t="shared" si="42"/>
        <v>0.19653067262894647</v>
      </c>
      <c r="Q236" s="101">
        <f t="shared" si="42"/>
        <v>15.668586878681671</v>
      </c>
      <c r="R236" s="101">
        <f t="shared" si="42"/>
        <v>-13.230687794336252</v>
      </c>
      <c r="S236" s="101">
        <f t="shared" si="42"/>
        <v>5.8485688552034846E-3</v>
      </c>
      <c r="T236" s="101">
        <f t="shared" si="42"/>
        <v>1.0320770742310883</v>
      </c>
      <c r="U236" s="101">
        <f t="shared" si="42"/>
        <v>1.4163977989507754</v>
      </c>
      <c r="V236" s="101">
        <f t="shared" si="42"/>
        <v>-2.555267539145617E-2</v>
      </c>
      <c r="W236" s="101">
        <f t="shared" si="42"/>
        <v>-0.44522205329138603</v>
      </c>
      <c r="X236" s="101">
        <f t="shared" si="42"/>
        <v>-0.77523414947453928</v>
      </c>
      <c r="Y236" s="101">
        <f t="shared" si="42"/>
        <v>7.5755083459518063E-2</v>
      </c>
      <c r="Z236" s="101">
        <f t="shared" si="42"/>
        <v>-0.75884317507588728</v>
      </c>
      <c r="AA236" s="101">
        <f t="shared" si="42"/>
        <v>0.57968393572714627</v>
      </c>
      <c r="AB236" s="200">
        <f t="shared" si="42"/>
        <v>109.50670224410541</v>
      </c>
      <c r="AO236" s="157"/>
      <c r="AZ236" s="98"/>
    </row>
    <row r="237" spans="2:52" x14ac:dyDescent="0.2">
      <c r="B237" s="99" t="s">
        <v>82</v>
      </c>
      <c r="C237" s="186">
        <f t="shared" ref="C237:AB237" si="43">C137</f>
        <v>116.6069</v>
      </c>
      <c r="D237" s="101">
        <f t="shared" si="43"/>
        <v>117.09699999999999</v>
      </c>
      <c r="E237" s="101">
        <f t="shared" si="43"/>
        <v>117.99809999999999</v>
      </c>
      <c r="F237" s="101">
        <f t="shared" si="43"/>
        <v>122.7246</v>
      </c>
      <c r="G237" s="101">
        <f t="shared" si="43"/>
        <v>116.9379</v>
      </c>
      <c r="H237" s="101">
        <f t="shared" si="43"/>
        <v>118.55800000000001</v>
      </c>
      <c r="I237" s="101">
        <f t="shared" si="43"/>
        <v>120.1671</v>
      </c>
      <c r="J237" s="101">
        <f t="shared" si="43"/>
        <v>120.26819999999999</v>
      </c>
      <c r="K237" s="101">
        <f t="shared" si="43"/>
        <v>120.02290000000001</v>
      </c>
      <c r="L237" s="101">
        <f t="shared" si="43"/>
        <v>118.6867</v>
      </c>
      <c r="M237" s="101">
        <f t="shared" si="43"/>
        <v>118.63849999999999</v>
      </c>
      <c r="N237" s="101">
        <f t="shared" si="43"/>
        <v>117.3237</v>
      </c>
      <c r="O237" s="100">
        <f t="shared" si="43"/>
        <v>118.2003</v>
      </c>
      <c r="P237" s="101">
        <f t="shared" si="43"/>
        <v>0.42030102849831208</v>
      </c>
      <c r="Q237" s="101">
        <f t="shared" si="43"/>
        <v>0.76953295131386767</v>
      </c>
      <c r="R237" s="101">
        <f t="shared" si="43"/>
        <v>4.0055729710902144</v>
      </c>
      <c r="S237" s="101">
        <f t="shared" si="43"/>
        <v>-4.7151915752831925</v>
      </c>
      <c r="T237" s="101">
        <f t="shared" si="43"/>
        <v>1.3854362016078687</v>
      </c>
      <c r="U237" s="101">
        <f t="shared" si="43"/>
        <v>1.3572259990890516</v>
      </c>
      <c r="V237" s="101">
        <f t="shared" si="43"/>
        <v>8.4132845013309129E-2</v>
      </c>
      <c r="W237" s="101">
        <f t="shared" si="43"/>
        <v>-0.20396081424681345</v>
      </c>
      <c r="X237" s="101">
        <f t="shared" si="43"/>
        <v>-1.1132875476263322</v>
      </c>
      <c r="Y237" s="101">
        <f t="shared" si="43"/>
        <v>-4.0611121549430945E-2</v>
      </c>
      <c r="Z237" s="101">
        <f t="shared" si="43"/>
        <v>-1.1082405795757626</v>
      </c>
      <c r="AA237" s="101">
        <f t="shared" si="43"/>
        <v>0.74716361655828811</v>
      </c>
      <c r="AB237" s="200">
        <f t="shared" si="43"/>
        <v>115.00203507742587</v>
      </c>
      <c r="AO237" s="157"/>
      <c r="AZ237" s="98"/>
    </row>
    <row r="238" spans="2:52" x14ac:dyDescent="0.2">
      <c r="B238" s="99" t="s">
        <v>85</v>
      </c>
      <c r="C238" s="186">
        <f t="shared" ref="C238:AB238" si="44">C159</f>
        <v>103.8129</v>
      </c>
      <c r="D238" s="101">
        <f t="shared" si="44"/>
        <v>103.7396</v>
      </c>
      <c r="E238" s="101">
        <f t="shared" si="44"/>
        <v>103.881</v>
      </c>
      <c r="F238" s="101">
        <f t="shared" si="44"/>
        <v>134.2336</v>
      </c>
      <c r="G238" s="101">
        <f t="shared" si="44"/>
        <v>104.717</v>
      </c>
      <c r="H238" s="101">
        <f t="shared" si="44"/>
        <v>105.3466</v>
      </c>
      <c r="I238" s="101">
        <f t="shared" si="44"/>
        <v>106.9346</v>
      </c>
      <c r="J238" s="101">
        <f t="shared" si="44"/>
        <v>106.75749999999999</v>
      </c>
      <c r="K238" s="101">
        <f t="shared" si="44"/>
        <v>105.97239999999999</v>
      </c>
      <c r="L238" s="101">
        <f t="shared" si="44"/>
        <v>105.6018</v>
      </c>
      <c r="M238" s="101">
        <f t="shared" si="44"/>
        <v>105.8541</v>
      </c>
      <c r="N238" s="101">
        <f t="shared" si="44"/>
        <v>105.4914</v>
      </c>
      <c r="O238" s="100">
        <f t="shared" si="44"/>
        <v>105.89570000000001</v>
      </c>
      <c r="P238" s="101">
        <f t="shared" si="44"/>
        <v>-7.0607795370328019E-2</v>
      </c>
      <c r="Q238" s="101">
        <f t="shared" si="44"/>
        <v>0.13630281975253847</v>
      </c>
      <c r="R238" s="101">
        <f t="shared" si="44"/>
        <v>29.218625157632289</v>
      </c>
      <c r="S238" s="101">
        <f t="shared" si="44"/>
        <v>-21.988980404310094</v>
      </c>
      <c r="T238" s="101">
        <f t="shared" si="44"/>
        <v>0.60123953130818919</v>
      </c>
      <c r="U238" s="101">
        <f t="shared" si="44"/>
        <v>1.5074050799930971</v>
      </c>
      <c r="V238" s="101">
        <f t="shared" si="44"/>
        <v>-0.16561524520595769</v>
      </c>
      <c r="W238" s="101">
        <f t="shared" si="44"/>
        <v>-0.7354050066740041</v>
      </c>
      <c r="X238" s="101">
        <f t="shared" si="44"/>
        <v>-0.34971369903861393</v>
      </c>
      <c r="Y238" s="101">
        <f t="shared" si="44"/>
        <v>0.23891638210712818</v>
      </c>
      <c r="Z238" s="101">
        <f t="shared" si="44"/>
        <v>-0.34264142815441612</v>
      </c>
      <c r="AA238" s="101">
        <f t="shared" si="44"/>
        <v>0.38325399037268093</v>
      </c>
      <c r="AB238" s="200">
        <f t="shared" si="44"/>
        <v>103.55757140851904</v>
      </c>
      <c r="AO238" s="157"/>
      <c r="AZ238" s="98"/>
    </row>
    <row r="239" spans="2:52" x14ac:dyDescent="0.2">
      <c r="B239" s="99" t="s">
        <v>283</v>
      </c>
      <c r="C239" s="186">
        <f t="shared" ref="C239:AB239" si="45">C179</f>
        <v>109.36790000000001</v>
      </c>
      <c r="D239" s="101">
        <f t="shared" si="45"/>
        <v>110.1454</v>
      </c>
      <c r="E239" s="101">
        <f t="shared" si="45"/>
        <v>110.2236</v>
      </c>
      <c r="F239" s="101">
        <f t="shared" si="45"/>
        <v>109.1622</v>
      </c>
      <c r="G239" s="101">
        <f t="shared" si="45"/>
        <v>108.5078</v>
      </c>
      <c r="H239" s="101">
        <f t="shared" si="45"/>
        <v>106.90649999999999</v>
      </c>
      <c r="I239" s="101">
        <f t="shared" si="45"/>
        <v>105.8929</v>
      </c>
      <c r="J239" s="101">
        <f t="shared" si="45"/>
        <v>106.1469</v>
      </c>
      <c r="K239" s="101">
        <f t="shared" si="45"/>
        <v>107.5393</v>
      </c>
      <c r="L239" s="101">
        <f t="shared" si="45"/>
        <v>106.9658</v>
      </c>
      <c r="M239" s="101">
        <f t="shared" si="45"/>
        <v>108.58620000000001</v>
      </c>
      <c r="N239" s="101">
        <f t="shared" si="45"/>
        <v>110.1888</v>
      </c>
      <c r="O239" s="100">
        <f t="shared" si="45"/>
        <v>110.6729</v>
      </c>
      <c r="P239" s="101">
        <f t="shared" si="45"/>
        <v>0.71090329063645652</v>
      </c>
      <c r="Q239" s="101">
        <f t="shared" si="45"/>
        <v>7.0997063881024183E-2</v>
      </c>
      <c r="R239" s="101">
        <f t="shared" si="45"/>
        <v>-0.96295167278151517</v>
      </c>
      <c r="S239" s="101">
        <f t="shared" si="45"/>
        <v>-0.59947490981309959</v>
      </c>
      <c r="T239" s="101">
        <f t="shared" si="45"/>
        <v>-1.4757464440344463</v>
      </c>
      <c r="U239" s="101">
        <f t="shared" si="45"/>
        <v>-0.94811821544994634</v>
      </c>
      <c r="V239" s="101">
        <f t="shared" si="45"/>
        <v>0.23986499567015812</v>
      </c>
      <c r="W239" s="101">
        <f t="shared" si="45"/>
        <v>1.3117669946084105</v>
      </c>
      <c r="X239" s="101">
        <f t="shared" si="45"/>
        <v>-0.53329340994408159</v>
      </c>
      <c r="Y239" s="101">
        <f t="shared" si="45"/>
        <v>1.5148767176050697</v>
      </c>
      <c r="Z239" s="101">
        <f t="shared" si="45"/>
        <v>1.4758781502621836</v>
      </c>
      <c r="AA239" s="101">
        <f t="shared" si="45"/>
        <v>0.43933684730208333</v>
      </c>
      <c r="AB239" s="200">
        <f t="shared" si="45"/>
        <v>108.41012691367537</v>
      </c>
      <c r="AO239" s="157"/>
      <c r="AZ239" s="98"/>
    </row>
    <row r="240" spans="2:52" x14ac:dyDescent="0.2">
      <c r="B240" s="99" t="s">
        <v>284</v>
      </c>
      <c r="C240" s="186">
        <f t="shared" ref="C240:AB240" si="46">C199</f>
        <v>109.3336</v>
      </c>
      <c r="D240" s="101">
        <f t="shared" si="46"/>
        <v>110.1279</v>
      </c>
      <c r="E240" s="101">
        <f t="shared" si="46"/>
        <v>110.19240000000001</v>
      </c>
      <c r="F240" s="101">
        <f t="shared" si="46"/>
        <v>109.1036</v>
      </c>
      <c r="G240" s="101">
        <f t="shared" si="46"/>
        <v>108.42959999999999</v>
      </c>
      <c r="H240" s="101">
        <f t="shared" si="46"/>
        <v>106.74720000000001</v>
      </c>
      <c r="I240" s="101">
        <f t="shared" si="46"/>
        <v>105.6581</v>
      </c>
      <c r="J240" s="101">
        <f t="shared" si="46"/>
        <v>105.9209</v>
      </c>
      <c r="K240" s="101">
        <f t="shared" si="46"/>
        <v>107.3691</v>
      </c>
      <c r="L240" s="101">
        <f t="shared" si="46"/>
        <v>106.8049</v>
      </c>
      <c r="M240" s="101">
        <f t="shared" si="46"/>
        <v>108.4701</v>
      </c>
      <c r="N240" s="101">
        <f t="shared" si="46"/>
        <v>110.14449999999999</v>
      </c>
      <c r="O240" s="100">
        <f t="shared" si="46"/>
        <v>110.62390000000001</v>
      </c>
      <c r="P240" s="101">
        <f t="shared" si="46"/>
        <v>0.72649213050699202</v>
      </c>
      <c r="Q240" s="101">
        <f t="shared" si="46"/>
        <v>5.856826471766878E-2</v>
      </c>
      <c r="R240" s="101">
        <f t="shared" si="46"/>
        <v>-0.9880899227169988</v>
      </c>
      <c r="S240" s="101">
        <f t="shared" si="46"/>
        <v>-0.61776146708266877</v>
      </c>
      <c r="T240" s="101">
        <f t="shared" si="46"/>
        <v>-1.5516058345691464</v>
      </c>
      <c r="U240" s="101">
        <f t="shared" si="46"/>
        <v>-1.0202609529805016</v>
      </c>
      <c r="V240" s="101">
        <f t="shared" si="46"/>
        <v>0.24872678952205141</v>
      </c>
      <c r="W240" s="101">
        <f t="shared" si="46"/>
        <v>1.3672466906908833</v>
      </c>
      <c r="X240" s="101">
        <f t="shared" si="46"/>
        <v>-0.52547706928715954</v>
      </c>
      <c r="Y240" s="101">
        <f t="shared" si="46"/>
        <v>1.5591044980146029</v>
      </c>
      <c r="Z240" s="101">
        <f t="shared" si="46"/>
        <v>1.543651199731531</v>
      </c>
      <c r="AA240" s="101">
        <f t="shared" si="46"/>
        <v>0.43524642628548182</v>
      </c>
      <c r="AB240" s="200">
        <f t="shared" si="46"/>
        <v>0</v>
      </c>
      <c r="AO240" s="157"/>
      <c r="AZ240" s="98"/>
    </row>
    <row r="241" spans="2:52" x14ac:dyDescent="0.2">
      <c r="B241" s="48" t="s">
        <v>296</v>
      </c>
      <c r="C241" s="14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11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14"/>
      <c r="AO241" s="157"/>
      <c r="AZ241" s="98"/>
    </row>
    <row r="242" spans="2:52" x14ac:dyDescent="0.2">
      <c r="B242" s="89" t="s">
        <v>285</v>
      </c>
      <c r="C242" s="187">
        <v>95.900620000000004</v>
      </c>
      <c r="D242" s="96">
        <v>96.088830000000002</v>
      </c>
      <c r="E242" s="96">
        <v>95.444890000000001</v>
      </c>
      <c r="F242" s="96">
        <v>95.113929999999996</v>
      </c>
      <c r="G242" s="96">
        <v>95.050020000000004</v>
      </c>
      <c r="H242" s="96">
        <v>94.556139999999999</v>
      </c>
      <c r="I242" s="96">
        <v>94.723789999999994</v>
      </c>
      <c r="J242" s="96">
        <v>94.445170000000005</v>
      </c>
      <c r="K242" s="96">
        <v>94.469700000000003</v>
      </c>
      <c r="L242" s="96">
        <v>94.177220000000005</v>
      </c>
      <c r="M242" s="96">
        <v>94.067790000000002</v>
      </c>
      <c r="N242" s="96">
        <v>94.850759999999994</v>
      </c>
      <c r="O242" s="108">
        <v>93.875910000000005</v>
      </c>
      <c r="P242" s="96">
        <v>0.19625524840193734</v>
      </c>
      <c r="Q242" s="96">
        <v>-0.67015073448183382</v>
      </c>
      <c r="R242" s="96">
        <v>-0.34675507510145864</v>
      </c>
      <c r="S242" s="96">
        <v>-6.7193101998826887E-2</v>
      </c>
      <c r="T242" s="96">
        <v>-0.51960010108362342</v>
      </c>
      <c r="U242" s="96">
        <v>0.17730207684027155</v>
      </c>
      <c r="V242" s="96">
        <v>-0.29413941312946773</v>
      </c>
      <c r="W242" s="96">
        <v>2.5972741644700949E-2</v>
      </c>
      <c r="X242" s="96">
        <v>-0.30960191468798737</v>
      </c>
      <c r="Y242" s="96">
        <v>-0.11619582739860367</v>
      </c>
      <c r="Z242" s="96">
        <v>0.83234654497569438</v>
      </c>
      <c r="AA242" s="96">
        <v>-1.0277724711957916</v>
      </c>
      <c r="AB242" s="187"/>
      <c r="AC242" s="89">
        <f>_xlfn.RANK.AVG(D242,D$242:D$251,)</f>
        <v>8</v>
      </c>
      <c r="AD242" s="89">
        <f t="shared" ref="AD242:AZ251" si="47">_xlfn.RANK.AVG(E242,E$242:E$251,)</f>
        <v>10</v>
      </c>
      <c r="AE242" s="89">
        <f t="shared" si="47"/>
        <v>9</v>
      </c>
      <c r="AF242" s="89">
        <f t="shared" si="47"/>
        <v>8</v>
      </c>
      <c r="AG242" s="89">
        <f t="shared" si="47"/>
        <v>8</v>
      </c>
      <c r="AH242" s="89">
        <f t="shared" si="47"/>
        <v>7</v>
      </c>
      <c r="AI242" s="89">
        <f t="shared" si="47"/>
        <v>8</v>
      </c>
      <c r="AJ242" s="89">
        <f t="shared" si="47"/>
        <v>8</v>
      </c>
      <c r="AK242" s="89">
        <f t="shared" si="47"/>
        <v>10</v>
      </c>
      <c r="AL242" s="89">
        <f t="shared" si="47"/>
        <v>9</v>
      </c>
      <c r="AM242" s="89">
        <f t="shared" si="47"/>
        <v>9</v>
      </c>
      <c r="AN242" s="89">
        <f t="shared" si="47"/>
        <v>9</v>
      </c>
      <c r="AO242" s="191">
        <f t="shared" si="47"/>
        <v>4</v>
      </c>
      <c r="AP242" s="89">
        <f t="shared" si="47"/>
        <v>9</v>
      </c>
      <c r="AQ242" s="89">
        <f t="shared" si="47"/>
        <v>3</v>
      </c>
      <c r="AR242" s="89">
        <f t="shared" si="47"/>
        <v>5</v>
      </c>
      <c r="AS242" s="89">
        <f t="shared" si="47"/>
        <v>3</v>
      </c>
      <c r="AT242" s="89">
        <f t="shared" si="47"/>
        <v>3</v>
      </c>
      <c r="AU242" s="89">
        <f t="shared" si="47"/>
        <v>5</v>
      </c>
      <c r="AV242" s="89">
        <f t="shared" si="47"/>
        <v>10</v>
      </c>
      <c r="AW242" s="89">
        <f t="shared" si="47"/>
        <v>7</v>
      </c>
      <c r="AX242" s="89">
        <f t="shared" si="47"/>
        <v>8</v>
      </c>
      <c r="AY242" s="89">
        <f t="shared" si="47"/>
        <v>3</v>
      </c>
      <c r="AZ242" s="189">
        <f t="shared" si="47"/>
        <v>10</v>
      </c>
    </row>
    <row r="243" spans="2:52" x14ac:dyDescent="0.2">
      <c r="B243" s="89" t="s">
        <v>286</v>
      </c>
      <c r="C243" s="187">
        <v>101.56019999999999</v>
      </c>
      <c r="D243" s="96">
        <v>100.328</v>
      </c>
      <c r="E243" s="96">
        <v>99.804130000000001</v>
      </c>
      <c r="F243" s="96">
        <v>99.772570000000002</v>
      </c>
      <c r="G243" s="96">
        <v>99.558220000000006</v>
      </c>
      <c r="H243" s="96">
        <v>99.072159999999997</v>
      </c>
      <c r="I243" s="96">
        <v>99.538830000000004</v>
      </c>
      <c r="J243" s="96">
        <v>98.473709999999997</v>
      </c>
      <c r="K243" s="96">
        <v>99.037729999999996</v>
      </c>
      <c r="L243" s="96">
        <v>98.852869999999996</v>
      </c>
      <c r="M243" s="96">
        <v>99.505709999999993</v>
      </c>
      <c r="N243" s="96">
        <v>99.648899999999998</v>
      </c>
      <c r="O243" s="108">
        <v>99.143010000000004</v>
      </c>
      <c r="P243" s="96">
        <v>-1.2132705528346654</v>
      </c>
      <c r="Q243" s="96">
        <v>-0.52215732397735648</v>
      </c>
      <c r="R243" s="96">
        <v>-3.1621937889743566E-2</v>
      </c>
      <c r="S243" s="96">
        <v>-0.21483860744490801</v>
      </c>
      <c r="T243" s="96">
        <v>-0.48821684437508928</v>
      </c>
      <c r="U243" s="96">
        <v>0.47104050219557914</v>
      </c>
      <c r="V243" s="96">
        <v>-1.0700547715901496</v>
      </c>
      <c r="W243" s="96">
        <v>0.57276200927130627</v>
      </c>
      <c r="X243" s="96">
        <v>-0.18665613599988659</v>
      </c>
      <c r="Y243" s="96">
        <v>0.66041582808875221</v>
      </c>
      <c r="Z243" s="96">
        <v>0.14390128968478708</v>
      </c>
      <c r="AA243" s="96">
        <v>-0.50767243792956451</v>
      </c>
      <c r="AB243" s="187"/>
      <c r="AC243" s="89">
        <f t="shared" ref="AC243:AC251" si="48">_xlfn.RANK.AVG(D243,D$242:D$251,)</f>
        <v>4</v>
      </c>
      <c r="AD243" s="89">
        <f t="shared" si="47"/>
        <v>4</v>
      </c>
      <c r="AE243" s="89">
        <f t="shared" si="47"/>
        <v>4</v>
      </c>
      <c r="AF243" s="89">
        <f t="shared" si="47"/>
        <v>4</v>
      </c>
      <c r="AG243" s="89">
        <f t="shared" si="47"/>
        <v>4</v>
      </c>
      <c r="AH243" s="89">
        <f t="shared" si="47"/>
        <v>3</v>
      </c>
      <c r="AI243" s="89">
        <f t="shared" si="47"/>
        <v>4</v>
      </c>
      <c r="AJ243" s="89">
        <f t="shared" si="47"/>
        <v>4</v>
      </c>
      <c r="AK243" s="89">
        <f t="shared" si="47"/>
        <v>4</v>
      </c>
      <c r="AL243" s="89">
        <f t="shared" si="47"/>
        <v>4</v>
      </c>
      <c r="AM243" s="89">
        <f t="shared" si="47"/>
        <v>4</v>
      </c>
      <c r="AN243" s="89">
        <f t="shared" si="47"/>
        <v>4</v>
      </c>
      <c r="AO243" s="191">
        <f t="shared" si="47"/>
        <v>10</v>
      </c>
      <c r="AP243" s="89">
        <f t="shared" si="47"/>
        <v>8</v>
      </c>
      <c r="AQ243" s="89">
        <f t="shared" si="47"/>
        <v>1</v>
      </c>
      <c r="AR243" s="89">
        <f t="shared" si="47"/>
        <v>6</v>
      </c>
      <c r="AS243" s="89">
        <f t="shared" si="47"/>
        <v>2</v>
      </c>
      <c r="AT243" s="89">
        <f t="shared" si="47"/>
        <v>2</v>
      </c>
      <c r="AU243" s="89">
        <f t="shared" si="47"/>
        <v>9</v>
      </c>
      <c r="AV243" s="89">
        <f t="shared" si="47"/>
        <v>7</v>
      </c>
      <c r="AW243" s="89">
        <f t="shared" si="47"/>
        <v>5</v>
      </c>
      <c r="AX243" s="89">
        <f t="shared" si="47"/>
        <v>5</v>
      </c>
      <c r="AY243" s="89">
        <f t="shared" si="47"/>
        <v>7</v>
      </c>
      <c r="AZ243" s="189">
        <f t="shared" si="47"/>
        <v>8</v>
      </c>
    </row>
    <row r="244" spans="2:52" x14ac:dyDescent="0.2">
      <c r="B244" s="89" t="s">
        <v>287</v>
      </c>
      <c r="C244" s="187">
        <v>97.870199999999997</v>
      </c>
      <c r="D244" s="96">
        <v>97.921940000000006</v>
      </c>
      <c r="E244" s="96">
        <v>98.642809999999997</v>
      </c>
      <c r="F244" s="96">
        <v>98.192099999999996</v>
      </c>
      <c r="G244" s="96">
        <v>98.712649999999996</v>
      </c>
      <c r="H244" s="96">
        <v>97.065910000000002</v>
      </c>
      <c r="I244" s="96">
        <v>96.658580000000001</v>
      </c>
      <c r="J244" s="96">
        <v>95.821449999999999</v>
      </c>
      <c r="K244" s="96">
        <v>96.241969999999995</v>
      </c>
      <c r="L244" s="96">
        <v>96.336650000000006</v>
      </c>
      <c r="M244" s="96">
        <v>95.712050000000005</v>
      </c>
      <c r="N244" s="96">
        <v>96.149810000000002</v>
      </c>
      <c r="O244" s="108">
        <v>96.241780000000006</v>
      </c>
      <c r="P244" s="96">
        <v>5.2865938763800885E-2</v>
      </c>
      <c r="Q244" s="96">
        <v>0.73616801301117063</v>
      </c>
      <c r="R244" s="96">
        <v>-0.4569111524702113</v>
      </c>
      <c r="S244" s="96">
        <v>0.530134297973055</v>
      </c>
      <c r="T244" s="96">
        <v>-1.6682157757896217</v>
      </c>
      <c r="U244" s="96">
        <v>-0.4196426943300709</v>
      </c>
      <c r="V244" s="96">
        <v>-0.86606900287589783</v>
      </c>
      <c r="W244" s="96">
        <v>0.43885789664004898</v>
      </c>
      <c r="X244" s="96">
        <v>9.8377038624636398E-2</v>
      </c>
      <c r="Y244" s="96">
        <v>-0.64835138028984907</v>
      </c>
      <c r="Z244" s="96">
        <v>0.45737187741773083</v>
      </c>
      <c r="AA244" s="96">
        <v>9.565281512257115E-2</v>
      </c>
      <c r="AB244" s="187"/>
      <c r="AC244" s="89">
        <f t="shared" si="48"/>
        <v>7</v>
      </c>
      <c r="AD244" s="89">
        <f t="shared" si="47"/>
        <v>7</v>
      </c>
      <c r="AE244" s="89">
        <f t="shared" si="47"/>
        <v>5</v>
      </c>
      <c r="AF244" s="89">
        <f t="shared" si="47"/>
        <v>5</v>
      </c>
      <c r="AG244" s="89">
        <f t="shared" si="47"/>
        <v>5</v>
      </c>
      <c r="AH244" s="89">
        <f t="shared" si="47"/>
        <v>6</v>
      </c>
      <c r="AI244" s="89">
        <f t="shared" si="47"/>
        <v>6</v>
      </c>
      <c r="AJ244" s="89">
        <f t="shared" si="47"/>
        <v>7</v>
      </c>
      <c r="AK244" s="89">
        <f t="shared" si="47"/>
        <v>7</v>
      </c>
      <c r="AL244" s="89">
        <f t="shared" si="47"/>
        <v>7</v>
      </c>
      <c r="AM244" s="89">
        <f t="shared" si="47"/>
        <v>7</v>
      </c>
      <c r="AN244" s="89">
        <f t="shared" si="47"/>
        <v>6</v>
      </c>
      <c r="AO244" s="191">
        <f t="shared" si="47"/>
        <v>5</v>
      </c>
      <c r="AP244" s="89">
        <f t="shared" si="47"/>
        <v>4</v>
      </c>
      <c r="AQ244" s="89">
        <f t="shared" si="47"/>
        <v>5</v>
      </c>
      <c r="AR244" s="89">
        <f t="shared" si="47"/>
        <v>1</v>
      </c>
      <c r="AS244" s="89">
        <f t="shared" si="47"/>
        <v>9</v>
      </c>
      <c r="AT244" s="89">
        <f t="shared" si="47"/>
        <v>7</v>
      </c>
      <c r="AU244" s="89">
        <f t="shared" si="47"/>
        <v>7</v>
      </c>
      <c r="AV244" s="89">
        <f t="shared" si="47"/>
        <v>8</v>
      </c>
      <c r="AW244" s="89">
        <f t="shared" si="47"/>
        <v>4</v>
      </c>
      <c r="AX244" s="89">
        <f t="shared" si="47"/>
        <v>9</v>
      </c>
      <c r="AY244" s="89">
        <f t="shared" si="47"/>
        <v>4</v>
      </c>
      <c r="AZ244" s="189">
        <f t="shared" si="47"/>
        <v>4</v>
      </c>
    </row>
    <row r="245" spans="2:52" x14ac:dyDescent="0.2">
      <c r="B245" s="89" t="s">
        <v>288</v>
      </c>
      <c r="C245" s="187">
        <v>102.23139999999999</v>
      </c>
      <c r="D245" s="96">
        <v>102.935</v>
      </c>
      <c r="E245" s="96">
        <v>103.7941</v>
      </c>
      <c r="F245" s="96">
        <v>103.498</v>
      </c>
      <c r="G245" s="96">
        <v>103.1046</v>
      </c>
      <c r="H245" s="96">
        <v>101.9832</v>
      </c>
      <c r="I245" s="96">
        <v>102.59229999999999</v>
      </c>
      <c r="J245" s="96">
        <v>101.2504</v>
      </c>
      <c r="K245" s="96">
        <v>101.90009999999999</v>
      </c>
      <c r="L245" s="96">
        <v>101.6987</v>
      </c>
      <c r="M245" s="96">
        <v>102.9978</v>
      </c>
      <c r="N245" s="96">
        <v>105.0039</v>
      </c>
      <c r="O245" s="108">
        <v>104.89579999999999</v>
      </c>
      <c r="P245" s="96">
        <v>0.68824255561403713</v>
      </c>
      <c r="Q245" s="96">
        <v>0.83460436197600241</v>
      </c>
      <c r="R245" s="96">
        <v>-0.2852763307355578</v>
      </c>
      <c r="S245" s="96">
        <v>-0.38010396336161056</v>
      </c>
      <c r="T245" s="96">
        <v>-1.0876333354670968</v>
      </c>
      <c r="U245" s="96">
        <v>0.59725523419543414</v>
      </c>
      <c r="V245" s="96">
        <v>-1.3079929000519488</v>
      </c>
      <c r="W245" s="96">
        <v>0.64167647732749278</v>
      </c>
      <c r="X245" s="96">
        <v>-0.1976445557953255</v>
      </c>
      <c r="Y245" s="96">
        <v>1.2774007927338262</v>
      </c>
      <c r="Z245" s="96">
        <v>1.9477115045175759</v>
      </c>
      <c r="AA245" s="96">
        <v>-0.10294855714883676</v>
      </c>
      <c r="AB245" s="187"/>
      <c r="AC245" s="89">
        <f t="shared" si="48"/>
        <v>2</v>
      </c>
      <c r="AD245" s="89">
        <f t="shared" si="47"/>
        <v>2</v>
      </c>
      <c r="AE245" s="89">
        <f t="shared" si="47"/>
        <v>2</v>
      </c>
      <c r="AF245" s="89">
        <f t="shared" si="47"/>
        <v>2</v>
      </c>
      <c r="AG245" s="89">
        <f t="shared" si="47"/>
        <v>2</v>
      </c>
      <c r="AH245" s="89">
        <f t="shared" si="47"/>
        <v>2</v>
      </c>
      <c r="AI245" s="89">
        <f t="shared" si="47"/>
        <v>2</v>
      </c>
      <c r="AJ245" s="89">
        <f t="shared" si="47"/>
        <v>2</v>
      </c>
      <c r="AK245" s="89">
        <f t="shared" si="47"/>
        <v>2</v>
      </c>
      <c r="AL245" s="89">
        <f t="shared" si="47"/>
        <v>2</v>
      </c>
      <c r="AM245" s="89">
        <f t="shared" si="47"/>
        <v>2</v>
      </c>
      <c r="AN245" s="89">
        <f t="shared" si="47"/>
        <v>2</v>
      </c>
      <c r="AO245" s="191">
        <f t="shared" si="47"/>
        <v>1</v>
      </c>
      <c r="AP245" s="89">
        <f t="shared" si="47"/>
        <v>3</v>
      </c>
      <c r="AQ245" s="89">
        <f t="shared" si="47"/>
        <v>2</v>
      </c>
      <c r="AR245" s="89">
        <f t="shared" si="47"/>
        <v>8</v>
      </c>
      <c r="AS245" s="89">
        <f t="shared" si="47"/>
        <v>5</v>
      </c>
      <c r="AT245" s="89">
        <f t="shared" si="47"/>
        <v>1</v>
      </c>
      <c r="AU245" s="89">
        <f t="shared" si="47"/>
        <v>10</v>
      </c>
      <c r="AV245" s="89">
        <f t="shared" si="47"/>
        <v>6</v>
      </c>
      <c r="AW245" s="89">
        <f t="shared" si="47"/>
        <v>6</v>
      </c>
      <c r="AX245" s="89">
        <f t="shared" si="47"/>
        <v>2</v>
      </c>
      <c r="AY245" s="89">
        <f t="shared" si="47"/>
        <v>1</v>
      </c>
      <c r="AZ245" s="189">
        <f t="shared" si="47"/>
        <v>6</v>
      </c>
    </row>
    <row r="246" spans="2:52" x14ac:dyDescent="0.2">
      <c r="B246" s="89" t="s">
        <v>289</v>
      </c>
      <c r="C246" s="187">
        <v>101.09229999999999</v>
      </c>
      <c r="D246" s="96">
        <v>101.44970000000001</v>
      </c>
      <c r="E246" s="96">
        <v>101.773</v>
      </c>
      <c r="F246" s="96">
        <v>100.9897</v>
      </c>
      <c r="G246" s="96">
        <v>101.01730000000001</v>
      </c>
      <c r="H246" s="96">
        <v>99.377309999999994</v>
      </c>
      <c r="I246" s="96">
        <v>98.748429999999999</v>
      </c>
      <c r="J246" s="96">
        <v>99.000879999999995</v>
      </c>
      <c r="K246" s="96">
        <v>100.282</v>
      </c>
      <c r="L246" s="96">
        <v>99.885580000000004</v>
      </c>
      <c r="M246" s="96">
        <v>101.4063</v>
      </c>
      <c r="N246" s="96">
        <v>102.732</v>
      </c>
      <c r="O246" s="108">
        <v>102.64109999999999</v>
      </c>
      <c r="P246" s="96">
        <v>0.35353830113669649</v>
      </c>
      <c r="Q246" s="96">
        <v>0.31868009466759289</v>
      </c>
      <c r="R246" s="96">
        <v>-0.7696540339775747</v>
      </c>
      <c r="S246" s="96">
        <v>2.7329519743109178E-2</v>
      </c>
      <c r="T246" s="96">
        <v>-1.6234743949798811</v>
      </c>
      <c r="U246" s="96">
        <v>-0.63282051003392548</v>
      </c>
      <c r="V246" s="96">
        <v>0.25564963412582464</v>
      </c>
      <c r="W246" s="96">
        <v>1.2940491034019106</v>
      </c>
      <c r="X246" s="96">
        <v>-0.39530523922537647</v>
      </c>
      <c r="Y246" s="96">
        <v>1.5224620010215659</v>
      </c>
      <c r="Z246" s="96">
        <v>1.3073152259770819</v>
      </c>
      <c r="AA246" s="96">
        <v>-8.848265389557769E-2</v>
      </c>
      <c r="AB246" s="187"/>
      <c r="AC246" s="89">
        <f t="shared" si="48"/>
        <v>3</v>
      </c>
      <c r="AD246" s="89">
        <f t="shared" si="47"/>
        <v>3</v>
      </c>
      <c r="AE246" s="89">
        <f t="shared" si="47"/>
        <v>3</v>
      </c>
      <c r="AF246" s="89">
        <f t="shared" si="47"/>
        <v>3</v>
      </c>
      <c r="AG246" s="89">
        <f t="shared" si="47"/>
        <v>3</v>
      </c>
      <c r="AH246" s="89">
        <f t="shared" si="47"/>
        <v>4</v>
      </c>
      <c r="AI246" s="89">
        <f t="shared" si="47"/>
        <v>3</v>
      </c>
      <c r="AJ246" s="89">
        <f t="shared" si="47"/>
        <v>3</v>
      </c>
      <c r="AK246" s="89">
        <f t="shared" si="47"/>
        <v>3</v>
      </c>
      <c r="AL246" s="89">
        <f t="shared" si="47"/>
        <v>3</v>
      </c>
      <c r="AM246" s="89">
        <f t="shared" si="47"/>
        <v>3</v>
      </c>
      <c r="AN246" s="89">
        <f t="shared" si="47"/>
        <v>3</v>
      </c>
      <c r="AO246" s="191">
        <f t="shared" si="47"/>
        <v>3</v>
      </c>
      <c r="AP246" s="89">
        <f t="shared" si="47"/>
        <v>7</v>
      </c>
      <c r="AQ246" s="89">
        <f t="shared" si="47"/>
        <v>7</v>
      </c>
      <c r="AR246" s="89">
        <f t="shared" si="47"/>
        <v>3</v>
      </c>
      <c r="AS246" s="89">
        <f t="shared" si="47"/>
        <v>8</v>
      </c>
      <c r="AT246" s="89">
        <f t="shared" si="47"/>
        <v>8</v>
      </c>
      <c r="AU246" s="89">
        <f t="shared" si="47"/>
        <v>3</v>
      </c>
      <c r="AV246" s="89">
        <f t="shared" si="47"/>
        <v>5</v>
      </c>
      <c r="AW246" s="89">
        <f t="shared" si="47"/>
        <v>9</v>
      </c>
      <c r="AX246" s="89">
        <f t="shared" si="47"/>
        <v>1</v>
      </c>
      <c r="AY246" s="89">
        <f t="shared" si="47"/>
        <v>2</v>
      </c>
      <c r="AZ246" s="189">
        <f t="shared" si="47"/>
        <v>5</v>
      </c>
    </row>
    <row r="247" spans="2:52" x14ac:dyDescent="0.2">
      <c r="B247" s="89" t="s">
        <v>290</v>
      </c>
      <c r="C247" s="187">
        <v>95.449550000000002</v>
      </c>
      <c r="D247" s="96">
        <v>95.293750000000003</v>
      </c>
      <c r="E247" s="96">
        <v>95.849909999999994</v>
      </c>
      <c r="F247" s="96">
        <v>94.944469999999995</v>
      </c>
      <c r="G247" s="96">
        <v>94.572779999999995</v>
      </c>
      <c r="H247" s="96">
        <v>93.662970000000001</v>
      </c>
      <c r="I247" s="96">
        <v>92.766869999999997</v>
      </c>
      <c r="J247" s="96">
        <v>93.013099999999994</v>
      </c>
      <c r="K247" s="96">
        <v>94.379549999999995</v>
      </c>
      <c r="L247" s="96">
        <v>96.414599999999993</v>
      </c>
      <c r="M247" s="96">
        <v>96.807689999999994</v>
      </c>
      <c r="N247" s="96">
        <v>96.666470000000004</v>
      </c>
      <c r="O247" s="108">
        <v>95.983990000000006</v>
      </c>
      <c r="P247" s="96">
        <v>-0.16322758986291633</v>
      </c>
      <c r="Q247" s="96">
        <v>0.58362694300517226</v>
      </c>
      <c r="R247" s="96">
        <v>-0.9446435578291088</v>
      </c>
      <c r="S247" s="96">
        <v>-0.39148146279609647</v>
      </c>
      <c r="T247" s="96">
        <v>-0.96202099589331425</v>
      </c>
      <c r="U247" s="96">
        <v>-0.95672814987609733</v>
      </c>
      <c r="V247" s="96">
        <v>0.26542881095373494</v>
      </c>
      <c r="W247" s="96">
        <v>1.4690941383525551</v>
      </c>
      <c r="X247" s="96">
        <v>2.1562404143694249</v>
      </c>
      <c r="Y247" s="96">
        <v>0.4077079612423854</v>
      </c>
      <c r="Z247" s="96">
        <v>-0.14587684098235368</v>
      </c>
      <c r="AA247" s="96">
        <v>-0.7060152294792581</v>
      </c>
      <c r="AB247" s="187"/>
      <c r="AC247" s="89">
        <f t="shared" si="48"/>
        <v>9</v>
      </c>
      <c r="AD247" s="89">
        <f t="shared" si="47"/>
        <v>9</v>
      </c>
      <c r="AE247" s="89">
        <f t="shared" si="47"/>
        <v>10</v>
      </c>
      <c r="AF247" s="89">
        <f t="shared" si="47"/>
        <v>10</v>
      </c>
      <c r="AG247" s="89">
        <f t="shared" si="47"/>
        <v>9</v>
      </c>
      <c r="AH247" s="89">
        <f t="shared" si="47"/>
        <v>10</v>
      </c>
      <c r="AI247" s="89">
        <f t="shared" si="47"/>
        <v>9</v>
      </c>
      <c r="AJ247" s="89">
        <f t="shared" si="47"/>
        <v>9</v>
      </c>
      <c r="AK247" s="89">
        <f t="shared" si="47"/>
        <v>6</v>
      </c>
      <c r="AL247" s="89">
        <f t="shared" si="47"/>
        <v>6</v>
      </c>
      <c r="AM247" s="89">
        <f t="shared" si="47"/>
        <v>6</v>
      </c>
      <c r="AN247" s="89">
        <f t="shared" si="47"/>
        <v>7</v>
      </c>
      <c r="AO247" s="191">
        <f t="shared" si="47"/>
        <v>7</v>
      </c>
      <c r="AP247" s="89">
        <f t="shared" si="47"/>
        <v>5</v>
      </c>
      <c r="AQ247" s="89">
        <f t="shared" si="47"/>
        <v>8</v>
      </c>
      <c r="AR247" s="89">
        <f t="shared" si="47"/>
        <v>9</v>
      </c>
      <c r="AS247" s="89">
        <f t="shared" si="47"/>
        <v>4</v>
      </c>
      <c r="AT247" s="89">
        <f t="shared" si="47"/>
        <v>9</v>
      </c>
      <c r="AU247" s="89">
        <f t="shared" si="47"/>
        <v>2</v>
      </c>
      <c r="AV247" s="89">
        <f t="shared" si="47"/>
        <v>3</v>
      </c>
      <c r="AW247" s="89">
        <f t="shared" si="47"/>
        <v>1</v>
      </c>
      <c r="AX247" s="89">
        <f t="shared" si="47"/>
        <v>7</v>
      </c>
      <c r="AY247" s="89">
        <f t="shared" si="47"/>
        <v>9</v>
      </c>
      <c r="AZ247" s="189">
        <f t="shared" si="47"/>
        <v>9</v>
      </c>
    </row>
    <row r="248" spans="2:52" x14ac:dyDescent="0.2">
      <c r="B248" s="89" t="s">
        <v>291</v>
      </c>
      <c r="C248" s="187">
        <v>94.620090000000005</v>
      </c>
      <c r="D248" s="96">
        <v>94.991219999999998</v>
      </c>
      <c r="E248" s="96">
        <v>95.870050000000006</v>
      </c>
      <c r="F248" s="96">
        <v>95.369669999999999</v>
      </c>
      <c r="G248" s="96">
        <v>95.01746</v>
      </c>
      <c r="H248" s="96">
        <v>93.483350000000002</v>
      </c>
      <c r="I248" s="96">
        <v>93.300269999999998</v>
      </c>
      <c r="J248" s="96">
        <v>92.392679999999999</v>
      </c>
      <c r="K248" s="96">
        <v>93.596400000000003</v>
      </c>
      <c r="L248" s="96">
        <v>94.353840000000005</v>
      </c>
      <c r="M248" s="96">
        <v>95.119500000000002</v>
      </c>
      <c r="N248" s="96">
        <v>95.255160000000004</v>
      </c>
      <c r="O248" s="108">
        <v>95.123990000000006</v>
      </c>
      <c r="P248" s="96">
        <v>0.39223171315942917</v>
      </c>
      <c r="Q248" s="96">
        <v>0.92516971568531048</v>
      </c>
      <c r="R248" s="96">
        <v>-0.5219356827288677</v>
      </c>
      <c r="S248" s="96">
        <v>-0.36931028491552864</v>
      </c>
      <c r="T248" s="96">
        <v>-1.6145558932011004</v>
      </c>
      <c r="U248" s="96">
        <v>-0.19584236123331472</v>
      </c>
      <c r="V248" s="96">
        <v>-0.9727624582436889</v>
      </c>
      <c r="W248" s="96">
        <v>1.3028304839734102</v>
      </c>
      <c r="X248" s="96">
        <v>0.80926189468825993</v>
      </c>
      <c r="Y248" s="96">
        <v>0.81147730712390398</v>
      </c>
      <c r="Z248" s="96">
        <v>0.14262059830003462</v>
      </c>
      <c r="AA248" s="96">
        <v>-0.13770382622841359</v>
      </c>
      <c r="AB248" s="187"/>
      <c r="AC248" s="89">
        <f t="shared" si="48"/>
        <v>10</v>
      </c>
      <c r="AD248" s="89">
        <f t="shared" si="47"/>
        <v>8</v>
      </c>
      <c r="AE248" s="89">
        <f t="shared" si="47"/>
        <v>8</v>
      </c>
      <c r="AF248" s="89">
        <f t="shared" si="47"/>
        <v>9</v>
      </c>
      <c r="AG248" s="89">
        <f t="shared" si="47"/>
        <v>10</v>
      </c>
      <c r="AH248" s="89">
        <f t="shared" si="47"/>
        <v>9</v>
      </c>
      <c r="AI248" s="89">
        <f t="shared" si="47"/>
        <v>10</v>
      </c>
      <c r="AJ248" s="89">
        <f t="shared" si="47"/>
        <v>10</v>
      </c>
      <c r="AK248" s="89">
        <f t="shared" si="47"/>
        <v>9</v>
      </c>
      <c r="AL248" s="89">
        <f t="shared" si="47"/>
        <v>8</v>
      </c>
      <c r="AM248" s="89">
        <f t="shared" si="47"/>
        <v>8</v>
      </c>
      <c r="AN248" s="89">
        <f t="shared" si="47"/>
        <v>8</v>
      </c>
      <c r="AO248" s="191">
        <f t="shared" si="47"/>
        <v>2</v>
      </c>
      <c r="AP248" s="89">
        <f t="shared" si="47"/>
        <v>2</v>
      </c>
      <c r="AQ248" s="89">
        <f t="shared" si="47"/>
        <v>6</v>
      </c>
      <c r="AR248" s="89">
        <f t="shared" si="47"/>
        <v>7</v>
      </c>
      <c r="AS248" s="89">
        <f t="shared" si="47"/>
        <v>7</v>
      </c>
      <c r="AT248" s="89">
        <f t="shared" si="47"/>
        <v>5</v>
      </c>
      <c r="AU248" s="89">
        <f t="shared" si="47"/>
        <v>8</v>
      </c>
      <c r="AV248" s="89">
        <f t="shared" si="47"/>
        <v>4</v>
      </c>
      <c r="AW248" s="89">
        <f t="shared" si="47"/>
        <v>2</v>
      </c>
      <c r="AX248" s="89">
        <f t="shared" si="47"/>
        <v>3</v>
      </c>
      <c r="AY248" s="89">
        <f t="shared" si="47"/>
        <v>8</v>
      </c>
      <c r="AZ248" s="189">
        <f t="shared" si="47"/>
        <v>7</v>
      </c>
    </row>
    <row r="249" spans="2:52" x14ac:dyDescent="0.2">
      <c r="B249" s="89" t="s">
        <v>292</v>
      </c>
      <c r="C249" s="187">
        <v>105.12430000000001</v>
      </c>
      <c r="D249" s="96">
        <v>104.9589</v>
      </c>
      <c r="E249" s="96">
        <v>104.19459999999999</v>
      </c>
      <c r="F249" s="96">
        <v>103.82210000000001</v>
      </c>
      <c r="G249" s="96">
        <v>104.0895</v>
      </c>
      <c r="H249" s="96">
        <v>104.57729999999999</v>
      </c>
      <c r="I249" s="96">
        <v>104.17910000000001</v>
      </c>
      <c r="J249" s="96">
        <v>103.5676</v>
      </c>
      <c r="K249" s="96">
        <v>105.4504</v>
      </c>
      <c r="L249" s="96">
        <v>105.97490000000001</v>
      </c>
      <c r="M249" s="96">
        <v>106.62269999999999</v>
      </c>
      <c r="N249" s="96">
        <v>107.1007</v>
      </c>
      <c r="O249" s="108">
        <v>107.3489</v>
      </c>
      <c r="P249" s="96">
        <v>-0.15733755183150358</v>
      </c>
      <c r="Q249" s="96">
        <v>-0.72818979619642143</v>
      </c>
      <c r="R249" s="96">
        <v>-0.35750413169203404</v>
      </c>
      <c r="S249" s="96">
        <v>0.25755595388649904</v>
      </c>
      <c r="T249" s="96">
        <v>0.46863516493017349</v>
      </c>
      <c r="U249" s="96">
        <v>-0.38077097037310065</v>
      </c>
      <c r="V249" s="96">
        <v>-0.5869699392680553</v>
      </c>
      <c r="W249" s="96">
        <v>1.8179430632746179</v>
      </c>
      <c r="X249" s="96">
        <v>0.49739024223711176</v>
      </c>
      <c r="Y249" s="96">
        <v>0.61127682120954063</v>
      </c>
      <c r="Z249" s="96">
        <v>0.44830978769062185</v>
      </c>
      <c r="AA249" s="96">
        <v>0.23174451707598276</v>
      </c>
      <c r="AB249" s="187"/>
      <c r="AC249" s="89">
        <f t="shared" si="48"/>
        <v>1</v>
      </c>
      <c r="AD249" s="89">
        <f t="shared" si="47"/>
        <v>1</v>
      </c>
      <c r="AE249" s="89">
        <f t="shared" si="47"/>
        <v>1</v>
      </c>
      <c r="AF249" s="89">
        <f t="shared" si="47"/>
        <v>1</v>
      </c>
      <c r="AG249" s="89">
        <f t="shared" si="47"/>
        <v>1</v>
      </c>
      <c r="AH249" s="89">
        <f t="shared" si="47"/>
        <v>1</v>
      </c>
      <c r="AI249" s="89">
        <f t="shared" si="47"/>
        <v>1</v>
      </c>
      <c r="AJ249" s="89">
        <f t="shared" si="47"/>
        <v>1</v>
      </c>
      <c r="AK249" s="89">
        <f t="shared" si="47"/>
        <v>1</v>
      </c>
      <c r="AL249" s="89">
        <f t="shared" si="47"/>
        <v>1</v>
      </c>
      <c r="AM249" s="89">
        <f t="shared" si="47"/>
        <v>1</v>
      </c>
      <c r="AN249" s="89">
        <f t="shared" si="47"/>
        <v>1</v>
      </c>
      <c r="AO249" s="191">
        <f t="shared" si="47"/>
        <v>6</v>
      </c>
      <c r="AP249" s="89">
        <f t="shared" si="47"/>
        <v>10</v>
      </c>
      <c r="AQ249" s="89">
        <f t="shared" si="47"/>
        <v>4</v>
      </c>
      <c r="AR249" s="89">
        <f t="shared" si="47"/>
        <v>2</v>
      </c>
      <c r="AS249" s="89">
        <f t="shared" si="47"/>
        <v>1</v>
      </c>
      <c r="AT249" s="89">
        <f t="shared" si="47"/>
        <v>6</v>
      </c>
      <c r="AU249" s="89">
        <f t="shared" si="47"/>
        <v>6</v>
      </c>
      <c r="AV249" s="89">
        <f t="shared" si="47"/>
        <v>1</v>
      </c>
      <c r="AW249" s="89">
        <f t="shared" si="47"/>
        <v>3</v>
      </c>
      <c r="AX249" s="89">
        <f t="shared" si="47"/>
        <v>6</v>
      </c>
      <c r="AY249" s="89">
        <f t="shared" si="47"/>
        <v>5</v>
      </c>
      <c r="AZ249" s="189">
        <f t="shared" si="47"/>
        <v>3</v>
      </c>
    </row>
    <row r="250" spans="2:52" x14ac:dyDescent="0.2">
      <c r="B250" s="89" t="s">
        <v>293</v>
      </c>
      <c r="C250" s="187">
        <v>99.836519999999993</v>
      </c>
      <c r="D250" s="96">
        <v>98.747</v>
      </c>
      <c r="E250" s="96">
        <v>99.167339999999996</v>
      </c>
      <c r="F250" s="96">
        <v>98.141040000000004</v>
      </c>
      <c r="G250" s="96">
        <v>97.665469999999999</v>
      </c>
      <c r="H250" s="96">
        <v>95.800250000000005</v>
      </c>
      <c r="I250" s="96">
        <v>94.435820000000007</v>
      </c>
      <c r="J250" s="96">
        <v>95.03304</v>
      </c>
      <c r="K250" s="96">
        <v>96.612340000000003</v>
      </c>
      <c r="L250" s="96">
        <v>95.694850000000002</v>
      </c>
      <c r="M250" s="96">
        <v>93.670730000000006</v>
      </c>
      <c r="N250" s="96">
        <v>92.04853</v>
      </c>
      <c r="O250" s="108">
        <v>92.429280000000006</v>
      </c>
      <c r="P250" s="96">
        <v>-1.0913040638836302</v>
      </c>
      <c r="Q250" s="96">
        <v>0.4256736913526446</v>
      </c>
      <c r="R250" s="96">
        <v>-1.0349173427461018</v>
      </c>
      <c r="S250" s="96">
        <v>-0.48457811329491185</v>
      </c>
      <c r="T250" s="96">
        <v>-1.909804969965325</v>
      </c>
      <c r="U250" s="96">
        <v>-1.4242447175242221</v>
      </c>
      <c r="V250" s="96">
        <v>0.6324083382767185</v>
      </c>
      <c r="W250" s="96">
        <v>1.6618430811010605</v>
      </c>
      <c r="X250" s="96">
        <v>-0.9496612958551679</v>
      </c>
      <c r="Y250" s="96">
        <v>-2.1151817469801104</v>
      </c>
      <c r="Z250" s="96">
        <v>-1.7318109936796759</v>
      </c>
      <c r="AA250" s="96">
        <v>0.41364050028827853</v>
      </c>
      <c r="AB250" s="187"/>
      <c r="AC250" s="89">
        <f t="shared" si="48"/>
        <v>5</v>
      </c>
      <c r="AD250" s="89">
        <f t="shared" si="47"/>
        <v>5</v>
      </c>
      <c r="AE250" s="89">
        <f t="shared" si="47"/>
        <v>7</v>
      </c>
      <c r="AF250" s="89">
        <f t="shared" si="47"/>
        <v>7</v>
      </c>
      <c r="AG250" s="89">
        <f t="shared" si="47"/>
        <v>7</v>
      </c>
      <c r="AH250" s="89">
        <f t="shared" si="47"/>
        <v>8</v>
      </c>
      <c r="AI250" s="89">
        <f t="shared" si="47"/>
        <v>7</v>
      </c>
      <c r="AJ250" s="89">
        <f t="shared" si="47"/>
        <v>6</v>
      </c>
      <c r="AK250" s="89">
        <f t="shared" si="47"/>
        <v>8</v>
      </c>
      <c r="AL250" s="89">
        <f t="shared" si="47"/>
        <v>10</v>
      </c>
      <c r="AM250" s="89">
        <f t="shared" si="47"/>
        <v>10</v>
      </c>
      <c r="AN250" s="89">
        <f t="shared" si="47"/>
        <v>10</v>
      </c>
      <c r="AO250" s="191">
        <f t="shared" si="47"/>
        <v>9</v>
      </c>
      <c r="AP250" s="89">
        <f t="shared" si="47"/>
        <v>6</v>
      </c>
      <c r="AQ250" s="89">
        <f t="shared" si="47"/>
        <v>10</v>
      </c>
      <c r="AR250" s="89">
        <f t="shared" si="47"/>
        <v>10</v>
      </c>
      <c r="AS250" s="89">
        <f t="shared" si="47"/>
        <v>10</v>
      </c>
      <c r="AT250" s="89">
        <f t="shared" si="47"/>
        <v>10</v>
      </c>
      <c r="AU250" s="89">
        <f t="shared" si="47"/>
        <v>1</v>
      </c>
      <c r="AV250" s="89">
        <f t="shared" si="47"/>
        <v>2</v>
      </c>
      <c r="AW250" s="89">
        <f t="shared" si="47"/>
        <v>10</v>
      </c>
      <c r="AX250" s="89">
        <f t="shared" si="47"/>
        <v>10</v>
      </c>
      <c r="AY250" s="89">
        <f t="shared" si="47"/>
        <v>10</v>
      </c>
      <c r="AZ250" s="189">
        <f t="shared" si="47"/>
        <v>2</v>
      </c>
    </row>
    <row r="251" spans="2:52" x14ac:dyDescent="0.2">
      <c r="B251" s="89" t="s">
        <v>294</v>
      </c>
      <c r="C251" s="187">
        <v>98.634979999999999</v>
      </c>
      <c r="D251" s="96">
        <v>98.162379999999999</v>
      </c>
      <c r="E251" s="96">
        <v>99.139110000000002</v>
      </c>
      <c r="F251" s="96">
        <v>98.156480000000002</v>
      </c>
      <c r="G251" s="96">
        <v>98.123819999999995</v>
      </c>
      <c r="H251" s="96">
        <v>96.987170000000006</v>
      </c>
      <c r="I251" s="96">
        <v>96.991429999999994</v>
      </c>
      <c r="J251" s="96">
        <v>96.733469999999997</v>
      </c>
      <c r="K251" s="96">
        <v>96.906390000000002</v>
      </c>
      <c r="L251" s="96">
        <v>96.547489999999996</v>
      </c>
      <c r="M251" s="96">
        <v>97.228840000000005</v>
      </c>
      <c r="N251" s="96">
        <v>97.53613</v>
      </c>
      <c r="O251" s="108">
        <v>97.975120000000004</v>
      </c>
      <c r="P251" s="96">
        <v>-0.47914036176618069</v>
      </c>
      <c r="Q251" s="96">
        <v>0.99501458705463686</v>
      </c>
      <c r="R251" s="96">
        <v>-0.99116282161500169</v>
      </c>
      <c r="S251" s="96">
        <v>-3.3273401817187229E-2</v>
      </c>
      <c r="T251" s="96">
        <v>-1.1583833568648152</v>
      </c>
      <c r="U251" s="96">
        <v>4.3923335426613022E-3</v>
      </c>
      <c r="V251" s="96">
        <v>-0.265961642178074</v>
      </c>
      <c r="W251" s="96">
        <v>0.17875922366891714</v>
      </c>
      <c r="X251" s="96">
        <v>-0.37035741399509936</v>
      </c>
      <c r="Y251" s="96">
        <v>0.70571487668919097</v>
      </c>
      <c r="Z251" s="96">
        <v>0.31604820133614131</v>
      </c>
      <c r="AA251" s="96">
        <v>0.45007937058811331</v>
      </c>
      <c r="AB251" s="187"/>
      <c r="AC251" s="89">
        <f t="shared" si="48"/>
        <v>6</v>
      </c>
      <c r="AD251" s="89">
        <f t="shared" si="47"/>
        <v>6</v>
      </c>
      <c r="AE251" s="89">
        <f t="shared" si="47"/>
        <v>6</v>
      </c>
      <c r="AF251" s="89">
        <f t="shared" si="47"/>
        <v>6</v>
      </c>
      <c r="AG251" s="89">
        <f t="shared" si="47"/>
        <v>6</v>
      </c>
      <c r="AH251" s="89">
        <f t="shared" si="47"/>
        <v>5</v>
      </c>
      <c r="AI251" s="89">
        <f t="shared" si="47"/>
        <v>5</v>
      </c>
      <c r="AJ251" s="89">
        <f t="shared" si="47"/>
        <v>5</v>
      </c>
      <c r="AK251" s="89">
        <f t="shared" si="47"/>
        <v>5</v>
      </c>
      <c r="AL251" s="89">
        <f t="shared" si="47"/>
        <v>5</v>
      </c>
      <c r="AM251" s="89">
        <f t="shared" si="47"/>
        <v>5</v>
      </c>
      <c r="AN251" s="89">
        <f t="shared" si="47"/>
        <v>5</v>
      </c>
      <c r="AO251" s="191">
        <f t="shared" si="47"/>
        <v>8</v>
      </c>
      <c r="AP251" s="89">
        <f t="shared" si="47"/>
        <v>1</v>
      </c>
      <c r="AQ251" s="89">
        <f t="shared" si="47"/>
        <v>9</v>
      </c>
      <c r="AR251" s="89">
        <f t="shared" si="47"/>
        <v>4</v>
      </c>
      <c r="AS251" s="89">
        <f t="shared" si="47"/>
        <v>6</v>
      </c>
      <c r="AT251" s="89">
        <f t="shared" si="47"/>
        <v>4</v>
      </c>
      <c r="AU251" s="89">
        <f t="shared" si="47"/>
        <v>4</v>
      </c>
      <c r="AV251" s="89">
        <f t="shared" si="47"/>
        <v>9</v>
      </c>
      <c r="AW251" s="89">
        <f t="shared" si="47"/>
        <v>8</v>
      </c>
      <c r="AX251" s="89">
        <f t="shared" si="47"/>
        <v>4</v>
      </c>
      <c r="AY251" s="89">
        <f t="shared" si="47"/>
        <v>6</v>
      </c>
      <c r="AZ251" s="189">
        <f t="shared" si="47"/>
        <v>1</v>
      </c>
    </row>
    <row r="252" spans="2:52" x14ac:dyDescent="0.2">
      <c r="B252" s="48" t="s">
        <v>297</v>
      </c>
      <c r="C252" s="1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11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14"/>
      <c r="AO252" s="157"/>
      <c r="AZ252" s="98"/>
    </row>
    <row r="253" spans="2:52" x14ac:dyDescent="0.2">
      <c r="B253" s="90" t="s">
        <v>285</v>
      </c>
      <c r="C253" s="188">
        <v>103.78060000000001</v>
      </c>
      <c r="D253" s="97">
        <v>103.9602</v>
      </c>
      <c r="E253" s="97">
        <v>103.11450000000001</v>
      </c>
      <c r="F253" s="97">
        <v>101.9024</v>
      </c>
      <c r="G253" s="97">
        <v>101.1276</v>
      </c>
      <c r="H253" s="97">
        <v>100.6448</v>
      </c>
      <c r="I253" s="97">
        <v>101.1266</v>
      </c>
      <c r="J253" s="97">
        <v>100.84780000000001</v>
      </c>
      <c r="K253" s="97">
        <v>101.79470000000001</v>
      </c>
      <c r="L253" s="97">
        <v>101.73260000000001</v>
      </c>
      <c r="M253" s="97">
        <v>101.7205</v>
      </c>
      <c r="N253" s="97">
        <v>102.538</v>
      </c>
      <c r="O253" s="111">
        <v>102.62269999999999</v>
      </c>
      <c r="P253" s="97">
        <v>0.17305739222936997</v>
      </c>
      <c r="Q253" s="97">
        <v>-0.81348439114198867</v>
      </c>
      <c r="R253" s="97">
        <v>-1.1754893831614435</v>
      </c>
      <c r="S253" s="97">
        <v>-0.76033537973590326</v>
      </c>
      <c r="T253" s="97">
        <v>-0.47741664985621868</v>
      </c>
      <c r="U253" s="97">
        <v>0.47871325691937655</v>
      </c>
      <c r="V253" s="97">
        <v>-0.27569403104622298</v>
      </c>
      <c r="W253" s="97">
        <v>0.93893966948212992</v>
      </c>
      <c r="X253" s="97">
        <v>-6.1005140739155313E-2</v>
      </c>
      <c r="Y253" s="97">
        <v>-1.1893925840884608E-2</v>
      </c>
      <c r="Z253" s="97">
        <v>0.80367280931571849</v>
      </c>
      <c r="AA253" s="97">
        <v>8.2603522596498863E-2</v>
      </c>
      <c r="AB253" s="188"/>
      <c r="AC253" s="90">
        <f>_xlfn.RANK.AVG(D253,D$253:D$262,)</f>
        <v>9</v>
      </c>
      <c r="AD253" s="90">
        <f t="shared" ref="AD253:AZ262" si="49">_xlfn.RANK.AVG(E253,E$253:E$262,)</f>
        <v>10</v>
      </c>
      <c r="AE253" s="90">
        <f t="shared" si="49"/>
        <v>10</v>
      </c>
      <c r="AF253" s="90">
        <f t="shared" si="49"/>
        <v>10</v>
      </c>
      <c r="AG253" s="90">
        <f t="shared" si="49"/>
        <v>10</v>
      </c>
      <c r="AH253" s="90">
        <f t="shared" si="49"/>
        <v>9</v>
      </c>
      <c r="AI253" s="90">
        <f t="shared" si="49"/>
        <v>9</v>
      </c>
      <c r="AJ253" s="90">
        <f t="shared" si="49"/>
        <v>10</v>
      </c>
      <c r="AK253" s="90">
        <f t="shared" si="49"/>
        <v>10</v>
      </c>
      <c r="AL253" s="90">
        <f t="shared" si="49"/>
        <v>9</v>
      </c>
      <c r="AM253" s="90">
        <f t="shared" si="49"/>
        <v>9</v>
      </c>
      <c r="AN253" s="90">
        <f t="shared" si="49"/>
        <v>9</v>
      </c>
      <c r="AO253" s="192">
        <f t="shared" si="49"/>
        <v>4</v>
      </c>
      <c r="AP253" s="90">
        <f t="shared" si="49"/>
        <v>8</v>
      </c>
      <c r="AQ253" s="90">
        <f t="shared" si="49"/>
        <v>9</v>
      </c>
      <c r="AR253" s="90">
        <f t="shared" si="49"/>
        <v>5</v>
      </c>
      <c r="AS253" s="90">
        <f t="shared" si="49"/>
        <v>2</v>
      </c>
      <c r="AT253" s="90">
        <f t="shared" si="49"/>
        <v>2</v>
      </c>
      <c r="AU253" s="90">
        <f t="shared" si="49"/>
        <v>6</v>
      </c>
      <c r="AV253" s="90">
        <f t="shared" si="49"/>
        <v>8</v>
      </c>
      <c r="AW253" s="90">
        <f t="shared" si="49"/>
        <v>6</v>
      </c>
      <c r="AX253" s="90">
        <f t="shared" si="49"/>
        <v>8</v>
      </c>
      <c r="AY253" s="90">
        <f t="shared" si="49"/>
        <v>3</v>
      </c>
      <c r="AZ253" s="190">
        <f t="shared" si="49"/>
        <v>8</v>
      </c>
    </row>
    <row r="254" spans="2:52" x14ac:dyDescent="0.2">
      <c r="B254" s="90" t="s">
        <v>286</v>
      </c>
      <c r="C254" s="188">
        <v>110.0087</v>
      </c>
      <c r="D254" s="97">
        <v>108.571</v>
      </c>
      <c r="E254" s="97">
        <v>107.5119</v>
      </c>
      <c r="F254" s="97">
        <v>107.3991</v>
      </c>
      <c r="G254" s="97">
        <v>106.4952</v>
      </c>
      <c r="H254" s="97">
        <v>105.9624</v>
      </c>
      <c r="I254" s="97">
        <v>105.8428</v>
      </c>
      <c r="J254" s="97">
        <v>105.07980000000001</v>
      </c>
      <c r="K254" s="97">
        <v>106.40770000000001</v>
      </c>
      <c r="L254" s="97">
        <v>106.5384</v>
      </c>
      <c r="M254" s="97">
        <v>107.3282</v>
      </c>
      <c r="N254" s="97">
        <v>107.94759999999999</v>
      </c>
      <c r="O254" s="111">
        <v>107.9233</v>
      </c>
      <c r="P254" s="97">
        <v>-1.3068966363569487</v>
      </c>
      <c r="Q254" s="97">
        <v>-0.97549069272641953</v>
      </c>
      <c r="R254" s="97">
        <v>-0.10491861831108269</v>
      </c>
      <c r="S254" s="97">
        <v>-0.84162716447345209</v>
      </c>
      <c r="T254" s="97">
        <v>-0.50030423906429078</v>
      </c>
      <c r="U254" s="97">
        <v>-0.11287022566495801</v>
      </c>
      <c r="V254" s="97">
        <v>-0.72088039998940978</v>
      </c>
      <c r="W254" s="97">
        <v>1.2637062499167295</v>
      </c>
      <c r="X254" s="97">
        <v>0.12282945689079856</v>
      </c>
      <c r="Y254" s="97">
        <v>0.7413289480600419</v>
      </c>
      <c r="Z254" s="97">
        <v>0.57710834617556139</v>
      </c>
      <c r="AA254" s="97">
        <v>-2.2510921965839592E-2</v>
      </c>
      <c r="AB254" s="188"/>
      <c r="AC254" s="90">
        <f t="shared" ref="AC254:AC262" si="50">_xlfn.RANK.AVG(D254,D$253:D$262,)</f>
        <v>5</v>
      </c>
      <c r="AD254" s="90">
        <f t="shared" si="49"/>
        <v>7</v>
      </c>
      <c r="AE254" s="90">
        <f t="shared" si="49"/>
        <v>6</v>
      </c>
      <c r="AF254" s="90">
        <f t="shared" si="49"/>
        <v>6</v>
      </c>
      <c r="AG254" s="90">
        <f t="shared" si="49"/>
        <v>6</v>
      </c>
      <c r="AH254" s="90">
        <f t="shared" si="49"/>
        <v>6</v>
      </c>
      <c r="AI254" s="90">
        <f t="shared" si="49"/>
        <v>6</v>
      </c>
      <c r="AJ254" s="90">
        <f t="shared" si="49"/>
        <v>6</v>
      </c>
      <c r="AK254" s="90">
        <f t="shared" si="49"/>
        <v>5</v>
      </c>
      <c r="AL254" s="90">
        <f t="shared" si="49"/>
        <v>4</v>
      </c>
      <c r="AM254" s="90">
        <f t="shared" si="49"/>
        <v>5</v>
      </c>
      <c r="AN254" s="90">
        <f t="shared" si="49"/>
        <v>5</v>
      </c>
      <c r="AO254" s="192">
        <f t="shared" si="49"/>
        <v>10</v>
      </c>
      <c r="AP254" s="90">
        <f t="shared" si="49"/>
        <v>9</v>
      </c>
      <c r="AQ254" s="90">
        <f t="shared" si="49"/>
        <v>1</v>
      </c>
      <c r="AR254" s="90">
        <f t="shared" si="49"/>
        <v>6</v>
      </c>
      <c r="AS254" s="90">
        <f t="shared" si="49"/>
        <v>3</v>
      </c>
      <c r="AT254" s="90">
        <f t="shared" si="49"/>
        <v>4</v>
      </c>
      <c r="AU254" s="90">
        <f t="shared" si="49"/>
        <v>8</v>
      </c>
      <c r="AV254" s="90">
        <f t="shared" si="49"/>
        <v>6</v>
      </c>
      <c r="AW254" s="90">
        <f t="shared" si="49"/>
        <v>3</v>
      </c>
      <c r="AX254" s="90">
        <f t="shared" si="49"/>
        <v>4</v>
      </c>
      <c r="AY254" s="90">
        <f t="shared" si="49"/>
        <v>5</v>
      </c>
      <c r="AZ254" s="190">
        <f t="shared" si="49"/>
        <v>9</v>
      </c>
    </row>
    <row r="255" spans="2:52" x14ac:dyDescent="0.2">
      <c r="B255" s="90" t="s">
        <v>287</v>
      </c>
      <c r="C255" s="188">
        <v>109.2229</v>
      </c>
      <c r="D255" s="97">
        <v>109.1481</v>
      </c>
      <c r="E255" s="97">
        <v>109.72490000000001</v>
      </c>
      <c r="F255" s="97">
        <v>109.5</v>
      </c>
      <c r="G255" s="97">
        <v>108.93429999999999</v>
      </c>
      <c r="H255" s="97">
        <v>107.4378</v>
      </c>
      <c r="I255" s="97">
        <v>106.3429</v>
      </c>
      <c r="J255" s="97">
        <v>105.89490000000001</v>
      </c>
      <c r="K255" s="97">
        <v>107.3336</v>
      </c>
      <c r="L255" s="97">
        <v>107.4258</v>
      </c>
      <c r="M255" s="97">
        <v>107.2794</v>
      </c>
      <c r="N255" s="97">
        <v>108.01900000000001</v>
      </c>
      <c r="O255" s="111">
        <v>108.5789</v>
      </c>
      <c r="P255" s="97">
        <v>-6.8483806967216773E-2</v>
      </c>
      <c r="Q255" s="97">
        <v>0.52845629012324147</v>
      </c>
      <c r="R255" s="97">
        <v>-0.20496714966247881</v>
      </c>
      <c r="S255" s="97">
        <v>-0.51662100456621629</v>
      </c>
      <c r="T255" s="97">
        <v>-1.3737638191093142</v>
      </c>
      <c r="U255" s="97">
        <v>-1.0191012846502774</v>
      </c>
      <c r="V255" s="97">
        <v>-0.42127871254215682</v>
      </c>
      <c r="W255" s="97">
        <v>1.3586112267918447</v>
      </c>
      <c r="X255" s="97">
        <v>8.5900407700842216E-2</v>
      </c>
      <c r="Y255" s="97">
        <v>-0.13628011148159927</v>
      </c>
      <c r="Z255" s="97">
        <v>0.68941474318462825</v>
      </c>
      <c r="AA255" s="97">
        <v>0.51833473740730696</v>
      </c>
      <c r="AB255" s="188"/>
      <c r="AC255" s="90">
        <f t="shared" si="50"/>
        <v>4</v>
      </c>
      <c r="AD255" s="90">
        <f t="shared" si="49"/>
        <v>4</v>
      </c>
      <c r="AE255" s="90">
        <f t="shared" si="49"/>
        <v>3</v>
      </c>
      <c r="AF255" s="90">
        <f t="shared" si="49"/>
        <v>3</v>
      </c>
      <c r="AG255" s="90">
        <f t="shared" si="49"/>
        <v>3</v>
      </c>
      <c r="AH255" s="90">
        <f t="shared" si="49"/>
        <v>4</v>
      </c>
      <c r="AI255" s="90">
        <f t="shared" si="49"/>
        <v>5</v>
      </c>
      <c r="AJ255" s="90">
        <f t="shared" si="49"/>
        <v>4</v>
      </c>
      <c r="AK255" s="90">
        <f t="shared" si="49"/>
        <v>3</v>
      </c>
      <c r="AL255" s="90">
        <f t="shared" si="49"/>
        <v>5</v>
      </c>
      <c r="AM255" s="90">
        <f t="shared" si="49"/>
        <v>4</v>
      </c>
      <c r="AN255" s="90">
        <f t="shared" si="49"/>
        <v>4</v>
      </c>
      <c r="AO255" s="192">
        <f t="shared" si="49"/>
        <v>6</v>
      </c>
      <c r="AP255" s="90">
        <f t="shared" si="49"/>
        <v>3</v>
      </c>
      <c r="AQ255" s="90">
        <f t="shared" si="49"/>
        <v>2</v>
      </c>
      <c r="AR255" s="90">
        <f t="shared" si="49"/>
        <v>3</v>
      </c>
      <c r="AS255" s="90">
        <f t="shared" si="49"/>
        <v>8</v>
      </c>
      <c r="AT255" s="90">
        <f t="shared" si="49"/>
        <v>9</v>
      </c>
      <c r="AU255" s="90">
        <f t="shared" si="49"/>
        <v>7</v>
      </c>
      <c r="AV255" s="90">
        <f t="shared" si="49"/>
        <v>4</v>
      </c>
      <c r="AW255" s="90">
        <f t="shared" si="49"/>
        <v>4</v>
      </c>
      <c r="AX255" s="90">
        <f t="shared" si="49"/>
        <v>9</v>
      </c>
      <c r="AY255" s="90">
        <f t="shared" si="49"/>
        <v>4</v>
      </c>
      <c r="AZ255" s="190">
        <f t="shared" si="49"/>
        <v>5</v>
      </c>
    </row>
    <row r="256" spans="2:52" x14ac:dyDescent="0.2">
      <c r="B256" s="90" t="s">
        <v>288</v>
      </c>
      <c r="C256" s="188">
        <v>114.2538</v>
      </c>
      <c r="D256" s="97">
        <v>115.3596</v>
      </c>
      <c r="E256" s="97">
        <v>115.583</v>
      </c>
      <c r="F256" s="97">
        <v>115.29600000000001</v>
      </c>
      <c r="G256" s="97">
        <v>114.06319999999999</v>
      </c>
      <c r="H256" s="97">
        <v>113.0256</v>
      </c>
      <c r="I256" s="97">
        <v>113.8878</v>
      </c>
      <c r="J256" s="97">
        <v>112.8284</v>
      </c>
      <c r="K256" s="97">
        <v>113.4727</v>
      </c>
      <c r="L256" s="97">
        <v>113.39319999999999</v>
      </c>
      <c r="M256" s="97">
        <v>114.8035</v>
      </c>
      <c r="N256" s="97">
        <v>117.1354</v>
      </c>
      <c r="O256" s="111">
        <v>117.6052</v>
      </c>
      <c r="P256" s="97">
        <v>0.96784527079187055</v>
      </c>
      <c r="Q256" s="97">
        <v>0.19365531780623202</v>
      </c>
      <c r="R256" s="97">
        <v>-0.24830641184256499</v>
      </c>
      <c r="S256" s="97">
        <v>-1.0692478490147201</v>
      </c>
      <c r="T256" s="97">
        <v>-0.90967112968950348</v>
      </c>
      <c r="U256" s="97">
        <v>0.76283603006752576</v>
      </c>
      <c r="V256" s="97">
        <v>-0.93021377179996145</v>
      </c>
      <c r="W256" s="97">
        <v>0.57104416973031724</v>
      </c>
      <c r="X256" s="97">
        <v>-7.0060904517130651E-2</v>
      </c>
      <c r="Y256" s="97">
        <v>1.243725373302814</v>
      </c>
      <c r="Z256" s="97">
        <v>2.0312098498739188</v>
      </c>
      <c r="AA256" s="97">
        <v>0.40107431229158064</v>
      </c>
      <c r="AB256" s="188"/>
      <c r="AC256" s="90">
        <f t="shared" si="50"/>
        <v>1</v>
      </c>
      <c r="AD256" s="90">
        <f t="shared" si="49"/>
        <v>1</v>
      </c>
      <c r="AE256" s="90">
        <f t="shared" si="49"/>
        <v>1</v>
      </c>
      <c r="AF256" s="90">
        <f t="shared" si="49"/>
        <v>1</v>
      </c>
      <c r="AG256" s="90">
        <f t="shared" si="49"/>
        <v>2</v>
      </c>
      <c r="AH256" s="90">
        <f t="shared" si="49"/>
        <v>1</v>
      </c>
      <c r="AI256" s="90">
        <f t="shared" si="49"/>
        <v>2</v>
      </c>
      <c r="AJ256" s="90">
        <f t="shared" si="49"/>
        <v>2</v>
      </c>
      <c r="AK256" s="90">
        <f t="shared" si="49"/>
        <v>2</v>
      </c>
      <c r="AL256" s="90">
        <f t="shared" si="49"/>
        <v>2</v>
      </c>
      <c r="AM256" s="90">
        <f t="shared" si="49"/>
        <v>1</v>
      </c>
      <c r="AN256" s="90">
        <f t="shared" si="49"/>
        <v>1</v>
      </c>
      <c r="AO256" s="192">
        <f t="shared" si="49"/>
        <v>1</v>
      </c>
      <c r="AP256" s="90">
        <f t="shared" si="49"/>
        <v>4</v>
      </c>
      <c r="AQ256" s="90">
        <f t="shared" si="49"/>
        <v>3</v>
      </c>
      <c r="AR256" s="90">
        <f t="shared" si="49"/>
        <v>9</v>
      </c>
      <c r="AS256" s="90">
        <f t="shared" si="49"/>
        <v>5</v>
      </c>
      <c r="AT256" s="90">
        <f t="shared" si="49"/>
        <v>1</v>
      </c>
      <c r="AU256" s="90">
        <f t="shared" si="49"/>
        <v>10</v>
      </c>
      <c r="AV256" s="90">
        <f t="shared" si="49"/>
        <v>9</v>
      </c>
      <c r="AW256" s="90">
        <f t="shared" si="49"/>
        <v>7</v>
      </c>
      <c r="AX256" s="90">
        <f t="shared" si="49"/>
        <v>2</v>
      </c>
      <c r="AY256" s="90">
        <f t="shared" si="49"/>
        <v>1</v>
      </c>
      <c r="AZ256" s="190">
        <f t="shared" si="49"/>
        <v>7</v>
      </c>
    </row>
    <row r="257" spans="2:52" x14ac:dyDescent="0.2">
      <c r="B257" s="90" t="s">
        <v>289</v>
      </c>
      <c r="C257" s="188">
        <v>109.36790000000001</v>
      </c>
      <c r="D257" s="97">
        <v>110.1454</v>
      </c>
      <c r="E257" s="97">
        <v>110.2236</v>
      </c>
      <c r="F257" s="97">
        <v>109.1622</v>
      </c>
      <c r="G257" s="97">
        <v>108.5078</v>
      </c>
      <c r="H257" s="97">
        <v>106.90649999999999</v>
      </c>
      <c r="I257" s="97">
        <v>105.8929</v>
      </c>
      <c r="J257" s="97">
        <v>106.1469</v>
      </c>
      <c r="K257" s="97">
        <v>107.5393</v>
      </c>
      <c r="L257" s="97">
        <v>106.9658</v>
      </c>
      <c r="M257" s="97">
        <v>108.58620000000001</v>
      </c>
      <c r="N257" s="97">
        <v>110.1888</v>
      </c>
      <c r="O257" s="111">
        <v>110.6729</v>
      </c>
      <c r="P257" s="97">
        <v>0.71090329063645652</v>
      </c>
      <c r="Q257" s="97">
        <v>7.0997063881024183E-2</v>
      </c>
      <c r="R257" s="97">
        <v>-0.96295167278151517</v>
      </c>
      <c r="S257" s="97">
        <v>-0.59947490981309959</v>
      </c>
      <c r="T257" s="97">
        <v>-1.4757464440344463</v>
      </c>
      <c r="U257" s="97">
        <v>-0.94811821544994634</v>
      </c>
      <c r="V257" s="97">
        <v>0.23986499567015812</v>
      </c>
      <c r="W257" s="97">
        <v>1.3117669946084105</v>
      </c>
      <c r="X257" s="97">
        <v>-0.53329340994408159</v>
      </c>
      <c r="Y257" s="97">
        <v>1.5148767176050697</v>
      </c>
      <c r="Z257" s="97">
        <v>1.4758781502621836</v>
      </c>
      <c r="AA257" s="97">
        <v>0.43933684730208333</v>
      </c>
      <c r="AB257" s="188"/>
      <c r="AC257" s="90">
        <f t="shared" si="50"/>
        <v>3</v>
      </c>
      <c r="AD257" s="90">
        <f t="shared" si="49"/>
        <v>3</v>
      </c>
      <c r="AE257" s="90">
        <f t="shared" si="49"/>
        <v>4</v>
      </c>
      <c r="AF257" s="90">
        <f t="shared" si="49"/>
        <v>4</v>
      </c>
      <c r="AG257" s="90">
        <f t="shared" si="49"/>
        <v>4</v>
      </c>
      <c r="AH257" s="90">
        <f t="shared" si="49"/>
        <v>5</v>
      </c>
      <c r="AI257" s="90">
        <f t="shared" si="49"/>
        <v>4</v>
      </c>
      <c r="AJ257" s="90">
        <f t="shared" si="49"/>
        <v>3</v>
      </c>
      <c r="AK257" s="90">
        <f t="shared" si="49"/>
        <v>4</v>
      </c>
      <c r="AL257" s="90">
        <f t="shared" si="49"/>
        <v>3</v>
      </c>
      <c r="AM257" s="90">
        <f t="shared" si="49"/>
        <v>3</v>
      </c>
      <c r="AN257" s="90">
        <f t="shared" si="49"/>
        <v>3</v>
      </c>
      <c r="AO257" s="192">
        <f t="shared" si="49"/>
        <v>2</v>
      </c>
      <c r="AP257" s="90">
        <f t="shared" si="49"/>
        <v>5</v>
      </c>
      <c r="AQ257" s="90">
        <f t="shared" si="49"/>
        <v>7</v>
      </c>
      <c r="AR257" s="90">
        <f t="shared" si="49"/>
        <v>4</v>
      </c>
      <c r="AS257" s="90">
        <f t="shared" si="49"/>
        <v>9</v>
      </c>
      <c r="AT257" s="90">
        <f t="shared" si="49"/>
        <v>8</v>
      </c>
      <c r="AU257" s="90">
        <f t="shared" si="49"/>
        <v>2</v>
      </c>
      <c r="AV257" s="90">
        <f t="shared" si="49"/>
        <v>5</v>
      </c>
      <c r="AW257" s="90">
        <f t="shared" si="49"/>
        <v>9</v>
      </c>
      <c r="AX257" s="90">
        <f t="shared" si="49"/>
        <v>1</v>
      </c>
      <c r="AY257" s="90">
        <f t="shared" si="49"/>
        <v>2</v>
      </c>
      <c r="AZ257" s="190">
        <f t="shared" si="49"/>
        <v>6</v>
      </c>
    </row>
    <row r="258" spans="2:52" x14ac:dyDescent="0.2">
      <c r="B258" s="90" t="s">
        <v>290</v>
      </c>
      <c r="C258" s="188">
        <v>104.20910000000001</v>
      </c>
      <c r="D258" s="97">
        <v>103.8647</v>
      </c>
      <c r="E258" s="97">
        <v>103.85939999999999</v>
      </c>
      <c r="F258" s="97">
        <v>102.8497</v>
      </c>
      <c r="G258" s="97">
        <v>101.95529999999999</v>
      </c>
      <c r="H258" s="97">
        <v>101.2663</v>
      </c>
      <c r="I258" s="97">
        <v>100.5539</v>
      </c>
      <c r="J258" s="97">
        <v>100.7949</v>
      </c>
      <c r="K258" s="97">
        <v>101.8147</v>
      </c>
      <c r="L258" s="97">
        <v>103.23739999999999</v>
      </c>
      <c r="M258" s="97">
        <v>103.2454</v>
      </c>
      <c r="N258" s="97">
        <v>103.2328</v>
      </c>
      <c r="O258" s="111">
        <v>103.16240000000001</v>
      </c>
      <c r="P258" s="97">
        <v>-0.33048937184949045</v>
      </c>
      <c r="Q258" s="97">
        <v>-5.1027923827878111E-3</v>
      </c>
      <c r="R258" s="97">
        <v>-0.97217969678237615</v>
      </c>
      <c r="S258" s="97">
        <v>-0.86961848211516857</v>
      </c>
      <c r="T258" s="97">
        <v>-0.67578634950806182</v>
      </c>
      <c r="U258" s="97">
        <v>-0.70349168479543778</v>
      </c>
      <c r="V258" s="97">
        <v>0.23967245427576619</v>
      </c>
      <c r="W258" s="97">
        <v>1.0117575393199494</v>
      </c>
      <c r="X258" s="97">
        <v>1.3973424269776289</v>
      </c>
      <c r="Y258" s="97">
        <v>7.7491296758827495E-3</v>
      </c>
      <c r="Z258" s="97">
        <v>-1.2203933540870742E-2</v>
      </c>
      <c r="AA258" s="97">
        <v>-6.8195379763013542E-2</v>
      </c>
      <c r="AB258" s="188"/>
      <c r="AC258" s="90">
        <f t="shared" si="50"/>
        <v>10</v>
      </c>
      <c r="AD258" s="90">
        <f t="shared" si="49"/>
        <v>9</v>
      </c>
      <c r="AE258" s="90">
        <f t="shared" si="49"/>
        <v>9</v>
      </c>
      <c r="AF258" s="90">
        <f t="shared" si="49"/>
        <v>9</v>
      </c>
      <c r="AG258" s="90">
        <f t="shared" si="49"/>
        <v>9</v>
      </c>
      <c r="AH258" s="90">
        <f t="shared" si="49"/>
        <v>10</v>
      </c>
      <c r="AI258" s="90">
        <f t="shared" si="49"/>
        <v>10</v>
      </c>
      <c r="AJ258" s="90">
        <f t="shared" si="49"/>
        <v>9</v>
      </c>
      <c r="AK258" s="90">
        <f t="shared" si="49"/>
        <v>9</v>
      </c>
      <c r="AL258" s="90">
        <f t="shared" si="49"/>
        <v>8</v>
      </c>
      <c r="AM258" s="90">
        <f t="shared" si="49"/>
        <v>8</v>
      </c>
      <c r="AN258" s="90">
        <f t="shared" si="49"/>
        <v>8</v>
      </c>
      <c r="AO258" s="192">
        <f t="shared" si="49"/>
        <v>8</v>
      </c>
      <c r="AP258" s="90">
        <f t="shared" si="49"/>
        <v>6</v>
      </c>
      <c r="AQ258" s="90">
        <f t="shared" si="49"/>
        <v>8</v>
      </c>
      <c r="AR258" s="90">
        <f t="shared" si="49"/>
        <v>7</v>
      </c>
      <c r="AS258" s="90">
        <f t="shared" si="49"/>
        <v>4</v>
      </c>
      <c r="AT258" s="90">
        <f t="shared" si="49"/>
        <v>7</v>
      </c>
      <c r="AU258" s="90">
        <f t="shared" si="49"/>
        <v>3</v>
      </c>
      <c r="AV258" s="90">
        <f t="shared" si="49"/>
        <v>7</v>
      </c>
      <c r="AW258" s="90">
        <f t="shared" si="49"/>
        <v>1</v>
      </c>
      <c r="AX258" s="90">
        <f t="shared" si="49"/>
        <v>7</v>
      </c>
      <c r="AY258" s="90">
        <f t="shared" si="49"/>
        <v>9</v>
      </c>
      <c r="AZ258" s="190">
        <f t="shared" si="49"/>
        <v>10</v>
      </c>
    </row>
    <row r="259" spans="2:52" x14ac:dyDescent="0.2">
      <c r="B259" s="90" t="s">
        <v>291</v>
      </c>
      <c r="C259" s="188">
        <v>105.92529999999999</v>
      </c>
      <c r="D259" s="97">
        <v>106.5056</v>
      </c>
      <c r="E259" s="97">
        <v>106.4866</v>
      </c>
      <c r="F259" s="97">
        <v>106.0299</v>
      </c>
      <c r="G259" s="97">
        <v>104.9464</v>
      </c>
      <c r="H259" s="97">
        <v>103.2543</v>
      </c>
      <c r="I259" s="97">
        <v>102.88249999999999</v>
      </c>
      <c r="J259" s="97">
        <v>102.13800000000001</v>
      </c>
      <c r="K259" s="97">
        <v>103.6478</v>
      </c>
      <c r="L259" s="97">
        <v>103.6985</v>
      </c>
      <c r="M259" s="97">
        <v>104.56440000000001</v>
      </c>
      <c r="N259" s="97">
        <v>104.953</v>
      </c>
      <c r="O259" s="111">
        <v>105.5741</v>
      </c>
      <c r="P259" s="97">
        <v>0.54783890156554504</v>
      </c>
      <c r="Q259" s="97">
        <v>-1.7839437550706685E-2</v>
      </c>
      <c r="R259" s="97">
        <v>-0.42888025347790043</v>
      </c>
      <c r="S259" s="97">
        <v>-1.0218815635966845</v>
      </c>
      <c r="T259" s="97">
        <v>-1.6123468742138811</v>
      </c>
      <c r="U259" s="97">
        <v>-0.36008185615515043</v>
      </c>
      <c r="V259" s="97">
        <v>-0.7236410468252501</v>
      </c>
      <c r="W259" s="97">
        <v>1.4781961659715273</v>
      </c>
      <c r="X259" s="97">
        <v>4.891565474616149E-2</v>
      </c>
      <c r="Y259" s="97">
        <v>0.83501689995516859</v>
      </c>
      <c r="Z259" s="97">
        <v>0.37163700073829786</v>
      </c>
      <c r="AA259" s="97">
        <v>0.59178870542052009</v>
      </c>
      <c r="AB259" s="188"/>
      <c r="AC259" s="90">
        <f t="shared" si="50"/>
        <v>8</v>
      </c>
      <c r="AD259" s="90">
        <f t="shared" si="49"/>
        <v>8</v>
      </c>
      <c r="AE259" s="90">
        <f t="shared" si="49"/>
        <v>8</v>
      </c>
      <c r="AF259" s="90">
        <f t="shared" si="49"/>
        <v>8</v>
      </c>
      <c r="AG259" s="90">
        <f t="shared" si="49"/>
        <v>8</v>
      </c>
      <c r="AH259" s="90">
        <f t="shared" si="49"/>
        <v>8</v>
      </c>
      <c r="AI259" s="90">
        <f t="shared" si="49"/>
        <v>8</v>
      </c>
      <c r="AJ259" s="90">
        <f t="shared" si="49"/>
        <v>8</v>
      </c>
      <c r="AK259" s="90">
        <f t="shared" si="49"/>
        <v>7</v>
      </c>
      <c r="AL259" s="90">
        <f t="shared" si="49"/>
        <v>7</v>
      </c>
      <c r="AM259" s="90">
        <f t="shared" si="49"/>
        <v>7</v>
      </c>
      <c r="AN259" s="90">
        <f t="shared" si="49"/>
        <v>7</v>
      </c>
      <c r="AO259" s="192">
        <f t="shared" si="49"/>
        <v>3</v>
      </c>
      <c r="AP259" s="90">
        <f t="shared" si="49"/>
        <v>7</v>
      </c>
      <c r="AQ259" s="90">
        <f t="shared" si="49"/>
        <v>4</v>
      </c>
      <c r="AR259" s="90">
        <f t="shared" si="49"/>
        <v>8</v>
      </c>
      <c r="AS259" s="90">
        <f t="shared" si="49"/>
        <v>10</v>
      </c>
      <c r="AT259" s="90">
        <f t="shared" si="49"/>
        <v>5</v>
      </c>
      <c r="AU259" s="90">
        <f t="shared" si="49"/>
        <v>9</v>
      </c>
      <c r="AV259" s="90">
        <f t="shared" si="49"/>
        <v>2</v>
      </c>
      <c r="AW259" s="90">
        <f t="shared" si="49"/>
        <v>5</v>
      </c>
      <c r="AX259" s="90">
        <f t="shared" si="49"/>
        <v>3</v>
      </c>
      <c r="AY259" s="90">
        <f t="shared" si="49"/>
        <v>6</v>
      </c>
      <c r="AZ259" s="190">
        <f t="shared" si="49"/>
        <v>3</v>
      </c>
    </row>
    <row r="260" spans="2:52" x14ac:dyDescent="0.2">
      <c r="B260" s="90" t="s">
        <v>292</v>
      </c>
      <c r="C260" s="188">
        <v>114.9889</v>
      </c>
      <c r="D260" s="97">
        <v>114.9812</v>
      </c>
      <c r="E260" s="97">
        <v>113.8313</v>
      </c>
      <c r="F260" s="97">
        <v>113.02330000000001</v>
      </c>
      <c r="G260" s="97">
        <v>112.4863</v>
      </c>
      <c r="H260" s="97">
        <v>113.5613</v>
      </c>
      <c r="I260" s="97">
        <v>113.1181</v>
      </c>
      <c r="J260" s="97">
        <v>112.8777</v>
      </c>
      <c r="K260" s="97">
        <v>114.55800000000001</v>
      </c>
      <c r="L260" s="97">
        <v>114.71250000000001</v>
      </c>
      <c r="M260" s="97">
        <v>115.289</v>
      </c>
      <c r="N260" s="97">
        <v>115.7115</v>
      </c>
      <c r="O260" s="111">
        <v>116.6966</v>
      </c>
      <c r="P260" s="97">
        <v>-6.6962985122910271E-3</v>
      </c>
      <c r="Q260" s="97">
        <v>-1.0000765342508187</v>
      </c>
      <c r="R260" s="97">
        <v>-0.70982234236101382</v>
      </c>
      <c r="S260" s="97">
        <v>-0.47512327104234797</v>
      </c>
      <c r="T260" s="97">
        <v>0.9556719351601064</v>
      </c>
      <c r="U260" s="97">
        <v>-0.39027379926084366</v>
      </c>
      <c r="V260" s="97">
        <v>-0.21252124991490659</v>
      </c>
      <c r="W260" s="97">
        <v>1.4886022659923106</v>
      </c>
      <c r="X260" s="97">
        <v>0.13486618132299685</v>
      </c>
      <c r="Y260" s="97">
        <v>0.50256074970033404</v>
      </c>
      <c r="Z260" s="97">
        <v>0.36647034842873077</v>
      </c>
      <c r="AA260" s="97">
        <v>0.85134148291224532</v>
      </c>
      <c r="AB260" s="188"/>
      <c r="AC260" s="90">
        <f t="shared" si="50"/>
        <v>2</v>
      </c>
      <c r="AD260" s="90">
        <f t="shared" si="49"/>
        <v>2</v>
      </c>
      <c r="AE260" s="90">
        <f t="shared" si="49"/>
        <v>2</v>
      </c>
      <c r="AF260" s="90">
        <f t="shared" si="49"/>
        <v>2</v>
      </c>
      <c r="AG260" s="90">
        <f t="shared" si="49"/>
        <v>1</v>
      </c>
      <c r="AH260" s="90">
        <f t="shared" si="49"/>
        <v>2</v>
      </c>
      <c r="AI260" s="90">
        <f t="shared" si="49"/>
        <v>1</v>
      </c>
      <c r="AJ260" s="90">
        <f t="shared" si="49"/>
        <v>1</v>
      </c>
      <c r="AK260" s="90">
        <f t="shared" si="49"/>
        <v>1</v>
      </c>
      <c r="AL260" s="90">
        <f t="shared" si="49"/>
        <v>1</v>
      </c>
      <c r="AM260" s="90">
        <f t="shared" si="49"/>
        <v>2</v>
      </c>
      <c r="AN260" s="90">
        <f t="shared" si="49"/>
        <v>2</v>
      </c>
      <c r="AO260" s="192">
        <f t="shared" si="49"/>
        <v>5</v>
      </c>
      <c r="AP260" s="90">
        <f t="shared" si="49"/>
        <v>10</v>
      </c>
      <c r="AQ260" s="90">
        <f t="shared" si="49"/>
        <v>5</v>
      </c>
      <c r="AR260" s="90">
        <f t="shared" si="49"/>
        <v>2</v>
      </c>
      <c r="AS260" s="90">
        <f t="shared" si="49"/>
        <v>1</v>
      </c>
      <c r="AT260" s="90">
        <f t="shared" si="49"/>
        <v>6</v>
      </c>
      <c r="AU260" s="90">
        <f t="shared" si="49"/>
        <v>5</v>
      </c>
      <c r="AV260" s="90">
        <f t="shared" si="49"/>
        <v>1</v>
      </c>
      <c r="AW260" s="90">
        <f t="shared" si="49"/>
        <v>2</v>
      </c>
      <c r="AX260" s="90">
        <f t="shared" si="49"/>
        <v>6</v>
      </c>
      <c r="AY260" s="90">
        <f t="shared" si="49"/>
        <v>7</v>
      </c>
      <c r="AZ260" s="190">
        <f t="shared" si="49"/>
        <v>1</v>
      </c>
    </row>
    <row r="261" spans="2:52" x14ac:dyDescent="0.2">
      <c r="B261" s="90" t="s">
        <v>293</v>
      </c>
      <c r="C261" s="188">
        <v>108.6079</v>
      </c>
      <c r="D261" s="97">
        <v>107.83450000000001</v>
      </c>
      <c r="E261" s="97">
        <v>108.4927</v>
      </c>
      <c r="F261" s="97">
        <v>107.1627</v>
      </c>
      <c r="G261" s="97">
        <v>105.58</v>
      </c>
      <c r="H261" s="97">
        <v>104.3428</v>
      </c>
      <c r="I261" s="97">
        <v>102.9889</v>
      </c>
      <c r="J261" s="97">
        <v>103.73099999999999</v>
      </c>
      <c r="K261" s="97">
        <v>105.2563</v>
      </c>
      <c r="L261" s="97">
        <v>103.669</v>
      </c>
      <c r="M261" s="97">
        <v>101.45310000000001</v>
      </c>
      <c r="N261" s="97">
        <v>99.725409999999997</v>
      </c>
      <c r="O261" s="111">
        <v>100.3219</v>
      </c>
      <c r="P261" s="97">
        <v>-0.7121028949091136</v>
      </c>
      <c r="Q261" s="97">
        <v>0.61037979496357253</v>
      </c>
      <c r="R261" s="97">
        <v>-1.2258889307759862</v>
      </c>
      <c r="S261" s="97">
        <v>-1.4769131423527055</v>
      </c>
      <c r="T261" s="97">
        <v>-1.1718128433415433</v>
      </c>
      <c r="U261" s="97">
        <v>-1.2975499986582648</v>
      </c>
      <c r="V261" s="97">
        <v>0.72056308980870132</v>
      </c>
      <c r="W261" s="97">
        <v>1.4704379597227459</v>
      </c>
      <c r="X261" s="97">
        <v>-1.5080332483661303</v>
      </c>
      <c r="Y261" s="97">
        <v>-2.1374760053632142</v>
      </c>
      <c r="Z261" s="97">
        <v>-1.7029445132775731</v>
      </c>
      <c r="AA261" s="97">
        <v>0.59813241178953569</v>
      </c>
      <c r="AB261" s="188"/>
      <c r="AC261" s="90">
        <f t="shared" si="50"/>
        <v>7</v>
      </c>
      <c r="AD261" s="90">
        <f t="shared" si="49"/>
        <v>6</v>
      </c>
      <c r="AE261" s="90">
        <f t="shared" si="49"/>
        <v>7</v>
      </c>
      <c r="AF261" s="90">
        <f t="shared" si="49"/>
        <v>7</v>
      </c>
      <c r="AG261" s="90">
        <f t="shared" si="49"/>
        <v>7</v>
      </c>
      <c r="AH261" s="90">
        <f t="shared" si="49"/>
        <v>7</v>
      </c>
      <c r="AI261" s="90">
        <f t="shared" si="49"/>
        <v>7</v>
      </c>
      <c r="AJ261" s="90">
        <f t="shared" si="49"/>
        <v>7</v>
      </c>
      <c r="AK261" s="90">
        <f t="shared" si="49"/>
        <v>8</v>
      </c>
      <c r="AL261" s="90">
        <f t="shared" si="49"/>
        <v>10</v>
      </c>
      <c r="AM261" s="90">
        <f t="shared" si="49"/>
        <v>10</v>
      </c>
      <c r="AN261" s="90">
        <f t="shared" si="49"/>
        <v>10</v>
      </c>
      <c r="AO261" s="192">
        <f t="shared" si="49"/>
        <v>9</v>
      </c>
      <c r="AP261" s="90">
        <f t="shared" si="49"/>
        <v>2</v>
      </c>
      <c r="AQ261" s="90">
        <f t="shared" si="49"/>
        <v>10</v>
      </c>
      <c r="AR261" s="90">
        <f t="shared" si="49"/>
        <v>10</v>
      </c>
      <c r="AS261" s="90">
        <f t="shared" si="49"/>
        <v>6</v>
      </c>
      <c r="AT261" s="90">
        <f t="shared" si="49"/>
        <v>10</v>
      </c>
      <c r="AU261" s="90">
        <f t="shared" si="49"/>
        <v>1</v>
      </c>
      <c r="AV261" s="90">
        <f t="shared" si="49"/>
        <v>3</v>
      </c>
      <c r="AW261" s="90">
        <f t="shared" si="49"/>
        <v>10</v>
      </c>
      <c r="AX261" s="90">
        <f t="shared" si="49"/>
        <v>10</v>
      </c>
      <c r="AY261" s="90">
        <f t="shared" si="49"/>
        <v>10</v>
      </c>
      <c r="AZ261" s="190">
        <f t="shared" si="49"/>
        <v>2</v>
      </c>
    </row>
    <row r="262" spans="2:52" x14ac:dyDescent="0.2">
      <c r="B262" s="90" t="s">
        <v>294</v>
      </c>
      <c r="C262" s="188">
        <v>108.10429999999999</v>
      </c>
      <c r="D262" s="97">
        <v>107.8494</v>
      </c>
      <c r="E262" s="97">
        <v>108.93980000000001</v>
      </c>
      <c r="F262" s="97">
        <v>107.93770000000001</v>
      </c>
      <c r="G262" s="97">
        <v>107.9935</v>
      </c>
      <c r="H262" s="97">
        <v>106.5558</v>
      </c>
      <c r="I262" s="97">
        <v>106.5047</v>
      </c>
      <c r="J262" s="97">
        <v>106.4419</v>
      </c>
      <c r="K262" s="97">
        <v>106.8832</v>
      </c>
      <c r="L262" s="97">
        <v>106.4902</v>
      </c>
      <c r="M262" s="97">
        <v>107.0925</v>
      </c>
      <c r="N262" s="97">
        <v>107.12350000000001</v>
      </c>
      <c r="O262" s="111">
        <v>107.7508</v>
      </c>
      <c r="P262" s="97">
        <v>-0.23579080573112463</v>
      </c>
      <c r="Q262" s="97">
        <v>1.011039467998897</v>
      </c>
      <c r="R262" s="97">
        <v>-0.91986583415794643</v>
      </c>
      <c r="S262" s="97">
        <v>5.169648788142673E-2</v>
      </c>
      <c r="T262" s="97">
        <v>-1.3312838272673748</v>
      </c>
      <c r="U262" s="97">
        <v>-4.7956094365586156E-2</v>
      </c>
      <c r="V262" s="97">
        <v>-5.8964533959530191E-2</v>
      </c>
      <c r="W262" s="97">
        <v>0.4145923738678079</v>
      </c>
      <c r="X262" s="97">
        <v>-0.36769108709320142</v>
      </c>
      <c r="Y262" s="97">
        <v>0.5655919511842401</v>
      </c>
      <c r="Z262" s="97">
        <v>2.8946938394384211E-2</v>
      </c>
      <c r="AA262" s="97">
        <v>0.58558579583377224</v>
      </c>
      <c r="AB262" s="188"/>
      <c r="AC262" s="90">
        <f t="shared" si="50"/>
        <v>6</v>
      </c>
      <c r="AD262" s="90">
        <f t="shared" si="49"/>
        <v>5</v>
      </c>
      <c r="AE262" s="90">
        <f t="shared" si="49"/>
        <v>5</v>
      </c>
      <c r="AF262" s="90">
        <f t="shared" si="49"/>
        <v>5</v>
      </c>
      <c r="AG262" s="90">
        <f t="shared" si="49"/>
        <v>5</v>
      </c>
      <c r="AH262" s="90">
        <f t="shared" si="49"/>
        <v>3</v>
      </c>
      <c r="AI262" s="90">
        <f t="shared" si="49"/>
        <v>3</v>
      </c>
      <c r="AJ262" s="90">
        <f t="shared" si="49"/>
        <v>5</v>
      </c>
      <c r="AK262" s="90">
        <f t="shared" si="49"/>
        <v>6</v>
      </c>
      <c r="AL262" s="90">
        <f t="shared" si="49"/>
        <v>6</v>
      </c>
      <c r="AM262" s="90">
        <f t="shared" si="49"/>
        <v>6</v>
      </c>
      <c r="AN262" s="90">
        <f t="shared" si="49"/>
        <v>6</v>
      </c>
      <c r="AO262" s="192">
        <f t="shared" si="49"/>
        <v>7</v>
      </c>
      <c r="AP262" s="90">
        <f t="shared" si="49"/>
        <v>1</v>
      </c>
      <c r="AQ262" s="90">
        <f t="shared" si="49"/>
        <v>6</v>
      </c>
      <c r="AR262" s="90">
        <f t="shared" si="49"/>
        <v>1</v>
      </c>
      <c r="AS262" s="90">
        <f t="shared" si="49"/>
        <v>7</v>
      </c>
      <c r="AT262" s="90">
        <f t="shared" si="49"/>
        <v>3</v>
      </c>
      <c r="AU262" s="90">
        <f t="shared" si="49"/>
        <v>4</v>
      </c>
      <c r="AV262" s="90">
        <f t="shared" si="49"/>
        <v>10</v>
      </c>
      <c r="AW262" s="90">
        <f t="shared" si="49"/>
        <v>8</v>
      </c>
      <c r="AX262" s="90">
        <f t="shared" si="49"/>
        <v>5</v>
      </c>
      <c r="AY262" s="90">
        <f t="shared" si="49"/>
        <v>8</v>
      </c>
      <c r="AZ262" s="190">
        <f t="shared" si="49"/>
        <v>4</v>
      </c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 tint="0.39997558519241921"/>
  </sheetPr>
  <dimension ref="A1:AZ262"/>
  <sheetViews>
    <sheetView workbookViewId="0">
      <pane xSplit="2" ySplit="5" topLeftCell="P225" activePane="bottomRight" state="frozen"/>
      <selection activeCell="E19" sqref="E19"/>
      <selection pane="topRight" activeCell="E19" sqref="E19"/>
      <selection pane="bottomLeft" activeCell="E19" sqref="E19"/>
      <selection pane="bottomRight" activeCell="AB116" sqref="AB116"/>
    </sheetView>
  </sheetViews>
  <sheetFormatPr defaultColWidth="9.140625" defaultRowHeight="12" x14ac:dyDescent="0.2"/>
  <cols>
    <col min="1" max="1" width="3.42578125" style="1" customWidth="1"/>
    <col min="2" max="2" width="49.140625" style="1" bestFit="1" customWidth="1"/>
    <col min="3" max="3" width="8.28515625" style="1" bestFit="1" customWidth="1"/>
    <col min="4" max="4" width="7.7109375" style="1" customWidth="1"/>
    <col min="5" max="15" width="8.140625" style="1" bestFit="1" customWidth="1"/>
    <col min="16" max="16" width="6.28515625" style="1" customWidth="1"/>
    <col min="17" max="17" width="7.42578125" style="1" bestFit="1" customWidth="1"/>
    <col min="18" max="18" width="7.7109375" style="1" bestFit="1" customWidth="1"/>
    <col min="19" max="27" width="6.85546875" style="1" bestFit="1" customWidth="1"/>
    <col min="28" max="16384" width="9.140625" style="1"/>
  </cols>
  <sheetData>
    <row r="1" spans="1:52" x14ac:dyDescent="0.2">
      <c r="A1" s="1" t="s">
        <v>65</v>
      </c>
    </row>
    <row r="2" spans="1:52" x14ac:dyDescent="0.2">
      <c r="A2" s="1" t="s">
        <v>330</v>
      </c>
    </row>
    <row r="4" spans="1:52" x14ac:dyDescent="0.2">
      <c r="A4" s="4"/>
      <c r="B4" s="314" t="s">
        <v>2</v>
      </c>
      <c r="C4" s="12" t="s">
        <v>64</v>
      </c>
      <c r="D4" s="311" t="s">
        <v>121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79">
        <v>2018</v>
      </c>
      <c r="AC4" s="311" t="s">
        <v>295</v>
      </c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3"/>
      <c r="AO4" s="311" t="s">
        <v>299</v>
      </c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x14ac:dyDescent="0.2">
      <c r="A5" s="5"/>
      <c r="B5" s="315"/>
      <c r="C5" s="13" t="s">
        <v>120</v>
      </c>
      <c r="D5" s="50" t="s">
        <v>3</v>
      </c>
      <c r="E5" s="51" t="s">
        <v>4</v>
      </c>
      <c r="F5" s="51" t="s">
        <v>5</v>
      </c>
      <c r="G5" s="51" t="s">
        <v>6</v>
      </c>
      <c r="H5" s="51" t="s">
        <v>0</v>
      </c>
      <c r="I5" s="51" t="s">
        <v>7</v>
      </c>
      <c r="J5" s="51" t="s">
        <v>8</v>
      </c>
      <c r="K5" s="51" t="s">
        <v>9</v>
      </c>
      <c r="L5" s="51" t="s">
        <v>10</v>
      </c>
      <c r="M5" s="51" t="s">
        <v>11</v>
      </c>
      <c r="N5" s="51" t="s">
        <v>12</v>
      </c>
      <c r="O5" s="51" t="s">
        <v>13</v>
      </c>
      <c r="P5" s="50" t="s">
        <v>3</v>
      </c>
      <c r="Q5" s="51" t="s">
        <v>4</v>
      </c>
      <c r="R5" s="51" t="s">
        <v>5</v>
      </c>
      <c r="S5" s="51" t="s">
        <v>6</v>
      </c>
      <c r="T5" s="51" t="s">
        <v>0</v>
      </c>
      <c r="U5" s="51" t="s">
        <v>7</v>
      </c>
      <c r="V5" s="51" t="s">
        <v>8</v>
      </c>
      <c r="W5" s="51" t="s">
        <v>9</v>
      </c>
      <c r="X5" s="51" t="s">
        <v>10</v>
      </c>
      <c r="Y5" s="51" t="s">
        <v>11</v>
      </c>
      <c r="Z5" s="51" t="s">
        <v>12</v>
      </c>
      <c r="AA5" s="52" t="s">
        <v>13</v>
      </c>
      <c r="AB5" s="79" t="s">
        <v>66</v>
      </c>
      <c r="AC5" s="194" t="s">
        <v>3</v>
      </c>
      <c r="AD5" s="178" t="s">
        <v>4</v>
      </c>
      <c r="AE5" s="178" t="s">
        <v>5</v>
      </c>
      <c r="AF5" s="178" t="s">
        <v>6</v>
      </c>
      <c r="AG5" s="178" t="s">
        <v>0</v>
      </c>
      <c r="AH5" s="178" t="s">
        <v>7</v>
      </c>
      <c r="AI5" s="178" t="s">
        <v>8</v>
      </c>
      <c r="AJ5" s="178" t="s">
        <v>9</v>
      </c>
      <c r="AK5" s="178" t="s">
        <v>10</v>
      </c>
      <c r="AL5" s="178" t="s">
        <v>11</v>
      </c>
      <c r="AM5" s="178" t="s">
        <v>12</v>
      </c>
      <c r="AN5" s="195" t="s">
        <v>13</v>
      </c>
      <c r="AO5" s="194" t="s">
        <v>3</v>
      </c>
      <c r="AP5" s="178" t="s">
        <v>4</v>
      </c>
      <c r="AQ5" s="178" t="s">
        <v>5</v>
      </c>
      <c r="AR5" s="178" t="s">
        <v>6</v>
      </c>
      <c r="AS5" s="178" t="s">
        <v>0</v>
      </c>
      <c r="AT5" s="178" t="s">
        <v>7</v>
      </c>
      <c r="AU5" s="178" t="s">
        <v>8</v>
      </c>
      <c r="AV5" s="178" t="s">
        <v>9</v>
      </c>
      <c r="AW5" s="178" t="s">
        <v>10</v>
      </c>
      <c r="AX5" s="178" t="s">
        <v>11</v>
      </c>
      <c r="AY5" s="178" t="s">
        <v>12</v>
      </c>
      <c r="AZ5" s="195" t="s">
        <v>13</v>
      </c>
    </row>
    <row r="6" spans="1:52" ht="20.25" customHeight="1" x14ac:dyDescent="0.2">
      <c r="B6" s="22" t="s">
        <v>49</v>
      </c>
      <c r="C6" s="29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3"/>
      <c r="Q6" s="54"/>
      <c r="R6" s="54"/>
      <c r="S6" s="54"/>
      <c r="T6" s="54"/>
      <c r="U6" s="54"/>
      <c r="V6" s="54"/>
      <c r="W6" s="54"/>
      <c r="X6" s="54"/>
      <c r="Y6" s="54"/>
      <c r="Z6" s="54"/>
      <c r="AA6" s="55"/>
      <c r="AC6" s="157"/>
      <c r="AN6" s="98"/>
      <c r="AO6" s="157"/>
      <c r="AZ6" s="98"/>
    </row>
    <row r="7" spans="1:52" x14ac:dyDescent="0.2">
      <c r="A7" s="56" t="s">
        <v>14</v>
      </c>
      <c r="B7" s="48" t="s">
        <v>15</v>
      </c>
      <c r="C7" s="26">
        <v>124.8766</v>
      </c>
      <c r="D7" s="21">
        <v>128.7132</v>
      </c>
      <c r="E7" s="20">
        <v>130.1003</v>
      </c>
      <c r="F7" s="20">
        <v>131.04150000000001</v>
      </c>
      <c r="G7" s="20">
        <v>130.67429999999999</v>
      </c>
      <c r="H7" s="20">
        <v>131.59119999999999</v>
      </c>
      <c r="I7" s="20">
        <v>130.04765319824219</v>
      </c>
      <c r="J7" s="20">
        <v>129.95576477050781</v>
      </c>
      <c r="K7" s="20">
        <v>130.35186767578125</v>
      </c>
      <c r="L7" s="20">
        <v>131.31630000000001</v>
      </c>
      <c r="M7" s="20">
        <v>132.19550000000001</v>
      </c>
      <c r="N7" s="20">
        <v>135.03550000000001</v>
      </c>
      <c r="O7" s="20">
        <v>134.94880000000001</v>
      </c>
      <c r="P7" s="21">
        <f t="shared" ref="P7:AA27" si="0">(D7-C7)/C7*100</f>
        <v>3.0723129873811463</v>
      </c>
      <c r="Q7" s="20">
        <f t="shared" si="0"/>
        <v>1.0776672478036471</v>
      </c>
      <c r="R7" s="20">
        <f t="shared" si="0"/>
        <v>0.72344183679823115</v>
      </c>
      <c r="S7" s="20">
        <f t="shared" si="0"/>
        <v>-0.28021657261251226</v>
      </c>
      <c r="T7" s="20">
        <f t="shared" si="0"/>
        <v>0.70166819336319253</v>
      </c>
      <c r="U7" s="20">
        <f t="shared" si="0"/>
        <v>-1.1729863408478676</v>
      </c>
      <c r="V7" s="20">
        <f t="shared" si="0"/>
        <v>-7.0657505517844305E-2</v>
      </c>
      <c r="W7" s="20">
        <f t="shared" si="0"/>
        <v>0.30479825652438403</v>
      </c>
      <c r="X7" s="20">
        <f t="shared" si="0"/>
        <v>0.73986843565414395</v>
      </c>
      <c r="Y7" s="20">
        <f t="shared" si="0"/>
        <v>0.66952845914787207</v>
      </c>
      <c r="Z7" s="20">
        <f t="shared" si="0"/>
        <v>2.1483333396371309</v>
      </c>
      <c r="AA7" s="19">
        <f t="shared" si="0"/>
        <v>-6.4205338596152517E-2</v>
      </c>
      <c r="AB7" s="7">
        <f>AVERAGE(D7:O7)</f>
        <v>131.3309904703776</v>
      </c>
      <c r="AC7" s="10">
        <f>+O7-C7</f>
        <v>10.072200000000009</v>
      </c>
      <c r="AN7" s="98"/>
      <c r="AO7" s="157"/>
      <c r="AZ7" s="98"/>
    </row>
    <row r="8" spans="1:52" x14ac:dyDescent="0.2">
      <c r="A8" s="3" t="s">
        <v>16</v>
      </c>
      <c r="B8" s="1" t="s">
        <v>17</v>
      </c>
      <c r="C8" s="14">
        <v>126.7199</v>
      </c>
      <c r="D8" s="10">
        <v>130.94380000000001</v>
      </c>
      <c r="E8" s="7">
        <v>132.8656</v>
      </c>
      <c r="F8" s="7">
        <v>134.01949999999999</v>
      </c>
      <c r="G8" s="7">
        <v>133.42840000000001</v>
      </c>
      <c r="H8" s="7">
        <v>133.67500000000001</v>
      </c>
      <c r="I8" s="7">
        <v>131.48353576660156</v>
      </c>
      <c r="J8" s="7">
        <v>131.21817016601563</v>
      </c>
      <c r="K8" s="7">
        <v>131.71296691894531</v>
      </c>
      <c r="L8" s="7">
        <v>132.4606</v>
      </c>
      <c r="M8" s="7">
        <v>132.84819999999999</v>
      </c>
      <c r="N8" s="7">
        <v>136.4699</v>
      </c>
      <c r="O8" s="7">
        <v>136.03120000000001</v>
      </c>
      <c r="P8" s="10">
        <f t="shared" si="0"/>
        <v>3.3332570496031124</v>
      </c>
      <c r="Q8" s="7">
        <f t="shared" si="0"/>
        <v>1.4676525349042797</v>
      </c>
      <c r="R8" s="7">
        <f t="shared" si="0"/>
        <v>0.86847159836706644</v>
      </c>
      <c r="S8" s="7">
        <f t="shared" si="0"/>
        <v>-0.44105521957624311</v>
      </c>
      <c r="T8" s="7">
        <f t="shared" si="0"/>
        <v>0.18481822460585662</v>
      </c>
      <c r="U8" s="7">
        <f t="shared" si="0"/>
        <v>-1.6393972196734232</v>
      </c>
      <c r="V8" s="7">
        <f t="shared" si="0"/>
        <v>-0.2018242048624187</v>
      </c>
      <c r="W8" s="7">
        <f t="shared" si="0"/>
        <v>0.37707944890839179</v>
      </c>
      <c r="X8" s="7">
        <f t="shared" si="0"/>
        <v>0.56762299000885152</v>
      </c>
      <c r="Y8" s="7">
        <f t="shared" si="0"/>
        <v>0.29261531353473558</v>
      </c>
      <c r="Z8" s="7">
        <f t="shared" si="0"/>
        <v>2.7261942578070344</v>
      </c>
      <c r="AA8" s="11">
        <f t="shared" si="0"/>
        <v>-0.32146282806683596</v>
      </c>
      <c r="AC8" s="10"/>
      <c r="AN8" s="98"/>
      <c r="AO8" s="157"/>
      <c r="AZ8" s="98"/>
    </row>
    <row r="9" spans="1:52" x14ac:dyDescent="0.2">
      <c r="A9" s="3" t="s">
        <v>18</v>
      </c>
      <c r="B9" s="1" t="s">
        <v>19</v>
      </c>
      <c r="C9" s="14">
        <v>118.352</v>
      </c>
      <c r="D9" s="10">
        <v>120.8177</v>
      </c>
      <c r="E9" s="7">
        <v>120.31229999999999</v>
      </c>
      <c r="F9" s="7">
        <v>120.5004</v>
      </c>
      <c r="G9" s="7">
        <v>120.92570000000001</v>
      </c>
      <c r="H9" s="7">
        <v>124.2154</v>
      </c>
      <c r="I9" s="7">
        <v>124.96516418457031</v>
      </c>
      <c r="J9" s="7">
        <v>125.48731994628906</v>
      </c>
      <c r="K9" s="7">
        <v>125.53408050537109</v>
      </c>
      <c r="L9" s="7">
        <v>127.26560000000001</v>
      </c>
      <c r="M9" s="7">
        <v>129.88489999999999</v>
      </c>
      <c r="N9" s="7">
        <v>129.9581</v>
      </c>
      <c r="O9" s="7">
        <v>131.1174</v>
      </c>
      <c r="P9" s="10">
        <f t="shared" si="0"/>
        <v>2.0833614979045545</v>
      </c>
      <c r="Q9" s="7">
        <f t="shared" si="0"/>
        <v>-0.4183161904257478</v>
      </c>
      <c r="R9" s="7">
        <f t="shared" si="0"/>
        <v>0.15634311703791359</v>
      </c>
      <c r="S9" s="7">
        <f t="shared" si="0"/>
        <v>0.35294488649000927</v>
      </c>
      <c r="T9" s="7">
        <f t="shared" si="0"/>
        <v>2.7204308099932408</v>
      </c>
      <c r="U9" s="7">
        <f t="shared" si="0"/>
        <v>0.6036000242887033</v>
      </c>
      <c r="V9" s="7">
        <f t="shared" si="0"/>
        <v>0.41784105604625899</v>
      </c>
      <c r="W9" s="7">
        <f t="shared" si="0"/>
        <v>3.7263174559824572E-2</v>
      </c>
      <c r="X9" s="7">
        <f t="shared" si="0"/>
        <v>1.3793222427393554</v>
      </c>
      <c r="Y9" s="7">
        <f t="shared" si="0"/>
        <v>2.0581366842257305</v>
      </c>
      <c r="Z9" s="7">
        <f t="shared" si="0"/>
        <v>5.6357590451248878E-2</v>
      </c>
      <c r="AA9" s="11">
        <f t="shared" si="0"/>
        <v>0.89205674752093311</v>
      </c>
      <c r="AC9" s="10"/>
      <c r="AN9" s="98"/>
      <c r="AO9" s="157"/>
      <c r="AZ9" s="98"/>
    </row>
    <row r="10" spans="1:52" x14ac:dyDescent="0.2">
      <c r="A10" s="56" t="s">
        <v>20</v>
      </c>
      <c r="B10" s="48" t="s">
        <v>21</v>
      </c>
      <c r="C10" s="26">
        <v>129.8792</v>
      </c>
      <c r="D10" s="21">
        <v>131.61750000000001</v>
      </c>
      <c r="E10" s="20">
        <v>131.79740000000001</v>
      </c>
      <c r="F10" s="20">
        <v>132.33109999999999</v>
      </c>
      <c r="G10" s="20">
        <v>133.0016</v>
      </c>
      <c r="H10" s="20">
        <v>133.61429999999999</v>
      </c>
      <c r="I10" s="20">
        <v>133.15093994140625</v>
      </c>
      <c r="J10" s="20">
        <v>134.24588012695313</v>
      </c>
      <c r="K10" s="20">
        <v>133.72846984863281</v>
      </c>
      <c r="L10" s="20">
        <v>132.83179999999999</v>
      </c>
      <c r="M10" s="20">
        <v>132.9297</v>
      </c>
      <c r="N10" s="20">
        <v>133.46469999999999</v>
      </c>
      <c r="O10" s="20">
        <v>133.81370000000001</v>
      </c>
      <c r="P10" s="21">
        <f t="shared" si="0"/>
        <v>1.3383975263167693</v>
      </c>
      <c r="Q10" s="20">
        <f t="shared" si="0"/>
        <v>0.13668395160218322</v>
      </c>
      <c r="R10" s="20">
        <f t="shared" si="0"/>
        <v>0.40493970290763082</v>
      </c>
      <c r="S10" s="20">
        <f t="shared" si="0"/>
        <v>0.50668361405595819</v>
      </c>
      <c r="T10" s="20">
        <f t="shared" si="0"/>
        <v>0.46067114982074625</v>
      </c>
      <c r="U10" s="20">
        <f t="shared" si="0"/>
        <v>-0.34678927225135026</v>
      </c>
      <c r="V10" s="20">
        <f t="shared" si="0"/>
        <v>0.82233004590783132</v>
      </c>
      <c r="W10" s="20">
        <f t="shared" si="0"/>
        <v>-0.38541985633451842</v>
      </c>
      <c r="X10" s="20">
        <f t="shared" si="0"/>
        <v>-0.67051529838617441</v>
      </c>
      <c r="Y10" s="20">
        <f t="shared" si="0"/>
        <v>7.3702230941694591E-2</v>
      </c>
      <c r="Z10" s="20">
        <f t="shared" si="0"/>
        <v>0.40246837238028565</v>
      </c>
      <c r="AA10" s="19">
        <f t="shared" si="0"/>
        <v>0.26149236464774434</v>
      </c>
      <c r="AB10" s="7">
        <f>AVERAGE(D10:O10)</f>
        <v>133.04392415974931</v>
      </c>
      <c r="AC10" s="10"/>
      <c r="AN10" s="98"/>
      <c r="AO10" s="157"/>
      <c r="AZ10" s="98"/>
    </row>
    <row r="11" spans="1:52" x14ac:dyDescent="0.2">
      <c r="A11" s="56" t="s">
        <v>22</v>
      </c>
      <c r="B11" s="48" t="s">
        <v>23</v>
      </c>
      <c r="C11" s="26">
        <v>132.2242</v>
      </c>
      <c r="D11" s="21">
        <v>134.19839999999999</v>
      </c>
      <c r="E11" s="20">
        <v>134.309</v>
      </c>
      <c r="F11" s="20">
        <v>134.90899999999999</v>
      </c>
      <c r="G11" s="20">
        <v>135.6592</v>
      </c>
      <c r="H11" s="20">
        <v>136.36099999999999</v>
      </c>
      <c r="I11" s="20">
        <v>135.7791748046875</v>
      </c>
      <c r="J11" s="20">
        <v>137.11415100097656</v>
      </c>
      <c r="K11" s="20">
        <v>136.38093566894531</v>
      </c>
      <c r="L11" s="20">
        <v>135.20689999999999</v>
      </c>
      <c r="M11" s="20">
        <v>135.29820000000001</v>
      </c>
      <c r="N11" s="20">
        <v>135.79580000000001</v>
      </c>
      <c r="O11" s="20">
        <v>136.249</v>
      </c>
      <c r="P11" s="21">
        <f t="shared" si="0"/>
        <v>1.4930701036572702</v>
      </c>
      <c r="Q11" s="20">
        <f t="shared" si="0"/>
        <v>8.2415289601072098E-2</v>
      </c>
      <c r="R11" s="20">
        <f t="shared" si="0"/>
        <v>0.446731045574008</v>
      </c>
      <c r="S11" s="20">
        <f t="shared" si="0"/>
        <v>0.55607854183190641</v>
      </c>
      <c r="T11" s="20">
        <f t="shared" si="0"/>
        <v>0.51732576928066187</v>
      </c>
      <c r="U11" s="20">
        <f t="shared" si="0"/>
        <v>-0.42668005904363426</v>
      </c>
      <c r="V11" s="20">
        <f t="shared" si="0"/>
        <v>0.98319657503396118</v>
      </c>
      <c r="W11" s="20">
        <f t="shared" si="0"/>
        <v>-0.53474811073732853</v>
      </c>
      <c r="X11" s="20">
        <f t="shared" si="0"/>
        <v>-0.86085028173967615</v>
      </c>
      <c r="Y11" s="20">
        <f t="shared" si="0"/>
        <v>6.7526139568334267E-2</v>
      </c>
      <c r="Z11" s="20">
        <f t="shared" si="0"/>
        <v>0.3677802069798457</v>
      </c>
      <c r="AA11" s="19">
        <f t="shared" si="0"/>
        <v>0.33373638949067724</v>
      </c>
      <c r="AC11" s="10"/>
      <c r="AN11" s="98"/>
      <c r="AO11" s="157"/>
      <c r="AZ11" s="98"/>
    </row>
    <row r="12" spans="1:52" x14ac:dyDescent="0.2">
      <c r="A12" s="3" t="s">
        <v>24</v>
      </c>
      <c r="B12" s="1" t="s">
        <v>25</v>
      </c>
      <c r="C12" s="14">
        <v>136.95840000000001</v>
      </c>
      <c r="D12" s="10">
        <v>140.45740000000001</v>
      </c>
      <c r="E12" s="7">
        <v>140.4255</v>
      </c>
      <c r="F12" s="7">
        <v>141.37090000000001</v>
      </c>
      <c r="G12" s="7">
        <v>142.52770000000001</v>
      </c>
      <c r="H12" s="7">
        <v>143.3588</v>
      </c>
      <c r="I12" s="7">
        <v>141.23394775390625</v>
      </c>
      <c r="J12" s="7">
        <v>143.72804260253906</v>
      </c>
      <c r="K12" s="7">
        <v>141.83148193359375</v>
      </c>
      <c r="L12" s="7">
        <v>138.84200000000001</v>
      </c>
      <c r="M12" s="7">
        <v>138.57130000000001</v>
      </c>
      <c r="N12" s="7">
        <v>139.08709999999999</v>
      </c>
      <c r="O12" s="7">
        <v>139.76</v>
      </c>
      <c r="P12" s="10">
        <f t="shared" si="0"/>
        <v>2.5547903597004602</v>
      </c>
      <c r="Q12" s="7">
        <f t="shared" si="0"/>
        <v>-2.2711512529782953E-2</v>
      </c>
      <c r="R12" s="7">
        <f t="shared" si="0"/>
        <v>0.6732395469483865</v>
      </c>
      <c r="S12" s="7">
        <f t="shared" si="0"/>
        <v>0.8182730675124823</v>
      </c>
      <c r="T12" s="7">
        <f t="shared" si="0"/>
        <v>0.58311472085776461</v>
      </c>
      <c r="U12" s="7">
        <f t="shared" si="0"/>
        <v>-1.4821917078642903</v>
      </c>
      <c r="V12" s="7">
        <f t="shared" si="0"/>
        <v>1.7659315542030021</v>
      </c>
      <c r="W12" s="7">
        <f t="shared" si="0"/>
        <v>-1.3195481094736681</v>
      </c>
      <c r="X12" s="7">
        <f t="shared" si="0"/>
        <v>-2.1077703573550957</v>
      </c>
      <c r="Y12" s="7">
        <f t="shared" si="0"/>
        <v>-0.1949698218118473</v>
      </c>
      <c r="Z12" s="7">
        <f t="shared" si="0"/>
        <v>0.37222714948909658</v>
      </c>
      <c r="AA12" s="11">
        <f t="shared" si="0"/>
        <v>0.48379756282214426</v>
      </c>
      <c r="AC12" s="10"/>
      <c r="AN12" s="98"/>
      <c r="AO12" s="157"/>
      <c r="AZ12" s="98"/>
    </row>
    <row r="13" spans="1:52" x14ac:dyDescent="0.2">
      <c r="A13" s="3" t="s">
        <v>26</v>
      </c>
      <c r="B13" s="1" t="s">
        <v>67</v>
      </c>
      <c r="C13" s="14">
        <v>138.42910000000001</v>
      </c>
      <c r="D13" s="10">
        <v>140.23990000000001</v>
      </c>
      <c r="E13" s="7">
        <v>140.4838</v>
      </c>
      <c r="F13" s="7">
        <v>140.70590000000001</v>
      </c>
      <c r="G13" s="7">
        <v>141.523</v>
      </c>
      <c r="H13" s="7">
        <v>142.7312</v>
      </c>
      <c r="I13" s="7">
        <v>143.19650268554688</v>
      </c>
      <c r="J13" s="7">
        <v>143.77153015136719</v>
      </c>
      <c r="K13" s="7">
        <v>144.1424560546875</v>
      </c>
      <c r="L13" s="7">
        <v>144.67670000000001</v>
      </c>
      <c r="M13" s="7">
        <v>145.13239999999999</v>
      </c>
      <c r="N13" s="7">
        <v>145.5461</v>
      </c>
      <c r="O13" s="7">
        <v>145.6728</v>
      </c>
      <c r="P13" s="10">
        <f t="shared" si="0"/>
        <v>1.3081064602746102</v>
      </c>
      <c r="Q13" s="7">
        <f t="shared" si="0"/>
        <v>0.17391626776687408</v>
      </c>
      <c r="R13" s="7">
        <f t="shared" si="0"/>
        <v>0.15809652073763078</v>
      </c>
      <c r="S13" s="7">
        <f t="shared" si="0"/>
        <v>0.58071481011100612</v>
      </c>
      <c r="T13" s="7">
        <f t="shared" si="0"/>
        <v>0.85371282406393656</v>
      </c>
      <c r="U13" s="7">
        <f t="shared" si="0"/>
        <v>0.32599928084880797</v>
      </c>
      <c r="V13" s="7">
        <f t="shared" si="0"/>
        <v>0.40156530015474412</v>
      </c>
      <c r="W13" s="7">
        <f t="shared" si="0"/>
        <v>0.25799676954803918</v>
      </c>
      <c r="X13" s="7">
        <f t="shared" si="0"/>
        <v>0.37063607762436029</v>
      </c>
      <c r="Y13" s="7">
        <f t="shared" si="0"/>
        <v>0.31497815474086627</v>
      </c>
      <c r="Z13" s="7">
        <f t="shared" si="0"/>
        <v>0.2850500646306447</v>
      </c>
      <c r="AA13" s="11">
        <f t="shared" si="0"/>
        <v>8.7051456548818268E-2</v>
      </c>
      <c r="AC13" s="10"/>
      <c r="AN13" s="98"/>
      <c r="AO13" s="157"/>
      <c r="AZ13" s="98"/>
    </row>
    <row r="14" spans="1:52" x14ac:dyDescent="0.2">
      <c r="A14" s="3" t="s">
        <v>27</v>
      </c>
      <c r="B14" s="1" t="s">
        <v>28</v>
      </c>
      <c r="C14" s="14">
        <v>122.2093</v>
      </c>
      <c r="D14" s="10">
        <v>122.57980000000001</v>
      </c>
      <c r="E14" s="7">
        <v>122.8253</v>
      </c>
      <c r="F14" s="7">
        <v>122.9669</v>
      </c>
      <c r="G14" s="7">
        <v>123.1691</v>
      </c>
      <c r="H14" s="7">
        <v>123.5074</v>
      </c>
      <c r="I14" s="7">
        <v>124.11878204345703</v>
      </c>
      <c r="J14" s="7">
        <v>124.21715545654297</v>
      </c>
      <c r="K14" s="7">
        <v>124.51334381103516</v>
      </c>
      <c r="L14" s="7">
        <v>125.0448</v>
      </c>
      <c r="M14" s="7">
        <v>125.5628</v>
      </c>
      <c r="N14" s="7">
        <v>125.7927</v>
      </c>
      <c r="O14" s="7">
        <v>126.3783</v>
      </c>
      <c r="P14" s="10">
        <f t="shared" si="0"/>
        <v>0.30316841680625528</v>
      </c>
      <c r="Q14" s="7">
        <f t="shared" si="0"/>
        <v>0.20027769665148148</v>
      </c>
      <c r="R14" s="7">
        <f t="shared" si="0"/>
        <v>0.11528569439683586</v>
      </c>
      <c r="S14" s="7">
        <f t="shared" si="0"/>
        <v>0.16443449416062764</v>
      </c>
      <c r="T14" s="7">
        <f t="shared" si="0"/>
        <v>0.27466304454607837</v>
      </c>
      <c r="U14" s="7">
        <f t="shared" si="0"/>
        <v>0.49501652812465258</v>
      </c>
      <c r="V14" s="7">
        <f t="shared" si="0"/>
        <v>7.9257475352517204E-2</v>
      </c>
      <c r="W14" s="7">
        <f t="shared" si="0"/>
        <v>0.23844400027000148</v>
      </c>
      <c r="X14" s="7">
        <f t="shared" si="0"/>
        <v>0.42682669398983553</v>
      </c>
      <c r="Y14" s="7">
        <f t="shared" si="0"/>
        <v>0.41425153225084188</v>
      </c>
      <c r="Z14" s="7">
        <f t="shared" si="0"/>
        <v>0.18309563023443304</v>
      </c>
      <c r="AA14" s="11">
        <f t="shared" si="0"/>
        <v>0.46552780884741279</v>
      </c>
      <c r="AC14" s="10"/>
      <c r="AN14" s="98"/>
      <c r="AO14" s="157"/>
      <c r="AZ14" s="98"/>
    </row>
    <row r="15" spans="1:52" x14ac:dyDescent="0.2">
      <c r="A15" s="3" t="s">
        <v>29</v>
      </c>
      <c r="B15" s="1" t="s">
        <v>30</v>
      </c>
      <c r="C15" s="14">
        <v>125.18380000000001</v>
      </c>
      <c r="D15" s="10">
        <v>125.39100000000001</v>
      </c>
      <c r="E15" s="7">
        <v>125.485</v>
      </c>
      <c r="F15" s="7">
        <v>125.8227</v>
      </c>
      <c r="G15" s="7">
        <v>126.0184</v>
      </c>
      <c r="H15" s="7">
        <v>126.8646</v>
      </c>
      <c r="I15" s="7">
        <v>129.88619995117188</v>
      </c>
      <c r="J15" s="7">
        <v>129.66505432128906</v>
      </c>
      <c r="K15" s="7">
        <v>129.79621887207031</v>
      </c>
      <c r="L15" s="7">
        <v>129.72470000000001</v>
      </c>
      <c r="M15" s="7">
        <v>129.99170000000001</v>
      </c>
      <c r="N15" s="7">
        <v>130.63740000000001</v>
      </c>
      <c r="O15" s="7">
        <v>131.19640000000001</v>
      </c>
      <c r="P15" s="10">
        <f t="shared" si="0"/>
        <v>0.16551662435554781</v>
      </c>
      <c r="Q15" s="7">
        <f t="shared" si="0"/>
        <v>7.4965507891311248E-2</v>
      </c>
      <c r="R15" s="7">
        <f t="shared" si="0"/>
        <v>0.26911583057735833</v>
      </c>
      <c r="S15" s="7">
        <f t="shared" si="0"/>
        <v>0.15553632214219071</v>
      </c>
      <c r="T15" s="7">
        <f t="shared" si="0"/>
        <v>0.67148924284072486</v>
      </c>
      <c r="U15" s="7">
        <f t="shared" si="0"/>
        <v>2.3817518450157724</v>
      </c>
      <c r="V15" s="7">
        <f t="shared" si="0"/>
        <v>-0.170261066969353</v>
      </c>
      <c r="W15" s="7">
        <f t="shared" si="0"/>
        <v>0.10115643838489083</v>
      </c>
      <c r="X15" s="7">
        <f t="shared" si="0"/>
        <v>-5.5100890219914739E-2</v>
      </c>
      <c r="Y15" s="7">
        <f t="shared" si="0"/>
        <v>0.20582047983151697</v>
      </c>
      <c r="Z15" s="7">
        <f t="shared" si="0"/>
        <v>0.49672402161061435</v>
      </c>
      <c r="AA15" s="11">
        <f t="shared" si="0"/>
        <v>0.4279019637561659</v>
      </c>
      <c r="AC15" s="10"/>
      <c r="AN15" s="98"/>
      <c r="AO15" s="157"/>
      <c r="AZ15" s="98"/>
    </row>
    <row r="16" spans="1:52" x14ac:dyDescent="0.2">
      <c r="A16" s="3" t="s">
        <v>31</v>
      </c>
      <c r="B16" s="1" t="s">
        <v>32</v>
      </c>
      <c r="C16" s="14">
        <v>131.523</v>
      </c>
      <c r="D16" s="10">
        <v>131.8895</v>
      </c>
      <c r="E16" s="7">
        <v>132.1455</v>
      </c>
      <c r="F16" s="7">
        <v>132.6524</v>
      </c>
      <c r="G16" s="7">
        <v>132.95009999999999</v>
      </c>
      <c r="H16" s="7">
        <v>133.52770000000001</v>
      </c>
      <c r="I16" s="7">
        <v>133.39224243164063</v>
      </c>
      <c r="J16" s="7">
        <v>133.86778259277344</v>
      </c>
      <c r="K16" s="7">
        <v>134.013916015625</v>
      </c>
      <c r="L16" s="7">
        <v>134.45079999999999</v>
      </c>
      <c r="M16" s="7">
        <v>134.9554</v>
      </c>
      <c r="N16" s="7">
        <v>134.9924</v>
      </c>
      <c r="O16" s="7">
        <v>135.13159999999999</v>
      </c>
      <c r="P16" s="10">
        <f t="shared" si="0"/>
        <v>0.2786584855880736</v>
      </c>
      <c r="Q16" s="7">
        <f t="shared" si="0"/>
        <v>0.19410188074107509</v>
      </c>
      <c r="R16" s="7">
        <f t="shared" si="0"/>
        <v>0.38359232815343819</v>
      </c>
      <c r="S16" s="7">
        <f t="shared" si="0"/>
        <v>0.22442111865295453</v>
      </c>
      <c r="T16" s="7">
        <f t="shared" si="0"/>
        <v>0.43444871421685138</v>
      </c>
      <c r="U16" s="7">
        <f t="shared" si="0"/>
        <v>-0.10144529439163938</v>
      </c>
      <c r="V16" s="7">
        <f t="shared" si="0"/>
        <v>0.35649761370232008</v>
      </c>
      <c r="W16" s="7">
        <f t="shared" si="0"/>
        <v>0.10916250349503527</v>
      </c>
      <c r="X16" s="7">
        <f t="shared" si="0"/>
        <v>0.32599896888622332</v>
      </c>
      <c r="Y16" s="7">
        <f t="shared" si="0"/>
        <v>0.37530457237890041</v>
      </c>
      <c r="Z16" s="7">
        <f t="shared" si="0"/>
        <v>2.7416464995106634E-2</v>
      </c>
      <c r="AA16" s="11">
        <f t="shared" si="0"/>
        <v>0.10311691621157058</v>
      </c>
      <c r="AC16" s="10"/>
      <c r="AN16" s="98"/>
      <c r="AO16" s="157"/>
      <c r="AZ16" s="98"/>
    </row>
    <row r="17" spans="1:52" x14ac:dyDescent="0.2">
      <c r="A17" s="3" t="s">
        <v>33</v>
      </c>
      <c r="B17" s="1" t="s">
        <v>68</v>
      </c>
      <c r="C17" s="14">
        <v>111.357</v>
      </c>
      <c r="D17" s="10">
        <v>111.6648</v>
      </c>
      <c r="E17" s="7">
        <v>111.6657</v>
      </c>
      <c r="F17" s="7">
        <v>111.9413</v>
      </c>
      <c r="G17" s="7">
        <v>111.9427</v>
      </c>
      <c r="H17" s="7">
        <v>111.95180000000001</v>
      </c>
      <c r="I17" s="7">
        <v>112.23816680908203</v>
      </c>
      <c r="J17" s="7">
        <v>113.5343017578125</v>
      </c>
      <c r="K17" s="7">
        <v>113.47793579101563</v>
      </c>
      <c r="L17" s="7">
        <v>113.3811</v>
      </c>
      <c r="M17" s="7">
        <v>113.4004</v>
      </c>
      <c r="N17" s="7">
        <v>113.7161</v>
      </c>
      <c r="O17" s="7">
        <v>113.7542</v>
      </c>
      <c r="P17" s="10">
        <f t="shared" si="0"/>
        <v>0.27640830841348124</v>
      </c>
      <c r="Q17" s="7">
        <f t="shared" si="0"/>
        <v>8.0598362241409577E-4</v>
      </c>
      <c r="R17" s="7">
        <f t="shared" si="0"/>
        <v>0.24680810669704054</v>
      </c>
      <c r="S17" s="7">
        <f t="shared" si="0"/>
        <v>1.2506554774724275E-3</v>
      </c>
      <c r="T17" s="7">
        <f t="shared" si="0"/>
        <v>8.1291589357802337E-3</v>
      </c>
      <c r="U17" s="7">
        <f t="shared" si="0"/>
        <v>0.25579473405700087</v>
      </c>
      <c r="V17" s="7">
        <f t="shared" si="0"/>
        <v>1.1548076608692337</v>
      </c>
      <c r="W17" s="7">
        <f t="shared" si="0"/>
        <v>-4.964664064003578E-2</v>
      </c>
      <c r="X17" s="7">
        <f t="shared" si="0"/>
        <v>-8.5334466423461527E-2</v>
      </c>
      <c r="Y17" s="7">
        <f t="shared" si="0"/>
        <v>1.7022237392300132E-2</v>
      </c>
      <c r="Z17" s="7">
        <f t="shared" si="0"/>
        <v>0.27839407973868924</v>
      </c>
      <c r="AA17" s="11">
        <f t="shared" si="0"/>
        <v>3.3504490569057528E-2</v>
      </c>
      <c r="AC17" s="10"/>
      <c r="AN17" s="98"/>
      <c r="AO17" s="157"/>
      <c r="AZ17" s="98"/>
    </row>
    <row r="18" spans="1:52" x14ac:dyDescent="0.2">
      <c r="A18" s="3" t="s">
        <v>34</v>
      </c>
      <c r="B18" s="1" t="s">
        <v>35</v>
      </c>
      <c r="C18" s="14">
        <v>124.2012</v>
      </c>
      <c r="D18" s="10">
        <v>124.1943</v>
      </c>
      <c r="E18" s="7">
        <v>124.50369999999999</v>
      </c>
      <c r="F18" s="7">
        <v>125.0805</v>
      </c>
      <c r="G18" s="7">
        <v>125.3921</v>
      </c>
      <c r="H18" s="7">
        <v>125.31180000000001</v>
      </c>
      <c r="I18" s="7">
        <v>125.38513946533203</v>
      </c>
      <c r="J18" s="7">
        <v>125.87239074707031</v>
      </c>
      <c r="K18" s="7">
        <v>125.90016174316406</v>
      </c>
      <c r="L18" s="7">
        <v>125.88760000000001</v>
      </c>
      <c r="M18" s="7">
        <v>126.1572</v>
      </c>
      <c r="N18" s="7">
        <v>127.1199</v>
      </c>
      <c r="O18" s="7">
        <v>127.26430000000001</v>
      </c>
      <c r="P18" s="10">
        <f t="shared" si="0"/>
        <v>-5.5555018792102506E-3</v>
      </c>
      <c r="Q18" s="7">
        <f t="shared" si="0"/>
        <v>0.24912576503108158</v>
      </c>
      <c r="R18" s="7">
        <f t="shared" si="0"/>
        <v>0.46327940454782129</v>
      </c>
      <c r="S18" s="7">
        <f t="shared" si="0"/>
        <v>0.2491195669988516</v>
      </c>
      <c r="T18" s="7">
        <f t="shared" si="0"/>
        <v>-6.4039122081848893E-2</v>
      </c>
      <c r="U18" s="7">
        <f t="shared" si="0"/>
        <v>5.852558604379321E-2</v>
      </c>
      <c r="V18" s="7">
        <f t="shared" si="0"/>
        <v>0.38860369244395365</v>
      </c>
      <c r="W18" s="7">
        <f t="shared" si="0"/>
        <v>2.2062817690937018E-2</v>
      </c>
      <c r="X18" s="7">
        <f t="shared" si="0"/>
        <v>-9.9775433090246966E-3</v>
      </c>
      <c r="Y18" s="7">
        <f t="shared" si="0"/>
        <v>0.21415929765917927</v>
      </c>
      <c r="Z18" s="7">
        <f t="shared" si="0"/>
        <v>0.76309556648371879</v>
      </c>
      <c r="AA18" s="11">
        <f t="shared" si="0"/>
        <v>0.11359354436245193</v>
      </c>
      <c r="AC18" s="10"/>
      <c r="AN18" s="98"/>
      <c r="AO18" s="157"/>
      <c r="AZ18" s="98"/>
    </row>
    <row r="19" spans="1:52" x14ac:dyDescent="0.2">
      <c r="A19" s="56" t="s">
        <v>36</v>
      </c>
      <c r="B19" s="48" t="s">
        <v>37</v>
      </c>
      <c r="C19" s="26">
        <v>118.93219999999999</v>
      </c>
      <c r="D19" s="21">
        <v>119.569</v>
      </c>
      <c r="E19" s="20">
        <v>120.0723</v>
      </c>
      <c r="F19" s="20">
        <v>120.2971</v>
      </c>
      <c r="G19" s="20">
        <v>120.5954</v>
      </c>
      <c r="H19" s="20">
        <v>120.7919</v>
      </c>
      <c r="I19" s="20">
        <v>120.88169860839844</v>
      </c>
      <c r="J19" s="20">
        <v>120.85601043701172</v>
      </c>
      <c r="K19" s="20">
        <v>121.34599304199219</v>
      </c>
      <c r="L19" s="20">
        <v>121.7444</v>
      </c>
      <c r="M19" s="20">
        <v>121.8724</v>
      </c>
      <c r="N19" s="20">
        <v>122.5827</v>
      </c>
      <c r="O19" s="20">
        <v>122.44540000000001</v>
      </c>
      <c r="P19" s="21">
        <f t="shared" si="0"/>
        <v>0.53543111117090925</v>
      </c>
      <c r="Q19" s="20">
        <f t="shared" si="0"/>
        <v>0.42092850153467526</v>
      </c>
      <c r="R19" s="20">
        <f t="shared" si="0"/>
        <v>0.18722053296222516</v>
      </c>
      <c r="S19" s="20">
        <f t="shared" si="0"/>
        <v>0.24796940242117022</v>
      </c>
      <c r="T19" s="20">
        <f t="shared" si="0"/>
        <v>0.16294153840030412</v>
      </c>
      <c r="U19" s="20">
        <f t="shared" si="0"/>
        <v>7.4341581180889793E-2</v>
      </c>
      <c r="V19" s="20">
        <f t="shared" si="0"/>
        <v>-2.1250670434353101E-2</v>
      </c>
      <c r="W19" s="20">
        <f t="shared" si="0"/>
        <v>0.40542675801452188</v>
      </c>
      <c r="X19" s="20">
        <f t="shared" si="0"/>
        <v>0.32832312631035232</v>
      </c>
      <c r="Y19" s="20">
        <f t="shared" si="0"/>
        <v>0.10513830615617648</v>
      </c>
      <c r="Z19" s="20">
        <f t="shared" si="0"/>
        <v>0.58282268996097863</v>
      </c>
      <c r="AA19" s="19">
        <f t="shared" si="0"/>
        <v>-0.11200601716228814</v>
      </c>
      <c r="AB19" s="7">
        <f>AVERAGE(D19:O19)</f>
        <v>121.08785850728351</v>
      </c>
      <c r="AC19" s="10"/>
      <c r="AN19" s="98"/>
      <c r="AO19" s="157"/>
      <c r="AZ19" s="98"/>
    </row>
    <row r="20" spans="1:52" x14ac:dyDescent="0.2">
      <c r="A20" s="3" t="s">
        <v>38</v>
      </c>
      <c r="B20" s="1" t="s">
        <v>39</v>
      </c>
      <c r="C20" s="14">
        <v>111.03740000000001</v>
      </c>
      <c r="D20" s="10">
        <v>111.4794</v>
      </c>
      <c r="E20" s="7">
        <v>111.9944</v>
      </c>
      <c r="F20" s="7">
        <v>111.7713</v>
      </c>
      <c r="G20" s="7">
        <v>112.02200000000001</v>
      </c>
      <c r="H20" s="7">
        <v>111.8258</v>
      </c>
      <c r="I20" s="7">
        <v>112.27735137939453</v>
      </c>
      <c r="J20" s="7">
        <v>112.12801361083984</v>
      </c>
      <c r="K20" s="7">
        <v>111.73880767822266</v>
      </c>
      <c r="L20" s="7">
        <v>112.8319</v>
      </c>
      <c r="M20" s="7">
        <v>112.6806</v>
      </c>
      <c r="N20" s="7">
        <v>112.1024</v>
      </c>
      <c r="O20" s="7">
        <v>112.14919999999999</v>
      </c>
      <c r="P20" s="10">
        <f t="shared" si="0"/>
        <v>0.39806407570781827</v>
      </c>
      <c r="Q20" s="7">
        <f t="shared" si="0"/>
        <v>0.46196875835356183</v>
      </c>
      <c r="R20" s="7">
        <f t="shared" si="0"/>
        <v>-0.19920638889087519</v>
      </c>
      <c r="S20" s="7">
        <f t="shared" si="0"/>
        <v>0.22429729277552379</v>
      </c>
      <c r="T20" s="7">
        <f t="shared" si="0"/>
        <v>-0.17514416810983965</v>
      </c>
      <c r="U20" s="7">
        <f t="shared" si="0"/>
        <v>0.40379892600323919</v>
      </c>
      <c r="V20" s="7">
        <f t="shared" si="0"/>
        <v>-0.13300791897919176</v>
      </c>
      <c r="W20" s="7">
        <f t="shared" si="0"/>
        <v>-0.34710855930079676</v>
      </c>
      <c r="X20" s="7">
        <f t="shared" si="0"/>
        <v>0.97825665450552923</v>
      </c>
      <c r="Y20" s="7">
        <f t="shared" si="0"/>
        <v>-0.13409328390287339</v>
      </c>
      <c r="Z20" s="7">
        <f t="shared" si="0"/>
        <v>-0.51313180795983993</v>
      </c>
      <c r="AA20" s="11">
        <f t="shared" si="0"/>
        <v>4.1747545101612812E-2</v>
      </c>
      <c r="AC20" s="10"/>
      <c r="AN20" s="98"/>
      <c r="AO20" s="157"/>
      <c r="AZ20" s="98"/>
    </row>
    <row r="21" spans="1:52" x14ac:dyDescent="0.2">
      <c r="A21" s="3" t="s">
        <v>40</v>
      </c>
      <c r="B21" s="1" t="s">
        <v>69</v>
      </c>
      <c r="C21" s="14">
        <v>121.6639</v>
      </c>
      <c r="D21" s="10">
        <v>122.1313</v>
      </c>
      <c r="E21" s="7">
        <v>123.30419999999999</v>
      </c>
      <c r="F21" s="7">
        <v>123.5368</v>
      </c>
      <c r="G21" s="7">
        <v>124.307</v>
      </c>
      <c r="H21" s="7">
        <v>124.5809</v>
      </c>
      <c r="I21" s="7">
        <v>124.73686981201172</v>
      </c>
      <c r="J21" s="7">
        <v>124.20413970947266</v>
      </c>
      <c r="K21" s="7">
        <v>125.82213592529297</v>
      </c>
      <c r="L21" s="7">
        <v>127.0812</v>
      </c>
      <c r="M21" s="7">
        <v>127.3449</v>
      </c>
      <c r="N21" s="7">
        <v>127.6253</v>
      </c>
      <c r="O21" s="7">
        <v>127.9803</v>
      </c>
      <c r="P21" s="10">
        <f t="shared" si="0"/>
        <v>0.38417311955312777</v>
      </c>
      <c r="Q21" s="7">
        <f t="shared" si="0"/>
        <v>0.96035987498700037</v>
      </c>
      <c r="R21" s="7">
        <f t="shared" si="0"/>
        <v>0.18863915422183919</v>
      </c>
      <c r="S21" s="7">
        <f t="shared" si="0"/>
        <v>0.62345794937217303</v>
      </c>
      <c r="T21" s="7">
        <f t="shared" si="0"/>
        <v>0.22034157368450497</v>
      </c>
      <c r="U21" s="7">
        <f t="shared" si="0"/>
        <v>0.12519560543527861</v>
      </c>
      <c r="V21" s="7">
        <f t="shared" si="0"/>
        <v>-0.42708310970279173</v>
      </c>
      <c r="W21" s="7">
        <f t="shared" si="0"/>
        <v>1.3026910532974072</v>
      </c>
      <c r="X21" s="7">
        <f t="shared" si="0"/>
        <v>1.0006697672455644</v>
      </c>
      <c r="Y21" s="7">
        <f t="shared" si="0"/>
        <v>0.20750512270894519</v>
      </c>
      <c r="Z21" s="7">
        <f t="shared" si="0"/>
        <v>0.22018942258386492</v>
      </c>
      <c r="AA21" s="11">
        <f t="shared" si="0"/>
        <v>0.27815801412416186</v>
      </c>
      <c r="AC21" s="10"/>
      <c r="AN21" s="98"/>
      <c r="AO21" s="157"/>
      <c r="AZ21" s="98"/>
    </row>
    <row r="22" spans="1:52" x14ac:dyDescent="0.2">
      <c r="A22" s="3" t="s">
        <v>41</v>
      </c>
      <c r="B22" s="1" t="s">
        <v>70</v>
      </c>
      <c r="C22" s="14">
        <v>108.3595</v>
      </c>
      <c r="D22" s="10">
        <v>108.3595</v>
      </c>
      <c r="E22" s="7">
        <v>110.36790000000001</v>
      </c>
      <c r="F22" s="7">
        <v>111.21680000000001</v>
      </c>
      <c r="G22" s="7">
        <v>111.9402</v>
      </c>
      <c r="H22" s="7">
        <v>111.96040000000001</v>
      </c>
      <c r="I22" s="7">
        <v>111.96038818359375</v>
      </c>
      <c r="J22" s="7">
        <v>111.96040344238281</v>
      </c>
      <c r="K22" s="7">
        <v>111.96041107177734</v>
      </c>
      <c r="L22" s="7">
        <v>111.96040000000001</v>
      </c>
      <c r="M22" s="7">
        <v>111.96040000000001</v>
      </c>
      <c r="N22" s="7">
        <v>111.96040000000001</v>
      </c>
      <c r="O22" s="7">
        <v>110.38</v>
      </c>
      <c r="P22" s="10">
        <f t="shared" si="0"/>
        <v>0</v>
      </c>
      <c r="Q22" s="7">
        <f t="shared" si="0"/>
        <v>1.8534600104282588</v>
      </c>
      <c r="R22" s="7">
        <f t="shared" si="0"/>
        <v>0.7691547995386343</v>
      </c>
      <c r="S22" s="7">
        <f t="shared" si="0"/>
        <v>0.65044130023521451</v>
      </c>
      <c r="T22" s="7">
        <f t="shared" si="0"/>
        <v>1.8045349213243016E-2</v>
      </c>
      <c r="U22" s="7">
        <f t="shared" si="0"/>
        <v>-1.0554094355705987E-5</v>
      </c>
      <c r="V22" s="7">
        <f t="shared" si="0"/>
        <v>1.362873897639448E-5</v>
      </c>
      <c r="W22" s="7">
        <f t="shared" si="0"/>
        <v>6.8143685594847353E-6</v>
      </c>
      <c r="X22" s="7">
        <f t="shared" si="0"/>
        <v>-9.8890109733752978E-6</v>
      </c>
      <c r="Y22" s="7">
        <f t="shared" si="0"/>
        <v>0</v>
      </c>
      <c r="Z22" s="7">
        <f t="shared" si="0"/>
        <v>0</v>
      </c>
      <c r="AA22" s="11">
        <f t="shared" si="0"/>
        <v>-1.4115705195765749</v>
      </c>
      <c r="AC22" s="10"/>
      <c r="AN22" s="98"/>
      <c r="AO22" s="157"/>
      <c r="AZ22" s="98"/>
    </row>
    <row r="23" spans="1:52" x14ac:dyDescent="0.2">
      <c r="A23" s="3" t="s">
        <v>42</v>
      </c>
      <c r="B23" s="1" t="s">
        <v>43</v>
      </c>
      <c r="C23" s="14">
        <v>131.41370000000001</v>
      </c>
      <c r="D23" s="10">
        <v>132.696</v>
      </c>
      <c r="E23" s="7">
        <v>132.4623</v>
      </c>
      <c r="F23" s="7">
        <v>132.51249999999999</v>
      </c>
      <c r="G23" s="7">
        <v>132.71199999999999</v>
      </c>
      <c r="H23" s="7">
        <v>134.29949999999999</v>
      </c>
      <c r="I23" s="7">
        <v>134.43489074707031</v>
      </c>
      <c r="J23" s="7">
        <v>134.95429992675781</v>
      </c>
      <c r="K23" s="7">
        <v>136.38925170898438</v>
      </c>
      <c r="L23" s="7">
        <v>137.2064</v>
      </c>
      <c r="M23" s="7">
        <v>137.7396</v>
      </c>
      <c r="N23" s="7">
        <v>138.69669999999999</v>
      </c>
      <c r="O23" s="7">
        <v>138.7765</v>
      </c>
      <c r="P23" s="10">
        <f t="shared" si="0"/>
        <v>0.97577345436586305</v>
      </c>
      <c r="Q23" s="7">
        <f t="shared" si="0"/>
        <v>-0.17611683848797169</v>
      </c>
      <c r="R23" s="7">
        <f t="shared" si="0"/>
        <v>3.7897575385592415E-2</v>
      </c>
      <c r="S23" s="7">
        <f t="shared" si="0"/>
        <v>0.15055183473257275</v>
      </c>
      <c r="T23" s="7">
        <f t="shared" si="0"/>
        <v>1.1961992886852779</v>
      </c>
      <c r="U23" s="7">
        <f t="shared" si="0"/>
        <v>0.10081254738127671</v>
      </c>
      <c r="V23" s="7">
        <f t="shared" si="0"/>
        <v>0.38636486168217404</v>
      </c>
      <c r="W23" s="7">
        <f t="shared" si="0"/>
        <v>1.0632871890746254</v>
      </c>
      <c r="X23" s="7">
        <f t="shared" si="0"/>
        <v>0.59912953607164565</v>
      </c>
      <c r="Y23" s="7">
        <f t="shared" si="0"/>
        <v>0.38861160995405003</v>
      </c>
      <c r="Z23" s="7">
        <f t="shared" si="0"/>
        <v>0.6948618988293831</v>
      </c>
      <c r="AA23" s="11">
        <f t="shared" si="0"/>
        <v>5.7535615483285375E-2</v>
      </c>
      <c r="AC23" s="10"/>
      <c r="AN23" s="98"/>
      <c r="AO23" s="157"/>
      <c r="AZ23" s="98"/>
    </row>
    <row r="24" spans="1:52" x14ac:dyDescent="0.2">
      <c r="A24" s="3" t="s">
        <v>44</v>
      </c>
      <c r="B24" s="1" t="s">
        <v>45</v>
      </c>
      <c r="C24" s="14">
        <v>119.91679999999999</v>
      </c>
      <c r="D24" s="10">
        <v>120.5936</v>
      </c>
      <c r="E24" s="7">
        <v>120.1139</v>
      </c>
      <c r="F24" s="7">
        <v>119.69750000000001</v>
      </c>
      <c r="G24" s="7">
        <v>119.74979999999999</v>
      </c>
      <c r="H24" s="7">
        <v>119.7555</v>
      </c>
      <c r="I24" s="7">
        <v>119.89911651611328</v>
      </c>
      <c r="J24" s="7">
        <v>120.33634185791016</v>
      </c>
      <c r="K24" s="7">
        <v>121.24097442626953</v>
      </c>
      <c r="L24" s="7">
        <v>121.1718</v>
      </c>
      <c r="M24" s="7">
        <v>121.6337</v>
      </c>
      <c r="N24" s="7">
        <v>121.95359999999999</v>
      </c>
      <c r="O24" s="7">
        <v>122.17140000000001</v>
      </c>
      <c r="P24" s="10">
        <f t="shared" si="0"/>
        <v>0.56439131130917453</v>
      </c>
      <c r="Q24" s="7">
        <f t="shared" si="0"/>
        <v>-0.39778230353849131</v>
      </c>
      <c r="R24" s="7">
        <f t="shared" si="0"/>
        <v>-0.34667095148854205</v>
      </c>
      <c r="S24" s="7">
        <f t="shared" si="0"/>
        <v>4.3693477307369194E-2</v>
      </c>
      <c r="T24" s="7">
        <f t="shared" si="0"/>
        <v>4.759924442466275E-3</v>
      </c>
      <c r="U24" s="7">
        <f t="shared" si="0"/>
        <v>0.11992477682718825</v>
      </c>
      <c r="V24" s="7">
        <f t="shared" si="0"/>
        <v>0.36466102044890059</v>
      </c>
      <c r="W24" s="7">
        <f t="shared" si="0"/>
        <v>0.75175342244285626</v>
      </c>
      <c r="X24" s="7">
        <f t="shared" si="0"/>
        <v>-5.7055320280021166E-2</v>
      </c>
      <c r="Y24" s="7">
        <f t="shared" si="0"/>
        <v>0.38119430428532047</v>
      </c>
      <c r="Z24" s="7">
        <f t="shared" si="0"/>
        <v>0.26300276979158721</v>
      </c>
      <c r="AA24" s="11">
        <f t="shared" si="0"/>
        <v>0.17859251387413827</v>
      </c>
      <c r="AC24" s="10"/>
      <c r="AN24" s="98"/>
      <c r="AO24" s="157"/>
      <c r="AZ24" s="98"/>
    </row>
    <row r="25" spans="1:52" x14ac:dyDescent="0.2">
      <c r="A25" s="3" t="s">
        <v>46</v>
      </c>
      <c r="B25" s="1" t="s">
        <v>71</v>
      </c>
      <c r="C25" s="14">
        <v>119.8964</v>
      </c>
      <c r="D25" s="10">
        <v>120.72329999999999</v>
      </c>
      <c r="E25" s="7">
        <v>120.72329999999999</v>
      </c>
      <c r="F25" s="7">
        <v>120.96939999999999</v>
      </c>
      <c r="G25" s="7">
        <v>120.96939999999999</v>
      </c>
      <c r="H25" s="7">
        <v>120.96939999999999</v>
      </c>
      <c r="I25" s="7">
        <v>120.96941375732422</v>
      </c>
      <c r="J25" s="7">
        <v>120.96942138671875</v>
      </c>
      <c r="K25" s="7">
        <v>120.96943664550781</v>
      </c>
      <c r="L25" s="7">
        <v>120.96939999999999</v>
      </c>
      <c r="M25" s="7">
        <v>120.9695</v>
      </c>
      <c r="N25" s="7">
        <v>122.4174</v>
      </c>
      <c r="O25" s="7">
        <v>122.4299</v>
      </c>
      <c r="P25" s="10">
        <f t="shared" si="0"/>
        <v>0.68967875599266937</v>
      </c>
      <c r="Q25" s="7">
        <f t="shared" si="0"/>
        <v>0</v>
      </c>
      <c r="R25" s="7">
        <f t="shared" si="0"/>
        <v>0.20385459973343875</v>
      </c>
      <c r="S25" s="7">
        <f t="shared" si="0"/>
        <v>0</v>
      </c>
      <c r="T25" s="7">
        <f t="shared" si="0"/>
        <v>0</v>
      </c>
      <c r="U25" s="7">
        <f t="shared" si="0"/>
        <v>1.1372565479860153E-5</v>
      </c>
      <c r="V25" s="7">
        <f t="shared" si="0"/>
        <v>6.3068789822816426E-6</v>
      </c>
      <c r="W25" s="7">
        <f t="shared" si="0"/>
        <v>1.2613757169028886E-5</v>
      </c>
      <c r="X25" s="7">
        <f t="shared" si="0"/>
        <v>-3.0293195401687255E-5</v>
      </c>
      <c r="Y25" s="7">
        <f t="shared" si="0"/>
        <v>8.2665533600497035E-5</v>
      </c>
      <c r="Z25" s="7">
        <f t="shared" si="0"/>
        <v>1.196913271527124</v>
      </c>
      <c r="AA25" s="11">
        <f t="shared" si="0"/>
        <v>1.0210966741658329E-2</v>
      </c>
      <c r="AC25" s="10"/>
      <c r="AN25" s="98"/>
      <c r="AO25" s="157"/>
      <c r="AZ25" s="98"/>
    </row>
    <row r="26" spans="1:52" x14ac:dyDescent="0.2">
      <c r="A26" s="56" t="s">
        <v>47</v>
      </c>
      <c r="B26" s="48" t="s">
        <v>72</v>
      </c>
      <c r="C26" s="26">
        <v>96.148259999999993</v>
      </c>
      <c r="D26" s="21">
        <v>97.793379999999999</v>
      </c>
      <c r="E26" s="20">
        <v>98.712379999999996</v>
      </c>
      <c r="F26" s="20">
        <v>99.025409999999994</v>
      </c>
      <c r="G26" s="20">
        <v>98.250110000000006</v>
      </c>
      <c r="H26" s="20">
        <v>98.485910000000004</v>
      </c>
      <c r="I26" s="20">
        <v>97.669349670410156</v>
      </c>
      <c r="J26" s="20">
        <v>96.804283142089844</v>
      </c>
      <c r="K26" s="20">
        <v>97.475028991699219</v>
      </c>
      <c r="L26" s="20">
        <v>98.859039999999993</v>
      </c>
      <c r="M26" s="20">
        <v>99.447689999999994</v>
      </c>
      <c r="N26" s="20">
        <v>101.1769</v>
      </c>
      <c r="O26" s="20">
        <v>100.84820000000001</v>
      </c>
      <c r="P26" s="21">
        <f t="shared" si="0"/>
        <v>1.7110242036621419</v>
      </c>
      <c r="Q26" s="20">
        <f t="shared" si="0"/>
        <v>0.93973641160577226</v>
      </c>
      <c r="R26" s="20">
        <f t="shared" si="0"/>
        <v>0.31711321315522706</v>
      </c>
      <c r="S26" s="20">
        <f t="shared" si="0"/>
        <v>-0.78293036100530888</v>
      </c>
      <c r="T26" s="20">
        <f t="shared" si="0"/>
        <v>0.23999973129800828</v>
      </c>
      <c r="U26" s="20">
        <f t="shared" si="0"/>
        <v>-0.82911385962707529</v>
      </c>
      <c r="V26" s="20">
        <f t="shared" si="0"/>
        <v>-0.88570931539886411</v>
      </c>
      <c r="W26" s="20">
        <f t="shared" si="0"/>
        <v>0.69288860765060434</v>
      </c>
      <c r="X26" s="20">
        <f t="shared" si="0"/>
        <v>1.4198621150639863</v>
      </c>
      <c r="Y26" s="20">
        <f t="shared" si="0"/>
        <v>0.59544377529864878</v>
      </c>
      <c r="Z26" s="20">
        <f t="shared" si="0"/>
        <v>1.7388136416240632</v>
      </c>
      <c r="AA26" s="19">
        <f t="shared" si="0"/>
        <v>-0.32487652814031442</v>
      </c>
      <c r="AB26" s="7">
        <f>(AB7/AB10)*100</f>
        <v>98.71250513678855</v>
      </c>
      <c r="AC26" s="10"/>
      <c r="AN26" s="98"/>
      <c r="AO26" s="157"/>
      <c r="AZ26" s="98"/>
    </row>
    <row r="27" spans="1:52" x14ac:dyDescent="0.2">
      <c r="A27" s="56"/>
      <c r="B27" s="48" t="s">
        <v>73</v>
      </c>
      <c r="C27" s="26">
        <v>104.99809999999999</v>
      </c>
      <c r="D27" s="21">
        <v>107.6476</v>
      </c>
      <c r="E27" s="20">
        <v>108.35169999999999</v>
      </c>
      <c r="F27" s="20">
        <v>108.9315</v>
      </c>
      <c r="G27" s="20">
        <v>108.35760000000001</v>
      </c>
      <c r="H27" s="20">
        <v>108.9405</v>
      </c>
      <c r="I27" s="20">
        <v>107.58258056640625</v>
      </c>
      <c r="J27" s="20">
        <v>107.5294189453125</v>
      </c>
      <c r="K27" s="20">
        <v>107.42164611816406</v>
      </c>
      <c r="L27" s="20">
        <v>107.8622</v>
      </c>
      <c r="M27" s="20">
        <v>108.4704</v>
      </c>
      <c r="N27" s="20">
        <v>110.1587</v>
      </c>
      <c r="O27" s="20">
        <v>110.2114</v>
      </c>
      <c r="P27" s="21">
        <f t="shared" si="0"/>
        <v>2.5233789944770462</v>
      </c>
      <c r="Q27" s="20">
        <f t="shared" si="0"/>
        <v>0.65407867894871496</v>
      </c>
      <c r="R27" s="20">
        <f t="shared" si="0"/>
        <v>0.53510927839619116</v>
      </c>
      <c r="S27" s="20">
        <f t="shared" si="0"/>
        <v>-0.52684485204003872</v>
      </c>
      <c r="T27" s="20">
        <f t="shared" si="0"/>
        <v>0.53794103966864815</v>
      </c>
      <c r="U27" s="20">
        <f t="shared" si="0"/>
        <v>-1.2464780624228364</v>
      </c>
      <c r="V27" s="20">
        <f t="shared" si="0"/>
        <v>-4.941471083316834E-2</v>
      </c>
      <c r="W27" s="20">
        <f t="shared" si="0"/>
        <v>-0.10022636428757119</v>
      </c>
      <c r="X27" s="20">
        <f t="shared" si="0"/>
        <v>0.41011648746410811</v>
      </c>
      <c r="Y27" s="20">
        <f t="shared" si="0"/>
        <v>0.56386760143961145</v>
      </c>
      <c r="Z27" s="20">
        <f t="shared" si="0"/>
        <v>1.5564614862672197</v>
      </c>
      <c r="AA27" s="19">
        <f t="shared" si="0"/>
        <v>4.7840070734314698E-2</v>
      </c>
      <c r="AB27" s="7">
        <f>(AB7/AB19)*100</f>
        <v>108.4592560223352</v>
      </c>
      <c r="AC27" s="10"/>
      <c r="AN27" s="98"/>
      <c r="AO27" s="157"/>
      <c r="AZ27" s="98"/>
    </row>
    <row r="28" spans="1:52" ht="18" customHeight="1" x14ac:dyDescent="0.2">
      <c r="B28" s="22" t="s">
        <v>52</v>
      </c>
      <c r="C28" s="27"/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5"/>
      <c r="AC28" s="10"/>
      <c r="AN28" s="98"/>
      <c r="AO28" s="157"/>
      <c r="AZ28" s="98"/>
    </row>
    <row r="29" spans="1:52" x14ac:dyDescent="0.2">
      <c r="A29" s="56" t="s">
        <v>14</v>
      </c>
      <c r="B29" s="48" t="s">
        <v>15</v>
      </c>
      <c r="C29" s="26">
        <v>120.3002</v>
      </c>
      <c r="D29" s="21">
        <v>121.1268</v>
      </c>
      <c r="E29" s="20">
        <v>120.8725</v>
      </c>
      <c r="F29" s="20">
        <v>122.0568</v>
      </c>
      <c r="G29" s="20">
        <v>120.21299999999999</v>
      </c>
      <c r="H29" s="20">
        <v>120.21550000000001</v>
      </c>
      <c r="I29" s="20">
        <v>118.97299957275391</v>
      </c>
      <c r="J29" s="20">
        <v>118.89595794677734</v>
      </c>
      <c r="K29" s="20">
        <v>119.454833984375</v>
      </c>
      <c r="L29" s="20">
        <v>118.599</v>
      </c>
      <c r="M29" s="20">
        <v>120.89149999999999</v>
      </c>
      <c r="N29" s="20">
        <v>119.63630000000001</v>
      </c>
      <c r="O29" s="20">
        <v>118.1328</v>
      </c>
      <c r="P29" s="21">
        <f t="shared" ref="P29:AA50" si="1">(D29-C29)/C29*100</f>
        <v>0.687114402137319</v>
      </c>
      <c r="Q29" s="20">
        <f t="shared" si="1"/>
        <v>-0.20994528048293246</v>
      </c>
      <c r="R29" s="20">
        <f t="shared" si="1"/>
        <v>0.97979275683053901</v>
      </c>
      <c r="S29" s="20">
        <f t="shared" si="1"/>
        <v>-1.510608175865664</v>
      </c>
      <c r="T29" s="20">
        <f t="shared" si="1"/>
        <v>2.0796419688485748E-3</v>
      </c>
      <c r="U29" s="20">
        <f t="shared" si="1"/>
        <v>-1.0335609195537176</v>
      </c>
      <c r="V29" s="20">
        <f t="shared" si="1"/>
        <v>-6.4755554834481838E-2</v>
      </c>
      <c r="W29" s="20">
        <f t="shared" si="1"/>
        <v>0.47005469929249555</v>
      </c>
      <c r="X29" s="20">
        <f t="shared" si="1"/>
        <v>-0.71644985458432053</v>
      </c>
      <c r="Y29" s="20">
        <f t="shared" si="1"/>
        <v>1.9329842578773766</v>
      </c>
      <c r="Z29" s="20">
        <f t="shared" si="1"/>
        <v>-1.0382863973066658</v>
      </c>
      <c r="AA29" s="19">
        <f t="shared" si="1"/>
        <v>-1.2567255924832199</v>
      </c>
      <c r="AB29" s="7">
        <f>AVERAGE(D29:O29)</f>
        <v>119.92233262532551</v>
      </c>
      <c r="AC29" s="10"/>
      <c r="AN29" s="98"/>
      <c r="AO29" s="157"/>
      <c r="AZ29" s="98"/>
    </row>
    <row r="30" spans="1:52" x14ac:dyDescent="0.2">
      <c r="A30" s="3" t="s">
        <v>16</v>
      </c>
      <c r="B30" s="1" t="s">
        <v>50</v>
      </c>
      <c r="C30" s="14">
        <v>107.8989</v>
      </c>
      <c r="D30" s="10">
        <v>109.3553</v>
      </c>
      <c r="E30" s="7">
        <v>107.5031</v>
      </c>
      <c r="F30" s="7">
        <v>108.9542</v>
      </c>
      <c r="G30" s="7">
        <v>106.5031</v>
      </c>
      <c r="H30" s="7">
        <v>104.6408</v>
      </c>
      <c r="I30" s="7">
        <v>102.16982269287109</v>
      </c>
      <c r="J30" s="7">
        <v>103.64409637451172</v>
      </c>
      <c r="K30" s="7">
        <v>104.95703125</v>
      </c>
      <c r="L30" s="7">
        <v>102.2</v>
      </c>
      <c r="M30" s="7">
        <v>103.6309</v>
      </c>
      <c r="N30" s="7">
        <v>102.8185</v>
      </c>
      <c r="O30" s="7">
        <v>101.21769999999999</v>
      </c>
      <c r="P30" s="10">
        <f t="shared" si="1"/>
        <v>1.3497820645066838</v>
      </c>
      <c r="Q30" s="7">
        <f t="shared" si="1"/>
        <v>-1.6937450676830446</v>
      </c>
      <c r="R30" s="7">
        <f t="shared" si="1"/>
        <v>1.3498215400300053</v>
      </c>
      <c r="S30" s="7">
        <f t="shared" si="1"/>
        <v>-2.2496608666760864</v>
      </c>
      <c r="T30" s="7">
        <f t="shared" si="1"/>
        <v>-1.7485875997975691</v>
      </c>
      <c r="U30" s="7">
        <f t="shared" si="1"/>
        <v>-2.3613899235564952</v>
      </c>
      <c r="V30" s="7">
        <f t="shared" si="1"/>
        <v>1.4429639229896525</v>
      </c>
      <c r="W30" s="7">
        <f t="shared" si="1"/>
        <v>1.2667724659821145</v>
      </c>
      <c r="X30" s="7">
        <f t="shared" si="1"/>
        <v>-2.6268190107558866</v>
      </c>
      <c r="Y30" s="7">
        <f t="shared" si="1"/>
        <v>1.4000978473581154</v>
      </c>
      <c r="Z30" s="7">
        <f t="shared" si="1"/>
        <v>-0.78393606540133942</v>
      </c>
      <c r="AA30" s="11">
        <f t="shared" si="1"/>
        <v>-1.5569182588736528</v>
      </c>
      <c r="AC30" s="10"/>
      <c r="AN30" s="98"/>
      <c r="AO30" s="157"/>
      <c r="AZ30" s="98"/>
    </row>
    <row r="31" spans="1:52" x14ac:dyDescent="0.2">
      <c r="A31" s="3" t="s">
        <v>18</v>
      </c>
      <c r="B31" s="1" t="s">
        <v>51</v>
      </c>
      <c r="C31" s="14">
        <v>144.87719999999999</v>
      </c>
      <c r="D31" s="10">
        <v>144.47059999999999</v>
      </c>
      <c r="E31" s="7">
        <v>147.37860000000001</v>
      </c>
      <c r="F31" s="7">
        <v>148.02010000000001</v>
      </c>
      <c r="G31" s="7">
        <v>147.31370000000001</v>
      </c>
      <c r="H31" s="7">
        <v>150.9659</v>
      </c>
      <c r="I31" s="7">
        <v>152.09478759765625</v>
      </c>
      <c r="J31" s="7">
        <v>148.97756958007813</v>
      </c>
      <c r="K31" s="7">
        <v>148.08145141601563</v>
      </c>
      <c r="L31" s="7">
        <v>150.9409</v>
      </c>
      <c r="M31" s="7">
        <v>154.9067</v>
      </c>
      <c r="N31" s="7">
        <v>152.71180000000001</v>
      </c>
      <c r="O31" s="7">
        <v>151.38939999999999</v>
      </c>
      <c r="P31" s="10">
        <f t="shared" si="1"/>
        <v>-0.28065147587059758</v>
      </c>
      <c r="Q31" s="7">
        <f t="shared" si="1"/>
        <v>2.0128662855972186</v>
      </c>
      <c r="R31" s="7">
        <f t="shared" si="1"/>
        <v>0.43527350646566576</v>
      </c>
      <c r="S31" s="7">
        <f t="shared" si="1"/>
        <v>-0.47723248396670592</v>
      </c>
      <c r="T31" s="7">
        <f t="shared" si="1"/>
        <v>2.4791991511991034</v>
      </c>
      <c r="U31" s="7">
        <f t="shared" si="1"/>
        <v>0.74777654931096704</v>
      </c>
      <c r="V31" s="7">
        <f t="shared" si="1"/>
        <v>-2.0495232393001226</v>
      </c>
      <c r="W31" s="7">
        <f t="shared" si="1"/>
        <v>-0.60151213809460113</v>
      </c>
      <c r="X31" s="7">
        <f t="shared" si="1"/>
        <v>1.9309971347803205</v>
      </c>
      <c r="Y31" s="7">
        <f t="shared" si="1"/>
        <v>2.6273859503951558</v>
      </c>
      <c r="Z31" s="7">
        <f t="shared" si="1"/>
        <v>-1.4169174089952143</v>
      </c>
      <c r="AA31" s="11">
        <f t="shared" si="1"/>
        <v>-0.86594487131971198</v>
      </c>
      <c r="AC31" s="10"/>
      <c r="AN31" s="98"/>
      <c r="AO31" s="157"/>
      <c r="AZ31" s="98"/>
    </row>
    <row r="32" spans="1:52" x14ac:dyDescent="0.2">
      <c r="A32" s="56" t="s">
        <v>20</v>
      </c>
      <c r="B32" s="1" t="s">
        <v>74</v>
      </c>
      <c r="C32" s="14">
        <v>107.3261</v>
      </c>
      <c r="D32" s="10">
        <v>108.0831</v>
      </c>
      <c r="E32" s="7">
        <v>106.3664</v>
      </c>
      <c r="F32" s="7">
        <v>108.51900000000001</v>
      </c>
      <c r="G32" s="7">
        <v>109.24939999999999</v>
      </c>
      <c r="H32" s="7">
        <v>109.5339</v>
      </c>
      <c r="I32" s="7">
        <v>110.06520080566406</v>
      </c>
      <c r="J32" s="7">
        <v>109.95221710205078</v>
      </c>
      <c r="K32" s="7">
        <v>109.38780212402344</v>
      </c>
      <c r="L32" s="7">
        <v>109.0954</v>
      </c>
      <c r="M32" s="7">
        <v>112.1409</v>
      </c>
      <c r="N32" s="7">
        <v>114.3652</v>
      </c>
      <c r="O32" s="7">
        <v>113.32550000000001</v>
      </c>
      <c r="P32" s="10">
        <f t="shared" si="1"/>
        <v>0.70532703601454361</v>
      </c>
      <c r="Q32" s="7">
        <f t="shared" si="1"/>
        <v>-1.5883149169481656</v>
      </c>
      <c r="R32" s="7">
        <f t="shared" si="1"/>
        <v>2.0237593826622007</v>
      </c>
      <c r="S32" s="7">
        <f t="shared" si="1"/>
        <v>0.67306186013508118</v>
      </c>
      <c r="T32" s="7">
        <f t="shared" si="1"/>
        <v>0.26041332950113083</v>
      </c>
      <c r="U32" s="7">
        <f t="shared" si="1"/>
        <v>0.48505604718179468</v>
      </c>
      <c r="V32" s="7">
        <f t="shared" si="1"/>
        <v>-0.10265161266799505</v>
      </c>
      <c r="W32" s="7">
        <f t="shared" si="1"/>
        <v>-0.51332750980681818</v>
      </c>
      <c r="X32" s="7">
        <f t="shared" si="1"/>
        <v>-0.2673077969807961</v>
      </c>
      <c r="Y32" s="7">
        <f t="shared" si="1"/>
        <v>2.7915934127378463</v>
      </c>
      <c r="Z32" s="7">
        <f t="shared" si="1"/>
        <v>1.9834868455666039</v>
      </c>
      <c r="AA32" s="11">
        <f t="shared" si="1"/>
        <v>-0.90910521732134975</v>
      </c>
      <c r="AB32" s="7"/>
      <c r="AC32" s="10"/>
      <c r="AN32" s="98"/>
      <c r="AO32" s="157"/>
      <c r="AZ32" s="98"/>
    </row>
    <row r="33" spans="1:52" x14ac:dyDescent="0.2">
      <c r="A33" s="56" t="s">
        <v>22</v>
      </c>
      <c r="B33" s="48" t="s">
        <v>21</v>
      </c>
      <c r="C33" s="26">
        <v>127.8366</v>
      </c>
      <c r="D33" s="21">
        <v>129.4093</v>
      </c>
      <c r="E33" s="20">
        <v>129.54349999999999</v>
      </c>
      <c r="F33" s="20">
        <v>130.03749999999999</v>
      </c>
      <c r="G33" s="20">
        <v>130.58529999999999</v>
      </c>
      <c r="H33" s="20">
        <v>131.40180000000001</v>
      </c>
      <c r="I33" s="20">
        <v>131.20774841308594</v>
      </c>
      <c r="J33" s="20">
        <v>132.12588500976563</v>
      </c>
      <c r="K33" s="20">
        <v>131.7840576171875</v>
      </c>
      <c r="L33" s="20">
        <v>131.1559</v>
      </c>
      <c r="M33" s="20">
        <v>131.40620000000001</v>
      </c>
      <c r="N33" s="20">
        <v>131.90719999999999</v>
      </c>
      <c r="O33" s="20">
        <v>132.20009999999999</v>
      </c>
      <c r="P33" s="21">
        <f t="shared" si="1"/>
        <v>1.2302423562579086</v>
      </c>
      <c r="Q33" s="20">
        <f t="shared" si="1"/>
        <v>0.10370197505124652</v>
      </c>
      <c r="R33" s="20">
        <f t="shared" si="1"/>
        <v>0.38133908687043333</v>
      </c>
      <c r="S33" s="20">
        <f t="shared" si="1"/>
        <v>0.42126309718350113</v>
      </c>
      <c r="T33" s="20">
        <f t="shared" si="1"/>
        <v>0.6252618020558357</v>
      </c>
      <c r="U33" s="20">
        <f t="shared" si="1"/>
        <v>-0.14767802793726653</v>
      </c>
      <c r="V33" s="20">
        <f t="shared" si="1"/>
        <v>0.69975790895297274</v>
      </c>
      <c r="W33" s="20">
        <f t="shared" si="1"/>
        <v>-0.25871341755089095</v>
      </c>
      <c r="X33" s="20">
        <f t="shared" si="1"/>
        <v>-0.47665675844660893</v>
      </c>
      <c r="Y33" s="20">
        <f t="shared" si="1"/>
        <v>0.19084158623440498</v>
      </c>
      <c r="Z33" s="20">
        <f t="shared" si="1"/>
        <v>0.38126054935001263</v>
      </c>
      <c r="AA33" s="19">
        <f t="shared" si="1"/>
        <v>0.22205004730598715</v>
      </c>
      <c r="AB33" s="7">
        <f>AVERAGE(D33:O33)</f>
        <v>131.06370758666992</v>
      </c>
      <c r="AC33" s="10"/>
      <c r="AN33" s="98"/>
      <c r="AO33" s="157"/>
      <c r="AZ33" s="98"/>
    </row>
    <row r="34" spans="1:52" x14ac:dyDescent="0.2">
      <c r="A34" s="3" t="s">
        <v>24</v>
      </c>
      <c r="B34" s="48" t="s">
        <v>23</v>
      </c>
      <c r="C34" s="26">
        <v>130.65219999999999</v>
      </c>
      <c r="D34" s="21">
        <v>132.49449999999999</v>
      </c>
      <c r="E34" s="20">
        <v>132.6232</v>
      </c>
      <c r="F34" s="20">
        <v>133.19880000000001</v>
      </c>
      <c r="G34" s="20">
        <v>133.82310000000001</v>
      </c>
      <c r="H34" s="20">
        <v>134.76300000000001</v>
      </c>
      <c r="I34" s="20">
        <v>134.48580932617188</v>
      </c>
      <c r="J34" s="20">
        <v>135.6097412109375</v>
      </c>
      <c r="K34" s="20">
        <v>135.07986450195313</v>
      </c>
      <c r="L34" s="20">
        <v>134.2475</v>
      </c>
      <c r="M34" s="20">
        <v>134.36920000000001</v>
      </c>
      <c r="N34" s="20">
        <v>134.91329999999999</v>
      </c>
      <c r="O34" s="20">
        <v>135.29089999999999</v>
      </c>
      <c r="P34" s="21">
        <f t="shared" si="1"/>
        <v>1.4100795853418424</v>
      </c>
      <c r="Q34" s="20">
        <f t="shared" si="1"/>
        <v>9.7136107536546154E-2</v>
      </c>
      <c r="R34" s="20">
        <f t="shared" si="1"/>
        <v>0.43401154549129306</v>
      </c>
      <c r="S34" s="20">
        <f t="shared" si="1"/>
        <v>0.46869791619744711</v>
      </c>
      <c r="T34" s="20">
        <f t="shared" si="1"/>
        <v>0.70234511082167006</v>
      </c>
      <c r="U34" s="20">
        <f t="shared" si="1"/>
        <v>-0.20568752092794776</v>
      </c>
      <c r="V34" s="20">
        <f t="shared" si="1"/>
        <v>0.8357252638006768</v>
      </c>
      <c r="W34" s="20">
        <f t="shared" si="1"/>
        <v>-0.39073646498607006</v>
      </c>
      <c r="X34" s="20">
        <f t="shared" si="1"/>
        <v>-0.61620175961983403</v>
      </c>
      <c r="Y34" s="20">
        <f t="shared" si="1"/>
        <v>9.0653457233843562E-2</v>
      </c>
      <c r="Z34" s="20">
        <f t="shared" si="1"/>
        <v>0.40492910577720642</v>
      </c>
      <c r="AA34" s="19">
        <f t="shared" si="1"/>
        <v>0.27988345107561746</v>
      </c>
      <c r="AC34" s="10"/>
      <c r="AN34" s="98"/>
      <c r="AO34" s="157"/>
      <c r="AZ34" s="98"/>
    </row>
    <row r="35" spans="1:52" x14ac:dyDescent="0.2">
      <c r="A35" s="3" t="s">
        <v>26</v>
      </c>
      <c r="B35" s="1" t="s">
        <v>25</v>
      </c>
      <c r="C35" s="14">
        <v>134.5078</v>
      </c>
      <c r="D35" s="10">
        <v>137.94759999999999</v>
      </c>
      <c r="E35" s="7">
        <v>137.9796</v>
      </c>
      <c r="F35" s="7">
        <v>138.7944</v>
      </c>
      <c r="G35" s="7">
        <v>139.577</v>
      </c>
      <c r="H35" s="7">
        <v>140.81360000000001</v>
      </c>
      <c r="I35" s="7">
        <v>139.23681640625</v>
      </c>
      <c r="J35" s="7">
        <v>141.36277770996094</v>
      </c>
      <c r="K35" s="7">
        <v>139.68975830078125</v>
      </c>
      <c r="L35" s="7">
        <v>137.09970000000001</v>
      </c>
      <c r="M35" s="7">
        <v>136.72319999999999</v>
      </c>
      <c r="N35" s="7">
        <v>137.19049999999999</v>
      </c>
      <c r="O35" s="7">
        <v>137.71340000000001</v>
      </c>
      <c r="P35" s="10">
        <f t="shared" si="1"/>
        <v>2.5573238131914962</v>
      </c>
      <c r="Q35" s="7">
        <f t="shared" si="1"/>
        <v>2.3197214014604593E-2</v>
      </c>
      <c r="R35" s="7">
        <f t="shared" si="1"/>
        <v>0.59052207717661964</v>
      </c>
      <c r="S35" s="7">
        <f t="shared" si="1"/>
        <v>0.56385560224331976</v>
      </c>
      <c r="T35" s="7">
        <f t="shared" si="1"/>
        <v>0.88596258695917662</v>
      </c>
      <c r="U35" s="7">
        <f t="shared" si="1"/>
        <v>-1.1197665522009295</v>
      </c>
      <c r="V35" s="7">
        <f t="shared" si="1"/>
        <v>1.5268672170067716</v>
      </c>
      <c r="W35" s="7">
        <f t="shared" si="1"/>
        <v>-1.1834935874083354</v>
      </c>
      <c r="X35" s="7">
        <f t="shared" si="1"/>
        <v>-1.854150463346282</v>
      </c>
      <c r="Y35" s="7">
        <f t="shared" si="1"/>
        <v>-0.27461766874764959</v>
      </c>
      <c r="Z35" s="7">
        <f t="shared" si="1"/>
        <v>0.34178544680053896</v>
      </c>
      <c r="AA35" s="11">
        <f t="shared" si="1"/>
        <v>0.3811488404809526</v>
      </c>
      <c r="AC35" s="10"/>
      <c r="AN35" s="98"/>
      <c r="AO35" s="157"/>
      <c r="AZ35" s="98"/>
    </row>
    <row r="36" spans="1:52" x14ac:dyDescent="0.2">
      <c r="A36" s="3" t="s">
        <v>27</v>
      </c>
      <c r="B36" s="1" t="s">
        <v>67</v>
      </c>
      <c r="C36" s="14">
        <v>139.52160000000001</v>
      </c>
      <c r="D36" s="10">
        <v>141.51009999999999</v>
      </c>
      <c r="E36" s="7">
        <v>141.7484</v>
      </c>
      <c r="F36" s="7">
        <v>141.93440000000001</v>
      </c>
      <c r="G36" s="7">
        <v>142.73830000000001</v>
      </c>
      <c r="H36" s="7">
        <v>144.09309999999999</v>
      </c>
      <c r="I36" s="7">
        <v>144.51663208007813</v>
      </c>
      <c r="J36" s="7">
        <v>145.17225646972656</v>
      </c>
      <c r="K36" s="7">
        <v>145.59259033203125</v>
      </c>
      <c r="L36" s="7">
        <v>146.1815</v>
      </c>
      <c r="M36" s="7">
        <v>146.66970000000001</v>
      </c>
      <c r="N36" s="7">
        <v>147.26580000000001</v>
      </c>
      <c r="O36" s="7">
        <v>147.47620000000001</v>
      </c>
      <c r="P36" s="10">
        <f t="shared" si="1"/>
        <v>1.4252273483102169</v>
      </c>
      <c r="Q36" s="7">
        <f t="shared" si="1"/>
        <v>0.16839787407401274</v>
      </c>
      <c r="R36" s="7">
        <f t="shared" si="1"/>
        <v>0.13121841234187268</v>
      </c>
      <c r="S36" s="7">
        <f t="shared" si="1"/>
        <v>0.56638841605699441</v>
      </c>
      <c r="T36" s="7">
        <f t="shared" si="1"/>
        <v>0.94914959755019002</v>
      </c>
      <c r="U36" s="7">
        <f t="shared" si="1"/>
        <v>0.29392946648946572</v>
      </c>
      <c r="V36" s="7">
        <f t="shared" si="1"/>
        <v>0.45366708330508937</v>
      </c>
      <c r="W36" s="7">
        <f t="shared" si="1"/>
        <v>0.28954145408102933</v>
      </c>
      <c r="X36" s="7">
        <f t="shared" si="1"/>
        <v>0.40449151060896132</v>
      </c>
      <c r="Y36" s="7">
        <f t="shared" si="1"/>
        <v>0.33396838861279043</v>
      </c>
      <c r="Z36" s="7">
        <f t="shared" si="1"/>
        <v>0.40642341260669856</v>
      </c>
      <c r="AA36" s="11">
        <f t="shared" si="1"/>
        <v>0.14287091775550928</v>
      </c>
      <c r="AC36" s="10"/>
      <c r="AN36" s="98"/>
      <c r="AO36" s="157"/>
      <c r="AZ36" s="98"/>
    </row>
    <row r="37" spans="1:52" x14ac:dyDescent="0.2">
      <c r="A37" s="3" t="s">
        <v>29</v>
      </c>
      <c r="B37" s="1" t="s">
        <v>28</v>
      </c>
      <c r="C37" s="14">
        <v>124.5386</v>
      </c>
      <c r="D37" s="10">
        <v>124.9894</v>
      </c>
      <c r="E37" s="7">
        <v>125.16800000000001</v>
      </c>
      <c r="F37" s="7">
        <v>125.4003</v>
      </c>
      <c r="G37" s="7">
        <v>125.7075</v>
      </c>
      <c r="H37" s="7">
        <v>125.91289999999999</v>
      </c>
      <c r="I37" s="7">
        <v>126.61972808837891</v>
      </c>
      <c r="J37" s="7">
        <v>126.88424682617188</v>
      </c>
      <c r="K37" s="7">
        <v>127.29598236083984</v>
      </c>
      <c r="L37" s="7">
        <v>127.75409999999999</v>
      </c>
      <c r="M37" s="7">
        <v>128.6044</v>
      </c>
      <c r="N37" s="7">
        <v>128.85220000000001</v>
      </c>
      <c r="O37" s="7">
        <v>129.57239999999999</v>
      </c>
      <c r="P37" s="10">
        <f t="shared" si="1"/>
        <v>0.36197612627731562</v>
      </c>
      <c r="Q37" s="7">
        <f t="shared" si="1"/>
        <v>0.14289211725154533</v>
      </c>
      <c r="R37" s="7">
        <f t="shared" si="1"/>
        <v>0.18559056627891718</v>
      </c>
      <c r="S37" s="7">
        <f t="shared" si="1"/>
        <v>0.24497549048925288</v>
      </c>
      <c r="T37" s="7">
        <f t="shared" si="1"/>
        <v>0.16339518326273084</v>
      </c>
      <c r="U37" s="7">
        <f t="shared" si="1"/>
        <v>0.56136272643939811</v>
      </c>
      <c r="V37" s="7">
        <f t="shared" si="1"/>
        <v>0.2089079970289765</v>
      </c>
      <c r="W37" s="7">
        <f t="shared" si="1"/>
        <v>0.3244969686678566</v>
      </c>
      <c r="X37" s="7">
        <f t="shared" si="1"/>
        <v>0.35988381617696785</v>
      </c>
      <c r="Y37" s="7">
        <f t="shared" si="1"/>
        <v>0.66557550794847631</v>
      </c>
      <c r="Z37" s="7">
        <f t="shared" si="1"/>
        <v>0.19268392061236803</v>
      </c>
      <c r="AA37" s="11">
        <f t="shared" si="1"/>
        <v>0.55893496579800506</v>
      </c>
      <c r="AC37" s="10"/>
      <c r="AN37" s="98"/>
      <c r="AO37" s="157"/>
      <c r="AZ37" s="98"/>
    </row>
    <row r="38" spans="1:52" x14ac:dyDescent="0.2">
      <c r="A38" s="3" t="s">
        <v>31</v>
      </c>
      <c r="B38" s="1" t="s">
        <v>30</v>
      </c>
      <c r="C38" s="14">
        <v>125.2282</v>
      </c>
      <c r="D38" s="10">
        <v>125.39660000000001</v>
      </c>
      <c r="E38" s="7">
        <v>125.5087</v>
      </c>
      <c r="F38" s="7">
        <v>125.83459999999999</v>
      </c>
      <c r="G38" s="7">
        <v>126.0266</v>
      </c>
      <c r="H38" s="7">
        <v>126.7252</v>
      </c>
      <c r="I38" s="7">
        <v>129.81797790527344</v>
      </c>
      <c r="J38" s="7">
        <v>129.57015991210938</v>
      </c>
      <c r="K38" s="7">
        <v>129.54145812988281</v>
      </c>
      <c r="L38" s="7">
        <v>129.40350000000001</v>
      </c>
      <c r="M38" s="7">
        <v>129.642</v>
      </c>
      <c r="N38" s="7">
        <v>130.33170000000001</v>
      </c>
      <c r="O38" s="7">
        <v>130.97900000000001</v>
      </c>
      <c r="P38" s="10">
        <f t="shared" si="1"/>
        <v>0.13447450334669464</v>
      </c>
      <c r="Q38" s="7">
        <f t="shared" si="1"/>
        <v>8.9396363218777919E-2</v>
      </c>
      <c r="R38" s="7">
        <f t="shared" si="1"/>
        <v>0.25966327433874314</v>
      </c>
      <c r="S38" s="7">
        <f t="shared" si="1"/>
        <v>0.15258124553978578</v>
      </c>
      <c r="T38" s="7">
        <f t="shared" si="1"/>
        <v>0.55432741976693733</v>
      </c>
      <c r="U38" s="7">
        <f t="shared" si="1"/>
        <v>2.4405389814128813</v>
      </c>
      <c r="V38" s="7">
        <f t="shared" si="1"/>
        <v>-0.19089651307378414</v>
      </c>
      <c r="W38" s="7">
        <f t="shared" si="1"/>
        <v>-2.2151537241315147E-2</v>
      </c>
      <c r="X38" s="7">
        <f t="shared" si="1"/>
        <v>-0.106497280387629</v>
      </c>
      <c r="Y38" s="7">
        <f t="shared" si="1"/>
        <v>0.18430722507504643</v>
      </c>
      <c r="Z38" s="7">
        <f t="shared" si="1"/>
        <v>0.53200351737863982</v>
      </c>
      <c r="AA38" s="11">
        <f t="shared" si="1"/>
        <v>0.49665584044403721</v>
      </c>
      <c r="AC38" s="10"/>
      <c r="AN38" s="98"/>
      <c r="AO38" s="157"/>
      <c r="AZ38" s="98"/>
    </row>
    <row r="39" spans="1:52" x14ac:dyDescent="0.2">
      <c r="A39" s="3" t="s">
        <v>33</v>
      </c>
      <c r="B39" s="1" t="s">
        <v>32</v>
      </c>
      <c r="C39" s="14">
        <v>123.5745</v>
      </c>
      <c r="D39" s="10">
        <v>123.4524</v>
      </c>
      <c r="E39" s="7">
        <v>123.6533</v>
      </c>
      <c r="F39" s="7">
        <v>124.30419999999999</v>
      </c>
      <c r="G39" s="7">
        <v>124.56619999999999</v>
      </c>
      <c r="H39" s="7">
        <v>124.84</v>
      </c>
      <c r="I39" s="7">
        <v>124.63148498535156</v>
      </c>
      <c r="J39" s="7">
        <v>125.57176971435547</v>
      </c>
      <c r="K39" s="7">
        <v>125.73013305664063</v>
      </c>
      <c r="L39" s="7">
        <v>126.0129</v>
      </c>
      <c r="M39" s="7">
        <v>126.24550000000001</v>
      </c>
      <c r="N39" s="7">
        <v>126.29559999999999</v>
      </c>
      <c r="O39" s="7">
        <v>126.3706</v>
      </c>
      <c r="P39" s="10">
        <f t="shared" si="1"/>
        <v>-9.8806792663537549E-2</v>
      </c>
      <c r="Q39" s="7">
        <f t="shared" si="1"/>
        <v>0.16273478684902384</v>
      </c>
      <c r="R39" s="7">
        <f t="shared" si="1"/>
        <v>0.52639112745069716</v>
      </c>
      <c r="S39" s="7">
        <f t="shared" si="1"/>
        <v>0.21077324820883001</v>
      </c>
      <c r="T39" s="7">
        <f t="shared" si="1"/>
        <v>0.21980280364979304</v>
      </c>
      <c r="U39" s="7">
        <f t="shared" si="1"/>
        <v>-0.16702580474883122</v>
      </c>
      <c r="V39" s="7">
        <f t="shared" si="1"/>
        <v>0.7544519983168152</v>
      </c>
      <c r="W39" s="7">
        <f t="shared" si="1"/>
        <v>0.12611380937402847</v>
      </c>
      <c r="X39" s="7">
        <f t="shared" si="1"/>
        <v>0.22489989987681966</v>
      </c>
      <c r="Y39" s="7">
        <f t="shared" si="1"/>
        <v>0.1845842766891366</v>
      </c>
      <c r="Z39" s="7">
        <f t="shared" si="1"/>
        <v>3.9684582816802393E-2</v>
      </c>
      <c r="AA39" s="11">
        <f t="shared" si="1"/>
        <v>5.9384491621246378E-2</v>
      </c>
      <c r="AC39" s="10"/>
      <c r="AN39" s="98"/>
      <c r="AO39" s="157"/>
      <c r="AZ39" s="98"/>
    </row>
    <row r="40" spans="1:52" x14ac:dyDescent="0.2">
      <c r="A40" s="3" t="s">
        <v>34</v>
      </c>
      <c r="B40" s="1" t="s">
        <v>68</v>
      </c>
      <c r="C40" s="14">
        <v>109.2897</v>
      </c>
      <c r="D40" s="10">
        <v>109.3481</v>
      </c>
      <c r="E40" s="7">
        <v>109.34569999999999</v>
      </c>
      <c r="F40" s="7">
        <v>109.56229999999999</v>
      </c>
      <c r="G40" s="7">
        <v>109.55370000000001</v>
      </c>
      <c r="H40" s="7">
        <v>109.6112</v>
      </c>
      <c r="I40" s="7">
        <v>109.6846923828125</v>
      </c>
      <c r="J40" s="7">
        <v>110.20778656005859</v>
      </c>
      <c r="K40" s="7">
        <v>110.21208953857422</v>
      </c>
      <c r="L40" s="7">
        <v>110.1245</v>
      </c>
      <c r="M40" s="7">
        <v>110.1844</v>
      </c>
      <c r="N40" s="7">
        <v>110.3147</v>
      </c>
      <c r="O40" s="7">
        <v>110.55670000000001</v>
      </c>
      <c r="P40" s="10">
        <f t="shared" si="1"/>
        <v>5.3435959655855958E-2</v>
      </c>
      <c r="Q40" s="7">
        <f t="shared" si="1"/>
        <v>-2.1948255159519162E-3</v>
      </c>
      <c r="R40" s="7">
        <f t="shared" si="1"/>
        <v>0.19808735048566123</v>
      </c>
      <c r="S40" s="7">
        <f t="shared" si="1"/>
        <v>-7.8494153554526172E-3</v>
      </c>
      <c r="T40" s="7">
        <f t="shared" si="1"/>
        <v>5.2485675974421976E-2</v>
      </c>
      <c r="U40" s="7">
        <f t="shared" si="1"/>
        <v>6.7048242161844199E-2</v>
      </c>
      <c r="V40" s="7">
        <f t="shared" si="1"/>
        <v>0.47690718356617479</v>
      </c>
      <c r="W40" s="7">
        <f t="shared" si="1"/>
        <v>3.9044233170222125E-3</v>
      </c>
      <c r="X40" s="7">
        <f t="shared" si="1"/>
        <v>-7.9473621216087018E-2</v>
      </c>
      <c r="Y40" s="7">
        <f t="shared" si="1"/>
        <v>5.4392982488001271E-2</v>
      </c>
      <c r="Z40" s="7">
        <f t="shared" si="1"/>
        <v>0.11825630488526999</v>
      </c>
      <c r="AA40" s="11">
        <f t="shared" si="1"/>
        <v>0.21937239551936819</v>
      </c>
      <c r="AC40" s="10"/>
      <c r="AN40" s="98"/>
      <c r="AO40" s="157"/>
      <c r="AZ40" s="98"/>
    </row>
    <row r="41" spans="1:52" x14ac:dyDescent="0.2">
      <c r="A41" s="56" t="s">
        <v>36</v>
      </c>
      <c r="B41" s="1" t="s">
        <v>35</v>
      </c>
      <c r="C41" s="14">
        <v>123.693</v>
      </c>
      <c r="D41" s="10">
        <v>123.7517</v>
      </c>
      <c r="E41" s="7">
        <v>124.0018</v>
      </c>
      <c r="F41" s="7">
        <v>124.973</v>
      </c>
      <c r="G41" s="7">
        <v>125.6778</v>
      </c>
      <c r="H41" s="7">
        <v>126.33669999999999</v>
      </c>
      <c r="I41" s="7">
        <v>126.38581085205078</v>
      </c>
      <c r="J41" s="7">
        <v>126.82004547119141</v>
      </c>
      <c r="K41" s="7">
        <v>126.83931732177734</v>
      </c>
      <c r="L41" s="7">
        <v>127.0812</v>
      </c>
      <c r="M41" s="7">
        <v>127.52809999999999</v>
      </c>
      <c r="N41" s="7">
        <v>128.7373</v>
      </c>
      <c r="O41" s="7">
        <v>128.72399999999999</v>
      </c>
      <c r="P41" s="10">
        <f t="shared" si="1"/>
        <v>4.745620204862179E-2</v>
      </c>
      <c r="Q41" s="7">
        <f t="shared" si="1"/>
        <v>0.20209823380204339</v>
      </c>
      <c r="R41" s="7">
        <f t="shared" si="1"/>
        <v>0.78321443720977924</v>
      </c>
      <c r="S41" s="7">
        <f t="shared" si="1"/>
        <v>0.56396181575220716</v>
      </c>
      <c r="T41" s="7">
        <f t="shared" si="1"/>
        <v>0.52427715953015441</v>
      </c>
      <c r="U41" s="7">
        <f t="shared" si="1"/>
        <v>3.8872989440746762E-2</v>
      </c>
      <c r="V41" s="7">
        <f t="shared" si="1"/>
        <v>0.34357861552112595</v>
      </c>
      <c r="W41" s="7">
        <f t="shared" si="1"/>
        <v>1.5196218006652046E-2</v>
      </c>
      <c r="X41" s="7">
        <f t="shared" si="1"/>
        <v>0.19070007891088067</v>
      </c>
      <c r="Y41" s="7">
        <f t="shared" si="1"/>
        <v>0.35166491975209507</v>
      </c>
      <c r="Z41" s="7">
        <f t="shared" si="1"/>
        <v>0.94818318472557028</v>
      </c>
      <c r="AA41" s="11">
        <f t="shared" si="1"/>
        <v>-1.0331116156712302E-2</v>
      </c>
      <c r="AC41" s="10"/>
      <c r="AN41" s="98"/>
      <c r="AO41" s="157"/>
      <c r="AZ41" s="98"/>
    </row>
    <row r="42" spans="1:52" x14ac:dyDescent="0.2">
      <c r="A42" s="3" t="s">
        <v>38</v>
      </c>
      <c r="B42" s="48" t="s">
        <v>37</v>
      </c>
      <c r="C42" s="26">
        <v>114.26730000000001</v>
      </c>
      <c r="D42" s="21">
        <v>114.5411</v>
      </c>
      <c r="E42" s="20">
        <v>114.7017</v>
      </c>
      <c r="F42" s="20">
        <v>114.80240000000001</v>
      </c>
      <c r="G42" s="20">
        <v>114.9813</v>
      </c>
      <c r="H42" s="20">
        <v>115.2033</v>
      </c>
      <c r="I42" s="20">
        <v>115.40988159179688</v>
      </c>
      <c r="J42" s="20">
        <v>115.33632659912109</v>
      </c>
      <c r="K42" s="20">
        <v>115.90072631835938</v>
      </c>
      <c r="L42" s="20">
        <v>116.2567</v>
      </c>
      <c r="M42" s="20">
        <v>117.1267</v>
      </c>
      <c r="N42" s="20">
        <v>117.42</v>
      </c>
      <c r="O42" s="20">
        <v>117.3049</v>
      </c>
      <c r="P42" s="21">
        <f t="shared" si="1"/>
        <v>0.23961360774254251</v>
      </c>
      <c r="Q42" s="20">
        <f t="shared" si="1"/>
        <v>0.1402116794757535</v>
      </c>
      <c r="R42" s="20">
        <f t="shared" si="1"/>
        <v>8.7792944655574703E-2</v>
      </c>
      <c r="S42" s="20">
        <f t="shared" si="1"/>
        <v>0.15583297910148108</v>
      </c>
      <c r="T42" s="20">
        <f t="shared" si="1"/>
        <v>0.19307487391427494</v>
      </c>
      <c r="U42" s="20">
        <f t="shared" si="1"/>
        <v>0.17931916168796927</v>
      </c>
      <c r="V42" s="20">
        <f t="shared" si="1"/>
        <v>-6.3733704307872202E-2</v>
      </c>
      <c r="W42" s="20">
        <f t="shared" si="1"/>
        <v>0.4893512181985708</v>
      </c>
      <c r="X42" s="20">
        <f t="shared" si="1"/>
        <v>0.30713671341698201</v>
      </c>
      <c r="Y42" s="20">
        <f t="shared" si="1"/>
        <v>0.74834396641226231</v>
      </c>
      <c r="Z42" s="20">
        <f t="shared" si="1"/>
        <v>0.25041258739467781</v>
      </c>
      <c r="AA42" s="19">
        <f t="shared" si="1"/>
        <v>-9.8024186680291434E-2</v>
      </c>
      <c r="AB42" s="7">
        <f>AVERAGE(D42:O42)</f>
        <v>115.74875287577312</v>
      </c>
      <c r="AC42" s="10"/>
      <c r="AN42" s="98"/>
      <c r="AO42" s="157"/>
      <c r="AZ42" s="98"/>
    </row>
    <row r="43" spans="1:52" x14ac:dyDescent="0.2">
      <c r="A43" s="3" t="s">
        <v>40</v>
      </c>
      <c r="B43" s="1" t="s">
        <v>39</v>
      </c>
      <c r="C43" s="14">
        <v>118.9807</v>
      </c>
      <c r="D43" s="10">
        <v>118.89530000000001</v>
      </c>
      <c r="E43" s="7">
        <v>119.21380000000001</v>
      </c>
      <c r="F43" s="7">
        <v>119.1649</v>
      </c>
      <c r="G43" s="7">
        <v>120.0813</v>
      </c>
      <c r="H43" s="7">
        <v>120.6408</v>
      </c>
      <c r="I43" s="7">
        <v>120.97447204589844</v>
      </c>
      <c r="J43" s="7">
        <v>120.34898376464844</v>
      </c>
      <c r="K43" s="7">
        <v>120.22370147705078</v>
      </c>
      <c r="L43" s="7">
        <v>120.7401</v>
      </c>
      <c r="M43" s="7">
        <v>122.04770000000001</v>
      </c>
      <c r="N43" s="7">
        <v>123.33450000000001</v>
      </c>
      <c r="O43" s="7">
        <v>123.4768</v>
      </c>
      <c r="P43" s="10">
        <f t="shared" si="1"/>
        <v>-7.1776346920124703E-2</v>
      </c>
      <c r="Q43" s="7">
        <f t="shared" si="1"/>
        <v>0.2678827506217657</v>
      </c>
      <c r="R43" s="7">
        <f t="shared" si="1"/>
        <v>-4.1018741118900054E-2</v>
      </c>
      <c r="S43" s="7">
        <f t="shared" si="1"/>
        <v>0.76901839383912196</v>
      </c>
      <c r="T43" s="7">
        <f t="shared" si="1"/>
        <v>0.46593432949176927</v>
      </c>
      <c r="U43" s="7">
        <f t="shared" si="1"/>
        <v>0.27658308457705749</v>
      </c>
      <c r="V43" s="7">
        <f t="shared" si="1"/>
        <v>-0.51704154659396728</v>
      </c>
      <c r="W43" s="7">
        <f t="shared" si="1"/>
        <v>-0.10409916534289586</v>
      </c>
      <c r="X43" s="7">
        <f t="shared" si="1"/>
        <v>0.42953137909149386</v>
      </c>
      <c r="Y43" s="7">
        <f t="shared" si="1"/>
        <v>1.0829873422334484</v>
      </c>
      <c r="Z43" s="7">
        <f t="shared" si="1"/>
        <v>1.0543418679745702</v>
      </c>
      <c r="AA43" s="11">
        <f t="shared" si="1"/>
        <v>0.11537728697160296</v>
      </c>
      <c r="AC43" s="10"/>
      <c r="AN43" s="98"/>
      <c r="AO43" s="157"/>
      <c r="AZ43" s="98"/>
    </row>
    <row r="44" spans="1:52" x14ac:dyDescent="0.2">
      <c r="A44" s="3" t="s">
        <v>41</v>
      </c>
      <c r="B44" s="1" t="s">
        <v>69</v>
      </c>
      <c r="C44" s="14">
        <v>114.2509</v>
      </c>
      <c r="D44" s="10">
        <v>114.6339</v>
      </c>
      <c r="E44" s="7">
        <v>115.0902</v>
      </c>
      <c r="F44" s="7">
        <v>115.1103</v>
      </c>
      <c r="G44" s="7">
        <v>115.1387</v>
      </c>
      <c r="H44" s="7">
        <v>115.11069999999999</v>
      </c>
      <c r="I44" s="7">
        <v>115.52412414550781</v>
      </c>
      <c r="J44" s="7">
        <v>115.31278991699219</v>
      </c>
      <c r="K44" s="7">
        <v>116.29746246337891</v>
      </c>
      <c r="L44" s="7">
        <v>116.75620000000001</v>
      </c>
      <c r="M44" s="7">
        <v>118.56140000000001</v>
      </c>
      <c r="N44" s="7">
        <v>118.7619</v>
      </c>
      <c r="O44" s="7">
        <v>118.4038</v>
      </c>
      <c r="P44" s="10">
        <f t="shared" si="1"/>
        <v>0.33522711856098775</v>
      </c>
      <c r="Q44" s="7">
        <f t="shared" si="1"/>
        <v>0.39804979155380632</v>
      </c>
      <c r="R44" s="7">
        <f t="shared" si="1"/>
        <v>1.7464562577873127E-2</v>
      </c>
      <c r="S44" s="7">
        <f t="shared" si="1"/>
        <v>2.4671988518842246E-2</v>
      </c>
      <c r="T44" s="7">
        <f t="shared" si="1"/>
        <v>-2.4318495866294997E-2</v>
      </c>
      <c r="U44" s="7">
        <f t="shared" si="1"/>
        <v>0.35915353264971744</v>
      </c>
      <c r="V44" s="7">
        <f t="shared" si="1"/>
        <v>-0.18293514889534249</v>
      </c>
      <c r="W44" s="7">
        <f t="shared" si="1"/>
        <v>0.85391442449318455</v>
      </c>
      <c r="X44" s="7">
        <f t="shared" si="1"/>
        <v>0.39445188820482924</v>
      </c>
      <c r="Y44" s="7">
        <f t="shared" si="1"/>
        <v>1.5461277431091447</v>
      </c>
      <c r="Z44" s="7">
        <f t="shared" si="1"/>
        <v>0.16911068863895923</v>
      </c>
      <c r="AA44" s="11">
        <f t="shared" si="1"/>
        <v>-0.3015276784894762</v>
      </c>
      <c r="AC44" s="10"/>
      <c r="AN44" s="98"/>
      <c r="AO44" s="157"/>
      <c r="AZ44" s="98"/>
    </row>
    <row r="45" spans="1:52" x14ac:dyDescent="0.2">
      <c r="A45" s="3" t="s">
        <v>42</v>
      </c>
      <c r="B45" s="1" t="s">
        <v>70</v>
      </c>
      <c r="C45" s="14">
        <v>109.5689</v>
      </c>
      <c r="D45" s="10">
        <v>110.0827</v>
      </c>
      <c r="E45" s="7">
        <v>109.9843</v>
      </c>
      <c r="F45" s="7">
        <v>110.2628</v>
      </c>
      <c r="G45" s="7">
        <v>110.2628</v>
      </c>
      <c r="H45" s="7">
        <v>110.2628</v>
      </c>
      <c r="I45" s="7">
        <v>110.27532196044922</v>
      </c>
      <c r="J45" s="7">
        <v>110.27533721923828</v>
      </c>
      <c r="K45" s="7">
        <v>110.27533721923828</v>
      </c>
      <c r="L45" s="7">
        <v>110.2754</v>
      </c>
      <c r="M45" s="7">
        <v>110.2754</v>
      </c>
      <c r="N45" s="7">
        <v>110.2754</v>
      </c>
      <c r="O45" s="7">
        <v>109.43210000000001</v>
      </c>
      <c r="P45" s="10">
        <f t="shared" si="1"/>
        <v>0.46892868323037223</v>
      </c>
      <c r="Q45" s="7">
        <f t="shared" si="1"/>
        <v>-8.9387342425283928E-2</v>
      </c>
      <c r="R45" s="7">
        <f t="shared" si="1"/>
        <v>0.2532179592905478</v>
      </c>
      <c r="S45" s="7">
        <f t="shared" si="1"/>
        <v>0</v>
      </c>
      <c r="T45" s="7">
        <f t="shared" si="1"/>
        <v>0</v>
      </c>
      <c r="U45" s="7">
        <f t="shared" si="1"/>
        <v>1.1356468772079215E-2</v>
      </c>
      <c r="V45" s="7">
        <f t="shared" si="1"/>
        <v>1.3836993437183197E-5</v>
      </c>
      <c r="W45" s="7">
        <f t="shared" si="1"/>
        <v>0</v>
      </c>
      <c r="X45" s="7">
        <f t="shared" si="1"/>
        <v>5.6930917924728488E-5</v>
      </c>
      <c r="Y45" s="7">
        <f t="shared" si="1"/>
        <v>0</v>
      </c>
      <c r="Z45" s="7">
        <f t="shared" si="1"/>
        <v>0</v>
      </c>
      <c r="AA45" s="11">
        <f t="shared" si="1"/>
        <v>-0.76472177838393629</v>
      </c>
      <c r="AC45" s="10"/>
      <c r="AN45" s="98"/>
      <c r="AO45" s="157"/>
      <c r="AZ45" s="98"/>
    </row>
    <row r="46" spans="1:52" x14ac:dyDescent="0.2">
      <c r="A46" s="3" t="s">
        <v>44</v>
      </c>
      <c r="B46" s="1" t="s">
        <v>43</v>
      </c>
      <c r="C46" s="14">
        <v>119.0111</v>
      </c>
      <c r="D46" s="10">
        <v>119.3861</v>
      </c>
      <c r="E46" s="7">
        <v>118.9704</v>
      </c>
      <c r="F46" s="7">
        <v>118.9815</v>
      </c>
      <c r="G46" s="7">
        <v>119.1435</v>
      </c>
      <c r="H46" s="7">
        <v>119.5462</v>
      </c>
      <c r="I46" s="7">
        <v>119.56003570556641</v>
      </c>
      <c r="J46" s="7">
        <v>120.04331970214844</v>
      </c>
      <c r="K46" s="7">
        <v>121.38619995117188</v>
      </c>
      <c r="L46" s="7">
        <v>122.31610000000001</v>
      </c>
      <c r="M46" s="7">
        <v>122.52630000000001</v>
      </c>
      <c r="N46" s="7">
        <v>122.554</v>
      </c>
      <c r="O46" s="7">
        <v>122.6225</v>
      </c>
      <c r="P46" s="10">
        <f t="shared" si="1"/>
        <v>0.31509665905113055</v>
      </c>
      <c r="Q46" s="7">
        <f t="shared" si="1"/>
        <v>-0.34819798954819792</v>
      </c>
      <c r="R46" s="7">
        <f t="shared" si="1"/>
        <v>9.3300518448277883E-3</v>
      </c>
      <c r="S46" s="7">
        <f t="shared" si="1"/>
        <v>0.13615562083181515</v>
      </c>
      <c r="T46" s="7">
        <f t="shared" si="1"/>
        <v>0.33799577820023402</v>
      </c>
      <c r="U46" s="7">
        <f t="shared" si="1"/>
        <v>1.1573521840432689E-2</v>
      </c>
      <c r="V46" s="7">
        <f t="shared" si="1"/>
        <v>0.40421867869978462</v>
      </c>
      <c r="W46" s="7">
        <f t="shared" si="1"/>
        <v>1.1186630396055297</v>
      </c>
      <c r="X46" s="7">
        <f t="shared" si="1"/>
        <v>0.76606735296284678</v>
      </c>
      <c r="Y46" s="7">
        <f t="shared" si="1"/>
        <v>0.17184982189589137</v>
      </c>
      <c r="Z46" s="7">
        <f t="shared" si="1"/>
        <v>2.2607391229471415E-2</v>
      </c>
      <c r="AA46" s="11">
        <f t="shared" si="1"/>
        <v>5.5893728478874805E-2</v>
      </c>
      <c r="AC46" s="10"/>
      <c r="AN46" s="98"/>
      <c r="AO46" s="157"/>
      <c r="AZ46" s="98"/>
    </row>
    <row r="47" spans="1:52" x14ac:dyDescent="0.2">
      <c r="A47" s="3" t="s">
        <v>46</v>
      </c>
      <c r="B47" s="1" t="s">
        <v>45</v>
      </c>
      <c r="C47" s="14">
        <v>103.5941</v>
      </c>
      <c r="D47" s="10">
        <v>104.0728</v>
      </c>
      <c r="E47" s="7">
        <v>104.217</v>
      </c>
      <c r="F47" s="7">
        <v>104.34610000000001</v>
      </c>
      <c r="G47" s="7">
        <v>104.43510000000001</v>
      </c>
      <c r="H47" s="7">
        <v>104.709</v>
      </c>
      <c r="I47" s="7">
        <v>104.81233978271484</v>
      </c>
      <c r="J47" s="7">
        <v>105.15930938720703</v>
      </c>
      <c r="K47" s="7">
        <v>105.90193939208984</v>
      </c>
      <c r="L47" s="7">
        <v>105.9003</v>
      </c>
      <c r="M47" s="7">
        <v>106.0963</v>
      </c>
      <c r="N47" s="7">
        <v>106.34699999999999</v>
      </c>
      <c r="O47" s="7">
        <v>106.46599999999999</v>
      </c>
      <c r="P47" s="10">
        <f t="shared" si="1"/>
        <v>0.46209195311316331</v>
      </c>
      <c r="Q47" s="7">
        <f t="shared" si="1"/>
        <v>0.13855685635439605</v>
      </c>
      <c r="R47" s="7">
        <f t="shared" si="1"/>
        <v>0.12387614304768724</v>
      </c>
      <c r="S47" s="7">
        <f t="shared" si="1"/>
        <v>8.5293077556323274E-2</v>
      </c>
      <c r="T47" s="7">
        <f t="shared" si="1"/>
        <v>0.26226814547982197</v>
      </c>
      <c r="U47" s="7">
        <f t="shared" si="1"/>
        <v>9.8692359505716365E-2</v>
      </c>
      <c r="V47" s="7">
        <f t="shared" si="1"/>
        <v>0.33103888837085965</v>
      </c>
      <c r="W47" s="7">
        <f t="shared" si="1"/>
        <v>0.70619520916438794</v>
      </c>
      <c r="X47" s="7">
        <f t="shared" si="1"/>
        <v>-1.5480283923532839E-3</v>
      </c>
      <c r="Y47" s="7">
        <f t="shared" si="1"/>
        <v>0.18507974009516304</v>
      </c>
      <c r="Z47" s="7">
        <f t="shared" si="1"/>
        <v>0.23629476239981489</v>
      </c>
      <c r="AA47" s="11">
        <f t="shared" si="1"/>
        <v>0.11189784385079013</v>
      </c>
      <c r="AC47" s="10"/>
      <c r="AN47" s="98"/>
      <c r="AO47" s="157"/>
      <c r="AZ47" s="98"/>
    </row>
    <row r="48" spans="1:52" x14ac:dyDescent="0.2">
      <c r="A48" s="56" t="s">
        <v>47</v>
      </c>
      <c r="B48" s="1" t="s">
        <v>71</v>
      </c>
      <c r="C48" s="14">
        <v>114.42449999999999</v>
      </c>
      <c r="D48" s="10">
        <v>114.5444</v>
      </c>
      <c r="E48" s="7">
        <v>114.5444</v>
      </c>
      <c r="F48" s="7">
        <v>114.8712</v>
      </c>
      <c r="G48" s="7">
        <v>114.87130000000001</v>
      </c>
      <c r="H48" s="7">
        <v>115.2003</v>
      </c>
      <c r="I48" s="7">
        <v>115.20030212402344</v>
      </c>
      <c r="J48" s="7">
        <v>115.20030975341797</v>
      </c>
      <c r="K48" s="7">
        <v>115.2003173828125</v>
      </c>
      <c r="L48" s="7">
        <v>115.2003</v>
      </c>
      <c r="M48" s="7">
        <v>115.2003</v>
      </c>
      <c r="N48" s="7">
        <v>115.2003</v>
      </c>
      <c r="O48" s="7">
        <v>115.32080000000001</v>
      </c>
      <c r="P48" s="10">
        <f t="shared" si="1"/>
        <v>0.10478525141031968</v>
      </c>
      <c r="Q48" s="7">
        <f t="shared" si="1"/>
        <v>0</v>
      </c>
      <c r="R48" s="7">
        <f t="shared" si="1"/>
        <v>0.28530421391181565</v>
      </c>
      <c r="S48" s="7">
        <f t="shared" si="1"/>
        <v>8.7054022246933662E-5</v>
      </c>
      <c r="T48" s="7">
        <f t="shared" si="1"/>
        <v>0.2864074838536636</v>
      </c>
      <c r="U48" s="7">
        <f t="shared" si="1"/>
        <v>1.8437655448030228E-6</v>
      </c>
      <c r="V48" s="7">
        <f t="shared" si="1"/>
        <v>6.6227209395998577E-6</v>
      </c>
      <c r="W48" s="7">
        <f t="shared" si="1"/>
        <v>6.6227205009955606E-6</v>
      </c>
      <c r="X48" s="7">
        <f t="shared" si="1"/>
        <v>-1.5089205391376096E-5</v>
      </c>
      <c r="Y48" s="7">
        <f t="shared" si="1"/>
        <v>0</v>
      </c>
      <c r="Z48" s="7">
        <f t="shared" si="1"/>
        <v>0</v>
      </c>
      <c r="AA48" s="11">
        <f t="shared" si="1"/>
        <v>0.10460042204751806</v>
      </c>
      <c r="AB48" s="7"/>
      <c r="AC48" s="10"/>
      <c r="AN48" s="98"/>
      <c r="AO48" s="157"/>
      <c r="AZ48" s="98"/>
    </row>
    <row r="49" spans="1:52" x14ac:dyDescent="0.2">
      <c r="A49" s="56"/>
      <c r="B49" s="48" t="s">
        <v>48</v>
      </c>
      <c r="C49" s="26">
        <v>94.104690000000005</v>
      </c>
      <c r="D49" s="21">
        <v>93.599739999999997</v>
      </c>
      <c r="E49" s="20">
        <v>93.306470000000004</v>
      </c>
      <c r="F49" s="20">
        <v>93.862750000000005</v>
      </c>
      <c r="G49" s="20">
        <v>92.057100000000005</v>
      </c>
      <c r="H49" s="20">
        <v>91.486969999999999</v>
      </c>
      <c r="I49" s="20">
        <v>90.675285339355469</v>
      </c>
      <c r="J49" s="20">
        <v>89.98687744140625</v>
      </c>
      <c r="K49" s="20">
        <v>90.644371032714844</v>
      </c>
      <c r="L49" s="20">
        <v>90.425960000000003</v>
      </c>
      <c r="M49" s="20">
        <v>91.998310000000004</v>
      </c>
      <c r="N49" s="20">
        <v>90.697320000000005</v>
      </c>
      <c r="O49" s="20">
        <v>89.359070000000003</v>
      </c>
      <c r="P49" s="21">
        <f t="shared" si="1"/>
        <v>-0.53658324574472116</v>
      </c>
      <c r="Q49" s="20">
        <f t="shared" si="1"/>
        <v>-0.31332351991575252</v>
      </c>
      <c r="R49" s="20">
        <f t="shared" si="1"/>
        <v>0.59618588078618873</v>
      </c>
      <c r="S49" s="20">
        <f t="shared" si="1"/>
        <v>-1.9237130810678356</v>
      </c>
      <c r="T49" s="20">
        <f t="shared" si="1"/>
        <v>-0.61932213810776782</v>
      </c>
      <c r="U49" s="20">
        <f t="shared" si="1"/>
        <v>-0.88721340388093584</v>
      </c>
      <c r="V49" s="20">
        <f t="shared" si="1"/>
        <v>-0.7592012480278697</v>
      </c>
      <c r="W49" s="20">
        <f t="shared" si="1"/>
        <v>0.73065496881666092</v>
      </c>
      <c r="X49" s="20">
        <f t="shared" si="1"/>
        <v>-0.24095377377158109</v>
      </c>
      <c r="Y49" s="20">
        <f t="shared" si="1"/>
        <v>1.7388258858407477</v>
      </c>
      <c r="Z49" s="20">
        <f t="shared" si="1"/>
        <v>-1.4141455424561589</v>
      </c>
      <c r="AA49" s="19">
        <f t="shared" si="1"/>
        <v>-1.4755121761039931</v>
      </c>
      <c r="AB49" s="7">
        <f>(AB29/AB33)*100</f>
        <v>91.499267671810031</v>
      </c>
      <c r="AC49" s="10"/>
      <c r="AN49" s="98"/>
      <c r="AO49" s="157"/>
      <c r="AZ49" s="98"/>
    </row>
    <row r="50" spans="1:52" x14ac:dyDescent="0.2">
      <c r="A50" s="56"/>
      <c r="B50" s="48" t="s">
        <v>73</v>
      </c>
      <c r="C50" s="26">
        <v>105.27970000000001</v>
      </c>
      <c r="D50" s="21">
        <v>105.7497</v>
      </c>
      <c r="E50" s="20">
        <v>105.3798</v>
      </c>
      <c r="F50" s="20">
        <v>106.319</v>
      </c>
      <c r="G50" s="20">
        <v>104.55</v>
      </c>
      <c r="H50" s="20">
        <v>104.35080000000001</v>
      </c>
      <c r="I50" s="20">
        <v>103.08735656738281</v>
      </c>
      <c r="J50" s="20">
        <v>103.0863037109375</v>
      </c>
      <c r="K50" s="20">
        <v>103.06651306152344</v>
      </c>
      <c r="L50" s="20">
        <v>102.01479999999999</v>
      </c>
      <c r="M50" s="20">
        <v>103.21429999999999</v>
      </c>
      <c r="N50" s="20">
        <v>101.8875</v>
      </c>
      <c r="O50" s="20">
        <v>100.70569999999999</v>
      </c>
      <c r="P50" s="21">
        <f t="shared" si="1"/>
        <v>0.44642984355008503</v>
      </c>
      <c r="Q50" s="20">
        <f t="shared" si="1"/>
        <v>-0.34978822634957946</v>
      </c>
      <c r="R50" s="20">
        <f t="shared" si="1"/>
        <v>0.89125240321200039</v>
      </c>
      <c r="S50" s="20">
        <f t="shared" ref="S50:AA50" si="2">(G50-F50)/F50*100</f>
        <v>-1.6638606457923846</v>
      </c>
      <c r="T50" s="20">
        <f t="shared" si="2"/>
        <v>-0.19053084648492635</v>
      </c>
      <c r="U50" s="20">
        <f t="shared" si="2"/>
        <v>-1.210765449442835</v>
      </c>
      <c r="V50" s="20">
        <f t="shared" si="2"/>
        <v>-1.0213245157996683E-3</v>
      </c>
      <c r="W50" s="20">
        <f t="shared" si="2"/>
        <v>-1.919813661139419E-2</v>
      </c>
      <c r="X50" s="20">
        <f t="shared" si="2"/>
        <v>-1.0204216969052258</v>
      </c>
      <c r="Y50" s="20">
        <f t="shared" si="2"/>
        <v>1.1758097844626472</v>
      </c>
      <c r="Z50" s="20">
        <f t="shared" si="2"/>
        <v>-1.2854807909369066</v>
      </c>
      <c r="AA50" s="19">
        <f t="shared" si="2"/>
        <v>-1.1599067599067694</v>
      </c>
      <c r="AB50" s="7">
        <f>(AB29/AB42)*100</f>
        <v>103.6057232979708</v>
      </c>
      <c r="AC50" s="10"/>
      <c r="AN50" s="98"/>
      <c r="AO50" s="157"/>
      <c r="AZ50" s="98"/>
    </row>
    <row r="51" spans="1:52" ht="18" customHeight="1" x14ac:dyDescent="0.2">
      <c r="B51" s="22" t="s">
        <v>53</v>
      </c>
      <c r="C51" s="27"/>
      <c r="D51" s="24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4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5"/>
      <c r="AC51" s="10"/>
      <c r="AN51" s="98"/>
      <c r="AO51" s="157"/>
      <c r="AZ51" s="98"/>
    </row>
    <row r="52" spans="1:52" x14ac:dyDescent="0.2">
      <c r="A52" s="56" t="s">
        <v>14</v>
      </c>
      <c r="B52" s="48" t="s">
        <v>15</v>
      </c>
      <c r="C52" s="26">
        <v>140.30869999999999</v>
      </c>
      <c r="D52" s="21">
        <v>141.03489999999999</v>
      </c>
      <c r="E52" s="20">
        <v>140.0316</v>
      </c>
      <c r="F52" s="20">
        <v>138.53120000000001</v>
      </c>
      <c r="G52" s="20">
        <v>135.65979999999999</v>
      </c>
      <c r="H52" s="20">
        <v>135.52209999999999</v>
      </c>
      <c r="I52" s="20">
        <v>134.60838317871094</v>
      </c>
      <c r="J52" s="20">
        <v>132.01243591308594</v>
      </c>
      <c r="K52" s="20">
        <v>132.20370483398438</v>
      </c>
      <c r="L52" s="20">
        <v>135.41489999999999</v>
      </c>
      <c r="M52" s="20">
        <v>134.9237</v>
      </c>
      <c r="N52" s="20">
        <v>131.14769999999999</v>
      </c>
      <c r="O52" s="20">
        <v>129.65780000000001</v>
      </c>
      <c r="P52" s="21">
        <f t="shared" ref="P52:AA71" si="3">(D52-C52)/C52*100</f>
        <v>0.51757303716733583</v>
      </c>
      <c r="Q52" s="20">
        <f t="shared" si="3"/>
        <v>-0.71138420348438292</v>
      </c>
      <c r="R52" s="20">
        <f t="shared" si="3"/>
        <v>-1.0714724390780259</v>
      </c>
      <c r="S52" s="20">
        <f t="shared" si="3"/>
        <v>-2.0727460673119285</v>
      </c>
      <c r="T52" s="20">
        <f t="shared" si="3"/>
        <v>-0.10150390904305866</v>
      </c>
      <c r="U52" s="20">
        <f t="shared" si="3"/>
        <v>-0.67421979240954588</v>
      </c>
      <c r="V52" s="20">
        <f t="shared" si="3"/>
        <v>-1.9285182722821408</v>
      </c>
      <c r="W52" s="20">
        <f t="shared" si="3"/>
        <v>0.1448870476296375</v>
      </c>
      <c r="X52" s="20">
        <f t="shared" si="3"/>
        <v>2.428975171344927</v>
      </c>
      <c r="Y52" s="20">
        <f t="shared" si="3"/>
        <v>-0.36273704001553164</v>
      </c>
      <c r="Z52" s="20">
        <f t="shared" si="3"/>
        <v>-2.7986187749076037</v>
      </c>
      <c r="AA52" s="19">
        <f t="shared" si="3"/>
        <v>-1.1360473725425435</v>
      </c>
      <c r="AB52" s="7">
        <f>AVERAGE(D52:O52)</f>
        <v>135.0623519938151</v>
      </c>
      <c r="AC52" s="10"/>
      <c r="AN52" s="98"/>
      <c r="AO52" s="157"/>
      <c r="AZ52" s="98"/>
    </row>
    <row r="53" spans="1:52" x14ac:dyDescent="0.2">
      <c r="A53" s="3" t="s">
        <v>16</v>
      </c>
      <c r="B53" s="1" t="s">
        <v>75</v>
      </c>
      <c r="C53" s="14">
        <v>140.30869999999999</v>
      </c>
      <c r="D53" s="10">
        <v>141.03489999999999</v>
      </c>
      <c r="E53" s="7">
        <v>140.0316</v>
      </c>
      <c r="F53" s="7">
        <v>138.53120000000001</v>
      </c>
      <c r="G53" s="7">
        <v>135.65979999999999</v>
      </c>
      <c r="H53" s="7">
        <v>135.52209999999999</v>
      </c>
      <c r="I53" s="7">
        <v>134.60838317871094</v>
      </c>
      <c r="J53" s="7">
        <v>132.01243591308594</v>
      </c>
      <c r="K53" s="7">
        <v>132.20370483398438</v>
      </c>
      <c r="L53" s="7">
        <v>135.41489999999999</v>
      </c>
      <c r="M53" s="7">
        <v>134.9237</v>
      </c>
      <c r="N53" s="7">
        <v>131.14769999999999</v>
      </c>
      <c r="O53" s="7">
        <v>129.65780000000001</v>
      </c>
      <c r="P53" s="10">
        <f t="shared" si="3"/>
        <v>0.51757303716733583</v>
      </c>
      <c r="Q53" s="7">
        <f t="shared" si="3"/>
        <v>-0.71138420348438292</v>
      </c>
      <c r="R53" s="7">
        <f t="shared" si="3"/>
        <v>-1.0714724390780259</v>
      </c>
      <c r="S53" s="7">
        <f t="shared" si="3"/>
        <v>-2.0727460673119285</v>
      </c>
      <c r="T53" s="7">
        <f t="shared" si="3"/>
        <v>-0.10150390904305866</v>
      </c>
      <c r="U53" s="7">
        <f t="shared" si="3"/>
        <v>-0.67421979240954588</v>
      </c>
      <c r="V53" s="7">
        <f t="shared" si="3"/>
        <v>-1.9285182722821408</v>
      </c>
      <c r="W53" s="7">
        <f t="shared" si="3"/>
        <v>0.1448870476296375</v>
      </c>
      <c r="X53" s="7">
        <f t="shared" si="3"/>
        <v>2.428975171344927</v>
      </c>
      <c r="Y53" s="7">
        <f t="shared" si="3"/>
        <v>-0.36273704001553164</v>
      </c>
      <c r="Z53" s="7">
        <f t="shared" si="3"/>
        <v>-2.7986187749076037</v>
      </c>
      <c r="AA53" s="11">
        <f t="shared" si="3"/>
        <v>-1.1360473725425435</v>
      </c>
      <c r="AC53" s="10"/>
      <c r="AN53" s="98"/>
      <c r="AO53" s="157"/>
      <c r="AZ53" s="98"/>
    </row>
    <row r="54" spans="1:52" x14ac:dyDescent="0.2">
      <c r="A54" s="56" t="s">
        <v>20</v>
      </c>
      <c r="B54" s="48" t="s">
        <v>21</v>
      </c>
      <c r="C54" s="26">
        <v>129.17830000000001</v>
      </c>
      <c r="D54" s="21">
        <v>130.87020000000001</v>
      </c>
      <c r="E54" s="20">
        <v>131.0986</v>
      </c>
      <c r="F54" s="20">
        <v>131.54679999999999</v>
      </c>
      <c r="G54" s="20">
        <v>132.25110000000001</v>
      </c>
      <c r="H54" s="20">
        <v>132.92179999999999</v>
      </c>
      <c r="I54" s="20">
        <v>132.73086547851563</v>
      </c>
      <c r="J54" s="20">
        <v>133.80937194824219</v>
      </c>
      <c r="K54" s="20">
        <v>133.47381591796875</v>
      </c>
      <c r="L54" s="20">
        <v>132.6824</v>
      </c>
      <c r="M54" s="20">
        <v>132.7852</v>
      </c>
      <c r="N54" s="20">
        <v>133.4452</v>
      </c>
      <c r="O54" s="20">
        <v>133.75049999999999</v>
      </c>
      <c r="P54" s="21">
        <f t="shared" si="3"/>
        <v>1.3097401034074638</v>
      </c>
      <c r="Q54" s="20">
        <f t="shared" si="3"/>
        <v>0.17452407041480297</v>
      </c>
      <c r="R54" s="20">
        <f t="shared" si="3"/>
        <v>0.34188008109925333</v>
      </c>
      <c r="S54" s="20">
        <f t="shared" si="3"/>
        <v>0.53539880863693967</v>
      </c>
      <c r="T54" s="20">
        <f t="shared" si="3"/>
        <v>0.50714133946710638</v>
      </c>
      <c r="U54" s="20">
        <f t="shared" si="3"/>
        <v>-0.14364424908808446</v>
      </c>
      <c r="V54" s="20">
        <f t="shared" si="3"/>
        <v>0.81255137291418778</v>
      </c>
      <c r="W54" s="20">
        <f t="shared" si="3"/>
        <v>-0.25077169512702846</v>
      </c>
      <c r="X54" s="20">
        <f t="shared" si="3"/>
        <v>-0.59293720833990582</v>
      </c>
      <c r="Y54" s="20">
        <f t="shared" si="3"/>
        <v>7.7478248810695316E-2</v>
      </c>
      <c r="Z54" s="20">
        <f t="shared" si="3"/>
        <v>0.4970433451920821</v>
      </c>
      <c r="AA54" s="19">
        <f t="shared" si="3"/>
        <v>0.22878305102018531</v>
      </c>
      <c r="AB54" s="7">
        <f>AVERAGE(D54:O54)</f>
        <v>132.61382111206055</v>
      </c>
      <c r="AC54" s="10"/>
      <c r="AN54" s="98"/>
      <c r="AO54" s="157"/>
      <c r="AZ54" s="98"/>
    </row>
    <row r="55" spans="1:52" x14ac:dyDescent="0.2">
      <c r="A55" s="56" t="s">
        <v>22</v>
      </c>
      <c r="B55" s="48" t="s">
        <v>23</v>
      </c>
      <c r="C55" s="26">
        <v>130.5735</v>
      </c>
      <c r="D55" s="21">
        <v>132.4873</v>
      </c>
      <c r="E55" s="20">
        <v>132.57759999999999</v>
      </c>
      <c r="F55" s="20">
        <v>133.06460000000001</v>
      </c>
      <c r="G55" s="20">
        <v>133.84119999999999</v>
      </c>
      <c r="H55" s="20">
        <v>134.5369</v>
      </c>
      <c r="I55" s="20">
        <v>134.28202819824219</v>
      </c>
      <c r="J55" s="20">
        <v>135.46726989746094</v>
      </c>
      <c r="K55" s="20">
        <v>135.03392028808594</v>
      </c>
      <c r="L55" s="20">
        <v>134.07159999999999</v>
      </c>
      <c r="M55" s="20">
        <v>134.11699999999999</v>
      </c>
      <c r="N55" s="20">
        <v>134.70330000000001</v>
      </c>
      <c r="O55" s="20">
        <v>135.09649999999999</v>
      </c>
      <c r="P55" s="21">
        <f t="shared" si="3"/>
        <v>1.4656879075769655</v>
      </c>
      <c r="Q55" s="20">
        <f t="shared" si="3"/>
        <v>6.8157476226011815E-2</v>
      </c>
      <c r="R55" s="20">
        <f t="shared" si="3"/>
        <v>0.36733203799135239</v>
      </c>
      <c r="S55" s="20">
        <f t="shared" si="3"/>
        <v>0.58362629880522199</v>
      </c>
      <c r="T55" s="20">
        <f t="shared" si="3"/>
        <v>0.51979510046235122</v>
      </c>
      <c r="U55" s="20">
        <f t="shared" si="3"/>
        <v>-0.18944378959067387</v>
      </c>
      <c r="V55" s="20">
        <f t="shared" si="3"/>
        <v>0.8826510256971718</v>
      </c>
      <c r="W55" s="20">
        <f t="shared" si="3"/>
        <v>-0.31989248008246918</v>
      </c>
      <c r="X55" s="20">
        <f t="shared" si="3"/>
        <v>-0.7126507813984081</v>
      </c>
      <c r="Y55" s="20">
        <f t="shared" si="3"/>
        <v>3.3862503319122605E-2</v>
      </c>
      <c r="Z55" s="20">
        <f t="shared" si="3"/>
        <v>0.43715561785606805</v>
      </c>
      <c r="AA55" s="19">
        <f t="shared" si="3"/>
        <v>0.29190079233395089</v>
      </c>
      <c r="AC55" s="10"/>
      <c r="AN55" s="98"/>
      <c r="AO55" s="157"/>
      <c r="AZ55" s="98"/>
    </row>
    <row r="56" spans="1:52" x14ac:dyDescent="0.2">
      <c r="A56" s="3" t="s">
        <v>24</v>
      </c>
      <c r="B56" s="1" t="s">
        <v>25</v>
      </c>
      <c r="C56" s="14">
        <v>136.3348</v>
      </c>
      <c r="D56" s="10">
        <v>139.9271</v>
      </c>
      <c r="E56" s="7">
        <v>139.89429999999999</v>
      </c>
      <c r="F56" s="7">
        <v>140.6379</v>
      </c>
      <c r="G56" s="7">
        <v>141.8295</v>
      </c>
      <c r="H56" s="7">
        <v>142.63419999999999</v>
      </c>
      <c r="I56" s="7">
        <v>141.35101318359375</v>
      </c>
      <c r="J56" s="7">
        <v>143.48667907714844</v>
      </c>
      <c r="K56" s="7">
        <v>142.10162353515625</v>
      </c>
      <c r="L56" s="7">
        <v>139.44990000000001</v>
      </c>
      <c r="M56" s="7">
        <v>138.96430000000001</v>
      </c>
      <c r="N56" s="7">
        <v>139.63759999999999</v>
      </c>
      <c r="O56" s="7">
        <v>140.22710000000001</v>
      </c>
      <c r="P56" s="10">
        <f t="shared" si="3"/>
        <v>2.6349105290798787</v>
      </c>
      <c r="Q56" s="7">
        <f t="shared" si="3"/>
        <v>-2.3440777376225779E-2</v>
      </c>
      <c r="R56" s="7">
        <f t="shared" si="3"/>
        <v>0.53154417299347789</v>
      </c>
      <c r="S56" s="7">
        <f t="shared" si="3"/>
        <v>0.84728227597254646</v>
      </c>
      <c r="T56" s="7">
        <f t="shared" si="3"/>
        <v>0.56737138606566118</v>
      </c>
      <c r="U56" s="7">
        <f t="shared" si="3"/>
        <v>-0.89963474146189537</v>
      </c>
      <c r="V56" s="7">
        <f t="shared" si="3"/>
        <v>1.5108953557911735</v>
      </c>
      <c r="W56" s="7">
        <f t="shared" si="3"/>
        <v>-0.96528510583723592</v>
      </c>
      <c r="X56" s="7">
        <f t="shared" si="3"/>
        <v>-1.8660754671111792</v>
      </c>
      <c r="Y56" s="7">
        <f t="shared" si="3"/>
        <v>-0.34822542002540346</v>
      </c>
      <c r="Z56" s="7">
        <f t="shared" si="3"/>
        <v>0.48451292886013408</v>
      </c>
      <c r="AA56" s="11">
        <f t="shared" si="3"/>
        <v>0.42216423083755045</v>
      </c>
      <c r="AC56" s="10"/>
      <c r="AN56" s="98"/>
      <c r="AO56" s="157"/>
      <c r="AZ56" s="98"/>
    </row>
    <row r="57" spans="1:52" x14ac:dyDescent="0.2">
      <c r="A57" s="3" t="s">
        <v>26</v>
      </c>
      <c r="B57" s="1" t="s">
        <v>67</v>
      </c>
      <c r="C57" s="14">
        <v>134.09739999999999</v>
      </c>
      <c r="D57" s="10">
        <v>135.7876</v>
      </c>
      <c r="E57" s="7">
        <v>135.8767</v>
      </c>
      <c r="F57" s="7">
        <v>136.07259999999999</v>
      </c>
      <c r="G57" s="7">
        <v>136.8914</v>
      </c>
      <c r="H57" s="7">
        <v>138.01570000000001</v>
      </c>
      <c r="I57" s="7">
        <v>138.36967468261719</v>
      </c>
      <c r="J57" s="7">
        <v>138.97706604003906</v>
      </c>
      <c r="K57" s="7">
        <v>139.32926940917969</v>
      </c>
      <c r="L57" s="7">
        <v>139.8176</v>
      </c>
      <c r="M57" s="7">
        <v>140.17250000000001</v>
      </c>
      <c r="N57" s="7">
        <v>140.63290000000001</v>
      </c>
      <c r="O57" s="7">
        <v>140.7321</v>
      </c>
      <c r="P57" s="10">
        <f t="shared" si="3"/>
        <v>1.2604271223752321</v>
      </c>
      <c r="Q57" s="7">
        <f t="shared" si="3"/>
        <v>6.5617184485182709E-2</v>
      </c>
      <c r="R57" s="7">
        <f t="shared" si="3"/>
        <v>0.1441748290913708</v>
      </c>
      <c r="S57" s="7">
        <f t="shared" si="3"/>
        <v>0.6017376018390258</v>
      </c>
      <c r="T57" s="7">
        <f t="shared" si="3"/>
        <v>0.82130798574636921</v>
      </c>
      <c r="U57" s="7">
        <f t="shared" si="3"/>
        <v>0.25647421461266934</v>
      </c>
      <c r="V57" s="7">
        <f t="shared" si="3"/>
        <v>0.43896277043005805</v>
      </c>
      <c r="W57" s="7">
        <f t="shared" si="3"/>
        <v>0.25342553212280061</v>
      </c>
      <c r="X57" s="7">
        <f t="shared" si="3"/>
        <v>0.35048672320687391</v>
      </c>
      <c r="Y57" s="7">
        <f t="shared" si="3"/>
        <v>0.25383070514728823</v>
      </c>
      <c r="Z57" s="7">
        <f t="shared" si="3"/>
        <v>0.32845244252616795</v>
      </c>
      <c r="AA57" s="11">
        <f t="shared" si="3"/>
        <v>7.0538259539550258E-2</v>
      </c>
      <c r="AC57" s="10"/>
      <c r="AN57" s="98"/>
      <c r="AO57" s="157"/>
      <c r="AZ57" s="98"/>
    </row>
    <row r="58" spans="1:52" x14ac:dyDescent="0.2">
      <c r="A58" s="3" t="s">
        <v>27</v>
      </c>
      <c r="B58" s="1" t="s">
        <v>28</v>
      </c>
      <c r="C58" s="14">
        <v>122.504</v>
      </c>
      <c r="D58" s="10">
        <v>122.6262</v>
      </c>
      <c r="E58" s="7">
        <v>122.92149999999999</v>
      </c>
      <c r="F58" s="7">
        <v>123.0498</v>
      </c>
      <c r="G58" s="7">
        <v>123.38030000000001</v>
      </c>
      <c r="H58" s="7">
        <v>123.96559999999999</v>
      </c>
      <c r="I58" s="7">
        <v>124.52043914794922</v>
      </c>
      <c r="J58" s="7">
        <v>124.81300354003906</v>
      </c>
      <c r="K58" s="7">
        <v>125.46665191650391</v>
      </c>
      <c r="L58" s="7">
        <v>126.0826</v>
      </c>
      <c r="M58" s="7">
        <v>127.05589999999999</v>
      </c>
      <c r="N58" s="7">
        <v>127.4585</v>
      </c>
      <c r="O58" s="7">
        <v>127.923</v>
      </c>
      <c r="P58" s="10">
        <f t="shared" si="3"/>
        <v>9.9751844837713308E-2</v>
      </c>
      <c r="Q58" s="7">
        <f t="shared" si="3"/>
        <v>0.24081313781230884</v>
      </c>
      <c r="R58" s="7">
        <f t="shared" si="3"/>
        <v>0.10437555675777636</v>
      </c>
      <c r="S58" s="7">
        <f t="shared" si="3"/>
        <v>0.2685904406183518</v>
      </c>
      <c r="T58" s="7">
        <f t="shared" si="3"/>
        <v>0.47438691590147652</v>
      </c>
      <c r="U58" s="7">
        <f t="shared" si="3"/>
        <v>0.44757509175870069</v>
      </c>
      <c r="V58" s="7">
        <f t="shared" si="3"/>
        <v>0.23495290740360525</v>
      </c>
      <c r="W58" s="7">
        <f t="shared" si="3"/>
        <v>0.52370214474901111</v>
      </c>
      <c r="X58" s="7">
        <f t="shared" si="3"/>
        <v>0.49092573531490813</v>
      </c>
      <c r="Y58" s="7">
        <f t="shared" si="3"/>
        <v>0.77195425855748112</v>
      </c>
      <c r="Z58" s="7">
        <f t="shared" si="3"/>
        <v>0.31686840201832955</v>
      </c>
      <c r="AA58" s="11">
        <f t="shared" si="3"/>
        <v>0.36443234464551288</v>
      </c>
      <c r="AC58" s="10"/>
      <c r="AN58" s="98"/>
      <c r="AO58" s="157"/>
      <c r="AZ58" s="98"/>
    </row>
    <row r="59" spans="1:52" x14ac:dyDescent="0.2">
      <c r="A59" s="3" t="s">
        <v>29</v>
      </c>
      <c r="B59" s="1" t="s">
        <v>30</v>
      </c>
      <c r="C59" s="14">
        <v>125.5294</v>
      </c>
      <c r="D59" s="10">
        <v>125.7962</v>
      </c>
      <c r="E59" s="7">
        <v>125.9158</v>
      </c>
      <c r="F59" s="7">
        <v>126.238</v>
      </c>
      <c r="G59" s="7">
        <v>126.44629999999999</v>
      </c>
      <c r="H59" s="7">
        <v>127.2697</v>
      </c>
      <c r="I59" s="7">
        <v>130.17070007324219</v>
      </c>
      <c r="J59" s="7">
        <v>129.93130493164063</v>
      </c>
      <c r="K59" s="7">
        <v>130.02098083496094</v>
      </c>
      <c r="L59" s="7">
        <v>129.93299999999999</v>
      </c>
      <c r="M59" s="7">
        <v>130.20769999999999</v>
      </c>
      <c r="N59" s="7">
        <v>130.9419</v>
      </c>
      <c r="O59" s="7">
        <v>131.5855</v>
      </c>
      <c r="P59" s="10">
        <f t="shared" si="3"/>
        <v>0.21253985122210692</v>
      </c>
      <c r="Q59" s="7">
        <f t="shared" si="3"/>
        <v>9.5074414012510308E-2</v>
      </c>
      <c r="R59" s="7">
        <f t="shared" si="3"/>
        <v>0.25588528206944255</v>
      </c>
      <c r="S59" s="7">
        <f t="shared" si="3"/>
        <v>0.1650057827278586</v>
      </c>
      <c r="T59" s="7">
        <f t="shared" si="3"/>
        <v>0.65118552302440369</v>
      </c>
      <c r="U59" s="7">
        <f t="shared" si="3"/>
        <v>2.2794114178333</v>
      </c>
      <c r="V59" s="7">
        <f t="shared" si="3"/>
        <v>-0.18390862265230484</v>
      </c>
      <c r="W59" s="7">
        <f t="shared" si="3"/>
        <v>6.901793479830956E-2</v>
      </c>
      <c r="X59" s="7">
        <f t="shared" si="3"/>
        <v>-6.766664456455776E-2</v>
      </c>
      <c r="Y59" s="7">
        <f t="shared" si="3"/>
        <v>0.21141665319818348</v>
      </c>
      <c r="Z59" s="7">
        <f t="shared" si="3"/>
        <v>0.56386834265563057</v>
      </c>
      <c r="AA59" s="11">
        <f t="shared" si="3"/>
        <v>0.49151570276587719</v>
      </c>
      <c r="AC59" s="10"/>
      <c r="AN59" s="98"/>
      <c r="AO59" s="157"/>
      <c r="AZ59" s="98"/>
    </row>
    <row r="60" spans="1:52" x14ac:dyDescent="0.2">
      <c r="A60" s="3" t="s">
        <v>31</v>
      </c>
      <c r="B60" s="1" t="s">
        <v>32</v>
      </c>
      <c r="C60" s="14">
        <v>125.52330000000001</v>
      </c>
      <c r="D60" s="10">
        <v>125.6677</v>
      </c>
      <c r="E60" s="7">
        <v>125.90430000000001</v>
      </c>
      <c r="F60" s="7">
        <v>126.32089999999999</v>
      </c>
      <c r="G60" s="7">
        <v>126.4966</v>
      </c>
      <c r="H60" s="7">
        <v>126.8867</v>
      </c>
      <c r="I60" s="7">
        <v>126.82862854003906</v>
      </c>
      <c r="J60" s="7">
        <v>127.31221771240234</v>
      </c>
      <c r="K60" s="7">
        <v>127.43990325927734</v>
      </c>
      <c r="L60" s="7">
        <v>127.8152</v>
      </c>
      <c r="M60" s="7">
        <v>128.20349999999999</v>
      </c>
      <c r="N60" s="7">
        <v>128.21109999999999</v>
      </c>
      <c r="O60" s="7">
        <v>128.31110000000001</v>
      </c>
      <c r="P60" s="10">
        <f t="shared" si="3"/>
        <v>0.11503840322871556</v>
      </c>
      <c r="Q60" s="7">
        <f t="shared" si="3"/>
        <v>0.1882743139247475</v>
      </c>
      <c r="R60" s="7">
        <f t="shared" si="3"/>
        <v>0.33088623660986027</v>
      </c>
      <c r="S60" s="7">
        <f t="shared" si="3"/>
        <v>0.13909020597542149</v>
      </c>
      <c r="T60" s="7">
        <f t="shared" si="3"/>
        <v>0.3083877353225335</v>
      </c>
      <c r="U60" s="7">
        <f t="shared" si="3"/>
        <v>-4.576638840866868E-2</v>
      </c>
      <c r="V60" s="7">
        <f t="shared" si="3"/>
        <v>0.38129338614634234</v>
      </c>
      <c r="W60" s="7">
        <f t="shared" si="3"/>
        <v>0.10029323906951414</v>
      </c>
      <c r="X60" s="7">
        <f t="shared" si="3"/>
        <v>0.29448919147334635</v>
      </c>
      <c r="Y60" s="7">
        <f t="shared" si="3"/>
        <v>0.3037979833384345</v>
      </c>
      <c r="Z60" s="7">
        <f t="shared" si="3"/>
        <v>5.9280752865534083E-3</v>
      </c>
      <c r="AA60" s="11">
        <f t="shared" si="3"/>
        <v>7.7996366929246178E-2</v>
      </c>
      <c r="AC60" s="10"/>
      <c r="AN60" s="98"/>
      <c r="AO60" s="157"/>
      <c r="AZ60" s="98"/>
    </row>
    <row r="61" spans="1:52" x14ac:dyDescent="0.2">
      <c r="A61" s="3" t="s">
        <v>33</v>
      </c>
      <c r="B61" s="1" t="s">
        <v>68</v>
      </c>
      <c r="C61" s="14">
        <v>112.54519999999999</v>
      </c>
      <c r="D61" s="10">
        <v>112.88500000000001</v>
      </c>
      <c r="E61" s="7">
        <v>112.8853</v>
      </c>
      <c r="F61" s="7">
        <v>113.1815</v>
      </c>
      <c r="G61" s="7">
        <v>113.1831</v>
      </c>
      <c r="H61" s="7">
        <v>113.2336</v>
      </c>
      <c r="I61" s="7">
        <v>113.60690307617188</v>
      </c>
      <c r="J61" s="7">
        <v>115.12034606933594</v>
      </c>
      <c r="K61" s="7">
        <v>115.08103942871094</v>
      </c>
      <c r="L61" s="7">
        <v>114.92659999999999</v>
      </c>
      <c r="M61" s="7">
        <v>114.98399999999999</v>
      </c>
      <c r="N61" s="7">
        <v>115.4015</v>
      </c>
      <c r="O61" s="7">
        <v>115.61409999999999</v>
      </c>
      <c r="P61" s="10">
        <f t="shared" si="3"/>
        <v>0.30192313843683338</v>
      </c>
      <c r="Q61" s="7">
        <f t="shared" si="3"/>
        <v>2.6575718651348547E-4</v>
      </c>
      <c r="R61" s="7">
        <f t="shared" si="3"/>
        <v>0.26239023150046897</v>
      </c>
      <c r="S61" s="7">
        <f t="shared" si="3"/>
        <v>1.4136585926112228E-3</v>
      </c>
      <c r="T61" s="7">
        <f t="shared" si="3"/>
        <v>4.4617968583648575E-2</v>
      </c>
      <c r="U61" s="7">
        <f t="shared" si="3"/>
        <v>0.3296751813700875</v>
      </c>
      <c r="V61" s="7">
        <f t="shared" si="3"/>
        <v>1.3321752043089492</v>
      </c>
      <c r="W61" s="7">
        <f t="shared" si="3"/>
        <v>-3.4143956274528542E-2</v>
      </c>
      <c r="X61" s="7">
        <f t="shared" si="3"/>
        <v>-0.13420058549837344</v>
      </c>
      <c r="Y61" s="7">
        <f t="shared" si="3"/>
        <v>4.9944921367204131E-2</v>
      </c>
      <c r="Z61" s="7">
        <f t="shared" si="3"/>
        <v>0.36309399568635986</v>
      </c>
      <c r="AA61" s="11">
        <f t="shared" si="3"/>
        <v>0.18422637487380561</v>
      </c>
      <c r="AC61" s="10"/>
      <c r="AN61" s="98"/>
      <c r="AO61" s="157"/>
      <c r="AZ61" s="98"/>
    </row>
    <row r="62" spans="1:52" x14ac:dyDescent="0.2">
      <c r="A62" s="3" t="s">
        <v>34</v>
      </c>
      <c r="B62" s="1" t="s">
        <v>35</v>
      </c>
      <c r="C62" s="14">
        <v>121.51690000000001</v>
      </c>
      <c r="D62" s="10">
        <v>121.4391</v>
      </c>
      <c r="E62" s="7">
        <v>121.7101</v>
      </c>
      <c r="F62" s="7">
        <v>122.2654</v>
      </c>
      <c r="G62" s="7">
        <v>122.608</v>
      </c>
      <c r="H62" s="7">
        <v>122.5839</v>
      </c>
      <c r="I62" s="7">
        <v>122.62681579589844</v>
      </c>
      <c r="J62" s="7">
        <v>123.06425476074219</v>
      </c>
      <c r="K62" s="7">
        <v>123.08946228027344</v>
      </c>
      <c r="L62" s="7">
        <v>123.09099999999999</v>
      </c>
      <c r="M62" s="7">
        <v>123.33839999999999</v>
      </c>
      <c r="N62" s="7">
        <v>124.16800000000001</v>
      </c>
      <c r="O62" s="7">
        <v>124.31740000000001</v>
      </c>
      <c r="P62" s="10">
        <f t="shared" si="3"/>
        <v>-6.4024016412540574E-2</v>
      </c>
      <c r="Q62" s="7">
        <f t="shared" si="3"/>
        <v>0.22315712155310832</v>
      </c>
      <c r="R62" s="7">
        <f t="shared" si="3"/>
        <v>0.45624808458788763</v>
      </c>
      <c r="S62" s="7">
        <f t="shared" si="3"/>
        <v>0.28021010032274418</v>
      </c>
      <c r="T62" s="7">
        <f t="shared" si="3"/>
        <v>-1.965613989299575E-2</v>
      </c>
      <c r="U62" s="7">
        <f t="shared" si="3"/>
        <v>3.5009324959017971E-2</v>
      </c>
      <c r="V62" s="7">
        <f t="shared" si="3"/>
        <v>0.35672374105499788</v>
      </c>
      <c r="W62" s="7">
        <f t="shared" si="3"/>
        <v>2.0483217958177782E-2</v>
      </c>
      <c r="X62" s="7">
        <f t="shared" si="3"/>
        <v>1.249270000916165E-3</v>
      </c>
      <c r="Y62" s="7">
        <f t="shared" si="3"/>
        <v>0.20098951182458422</v>
      </c>
      <c r="Z62" s="7">
        <f t="shared" si="3"/>
        <v>0.67262101665013774</v>
      </c>
      <c r="AA62" s="11">
        <f t="shared" si="3"/>
        <v>0.12032085561497323</v>
      </c>
      <c r="AC62" s="10"/>
      <c r="AN62" s="98"/>
      <c r="AO62" s="157"/>
      <c r="AZ62" s="98"/>
    </row>
    <row r="63" spans="1:52" x14ac:dyDescent="0.2">
      <c r="A63" s="56" t="s">
        <v>36</v>
      </c>
      <c r="B63" s="48" t="s">
        <v>37</v>
      </c>
      <c r="C63" s="26">
        <v>121.6938</v>
      </c>
      <c r="D63" s="21">
        <v>122.1955</v>
      </c>
      <c r="E63" s="20">
        <v>123.16459999999999</v>
      </c>
      <c r="F63" s="20">
        <v>123.4044</v>
      </c>
      <c r="G63" s="20">
        <v>123.72150000000001</v>
      </c>
      <c r="H63" s="20">
        <v>124.2581</v>
      </c>
      <c r="I63" s="20">
        <v>124.40986633300781</v>
      </c>
      <c r="J63" s="20">
        <v>124.91574096679688</v>
      </c>
      <c r="K63" s="20">
        <v>125.10472869873047</v>
      </c>
      <c r="L63" s="20">
        <v>125.2303</v>
      </c>
      <c r="M63" s="20">
        <v>125.6409</v>
      </c>
      <c r="N63" s="20">
        <v>126.6966</v>
      </c>
      <c r="O63" s="20">
        <v>126.5303</v>
      </c>
      <c r="P63" s="21">
        <f t="shared" si="3"/>
        <v>0.41226422381419559</v>
      </c>
      <c r="Q63" s="20">
        <f t="shared" si="3"/>
        <v>0.79307339468310811</v>
      </c>
      <c r="R63" s="20">
        <f t="shared" si="3"/>
        <v>0.19469880144132526</v>
      </c>
      <c r="S63" s="20">
        <f t="shared" si="3"/>
        <v>0.25696004356409541</v>
      </c>
      <c r="T63" s="20">
        <f t="shared" si="3"/>
        <v>0.43371604773624051</v>
      </c>
      <c r="U63" s="20">
        <f t="shared" si="3"/>
        <v>0.12213797974362525</v>
      </c>
      <c r="V63" s="20">
        <f t="shared" si="3"/>
        <v>0.40661938534278963</v>
      </c>
      <c r="W63" s="20">
        <f t="shared" si="3"/>
        <v>0.15129216740092627</v>
      </c>
      <c r="X63" s="20">
        <f t="shared" si="3"/>
        <v>0.10037294559178821</v>
      </c>
      <c r="Y63" s="20">
        <f t="shared" si="3"/>
        <v>0.32787592140241006</v>
      </c>
      <c r="Z63" s="20">
        <f t="shared" si="3"/>
        <v>0.84025186066002522</v>
      </c>
      <c r="AA63" s="19">
        <f t="shared" si="3"/>
        <v>-0.13125845523874102</v>
      </c>
      <c r="AB63" s="7">
        <f>AVERAGE(D63:O63)</f>
        <v>124.60604466654461</v>
      </c>
      <c r="AC63" s="10"/>
      <c r="AN63" s="98"/>
      <c r="AO63" s="157"/>
      <c r="AZ63" s="98"/>
    </row>
    <row r="64" spans="1:52" x14ac:dyDescent="0.2">
      <c r="A64" s="3" t="s">
        <v>38</v>
      </c>
      <c r="B64" s="1" t="s">
        <v>39</v>
      </c>
      <c r="C64" s="14">
        <v>121.56059999999999</v>
      </c>
      <c r="D64" s="10">
        <v>120.37649999999999</v>
      </c>
      <c r="E64" s="7">
        <v>120.4157</v>
      </c>
      <c r="F64" s="7">
        <v>123.9209</v>
      </c>
      <c r="G64" s="7">
        <v>123.71259999999999</v>
      </c>
      <c r="H64" s="7">
        <v>122.60809999999999</v>
      </c>
      <c r="I64" s="7">
        <v>120.49613952636719</v>
      </c>
      <c r="J64" s="7">
        <v>126.63780975341797</v>
      </c>
      <c r="K64" s="7">
        <v>127.49050903320313</v>
      </c>
      <c r="L64" s="7">
        <v>127.4761</v>
      </c>
      <c r="M64" s="7">
        <v>127.4396</v>
      </c>
      <c r="N64" s="7">
        <v>128.6902</v>
      </c>
      <c r="O64" s="7">
        <v>126.5466</v>
      </c>
      <c r="P64" s="10">
        <f t="shared" si="3"/>
        <v>-0.97408206277362963</v>
      </c>
      <c r="Q64" s="7">
        <f t="shared" si="3"/>
        <v>3.2564495561848136E-2</v>
      </c>
      <c r="R64" s="7">
        <f t="shared" si="3"/>
        <v>2.9109161014718197</v>
      </c>
      <c r="S64" s="7">
        <f t="shared" si="3"/>
        <v>-0.16809109682063991</v>
      </c>
      <c r="T64" s="7">
        <f t="shared" si="3"/>
        <v>-0.89279507503682054</v>
      </c>
      <c r="U64" s="7">
        <f t="shared" si="3"/>
        <v>-1.7225293219883562</v>
      </c>
      <c r="V64" s="7">
        <f t="shared" si="3"/>
        <v>5.0969850579377685</v>
      </c>
      <c r="W64" s="7">
        <f t="shared" si="3"/>
        <v>0.6733370400557972</v>
      </c>
      <c r="X64" s="7">
        <f t="shared" si="3"/>
        <v>-1.1302043824587726E-2</v>
      </c>
      <c r="Y64" s="7">
        <f t="shared" si="3"/>
        <v>-2.8632818230243749E-2</v>
      </c>
      <c r="Z64" s="7">
        <f t="shared" si="3"/>
        <v>0.98132762500824366</v>
      </c>
      <c r="AA64" s="11">
        <f t="shared" si="3"/>
        <v>-1.6657057025321325</v>
      </c>
      <c r="AC64" s="10"/>
      <c r="AN64" s="98"/>
      <c r="AO64" s="157"/>
      <c r="AZ64" s="98"/>
    </row>
    <row r="65" spans="1:52" x14ac:dyDescent="0.2">
      <c r="A65" s="3" t="s">
        <v>40</v>
      </c>
      <c r="B65" s="1" t="s">
        <v>69</v>
      </c>
      <c r="C65" s="14">
        <v>126.5677</v>
      </c>
      <c r="D65" s="10">
        <v>126.9962</v>
      </c>
      <c r="E65" s="7">
        <v>128.8064</v>
      </c>
      <c r="F65" s="7">
        <v>128.83539999999999</v>
      </c>
      <c r="G65" s="7">
        <v>129.79939999999999</v>
      </c>
      <c r="H65" s="7">
        <v>130.363</v>
      </c>
      <c r="I65" s="7">
        <v>130.78733825683594</v>
      </c>
      <c r="J65" s="7">
        <v>130.91365051269531</v>
      </c>
      <c r="K65" s="7">
        <v>131.14179992675781</v>
      </c>
      <c r="L65" s="7">
        <v>131.59829999999999</v>
      </c>
      <c r="M65" s="7">
        <v>131.36580000000001</v>
      </c>
      <c r="N65" s="7">
        <v>132.1627</v>
      </c>
      <c r="O65" s="7">
        <v>132.2679</v>
      </c>
      <c r="P65" s="10">
        <f t="shared" si="3"/>
        <v>0.33855399126317348</v>
      </c>
      <c r="Q65" s="7">
        <f t="shared" si="3"/>
        <v>1.4253969803820861</v>
      </c>
      <c r="R65" s="7">
        <f t="shared" si="3"/>
        <v>2.2514409221899196E-2</v>
      </c>
      <c r="S65" s="7">
        <f t="shared" si="3"/>
        <v>0.74824155472796972</v>
      </c>
      <c r="T65" s="7">
        <f t="shared" si="3"/>
        <v>0.4342084786216332</v>
      </c>
      <c r="U65" s="7">
        <f t="shared" si="3"/>
        <v>0.32550513323254143</v>
      </c>
      <c r="V65" s="7">
        <f t="shared" si="3"/>
        <v>9.6578351958908348E-2</v>
      </c>
      <c r="W65" s="7">
        <f t="shared" si="3"/>
        <v>0.17427473236671778</v>
      </c>
      <c r="X65" s="7">
        <f t="shared" si="3"/>
        <v>0.34809654396777817</v>
      </c>
      <c r="Y65" s="7">
        <f t="shared" si="3"/>
        <v>-0.17667401478589578</v>
      </c>
      <c r="Z65" s="7">
        <f t="shared" si="3"/>
        <v>0.60662668670231801</v>
      </c>
      <c r="AA65" s="11">
        <f t="shared" si="3"/>
        <v>7.9598858074174036E-2</v>
      </c>
      <c r="AC65" s="10"/>
      <c r="AN65" s="98"/>
      <c r="AO65" s="157"/>
      <c r="AZ65" s="98"/>
    </row>
    <row r="66" spans="1:52" x14ac:dyDescent="0.2">
      <c r="A66" s="3" t="s">
        <v>41</v>
      </c>
      <c r="B66" s="1" t="s">
        <v>70</v>
      </c>
      <c r="C66" s="14">
        <v>105.7015</v>
      </c>
      <c r="D66" s="10">
        <v>105.7015</v>
      </c>
      <c r="E66" s="7">
        <v>105.7015</v>
      </c>
      <c r="F66" s="7">
        <v>105.7015</v>
      </c>
      <c r="G66" s="7">
        <v>105.7015</v>
      </c>
      <c r="H66" s="7">
        <v>105.7015</v>
      </c>
      <c r="I66" s="7">
        <v>105.70149993896484</v>
      </c>
      <c r="J66" s="7">
        <v>105.70150756835938</v>
      </c>
      <c r="K66" s="7">
        <v>105.70151519775391</v>
      </c>
      <c r="L66" s="7">
        <v>105.7015</v>
      </c>
      <c r="M66" s="7">
        <v>105.7015</v>
      </c>
      <c r="N66" s="7">
        <v>105.7015</v>
      </c>
      <c r="O66" s="7">
        <v>105.7015</v>
      </c>
      <c r="P66" s="10">
        <f t="shared" si="3"/>
        <v>0</v>
      </c>
      <c r="Q66" s="7">
        <f t="shared" si="3"/>
        <v>0</v>
      </c>
      <c r="R66" s="7">
        <f t="shared" si="3"/>
        <v>0</v>
      </c>
      <c r="S66" s="7">
        <f t="shared" si="3"/>
        <v>0</v>
      </c>
      <c r="T66" s="7">
        <f t="shared" si="3"/>
        <v>0</v>
      </c>
      <c r="U66" s="7">
        <f t="shared" si="3"/>
        <v>-5.7742938410133257E-8</v>
      </c>
      <c r="V66" s="7">
        <f t="shared" si="3"/>
        <v>7.2178678028745453E-6</v>
      </c>
      <c r="W66" s="7">
        <f t="shared" si="3"/>
        <v>7.217867281898426E-6</v>
      </c>
      <c r="X66" s="7">
        <f t="shared" si="3"/>
        <v>-1.4377990591736906E-5</v>
      </c>
      <c r="Y66" s="7">
        <f t="shared" si="3"/>
        <v>0</v>
      </c>
      <c r="Z66" s="7">
        <f t="shared" si="3"/>
        <v>0</v>
      </c>
      <c r="AA66" s="11">
        <f t="shared" si="3"/>
        <v>0</v>
      </c>
      <c r="AC66" s="10"/>
      <c r="AN66" s="98"/>
      <c r="AO66" s="157"/>
      <c r="AZ66" s="98"/>
    </row>
    <row r="67" spans="1:52" x14ac:dyDescent="0.2">
      <c r="A67" s="3" t="s">
        <v>42</v>
      </c>
      <c r="B67" s="1" t="s">
        <v>43</v>
      </c>
      <c r="C67" s="14">
        <v>122.86069999999999</v>
      </c>
      <c r="D67" s="10">
        <v>122.95310000000001</v>
      </c>
      <c r="E67" s="7">
        <v>123.35850000000001</v>
      </c>
      <c r="F67" s="7">
        <v>123.46810000000001</v>
      </c>
      <c r="G67" s="7">
        <v>123.6046</v>
      </c>
      <c r="H67" s="7">
        <v>125.66370000000001</v>
      </c>
      <c r="I67" s="7">
        <v>125.83470916748047</v>
      </c>
      <c r="J67" s="7">
        <v>127.71807098388672</v>
      </c>
      <c r="K67" s="7">
        <v>127.78328704833984</v>
      </c>
      <c r="L67" s="7">
        <v>128.04329999999999</v>
      </c>
      <c r="M67" s="7">
        <v>127.5838</v>
      </c>
      <c r="N67" s="7">
        <v>127.9483</v>
      </c>
      <c r="O67" s="7">
        <v>127.117</v>
      </c>
      <c r="P67" s="10">
        <f t="shared" si="3"/>
        <v>7.5207124816977305E-2</v>
      </c>
      <c r="Q67" s="7">
        <f t="shared" si="3"/>
        <v>0.32971921814090099</v>
      </c>
      <c r="R67" s="7">
        <f t="shared" si="3"/>
        <v>8.8846735328331941E-2</v>
      </c>
      <c r="S67" s="7">
        <f t="shared" si="3"/>
        <v>0.11055487206816826</v>
      </c>
      <c r="T67" s="7">
        <f t="shared" si="3"/>
        <v>1.6658765126864217</v>
      </c>
      <c r="U67" s="7">
        <f t="shared" si="3"/>
        <v>0.13608477824579654</v>
      </c>
      <c r="V67" s="7">
        <f t="shared" si="3"/>
        <v>1.4966950127405454</v>
      </c>
      <c r="W67" s="7">
        <f t="shared" si="3"/>
        <v>5.1062519149191382E-2</v>
      </c>
      <c r="X67" s="7">
        <f t="shared" si="3"/>
        <v>0.20347962371775771</v>
      </c>
      <c r="Y67" s="7">
        <f t="shared" si="3"/>
        <v>-0.35886297838308712</v>
      </c>
      <c r="Z67" s="7">
        <f t="shared" si="3"/>
        <v>0.28569457877881571</v>
      </c>
      <c r="AA67" s="11">
        <f t="shared" si="3"/>
        <v>-0.64971554917103136</v>
      </c>
      <c r="AC67" s="10"/>
      <c r="AN67" s="98"/>
      <c r="AO67" s="157"/>
      <c r="AZ67" s="98"/>
    </row>
    <row r="68" spans="1:52" x14ac:dyDescent="0.2">
      <c r="A68" s="3" t="s">
        <v>44</v>
      </c>
      <c r="B68" s="1" t="s">
        <v>45</v>
      </c>
      <c r="C68" s="14">
        <v>119.44159999999999</v>
      </c>
      <c r="D68" s="10">
        <v>119.7183</v>
      </c>
      <c r="E68" s="7">
        <v>119.8767</v>
      </c>
      <c r="F68" s="7">
        <v>118.711</v>
      </c>
      <c r="G68" s="7">
        <v>118.50879999999999</v>
      </c>
      <c r="H68" s="7">
        <v>118.7032</v>
      </c>
      <c r="I68" s="7">
        <v>119.06875610351563</v>
      </c>
      <c r="J68" s="7">
        <v>118.75685882568359</v>
      </c>
      <c r="K68" s="7">
        <v>119.55270385742188</v>
      </c>
      <c r="L68" s="7">
        <v>118.8501</v>
      </c>
      <c r="M68" s="7">
        <v>119.6798</v>
      </c>
      <c r="N68" s="7">
        <v>120.13939999999999</v>
      </c>
      <c r="O68" s="7">
        <v>120.13939999999999</v>
      </c>
      <c r="P68" s="10">
        <f t="shared" si="3"/>
        <v>0.23166133072564776</v>
      </c>
      <c r="Q68" s="7">
        <f t="shared" si="3"/>
        <v>0.13231059913146137</v>
      </c>
      <c r="R68" s="7">
        <f t="shared" si="3"/>
        <v>-0.97241582392575132</v>
      </c>
      <c r="S68" s="7">
        <f t="shared" si="3"/>
        <v>-0.17032962404495358</v>
      </c>
      <c r="T68" s="7">
        <f t="shared" si="3"/>
        <v>0.16403845115299598</v>
      </c>
      <c r="U68" s="7">
        <f t="shared" si="3"/>
        <v>0.30795808665278579</v>
      </c>
      <c r="V68" s="7">
        <f t="shared" si="3"/>
        <v>-0.261947204320229</v>
      </c>
      <c r="W68" s="7">
        <f t="shared" si="3"/>
        <v>0.67014658320194931</v>
      </c>
      <c r="X68" s="7">
        <f t="shared" si="3"/>
        <v>-0.58769382435699669</v>
      </c>
      <c r="Y68" s="7">
        <f t="shared" si="3"/>
        <v>0.69810626999893366</v>
      </c>
      <c r="Z68" s="7">
        <f t="shared" si="3"/>
        <v>0.38402470592363513</v>
      </c>
      <c r="AA68" s="11">
        <f t="shared" si="3"/>
        <v>0</v>
      </c>
      <c r="AC68" s="10"/>
      <c r="AN68" s="98"/>
      <c r="AO68" s="157"/>
      <c r="AZ68" s="98"/>
    </row>
    <row r="69" spans="1:52" x14ac:dyDescent="0.2">
      <c r="A69" s="3" t="s">
        <v>46</v>
      </c>
      <c r="B69" s="1" t="s">
        <v>71</v>
      </c>
      <c r="C69" s="14">
        <v>120.21899999999999</v>
      </c>
      <c r="D69" s="10">
        <v>121.3903</v>
      </c>
      <c r="E69" s="7">
        <v>122.3439</v>
      </c>
      <c r="F69" s="7">
        <v>123.1425</v>
      </c>
      <c r="G69" s="7">
        <v>123.1426</v>
      </c>
      <c r="H69" s="7">
        <v>123.1426</v>
      </c>
      <c r="I69" s="7">
        <v>123.142578125</v>
      </c>
      <c r="J69" s="7">
        <v>123.16349029541016</v>
      </c>
      <c r="K69" s="7">
        <v>123.16349029541016</v>
      </c>
      <c r="L69" s="7">
        <v>123.1635</v>
      </c>
      <c r="M69" s="7">
        <v>124.80249999999999</v>
      </c>
      <c r="N69" s="7">
        <v>126.9954</v>
      </c>
      <c r="O69" s="7">
        <v>126.9954</v>
      </c>
      <c r="P69" s="10">
        <f t="shared" si="3"/>
        <v>0.97430522629534633</v>
      </c>
      <c r="Q69" s="7">
        <f t="shared" si="3"/>
        <v>0.78556523873819295</v>
      </c>
      <c r="R69" s="7">
        <f t="shared" si="3"/>
        <v>0.65275015754769405</v>
      </c>
      <c r="S69" s="7">
        <f t="shared" si="3"/>
        <v>8.1206732040781747E-5</v>
      </c>
      <c r="T69" s="7">
        <f t="shared" si="3"/>
        <v>0</v>
      </c>
      <c r="U69" s="7">
        <f t="shared" si="3"/>
        <v>-1.7763958209112323E-5</v>
      </c>
      <c r="V69" s="7">
        <f t="shared" si="3"/>
        <v>1.6982079414423701E-2</v>
      </c>
      <c r="W69" s="7">
        <f t="shared" si="3"/>
        <v>0</v>
      </c>
      <c r="X69" s="7">
        <f t="shared" si="3"/>
        <v>7.8794371770106929E-6</v>
      </c>
      <c r="Y69" s="7">
        <f t="shared" si="3"/>
        <v>1.3307513995623668</v>
      </c>
      <c r="Z69" s="7">
        <f t="shared" si="3"/>
        <v>1.7570962120149907</v>
      </c>
      <c r="AA69" s="11">
        <f t="shared" si="3"/>
        <v>0</v>
      </c>
      <c r="AC69" s="10"/>
      <c r="AN69" s="98"/>
      <c r="AO69" s="157"/>
      <c r="AZ69" s="98"/>
    </row>
    <row r="70" spans="1:52" x14ac:dyDescent="0.2">
      <c r="A70" s="56" t="s">
        <v>47</v>
      </c>
      <c r="B70" s="48" t="s">
        <v>48</v>
      </c>
      <c r="C70" s="26">
        <v>108.6163</v>
      </c>
      <c r="D70" s="21">
        <v>107.767</v>
      </c>
      <c r="E70" s="20">
        <v>106.8139</v>
      </c>
      <c r="F70" s="20">
        <v>105.3095</v>
      </c>
      <c r="G70" s="20">
        <v>102.5774</v>
      </c>
      <c r="H70" s="20">
        <v>101.9563</v>
      </c>
      <c r="I70" s="20">
        <v>101.41452789306641</v>
      </c>
      <c r="J70" s="20">
        <v>98.657089233398438</v>
      </c>
      <c r="K70" s="20">
        <v>99.048416137695313</v>
      </c>
      <c r="L70" s="20">
        <v>102.0595</v>
      </c>
      <c r="M70" s="20">
        <v>101.6105</v>
      </c>
      <c r="N70" s="20">
        <v>98.278270000000006</v>
      </c>
      <c r="O70" s="20">
        <v>96.940060000000003</v>
      </c>
      <c r="P70" s="21">
        <f t="shared" si="3"/>
        <v>-0.78192683786871731</v>
      </c>
      <c r="Q70" s="20">
        <f t="shared" si="3"/>
        <v>-0.88440802843170185</v>
      </c>
      <c r="R70" s="20">
        <f t="shared" si="3"/>
        <v>-1.4084309251885794</v>
      </c>
      <c r="S70" s="20">
        <f t="shared" si="3"/>
        <v>-2.5943528361638815</v>
      </c>
      <c r="T70" s="20">
        <f t="shared" si="3"/>
        <v>-0.60549399770319623</v>
      </c>
      <c r="U70" s="20">
        <f t="shared" si="3"/>
        <v>-0.53137678292914958</v>
      </c>
      <c r="V70" s="20">
        <f t="shared" si="3"/>
        <v>-2.7189779580450937</v>
      </c>
      <c r="W70" s="20">
        <f t="shared" si="3"/>
        <v>0.39665360830896973</v>
      </c>
      <c r="X70" s="20">
        <f t="shared" si="3"/>
        <v>3.0400121271184521</v>
      </c>
      <c r="Y70" s="20">
        <f t="shared" si="3"/>
        <v>-0.43993944708723648</v>
      </c>
      <c r="Z70" s="20">
        <f t="shared" si="3"/>
        <v>-3.2794150210854149</v>
      </c>
      <c r="AA70" s="19">
        <f t="shared" si="3"/>
        <v>-1.3616540055090547</v>
      </c>
      <c r="AB70" s="7">
        <f>(AB52/AB54)*100</f>
        <v>101.84636176020108</v>
      </c>
      <c r="AC70" s="10"/>
      <c r="AN70" s="98"/>
      <c r="AO70" s="157"/>
      <c r="AZ70" s="98"/>
    </row>
    <row r="71" spans="1:52" x14ac:dyDescent="0.2">
      <c r="A71" s="56"/>
      <c r="B71" s="48" t="s">
        <v>73</v>
      </c>
      <c r="C71" s="26">
        <v>115.29649999999999</v>
      </c>
      <c r="D71" s="21">
        <v>115.4174</v>
      </c>
      <c r="E71" s="20">
        <v>113.6947</v>
      </c>
      <c r="F71" s="20">
        <v>112.25790000000001</v>
      </c>
      <c r="G71" s="20">
        <v>109.6493</v>
      </c>
      <c r="H71" s="20">
        <v>109.065</v>
      </c>
      <c r="I71" s="20">
        <v>108.19751739501953</v>
      </c>
      <c r="J71" s="20">
        <v>105.68118286132813</v>
      </c>
      <c r="K71" s="20">
        <v>105.67442321777344</v>
      </c>
      <c r="L71" s="20">
        <v>108.1327</v>
      </c>
      <c r="M71" s="20">
        <v>107.3883</v>
      </c>
      <c r="N71" s="20">
        <v>103.5132</v>
      </c>
      <c r="O71" s="20">
        <v>102.4718</v>
      </c>
      <c r="P71" s="21">
        <f t="shared" si="3"/>
        <v>0.10486007814634964</v>
      </c>
      <c r="Q71" s="20">
        <f t="shared" si="3"/>
        <v>-1.4925825742045853</v>
      </c>
      <c r="R71" s="20">
        <f t="shared" si="3"/>
        <v>-1.2637352488726308</v>
      </c>
      <c r="S71" s="20">
        <f t="shared" si="3"/>
        <v>-2.3237562790681188</v>
      </c>
      <c r="T71" s="20">
        <f t="shared" si="3"/>
        <v>-0.53288073886472498</v>
      </c>
      <c r="U71" s="20">
        <f t="shared" si="3"/>
        <v>-0.79538129095536281</v>
      </c>
      <c r="V71" s="20">
        <f t="shared" si="3"/>
        <v>-2.3256860178265386</v>
      </c>
      <c r="W71" s="20">
        <f t="shared" si="3"/>
        <v>-6.3962603101796406E-3</v>
      </c>
      <c r="X71" s="20">
        <f t="shared" si="3"/>
        <v>2.3262741421929083</v>
      </c>
      <c r="Y71" s="20">
        <f t="shared" si="3"/>
        <v>-0.68841340316111488</v>
      </c>
      <c r="Z71" s="20">
        <f t="shared" si="3"/>
        <v>-3.60849366271745</v>
      </c>
      <c r="AA71" s="19">
        <f t="shared" si="3"/>
        <v>-1.0060552663814817</v>
      </c>
      <c r="AB71" s="7">
        <f>(AB52/AB63)*100</f>
        <v>108.39149284872364</v>
      </c>
      <c r="AC71" s="10"/>
      <c r="AN71" s="98"/>
      <c r="AO71" s="157"/>
      <c r="AZ71" s="98"/>
    </row>
    <row r="72" spans="1:52" ht="18" customHeight="1" x14ac:dyDescent="0.2">
      <c r="B72" s="22" t="s">
        <v>60</v>
      </c>
      <c r="C72" s="27"/>
      <c r="D72" s="24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4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5"/>
      <c r="AC72" s="10"/>
      <c r="AN72" s="98"/>
      <c r="AO72" s="157"/>
      <c r="AZ72" s="98"/>
    </row>
    <row r="73" spans="1:52" x14ac:dyDescent="0.2">
      <c r="A73" s="56" t="s">
        <v>14</v>
      </c>
      <c r="B73" s="48" t="s">
        <v>15</v>
      </c>
      <c r="C73" s="26">
        <v>121.72110000000001</v>
      </c>
      <c r="D73" s="21">
        <v>121.2766</v>
      </c>
      <c r="E73" s="20">
        <v>121.4961</v>
      </c>
      <c r="F73" s="20">
        <v>121.5341</v>
      </c>
      <c r="G73" s="20">
        <v>121.8215</v>
      </c>
      <c r="H73" s="20">
        <v>124.58839999999999</v>
      </c>
      <c r="I73" s="20">
        <v>126.51251983642578</v>
      </c>
      <c r="J73" s="20">
        <v>126.82694244384766</v>
      </c>
      <c r="K73" s="20">
        <v>128.04203796386719</v>
      </c>
      <c r="L73" s="20">
        <v>126.6712</v>
      </c>
      <c r="M73" s="20">
        <v>126.2482</v>
      </c>
      <c r="N73" s="20">
        <v>125.42829999999999</v>
      </c>
      <c r="O73" s="20">
        <v>125.70010000000001</v>
      </c>
      <c r="P73" s="21">
        <f t="shared" ref="P73:AA94" si="4">(D73-C73)/C73*100</f>
        <v>-0.36517908563100809</v>
      </c>
      <c r="Q73" s="20">
        <f t="shared" si="4"/>
        <v>0.18099122171960333</v>
      </c>
      <c r="R73" s="20">
        <f t="shared" si="4"/>
        <v>3.1276724108836994E-2</v>
      </c>
      <c r="S73" s="20">
        <f t="shared" si="4"/>
        <v>0.23647684065624808</v>
      </c>
      <c r="T73" s="20">
        <f t="shared" si="4"/>
        <v>2.2712739541049753</v>
      </c>
      <c r="U73" s="20">
        <f t="shared" si="4"/>
        <v>1.5443812075809533</v>
      </c>
      <c r="V73" s="20">
        <f t="shared" si="4"/>
        <v>0.24853082353304429</v>
      </c>
      <c r="W73" s="20">
        <f t="shared" si="4"/>
        <v>0.95807365265271771</v>
      </c>
      <c r="X73" s="20">
        <f t="shared" si="4"/>
        <v>-1.0706155460084383</v>
      </c>
      <c r="Y73" s="20">
        <f t="shared" si="4"/>
        <v>-0.33393541704823343</v>
      </c>
      <c r="Z73" s="20">
        <f t="shared" si="4"/>
        <v>-0.64943500184557412</v>
      </c>
      <c r="AA73" s="19">
        <f t="shared" si="4"/>
        <v>0.21669750765976512</v>
      </c>
      <c r="AB73" s="7">
        <f>AVERAGE(D73:O73)</f>
        <v>124.67883335367839</v>
      </c>
      <c r="AC73" s="10"/>
      <c r="AN73" s="98"/>
      <c r="AO73" s="157"/>
      <c r="AZ73" s="98"/>
    </row>
    <row r="74" spans="1:52" x14ac:dyDescent="0.2">
      <c r="A74" s="3" t="s">
        <v>16</v>
      </c>
      <c r="B74" s="1" t="s">
        <v>54</v>
      </c>
      <c r="C74" s="14">
        <v>126.2704</v>
      </c>
      <c r="D74" s="10">
        <v>125.1331</v>
      </c>
      <c r="E74" s="7">
        <v>125.3237</v>
      </c>
      <c r="F74" s="7">
        <v>125.40819999999999</v>
      </c>
      <c r="G74" s="7">
        <v>125.3648</v>
      </c>
      <c r="H74" s="7">
        <v>128.6985</v>
      </c>
      <c r="I74" s="7">
        <v>131.00778198242188</v>
      </c>
      <c r="J74" s="7">
        <v>130.87130737304688</v>
      </c>
      <c r="K74" s="7">
        <v>133.4815673828125</v>
      </c>
      <c r="L74" s="7">
        <v>132.6713</v>
      </c>
      <c r="M74" s="7">
        <v>132.73009999999999</v>
      </c>
      <c r="N74" s="7">
        <v>132.14529999999999</v>
      </c>
      <c r="O74" s="7">
        <v>132.5275</v>
      </c>
      <c r="P74" s="10">
        <f t="shared" si="4"/>
        <v>-0.90068614655532586</v>
      </c>
      <c r="Q74" s="7">
        <f t="shared" si="4"/>
        <v>0.15231781199379174</v>
      </c>
      <c r="R74" s="7">
        <f t="shared" si="4"/>
        <v>6.7425395196591992E-2</v>
      </c>
      <c r="S74" s="7">
        <f t="shared" si="4"/>
        <v>-3.4606987421868129E-2</v>
      </c>
      <c r="T74" s="7">
        <f t="shared" si="4"/>
        <v>2.6591993924929431</v>
      </c>
      <c r="U74" s="7">
        <f t="shared" si="4"/>
        <v>1.7943348076487911</v>
      </c>
      <c r="V74" s="7">
        <f t="shared" si="4"/>
        <v>-0.10417290279237888</v>
      </c>
      <c r="W74" s="7">
        <f t="shared" si="4"/>
        <v>1.9945242866147233</v>
      </c>
      <c r="X74" s="7">
        <f t="shared" si="4"/>
        <v>-0.60702567305696042</v>
      </c>
      <c r="Y74" s="7">
        <f t="shared" si="4"/>
        <v>4.432006017879591E-2</v>
      </c>
      <c r="Z74" s="7">
        <f t="shared" si="4"/>
        <v>-0.44059335448402537</v>
      </c>
      <c r="AA74" s="11">
        <f t="shared" si="4"/>
        <v>0.28922708563983107</v>
      </c>
      <c r="AC74" s="10"/>
      <c r="AN74" s="98"/>
      <c r="AO74" s="157"/>
      <c r="AZ74" s="98"/>
    </row>
    <row r="75" spans="1:52" x14ac:dyDescent="0.2">
      <c r="A75" s="3" t="s">
        <v>18</v>
      </c>
      <c r="B75" s="1" t="s">
        <v>55</v>
      </c>
      <c r="C75" s="14">
        <v>128.66900000000001</v>
      </c>
      <c r="D75" s="10">
        <v>129.18879999999999</v>
      </c>
      <c r="E75" s="7">
        <v>129.50370000000001</v>
      </c>
      <c r="F75" s="7">
        <v>130.14179999999999</v>
      </c>
      <c r="G75" s="7">
        <v>129.91669999999999</v>
      </c>
      <c r="H75" s="7">
        <v>132.6019</v>
      </c>
      <c r="I75" s="7">
        <v>135.00283813476563</v>
      </c>
      <c r="J75" s="7">
        <v>134.66014099121094</v>
      </c>
      <c r="K75" s="7">
        <v>136.51756286621094</v>
      </c>
      <c r="L75" s="7">
        <v>134.94159999999999</v>
      </c>
      <c r="M75" s="7">
        <v>134.85059999999999</v>
      </c>
      <c r="N75" s="7">
        <v>134.66679999999999</v>
      </c>
      <c r="O75" s="7">
        <v>134.66679999999999</v>
      </c>
      <c r="P75" s="10">
        <f t="shared" si="4"/>
        <v>0.403982311201591</v>
      </c>
      <c r="Q75" s="7">
        <f t="shared" si="4"/>
        <v>0.24375178034010911</v>
      </c>
      <c r="R75" s="7">
        <f t="shared" si="4"/>
        <v>0.49272723482030256</v>
      </c>
      <c r="S75" s="7">
        <f t="shared" si="4"/>
        <v>-0.17296518105635364</v>
      </c>
      <c r="T75" s="7">
        <f t="shared" si="4"/>
        <v>2.0668628436529017</v>
      </c>
      <c r="U75" s="7">
        <f t="shared" si="4"/>
        <v>1.8106362991522931</v>
      </c>
      <c r="V75" s="7">
        <f t="shared" si="4"/>
        <v>-0.25384439933965869</v>
      </c>
      <c r="W75" s="7">
        <f t="shared" si="4"/>
        <v>1.379340509617639</v>
      </c>
      <c r="X75" s="7">
        <f t="shared" si="4"/>
        <v>-1.1544030182808116</v>
      </c>
      <c r="Y75" s="7">
        <f t="shared" si="4"/>
        <v>-6.7436579972379312E-2</v>
      </c>
      <c r="Z75" s="7">
        <f t="shared" si="4"/>
        <v>-0.13629898569230756</v>
      </c>
      <c r="AA75" s="11">
        <f t="shared" si="4"/>
        <v>0</v>
      </c>
      <c r="AC75" s="10"/>
      <c r="AN75" s="98"/>
      <c r="AO75" s="157"/>
      <c r="AZ75" s="98"/>
    </row>
    <row r="76" spans="1:52" x14ac:dyDescent="0.2">
      <c r="A76" s="3" t="s">
        <v>56</v>
      </c>
      <c r="B76" s="1" t="s">
        <v>57</v>
      </c>
      <c r="C76" s="14">
        <v>110.03700000000001</v>
      </c>
      <c r="D76" s="10">
        <v>110.19240000000001</v>
      </c>
      <c r="E76" s="7">
        <v>110.462</v>
      </c>
      <c r="F76" s="7">
        <v>110.1698</v>
      </c>
      <c r="G76" s="7">
        <v>111.3274</v>
      </c>
      <c r="H76" s="7">
        <v>113.52670000000001</v>
      </c>
      <c r="I76" s="7">
        <v>114.74600982666016</v>
      </c>
      <c r="J76" s="7">
        <v>115.91514587402344</v>
      </c>
      <c r="K76" s="7">
        <v>114.15544891357422</v>
      </c>
      <c r="L76" s="7">
        <v>111.70480000000001</v>
      </c>
      <c r="M76" s="7">
        <v>110.1872</v>
      </c>
      <c r="N76" s="7">
        <v>108.60420000000001</v>
      </c>
      <c r="O76" s="7">
        <v>108.83029999999999</v>
      </c>
      <c r="P76" s="10">
        <f t="shared" si="4"/>
        <v>0.14122522424275488</v>
      </c>
      <c r="Q76" s="7">
        <f t="shared" si="4"/>
        <v>0.24466297131199333</v>
      </c>
      <c r="R76" s="7">
        <f t="shared" si="4"/>
        <v>-0.26452535713639824</v>
      </c>
      <c r="S76" s="7">
        <f t="shared" si="4"/>
        <v>1.0507416733079322</v>
      </c>
      <c r="T76" s="7">
        <f t="shared" si="4"/>
        <v>1.9755244441170889</v>
      </c>
      <c r="U76" s="7">
        <f t="shared" si="4"/>
        <v>1.0740291285311305</v>
      </c>
      <c r="V76" s="7">
        <f t="shared" si="4"/>
        <v>1.0188903728586503</v>
      </c>
      <c r="W76" s="7">
        <f t="shared" si="4"/>
        <v>-1.518090623257859</v>
      </c>
      <c r="X76" s="7">
        <f t="shared" si="4"/>
        <v>-2.1467647290578054</v>
      </c>
      <c r="Y76" s="7">
        <f t="shared" si="4"/>
        <v>-1.3585808309043135</v>
      </c>
      <c r="Z76" s="7">
        <f t="shared" si="4"/>
        <v>-1.4366459988092974</v>
      </c>
      <c r="AA76" s="11">
        <f t="shared" si="4"/>
        <v>0.20818716034922052</v>
      </c>
      <c r="AC76" s="10"/>
      <c r="AN76" s="98"/>
      <c r="AO76" s="157"/>
      <c r="AZ76" s="98"/>
    </row>
    <row r="77" spans="1:52" x14ac:dyDescent="0.2">
      <c r="A77" s="3" t="s">
        <v>58</v>
      </c>
      <c r="B77" s="1" t="s">
        <v>59</v>
      </c>
      <c r="C77" s="14">
        <v>124.2559</v>
      </c>
      <c r="D77" s="10">
        <v>125.3867</v>
      </c>
      <c r="E77" s="7">
        <v>125.38679999999999</v>
      </c>
      <c r="F77" s="7">
        <v>125.38679999999999</v>
      </c>
      <c r="G77" s="7">
        <v>125.38679999999999</v>
      </c>
      <c r="H77" s="7">
        <v>125.5719</v>
      </c>
      <c r="I77" s="7">
        <v>126.30786895751953</v>
      </c>
      <c r="J77" s="7">
        <v>128.08238220214844</v>
      </c>
      <c r="K77" s="7">
        <v>130.1624755859375</v>
      </c>
      <c r="L77" s="7">
        <v>129.60290000000001</v>
      </c>
      <c r="M77" s="7">
        <v>129.6035</v>
      </c>
      <c r="N77" s="7">
        <v>129.1695</v>
      </c>
      <c r="O77" s="7">
        <v>129.18809999999999</v>
      </c>
      <c r="P77" s="10">
        <f t="shared" si="4"/>
        <v>0.91005738962898974</v>
      </c>
      <c r="Q77" s="7">
        <f t="shared" si="4"/>
        <v>7.975327525894596E-5</v>
      </c>
      <c r="R77" s="7">
        <f t="shared" si="4"/>
        <v>0</v>
      </c>
      <c r="S77" s="7">
        <f t="shared" si="4"/>
        <v>0</v>
      </c>
      <c r="T77" s="7">
        <f t="shared" si="4"/>
        <v>0.14762319478605851</v>
      </c>
      <c r="U77" s="7">
        <f t="shared" si="4"/>
        <v>0.58609367025547254</v>
      </c>
      <c r="V77" s="7">
        <f t="shared" si="4"/>
        <v>1.4049110789967638</v>
      </c>
      <c r="W77" s="7">
        <f t="shared" si="4"/>
        <v>1.6240277140583754</v>
      </c>
      <c r="X77" s="7">
        <f t="shared" si="4"/>
        <v>-0.42990545732824864</v>
      </c>
      <c r="Y77" s="7">
        <f t="shared" si="4"/>
        <v>4.6295260367746108E-4</v>
      </c>
      <c r="Z77" s="7">
        <f t="shared" si="4"/>
        <v>-0.33486749972029883</v>
      </c>
      <c r="AA77" s="11">
        <f t="shared" si="4"/>
        <v>1.4399684135954832E-2</v>
      </c>
      <c r="AC77" s="10"/>
      <c r="AN77" s="98"/>
      <c r="AO77" s="157"/>
      <c r="AZ77" s="98"/>
    </row>
    <row r="78" spans="1:52" x14ac:dyDescent="0.2">
      <c r="A78" s="56" t="s">
        <v>20</v>
      </c>
      <c r="B78" s="48" t="s">
        <v>21</v>
      </c>
      <c r="C78" s="26">
        <v>122.5548</v>
      </c>
      <c r="D78" s="21">
        <v>123.5979</v>
      </c>
      <c r="E78" s="20">
        <v>123.54640000000001</v>
      </c>
      <c r="F78" s="20">
        <v>123.8128</v>
      </c>
      <c r="G78" s="20">
        <v>124.3519</v>
      </c>
      <c r="H78" s="20">
        <v>125.2161</v>
      </c>
      <c r="I78" s="20">
        <v>125.13288116455078</v>
      </c>
      <c r="J78" s="20">
        <v>125.80245208740234</v>
      </c>
      <c r="K78" s="20">
        <v>125.78528594970703</v>
      </c>
      <c r="L78" s="20">
        <v>125.1895</v>
      </c>
      <c r="M78" s="20">
        <v>125.5076</v>
      </c>
      <c r="N78" s="20">
        <v>126.0277</v>
      </c>
      <c r="O78" s="20">
        <v>126.3271</v>
      </c>
      <c r="P78" s="21">
        <f t="shared" si="4"/>
        <v>0.85112945392591344</v>
      </c>
      <c r="Q78" s="20">
        <f t="shared" si="4"/>
        <v>-4.1667374607489378E-2</v>
      </c>
      <c r="R78" s="20">
        <f t="shared" si="4"/>
        <v>0.21562748894341735</v>
      </c>
      <c r="S78" s="20">
        <f t="shared" si="4"/>
        <v>0.4354154013155383</v>
      </c>
      <c r="T78" s="20">
        <f t="shared" si="4"/>
        <v>0.69496324543492838</v>
      </c>
      <c r="U78" s="20">
        <f t="shared" si="4"/>
        <v>-6.6460172013995039E-2</v>
      </c>
      <c r="V78" s="20">
        <f t="shared" si="4"/>
        <v>0.53508791344064965</v>
      </c>
      <c r="W78" s="20">
        <f t="shared" si="4"/>
        <v>-1.3645312480384864E-2</v>
      </c>
      <c r="X78" s="20">
        <f t="shared" si="4"/>
        <v>-0.47365313455283642</v>
      </c>
      <c r="Y78" s="20">
        <f t="shared" si="4"/>
        <v>0.25409479229488191</v>
      </c>
      <c r="Z78" s="20">
        <f t="shared" si="4"/>
        <v>0.4143972157861352</v>
      </c>
      <c r="AA78" s="19">
        <f t="shared" si="4"/>
        <v>0.2375668206275332</v>
      </c>
      <c r="AB78" s="7">
        <f>AVERAGE(D78:O78)</f>
        <v>125.02480160013835</v>
      </c>
      <c r="AC78" s="10"/>
      <c r="AN78" s="98"/>
      <c r="AO78" s="157"/>
      <c r="AZ78" s="98"/>
    </row>
    <row r="79" spans="1:52" x14ac:dyDescent="0.2">
      <c r="A79" s="56" t="s">
        <v>22</v>
      </c>
      <c r="B79" s="48" t="s">
        <v>23</v>
      </c>
      <c r="C79" s="26">
        <v>131.70869999999999</v>
      </c>
      <c r="D79" s="21">
        <v>133.59540000000001</v>
      </c>
      <c r="E79" s="20">
        <v>133.59030000000001</v>
      </c>
      <c r="F79" s="20">
        <v>134.17920000000001</v>
      </c>
      <c r="G79" s="20">
        <v>135.06630000000001</v>
      </c>
      <c r="H79" s="20">
        <v>135.8142</v>
      </c>
      <c r="I79" s="20">
        <v>135.40792846679688</v>
      </c>
      <c r="J79" s="20">
        <v>136.79435729980469</v>
      </c>
      <c r="K79" s="20">
        <v>136.25343322753906</v>
      </c>
      <c r="L79" s="20">
        <v>135.19309999999999</v>
      </c>
      <c r="M79" s="20">
        <v>135.286</v>
      </c>
      <c r="N79" s="20">
        <v>135.95939999999999</v>
      </c>
      <c r="O79" s="20">
        <v>136.3561</v>
      </c>
      <c r="P79" s="21">
        <f t="shared" si="4"/>
        <v>1.4324794034107231</v>
      </c>
      <c r="Q79" s="20">
        <f t="shared" si="4"/>
        <v>-3.8174967102151511E-3</v>
      </c>
      <c r="R79" s="20">
        <f t="shared" si="4"/>
        <v>0.44082541921082236</v>
      </c>
      <c r="S79" s="20">
        <f t="shared" si="4"/>
        <v>0.6611307862917678</v>
      </c>
      <c r="T79" s="20">
        <f t="shared" si="4"/>
        <v>0.5537280579981736</v>
      </c>
      <c r="U79" s="20">
        <f t="shared" si="4"/>
        <v>-0.29913774347831418</v>
      </c>
      <c r="V79" s="20">
        <f t="shared" si="4"/>
        <v>1.0238904388436725</v>
      </c>
      <c r="W79" s="20">
        <f t="shared" si="4"/>
        <v>-0.39542864409246897</v>
      </c>
      <c r="X79" s="20">
        <f t="shared" si="4"/>
        <v>-0.77820661279657555</v>
      </c>
      <c r="Y79" s="20">
        <f t="shared" si="4"/>
        <v>6.8716524733891324E-2</v>
      </c>
      <c r="Z79" s="20">
        <f t="shared" si="4"/>
        <v>0.49776030040062291</v>
      </c>
      <c r="AA79" s="19">
        <f t="shared" si="4"/>
        <v>0.29177828086914909</v>
      </c>
      <c r="AC79" s="10"/>
      <c r="AN79" s="98"/>
      <c r="AO79" s="157"/>
      <c r="AZ79" s="98"/>
    </row>
    <row r="80" spans="1:52" x14ac:dyDescent="0.2">
      <c r="A80" s="3" t="s">
        <v>24</v>
      </c>
      <c r="B80" s="1" t="s">
        <v>25</v>
      </c>
      <c r="C80" s="14">
        <v>137.89109999999999</v>
      </c>
      <c r="D80" s="10">
        <v>141.40459999999999</v>
      </c>
      <c r="E80" s="7">
        <v>141.04580000000001</v>
      </c>
      <c r="F80" s="7">
        <v>141.92740000000001</v>
      </c>
      <c r="G80" s="7">
        <v>143.2722</v>
      </c>
      <c r="H80" s="7">
        <v>144.1995</v>
      </c>
      <c r="I80" s="7">
        <v>142.51850891113281</v>
      </c>
      <c r="J80" s="7">
        <v>144.8792724609375</v>
      </c>
      <c r="K80" s="7">
        <v>143.13389587402344</v>
      </c>
      <c r="L80" s="7">
        <v>140.2166</v>
      </c>
      <c r="M80" s="7">
        <v>139.84389999999999</v>
      </c>
      <c r="N80" s="7">
        <v>140.65819999999999</v>
      </c>
      <c r="O80" s="7">
        <v>141.30690000000001</v>
      </c>
      <c r="P80" s="10">
        <f t="shared" si="4"/>
        <v>2.5480252170009474</v>
      </c>
      <c r="Q80" s="7">
        <f t="shared" si="4"/>
        <v>-0.25373997734159554</v>
      </c>
      <c r="R80" s="7">
        <f t="shared" si="4"/>
        <v>0.62504519808458792</v>
      </c>
      <c r="S80" s="7">
        <f t="shared" si="4"/>
        <v>0.94752669322484051</v>
      </c>
      <c r="T80" s="7">
        <f t="shared" si="4"/>
        <v>0.6472295392965296</v>
      </c>
      <c r="U80" s="7">
        <f t="shared" si="4"/>
        <v>-1.1657398873554956</v>
      </c>
      <c r="V80" s="7">
        <f t="shared" si="4"/>
        <v>1.6564610223902481</v>
      </c>
      <c r="W80" s="7">
        <f t="shared" si="4"/>
        <v>-1.2047110378640622</v>
      </c>
      <c r="X80" s="7">
        <f t="shared" si="4"/>
        <v>-2.0381586459373957</v>
      </c>
      <c r="Y80" s="7">
        <f t="shared" si="4"/>
        <v>-0.26580305042342267</v>
      </c>
      <c r="Z80" s="7">
        <f t="shared" si="4"/>
        <v>0.58229211284868554</v>
      </c>
      <c r="AA80" s="11">
        <f t="shared" si="4"/>
        <v>0.46118889620371895</v>
      </c>
      <c r="AC80" s="10"/>
      <c r="AN80" s="98"/>
      <c r="AO80" s="157"/>
      <c r="AZ80" s="98"/>
    </row>
    <row r="81" spans="1:52" x14ac:dyDescent="0.2">
      <c r="A81" s="3" t="s">
        <v>26</v>
      </c>
      <c r="B81" s="1" t="s">
        <v>67</v>
      </c>
      <c r="C81" s="14">
        <v>134.47370000000001</v>
      </c>
      <c r="D81" s="10">
        <v>136.27379999999999</v>
      </c>
      <c r="E81" s="7">
        <v>136.36189999999999</v>
      </c>
      <c r="F81" s="7">
        <v>136.54490000000001</v>
      </c>
      <c r="G81" s="7">
        <v>137.3563</v>
      </c>
      <c r="H81" s="7">
        <v>138.45140000000001</v>
      </c>
      <c r="I81" s="7">
        <v>138.82151794433594</v>
      </c>
      <c r="J81" s="7">
        <v>139.46734619140625</v>
      </c>
      <c r="K81" s="7">
        <v>139.83578491210938</v>
      </c>
      <c r="L81" s="7">
        <v>140.32329999999999</v>
      </c>
      <c r="M81" s="7">
        <v>140.65649999999999</v>
      </c>
      <c r="N81" s="7">
        <v>141.12710000000001</v>
      </c>
      <c r="O81" s="7">
        <v>141.22980000000001</v>
      </c>
      <c r="P81" s="10">
        <f t="shared" si="4"/>
        <v>1.3386260659147375</v>
      </c>
      <c r="Q81" s="7">
        <f t="shared" si="4"/>
        <v>6.4649257597569884E-2</v>
      </c>
      <c r="R81" s="7">
        <f t="shared" si="4"/>
        <v>0.13420170883510801</v>
      </c>
      <c r="S81" s="7">
        <f t="shared" si="4"/>
        <v>0.59423676753946275</v>
      </c>
      <c r="T81" s="7">
        <f t="shared" si="4"/>
        <v>0.79726958282947502</v>
      </c>
      <c r="U81" s="7">
        <f t="shared" si="4"/>
        <v>0.26732697851804377</v>
      </c>
      <c r="V81" s="7">
        <f t="shared" si="4"/>
        <v>0.46522200350040399</v>
      </c>
      <c r="W81" s="7">
        <f t="shared" si="4"/>
        <v>0.26417561584449767</v>
      </c>
      <c r="X81" s="7">
        <f t="shared" si="4"/>
        <v>0.34863399822658458</v>
      </c>
      <c r="Y81" s="7">
        <f t="shared" si="4"/>
        <v>0.2374516562823174</v>
      </c>
      <c r="Z81" s="7">
        <f t="shared" si="4"/>
        <v>0.33457394432537335</v>
      </c>
      <c r="AA81" s="11">
        <f t="shared" si="4"/>
        <v>7.2771282057095113E-2</v>
      </c>
      <c r="AC81" s="10"/>
      <c r="AN81" s="98"/>
      <c r="AO81" s="157"/>
      <c r="AZ81" s="98"/>
    </row>
    <row r="82" spans="1:52" x14ac:dyDescent="0.2">
      <c r="A82" s="3" t="s">
        <v>27</v>
      </c>
      <c r="B82" s="1" t="s">
        <v>28</v>
      </c>
      <c r="C82" s="14">
        <v>128.20779999999999</v>
      </c>
      <c r="D82" s="10">
        <v>128.50489999999999</v>
      </c>
      <c r="E82" s="7">
        <v>129.0634</v>
      </c>
      <c r="F82" s="7">
        <v>129.48159999999999</v>
      </c>
      <c r="G82" s="7">
        <v>130.2234</v>
      </c>
      <c r="H82" s="7">
        <v>130.9093</v>
      </c>
      <c r="I82" s="7">
        <v>131.45933532714844</v>
      </c>
      <c r="J82" s="7">
        <v>132.4180908203125</v>
      </c>
      <c r="K82" s="7">
        <v>133.24403381347656</v>
      </c>
      <c r="L82" s="7">
        <v>133.73410000000001</v>
      </c>
      <c r="M82" s="7">
        <v>134.63290000000001</v>
      </c>
      <c r="N82" s="7">
        <v>135.15090000000001</v>
      </c>
      <c r="O82" s="7">
        <v>135.55699999999999</v>
      </c>
      <c r="P82" s="10">
        <f t="shared" si="4"/>
        <v>0.2317331706807233</v>
      </c>
      <c r="Q82" s="7">
        <f t="shared" si="4"/>
        <v>0.43461377737347706</v>
      </c>
      <c r="R82" s="7">
        <f t="shared" si="4"/>
        <v>0.32402679613274143</v>
      </c>
      <c r="S82" s="7">
        <f t="shared" si="4"/>
        <v>0.57289993327238165</v>
      </c>
      <c r="T82" s="7">
        <f t="shared" si="4"/>
        <v>0.52671025330317267</v>
      </c>
      <c r="U82" s="7">
        <f t="shared" si="4"/>
        <v>0.42016520380785455</v>
      </c>
      <c r="V82" s="7">
        <f t="shared" si="4"/>
        <v>0.72931716167445448</v>
      </c>
      <c r="W82" s="7">
        <f t="shared" si="4"/>
        <v>0.62373878678317685</v>
      </c>
      <c r="X82" s="7">
        <f t="shared" si="4"/>
        <v>0.36779596991897989</v>
      </c>
      <c r="Y82" s="7">
        <f t="shared" si="4"/>
        <v>0.6720798958530354</v>
      </c>
      <c r="Z82" s="7">
        <f t="shared" si="4"/>
        <v>0.38474993853656919</v>
      </c>
      <c r="AA82" s="11">
        <f t="shared" si="4"/>
        <v>0.30047894612613074</v>
      </c>
      <c r="AC82" s="10"/>
      <c r="AN82" s="98"/>
      <c r="AO82" s="157"/>
      <c r="AZ82" s="98"/>
    </row>
    <row r="83" spans="1:52" x14ac:dyDescent="0.2">
      <c r="A83" s="3" t="s">
        <v>29</v>
      </c>
      <c r="B83" s="1" t="s">
        <v>30</v>
      </c>
      <c r="C83" s="14">
        <v>126.9589</v>
      </c>
      <c r="D83" s="10">
        <v>127.1606</v>
      </c>
      <c r="E83" s="7">
        <v>127.33199999999999</v>
      </c>
      <c r="F83" s="7">
        <v>127.7791</v>
      </c>
      <c r="G83" s="7">
        <v>127.9953</v>
      </c>
      <c r="H83" s="7">
        <v>128.78319999999999</v>
      </c>
      <c r="I83" s="7">
        <v>131.97413635253906</v>
      </c>
      <c r="J83" s="7">
        <v>131.88172912597656</v>
      </c>
      <c r="K83" s="7">
        <v>131.94644165039063</v>
      </c>
      <c r="L83" s="7">
        <v>131.8691</v>
      </c>
      <c r="M83" s="7">
        <v>132.11590000000001</v>
      </c>
      <c r="N83" s="7">
        <v>133.03899999999999</v>
      </c>
      <c r="O83" s="7">
        <v>133.64070000000001</v>
      </c>
      <c r="P83" s="10">
        <f t="shared" si="4"/>
        <v>0.15887031157327483</v>
      </c>
      <c r="Q83" s="7">
        <f t="shared" si="4"/>
        <v>0.13479017871887308</v>
      </c>
      <c r="R83" s="7">
        <f t="shared" si="4"/>
        <v>0.35112933119719009</v>
      </c>
      <c r="S83" s="7">
        <f t="shared" si="4"/>
        <v>0.16919824916594389</v>
      </c>
      <c r="T83" s="7">
        <f t="shared" si="4"/>
        <v>0.61556947794176298</v>
      </c>
      <c r="U83" s="7">
        <f t="shared" si="4"/>
        <v>2.4777582421768285</v>
      </c>
      <c r="V83" s="7">
        <f t="shared" si="4"/>
        <v>-7.001919399999329E-2</v>
      </c>
      <c r="W83" s="7">
        <f t="shared" si="4"/>
        <v>4.9068604758925743E-2</v>
      </c>
      <c r="X83" s="7">
        <f t="shared" si="4"/>
        <v>-5.8615942516698362E-2</v>
      </c>
      <c r="Y83" s="7">
        <f t="shared" si="4"/>
        <v>0.18715529263489888</v>
      </c>
      <c r="Z83" s="7">
        <f t="shared" si="4"/>
        <v>0.69870469792052026</v>
      </c>
      <c r="AA83" s="11">
        <f t="shared" si="4"/>
        <v>0.45227339351620383</v>
      </c>
      <c r="AC83" s="10"/>
      <c r="AN83" s="98"/>
      <c r="AO83" s="157"/>
      <c r="AZ83" s="98"/>
    </row>
    <row r="84" spans="1:52" x14ac:dyDescent="0.2">
      <c r="A84" s="3" t="s">
        <v>31</v>
      </c>
      <c r="B84" s="1" t="s">
        <v>32</v>
      </c>
      <c r="C84" s="14">
        <v>125.9961</v>
      </c>
      <c r="D84" s="10">
        <v>126.3878</v>
      </c>
      <c r="E84" s="7">
        <v>126.6508</v>
      </c>
      <c r="F84" s="7">
        <v>127.1781</v>
      </c>
      <c r="G84" s="7">
        <v>127.46899999999999</v>
      </c>
      <c r="H84" s="7">
        <v>127.89239999999999</v>
      </c>
      <c r="I84" s="7">
        <v>127.84843444824219</v>
      </c>
      <c r="J84" s="7">
        <v>128.72109985351563</v>
      </c>
      <c r="K84" s="7">
        <v>128.92027282714844</v>
      </c>
      <c r="L84" s="7">
        <v>129.24189999999999</v>
      </c>
      <c r="M84" s="7">
        <v>129.6816</v>
      </c>
      <c r="N84" s="7">
        <v>129.76560000000001</v>
      </c>
      <c r="O84" s="7">
        <v>129.90430000000001</v>
      </c>
      <c r="P84" s="10">
        <f t="shared" si="4"/>
        <v>0.31088263843087216</v>
      </c>
      <c r="Q84" s="7">
        <f t="shared" si="4"/>
        <v>0.20808970486075809</v>
      </c>
      <c r="R84" s="7">
        <f t="shared" si="4"/>
        <v>0.41634162595103763</v>
      </c>
      <c r="S84" s="7">
        <f t="shared" si="4"/>
        <v>0.22873434970328502</v>
      </c>
      <c r="T84" s="7">
        <f t="shared" si="4"/>
        <v>0.33215919164659713</v>
      </c>
      <c r="U84" s="7">
        <f t="shared" si="4"/>
        <v>-3.4376985464192926E-2</v>
      </c>
      <c r="V84" s="7">
        <f t="shared" si="4"/>
        <v>0.68257809259817337</v>
      </c>
      <c r="W84" s="7">
        <f t="shared" si="4"/>
        <v>0.15473218754304538</v>
      </c>
      <c r="X84" s="7">
        <f t="shared" si="4"/>
        <v>0.24947757695391731</v>
      </c>
      <c r="Y84" s="7">
        <f t="shared" si="4"/>
        <v>0.34021474459909379</v>
      </c>
      <c r="Z84" s="7">
        <f t="shared" si="4"/>
        <v>6.4774031165564877E-2</v>
      </c>
      <c r="AA84" s="11">
        <f t="shared" si="4"/>
        <v>0.10688502962264269</v>
      </c>
      <c r="AC84" s="10"/>
      <c r="AN84" s="98"/>
      <c r="AO84" s="157"/>
      <c r="AZ84" s="98"/>
    </row>
    <row r="85" spans="1:52" x14ac:dyDescent="0.2">
      <c r="A85" s="3" t="s">
        <v>33</v>
      </c>
      <c r="B85" s="1" t="s">
        <v>68</v>
      </c>
      <c r="C85" s="14">
        <v>107.35209999999999</v>
      </c>
      <c r="D85" s="10">
        <v>107.5647</v>
      </c>
      <c r="E85" s="7">
        <v>107.56270000000001</v>
      </c>
      <c r="F85" s="7">
        <v>107.752</v>
      </c>
      <c r="G85" s="7">
        <v>107.75879999999999</v>
      </c>
      <c r="H85" s="7">
        <v>107.7681</v>
      </c>
      <c r="I85" s="7">
        <v>108.00910949707031</v>
      </c>
      <c r="J85" s="7">
        <v>109.04304504394531</v>
      </c>
      <c r="K85" s="7">
        <v>109.00742340087891</v>
      </c>
      <c r="L85" s="7">
        <v>108.8935</v>
      </c>
      <c r="M85" s="7">
        <v>108.90519999999999</v>
      </c>
      <c r="N85" s="7">
        <v>109.1387</v>
      </c>
      <c r="O85" s="7">
        <v>109.17789999999999</v>
      </c>
      <c r="P85" s="10">
        <f t="shared" si="4"/>
        <v>0.19803990792914999</v>
      </c>
      <c r="Q85" s="7">
        <f t="shared" si="4"/>
        <v>-1.859346049396632E-3</v>
      </c>
      <c r="R85" s="7">
        <f t="shared" si="4"/>
        <v>0.17599037584589144</v>
      </c>
      <c r="S85" s="7">
        <f t="shared" si="4"/>
        <v>6.3107877347969073E-3</v>
      </c>
      <c r="T85" s="7">
        <f t="shared" si="4"/>
        <v>8.6303856390478554E-3</v>
      </c>
      <c r="U85" s="7">
        <f t="shared" si="4"/>
        <v>0.22363714036928226</v>
      </c>
      <c r="V85" s="7">
        <f t="shared" si="4"/>
        <v>0.95726698580275293</v>
      </c>
      <c r="W85" s="7">
        <f t="shared" si="4"/>
        <v>-3.2667505801998113E-2</v>
      </c>
      <c r="X85" s="7">
        <f t="shared" si="4"/>
        <v>-0.10450976394510819</v>
      </c>
      <c r="Y85" s="7">
        <f t="shared" si="4"/>
        <v>1.0744442964906533E-2</v>
      </c>
      <c r="Z85" s="7">
        <f t="shared" si="4"/>
        <v>0.21440665826793071</v>
      </c>
      <c r="AA85" s="11">
        <f t="shared" si="4"/>
        <v>3.5917598432081296E-2</v>
      </c>
      <c r="AC85" s="10"/>
      <c r="AN85" s="98"/>
      <c r="AO85" s="157"/>
      <c r="AZ85" s="98"/>
    </row>
    <row r="86" spans="1:52" x14ac:dyDescent="0.2">
      <c r="A86" s="3" t="s">
        <v>34</v>
      </c>
      <c r="B86" s="1" t="s">
        <v>35</v>
      </c>
      <c r="C86" s="14">
        <v>122.9469</v>
      </c>
      <c r="D86" s="10">
        <v>122.8407</v>
      </c>
      <c r="E86" s="7">
        <v>123.1403</v>
      </c>
      <c r="F86" s="7">
        <v>123.7764</v>
      </c>
      <c r="G86" s="7">
        <v>124.1443</v>
      </c>
      <c r="H86" s="7">
        <v>124.1712</v>
      </c>
      <c r="I86" s="7">
        <v>124.24314880371094</v>
      </c>
      <c r="J86" s="7">
        <v>124.73392486572266</v>
      </c>
      <c r="K86" s="7">
        <v>124.75570678710938</v>
      </c>
      <c r="L86" s="7">
        <v>124.7786</v>
      </c>
      <c r="M86" s="7">
        <v>125.07769999999999</v>
      </c>
      <c r="N86" s="7">
        <v>126.04519999999999</v>
      </c>
      <c r="O86" s="7">
        <v>126.1795</v>
      </c>
      <c r="P86" s="10">
        <f t="shared" si="4"/>
        <v>-8.6378753754670662E-2</v>
      </c>
      <c r="Q86" s="7">
        <f t="shared" si="4"/>
        <v>0.24389310708909842</v>
      </c>
      <c r="R86" s="7">
        <f t="shared" si="4"/>
        <v>0.51656525118096919</v>
      </c>
      <c r="S86" s="7">
        <f t="shared" si="4"/>
        <v>0.29722952032859729</v>
      </c>
      <c r="T86" s="7">
        <f t="shared" si="4"/>
        <v>2.1668332738593477E-2</v>
      </c>
      <c r="U86" s="7">
        <f t="shared" si="4"/>
        <v>5.7943229759347251E-2</v>
      </c>
      <c r="V86" s="7">
        <f t="shared" si="4"/>
        <v>0.39501257553210056</v>
      </c>
      <c r="W86" s="7">
        <f t="shared" si="4"/>
        <v>1.7462708248912405E-2</v>
      </c>
      <c r="X86" s="7">
        <f t="shared" si="4"/>
        <v>1.8350433403169802E-2</v>
      </c>
      <c r="Y86" s="7">
        <f t="shared" si="4"/>
        <v>0.23970456472503757</v>
      </c>
      <c r="Z86" s="7">
        <f t="shared" si="4"/>
        <v>0.77351918047741619</v>
      </c>
      <c r="AA86" s="11">
        <f t="shared" si="4"/>
        <v>0.10654907921920892</v>
      </c>
      <c r="AC86" s="10"/>
      <c r="AN86" s="98"/>
      <c r="AO86" s="157"/>
      <c r="AZ86" s="98"/>
    </row>
    <row r="87" spans="1:52" x14ac:dyDescent="0.2">
      <c r="A87" s="56" t="s">
        <v>36</v>
      </c>
      <c r="B87" s="48" t="s">
        <v>37</v>
      </c>
      <c r="C87" s="26">
        <v>113.9931</v>
      </c>
      <c r="D87" s="21">
        <v>114.2471</v>
      </c>
      <c r="E87" s="20">
        <v>114.15219999999999</v>
      </c>
      <c r="F87" s="20">
        <v>114.117</v>
      </c>
      <c r="G87" s="20">
        <v>114.3306</v>
      </c>
      <c r="H87" s="20">
        <v>115.3036</v>
      </c>
      <c r="I87" s="20">
        <v>115.52252197265625</v>
      </c>
      <c r="J87" s="20">
        <v>115.52159881591797</v>
      </c>
      <c r="K87" s="20">
        <v>115.99431610107422</v>
      </c>
      <c r="L87" s="20">
        <v>115.8331</v>
      </c>
      <c r="M87" s="20">
        <v>116.3617</v>
      </c>
      <c r="N87" s="20">
        <v>116.7384</v>
      </c>
      <c r="O87" s="20">
        <v>116.9469</v>
      </c>
      <c r="P87" s="21">
        <f t="shared" si="4"/>
        <v>0.22282050404805634</v>
      </c>
      <c r="Q87" s="20">
        <f t="shared" si="4"/>
        <v>-8.3065565778045788E-2</v>
      </c>
      <c r="R87" s="20">
        <f t="shared" si="4"/>
        <v>-3.0836024185244806E-2</v>
      </c>
      <c r="S87" s="20">
        <f t="shared" si="4"/>
        <v>0.18717631904098386</v>
      </c>
      <c r="T87" s="20">
        <f t="shared" si="4"/>
        <v>0.85104075374396615</v>
      </c>
      <c r="U87" s="20">
        <f t="shared" si="4"/>
        <v>0.18986568733001138</v>
      </c>
      <c r="V87" s="20">
        <f t="shared" si="4"/>
        <v>-7.99114079676825E-4</v>
      </c>
      <c r="W87" s="20">
        <f t="shared" si="4"/>
        <v>0.40920251277816744</v>
      </c>
      <c r="X87" s="20">
        <f t="shared" si="4"/>
        <v>-0.13898620768084688</v>
      </c>
      <c r="Y87" s="20">
        <f t="shared" si="4"/>
        <v>0.45634624299962384</v>
      </c>
      <c r="Z87" s="20">
        <f t="shared" si="4"/>
        <v>0.32373194960197349</v>
      </c>
      <c r="AA87" s="19">
        <f t="shared" si="4"/>
        <v>0.17860446948048012</v>
      </c>
      <c r="AB87" s="7">
        <f>AVERAGE(D87:O87)</f>
        <v>115.42241974080402</v>
      </c>
      <c r="AC87" s="10"/>
      <c r="AN87" s="98"/>
      <c r="AO87" s="157"/>
      <c r="AZ87" s="98"/>
    </row>
    <row r="88" spans="1:52" x14ac:dyDescent="0.2">
      <c r="A88" s="3" t="s">
        <v>38</v>
      </c>
      <c r="B88" s="1" t="s">
        <v>39</v>
      </c>
      <c r="C88" s="14">
        <v>118.33159999999999</v>
      </c>
      <c r="D88" s="10">
        <v>118.4695</v>
      </c>
      <c r="E88" s="7">
        <v>117.00060000000001</v>
      </c>
      <c r="F88" s="7">
        <v>116.8837</v>
      </c>
      <c r="G88" s="7">
        <v>117.6742</v>
      </c>
      <c r="H88" s="7">
        <v>119.9397</v>
      </c>
      <c r="I88" s="7">
        <v>120.57958221435547</v>
      </c>
      <c r="J88" s="7">
        <v>120.04865264892578</v>
      </c>
      <c r="K88" s="7">
        <v>120.61532592773438</v>
      </c>
      <c r="L88" s="7">
        <v>120.6153</v>
      </c>
      <c r="M88" s="7">
        <v>121.7604</v>
      </c>
      <c r="N88" s="7">
        <v>123.9265</v>
      </c>
      <c r="O88" s="7">
        <v>124.0348</v>
      </c>
      <c r="P88" s="10">
        <f t="shared" si="4"/>
        <v>0.1165369182872554</v>
      </c>
      <c r="Q88" s="7">
        <f t="shared" si="4"/>
        <v>-1.2398971887278927</v>
      </c>
      <c r="R88" s="7">
        <f t="shared" si="4"/>
        <v>-9.9914017534953756E-2</v>
      </c>
      <c r="S88" s="7">
        <f t="shared" si="4"/>
        <v>0.6763132926147909</v>
      </c>
      <c r="T88" s="7">
        <f t="shared" si="4"/>
        <v>1.9252308492430821</v>
      </c>
      <c r="U88" s="7">
        <f t="shared" si="4"/>
        <v>0.53350326401972559</v>
      </c>
      <c r="V88" s="7">
        <f t="shared" si="4"/>
        <v>-0.44031465002578052</v>
      </c>
      <c r="W88" s="7">
        <f t="shared" si="4"/>
        <v>0.47203635051681225</v>
      </c>
      <c r="X88" s="7">
        <f t="shared" si="4"/>
        <v>-2.1496218801988161E-5</v>
      </c>
      <c r="Y88" s="7">
        <f t="shared" si="4"/>
        <v>0.94938204357158607</v>
      </c>
      <c r="Z88" s="7">
        <f t="shared" si="4"/>
        <v>1.7789856143705181</v>
      </c>
      <c r="AA88" s="11">
        <f t="shared" si="4"/>
        <v>8.7390509697280114E-2</v>
      </c>
      <c r="AC88" s="10"/>
      <c r="AN88" s="98"/>
      <c r="AO88" s="157"/>
      <c r="AZ88" s="98"/>
    </row>
    <row r="89" spans="1:52" x14ac:dyDescent="0.2">
      <c r="A89" s="3" t="s">
        <v>40</v>
      </c>
      <c r="B89" s="1" t="s">
        <v>76</v>
      </c>
      <c r="C89" s="14">
        <v>112.79600000000001</v>
      </c>
      <c r="D89" s="10">
        <v>113.1221</v>
      </c>
      <c r="E89" s="7">
        <v>113.7046</v>
      </c>
      <c r="F89" s="7">
        <v>113.601</v>
      </c>
      <c r="G89" s="7">
        <v>113.6099</v>
      </c>
      <c r="H89" s="7">
        <v>113.7227</v>
      </c>
      <c r="I89" s="7">
        <v>113.74085998535156</v>
      </c>
      <c r="J89" s="7">
        <v>114.02141571044922</v>
      </c>
      <c r="K89" s="7">
        <v>114.85435485839844</v>
      </c>
      <c r="L89" s="7">
        <v>114.5929</v>
      </c>
      <c r="M89" s="7">
        <v>115.0684</v>
      </c>
      <c r="N89" s="7">
        <v>114.7955</v>
      </c>
      <c r="O89" s="7">
        <v>115.27330000000001</v>
      </c>
      <c r="P89" s="10">
        <f t="shared" si="4"/>
        <v>0.28910599666654552</v>
      </c>
      <c r="Q89" s="7">
        <f t="shared" si="4"/>
        <v>0.51493032749568468</v>
      </c>
      <c r="R89" s="7">
        <f t="shared" si="4"/>
        <v>-9.1113288292646144E-2</v>
      </c>
      <c r="S89" s="7">
        <f t="shared" si="4"/>
        <v>7.834438077126981E-3</v>
      </c>
      <c r="T89" s="7">
        <f t="shared" si="4"/>
        <v>9.9287121984974122E-2</v>
      </c>
      <c r="U89" s="7">
        <f t="shared" si="4"/>
        <v>1.5968654764228488E-2</v>
      </c>
      <c r="V89" s="7">
        <f t="shared" si="4"/>
        <v>0.24666221543760825</v>
      </c>
      <c r="W89" s="7">
        <f t="shared" si="4"/>
        <v>0.73051114368235825</v>
      </c>
      <c r="X89" s="7">
        <f t="shared" si="4"/>
        <v>-0.22764035261943666</v>
      </c>
      <c r="Y89" s="7">
        <f t="shared" si="4"/>
        <v>0.41494717386504465</v>
      </c>
      <c r="Z89" s="7">
        <f t="shared" si="4"/>
        <v>-0.23716328722741675</v>
      </c>
      <c r="AA89" s="11">
        <f t="shared" si="4"/>
        <v>0.41621840577374719</v>
      </c>
      <c r="AC89" s="10"/>
      <c r="AN89" s="98"/>
      <c r="AO89" s="157"/>
      <c r="AZ89" s="98"/>
    </row>
    <row r="90" spans="1:52" x14ac:dyDescent="0.2">
      <c r="A90" s="3" t="s">
        <v>41</v>
      </c>
      <c r="B90" s="1" t="s">
        <v>70</v>
      </c>
      <c r="C90" s="14">
        <v>104.3074</v>
      </c>
      <c r="D90" s="10">
        <v>104.8519</v>
      </c>
      <c r="E90" s="7">
        <v>103.92310000000001</v>
      </c>
      <c r="F90" s="7">
        <v>104.1046</v>
      </c>
      <c r="G90" s="7">
        <v>104.27549999999999</v>
      </c>
      <c r="H90" s="7">
        <v>104.6251</v>
      </c>
      <c r="I90" s="7">
        <v>104.88410186767578</v>
      </c>
      <c r="J90" s="7">
        <v>104.88432312011719</v>
      </c>
      <c r="K90" s="7">
        <v>104.89115142822266</v>
      </c>
      <c r="L90" s="7">
        <v>103.1455</v>
      </c>
      <c r="M90" s="7">
        <v>104.81399999999999</v>
      </c>
      <c r="N90" s="7">
        <v>104.22839999999999</v>
      </c>
      <c r="O90" s="7">
        <v>103.9153</v>
      </c>
      <c r="P90" s="10">
        <f t="shared" si="4"/>
        <v>0.52201473720943992</v>
      </c>
      <c r="Q90" s="7">
        <f t="shared" si="4"/>
        <v>-0.88582085780037878</v>
      </c>
      <c r="R90" s="7">
        <f t="shared" si="4"/>
        <v>0.17464836980421078</v>
      </c>
      <c r="S90" s="7">
        <f t="shared" si="4"/>
        <v>0.16416181417534761</v>
      </c>
      <c r="T90" s="7">
        <f t="shared" si="4"/>
        <v>0.33526571438162317</v>
      </c>
      <c r="U90" s="7">
        <f t="shared" si="4"/>
        <v>0.24755232508812697</v>
      </c>
      <c r="V90" s="7">
        <f t="shared" si="4"/>
        <v>2.1094945512846857E-4</v>
      </c>
      <c r="W90" s="7">
        <f t="shared" si="4"/>
        <v>6.5103228989223999E-3</v>
      </c>
      <c r="X90" s="7">
        <f t="shared" si="4"/>
        <v>-1.664250420033965</v>
      </c>
      <c r="Y90" s="7">
        <f t="shared" si="4"/>
        <v>1.6176178311220504</v>
      </c>
      <c r="Z90" s="7">
        <f t="shared" si="4"/>
        <v>-0.55870398992500958</v>
      </c>
      <c r="AA90" s="11">
        <f t="shared" si="4"/>
        <v>-0.30039797214577935</v>
      </c>
      <c r="AC90" s="10"/>
      <c r="AN90" s="98"/>
      <c r="AO90" s="157"/>
      <c r="AZ90" s="98"/>
    </row>
    <row r="91" spans="1:52" x14ac:dyDescent="0.2">
      <c r="A91" s="3" t="s">
        <v>42</v>
      </c>
      <c r="B91" s="1" t="s">
        <v>43</v>
      </c>
      <c r="C91" s="14">
        <v>120.011</v>
      </c>
      <c r="D91" s="10">
        <v>119.9821</v>
      </c>
      <c r="E91" s="7">
        <v>121.05200000000001</v>
      </c>
      <c r="F91" s="7">
        <v>121.0731</v>
      </c>
      <c r="G91" s="7">
        <v>121.5939</v>
      </c>
      <c r="H91" s="7">
        <v>122.1917</v>
      </c>
      <c r="I91" s="7">
        <v>122.52439117431641</v>
      </c>
      <c r="J91" s="7">
        <v>122.67706298828125</v>
      </c>
      <c r="K91" s="7">
        <v>123.11543273925781</v>
      </c>
      <c r="L91" s="7">
        <v>123.2516</v>
      </c>
      <c r="M91" s="7">
        <v>123.3824</v>
      </c>
      <c r="N91" s="7">
        <v>123.3719</v>
      </c>
      <c r="O91" s="7">
        <v>123.66</v>
      </c>
      <c r="P91" s="10">
        <f t="shared" si="4"/>
        <v>-2.4081125896786997E-2</v>
      </c>
      <c r="Q91" s="7">
        <f t="shared" si="4"/>
        <v>0.89171634768853358</v>
      </c>
      <c r="R91" s="7">
        <f t="shared" si="4"/>
        <v>1.7430525724473699E-2</v>
      </c>
      <c r="S91" s="7">
        <f t="shared" si="4"/>
        <v>0.43015335363512486</v>
      </c>
      <c r="T91" s="7">
        <f t="shared" si="4"/>
        <v>0.49163650479176368</v>
      </c>
      <c r="U91" s="7">
        <f t="shared" si="4"/>
        <v>0.27226986310560286</v>
      </c>
      <c r="V91" s="7">
        <f t="shared" si="4"/>
        <v>0.12460524186374969</v>
      </c>
      <c r="W91" s="7">
        <f t="shared" si="4"/>
        <v>0.35733635962448651</v>
      </c>
      <c r="X91" s="7">
        <f t="shared" si="4"/>
        <v>0.11060129320307716</v>
      </c>
      <c r="Y91" s="7">
        <f t="shared" si="4"/>
        <v>0.10612438296947692</v>
      </c>
      <c r="Z91" s="7">
        <f t="shared" si="4"/>
        <v>-8.5101278626509968E-3</v>
      </c>
      <c r="AA91" s="11">
        <f t="shared" si="4"/>
        <v>0.2335215717679634</v>
      </c>
      <c r="AC91" s="10"/>
      <c r="AN91" s="98"/>
      <c r="AO91" s="157"/>
      <c r="AZ91" s="98"/>
    </row>
    <row r="92" spans="1:52" x14ac:dyDescent="0.2">
      <c r="A92" s="3" t="s">
        <v>44</v>
      </c>
      <c r="B92" s="1" t="s">
        <v>45</v>
      </c>
      <c r="C92" s="14">
        <v>112.2876</v>
      </c>
      <c r="D92" s="10">
        <v>112.1995</v>
      </c>
      <c r="E92" s="7">
        <v>112.2535</v>
      </c>
      <c r="F92" s="7">
        <v>112.3528</v>
      </c>
      <c r="G92" s="7">
        <v>112.3128</v>
      </c>
      <c r="H92" s="7">
        <v>113.6611</v>
      </c>
      <c r="I92" s="7">
        <v>113.68644714355469</v>
      </c>
      <c r="J92" s="7">
        <v>113.72402191162109</v>
      </c>
      <c r="K92" s="7">
        <v>113.72402954101563</v>
      </c>
      <c r="L92" s="7">
        <v>113.7573</v>
      </c>
      <c r="M92" s="7">
        <v>113.7573</v>
      </c>
      <c r="N92" s="7">
        <v>113.7573</v>
      </c>
      <c r="O92" s="7">
        <v>113.7573</v>
      </c>
      <c r="P92" s="10">
        <f t="shared" si="4"/>
        <v>-7.8459242160307266E-2</v>
      </c>
      <c r="Q92" s="7">
        <f t="shared" si="4"/>
        <v>4.8128556722625365E-2</v>
      </c>
      <c r="R92" s="7">
        <f t="shared" si="4"/>
        <v>8.846049343672982E-2</v>
      </c>
      <c r="S92" s="7">
        <f t="shared" si="4"/>
        <v>-3.5602138976515277E-2</v>
      </c>
      <c r="T92" s="7">
        <f t="shared" si="4"/>
        <v>1.2004864984222716</v>
      </c>
      <c r="U92" s="7">
        <f t="shared" si="4"/>
        <v>2.2300631926563102E-2</v>
      </c>
      <c r="V92" s="7">
        <f t="shared" si="4"/>
        <v>3.3051229069512265E-2</v>
      </c>
      <c r="W92" s="7">
        <f t="shared" si="4"/>
        <v>6.7086921505282923E-6</v>
      </c>
      <c r="X92" s="7">
        <f t="shared" si="4"/>
        <v>2.9255434509886453E-2</v>
      </c>
      <c r="Y92" s="7">
        <f t="shared" si="4"/>
        <v>0</v>
      </c>
      <c r="Z92" s="7">
        <f t="shared" si="4"/>
        <v>0</v>
      </c>
      <c r="AA92" s="11">
        <f t="shared" si="4"/>
        <v>0</v>
      </c>
      <c r="AC92" s="10"/>
      <c r="AN92" s="98"/>
      <c r="AO92" s="157"/>
      <c r="AZ92" s="98"/>
    </row>
    <row r="93" spans="1:52" x14ac:dyDescent="0.2">
      <c r="A93" s="3" t="s">
        <v>46</v>
      </c>
      <c r="B93" s="1" t="s">
        <v>71</v>
      </c>
      <c r="C93" s="14">
        <v>113.0615</v>
      </c>
      <c r="D93" s="10">
        <v>114.5979</v>
      </c>
      <c r="E93" s="7">
        <v>114.5979</v>
      </c>
      <c r="F93" s="7">
        <v>114.5979</v>
      </c>
      <c r="G93" s="7">
        <v>114.5979</v>
      </c>
      <c r="H93" s="7">
        <v>115.3497</v>
      </c>
      <c r="I93" s="7">
        <v>115.80184936523438</v>
      </c>
      <c r="J93" s="7">
        <v>115.80185699462891</v>
      </c>
      <c r="K93" s="7">
        <v>115.80186462402344</v>
      </c>
      <c r="L93" s="7">
        <v>115.8019</v>
      </c>
      <c r="M93" s="7">
        <v>115.8019</v>
      </c>
      <c r="N93" s="7">
        <v>115.8019</v>
      </c>
      <c r="O93" s="7">
        <v>115.8019</v>
      </c>
      <c r="P93" s="10">
        <f t="shared" si="4"/>
        <v>1.3589064358778191</v>
      </c>
      <c r="Q93" s="7">
        <f t="shared" si="4"/>
        <v>0</v>
      </c>
      <c r="R93" s="7">
        <f t="shared" si="4"/>
        <v>0</v>
      </c>
      <c r="S93" s="7">
        <f t="shared" si="4"/>
        <v>0</v>
      </c>
      <c r="T93" s="7">
        <f t="shared" si="4"/>
        <v>0.65603296395483945</v>
      </c>
      <c r="U93" s="7">
        <f t="shared" si="4"/>
        <v>0.39198139677378996</v>
      </c>
      <c r="V93" s="7">
        <f t="shared" si="4"/>
        <v>6.5883183844389196E-6</v>
      </c>
      <c r="W93" s="7">
        <f t="shared" si="4"/>
        <v>6.5883179503795565E-6</v>
      </c>
      <c r="X93" s="7">
        <f t="shared" si="4"/>
        <v>3.0548710662599311E-5</v>
      </c>
      <c r="Y93" s="7">
        <f t="shared" si="4"/>
        <v>0</v>
      </c>
      <c r="Z93" s="7">
        <f t="shared" si="4"/>
        <v>0</v>
      </c>
      <c r="AA93" s="11">
        <f t="shared" si="4"/>
        <v>0</v>
      </c>
      <c r="AC93" s="10"/>
      <c r="AN93" s="98"/>
      <c r="AO93" s="157"/>
      <c r="AZ93" s="98"/>
    </row>
    <row r="94" spans="1:52" x14ac:dyDescent="0.2">
      <c r="A94" s="56" t="s">
        <v>47</v>
      </c>
      <c r="B94" s="48" t="s">
        <v>48</v>
      </c>
      <c r="C94" s="26">
        <v>99.319749999999999</v>
      </c>
      <c r="D94" s="21">
        <v>98.121930000000006</v>
      </c>
      <c r="E94" s="20">
        <v>98.340469999999996</v>
      </c>
      <c r="F94" s="20">
        <v>98.159540000000007</v>
      </c>
      <c r="G94" s="20">
        <v>97.965149999999994</v>
      </c>
      <c r="H94" s="20">
        <v>99.498729999999995</v>
      </c>
      <c r="I94" s="20">
        <v>101.1025390625</v>
      </c>
      <c r="J94" s="20">
        <v>100.81436157226563</v>
      </c>
      <c r="K94" s="20">
        <v>101.79412841796875</v>
      </c>
      <c r="L94" s="20">
        <v>101.1836</v>
      </c>
      <c r="M94" s="20">
        <v>100.59010000000001</v>
      </c>
      <c r="N94" s="20">
        <v>99.524410000000003</v>
      </c>
      <c r="O94" s="20">
        <v>99.503680000000003</v>
      </c>
      <c r="P94" s="21">
        <f t="shared" si="4"/>
        <v>-1.2060239781110937</v>
      </c>
      <c r="Q94" s="20">
        <f t="shared" si="4"/>
        <v>0.22272289181428676</v>
      </c>
      <c r="R94" s="20">
        <f t="shared" si="4"/>
        <v>-0.18398325735070148</v>
      </c>
      <c r="S94" s="20">
        <f t="shared" ref="S94:AA95" si="5">(G94-F94)/F94*100</f>
        <v>-0.19803475036661</v>
      </c>
      <c r="T94" s="20">
        <f t="shared" si="5"/>
        <v>1.565434238604239</v>
      </c>
      <c r="U94" s="20">
        <f t="shared" si="5"/>
        <v>1.6118889783819406</v>
      </c>
      <c r="V94" s="20">
        <f t="shared" si="5"/>
        <v>-0.28503486945686718</v>
      </c>
      <c r="W94" s="20">
        <f t="shared" si="5"/>
        <v>0.97185245278849453</v>
      </c>
      <c r="X94" s="20">
        <f t="shared" si="5"/>
        <v>-0.59976781319047157</v>
      </c>
      <c r="Y94" s="20">
        <f t="shared" si="5"/>
        <v>-0.58655750536647411</v>
      </c>
      <c r="Z94" s="20">
        <f t="shared" si="5"/>
        <v>-1.0594382548580858</v>
      </c>
      <c r="AA94" s="19">
        <f t="shared" si="5"/>
        <v>-2.0829060930881538E-2</v>
      </c>
      <c r="AB94" s="7">
        <f>(AB73/AB78)*100</f>
        <v>99.723280307561325</v>
      </c>
      <c r="AC94" s="10"/>
      <c r="AN94" s="98"/>
      <c r="AO94" s="157"/>
      <c r="AZ94" s="98"/>
    </row>
    <row r="95" spans="1:52" x14ac:dyDescent="0.2">
      <c r="A95" s="56"/>
      <c r="B95" s="48" t="s">
        <v>73</v>
      </c>
      <c r="C95" s="26">
        <v>106.7794</v>
      </c>
      <c r="D95" s="21">
        <v>106.1529</v>
      </c>
      <c r="E95" s="20">
        <v>106.43340000000001</v>
      </c>
      <c r="F95" s="20">
        <v>106.4995</v>
      </c>
      <c r="G95" s="20">
        <v>106.55200000000001</v>
      </c>
      <c r="H95" s="20">
        <v>108.05249999999999</v>
      </c>
      <c r="I95" s="20">
        <v>109.51329803466797</v>
      </c>
      <c r="J95" s="20">
        <v>109.78634643554688</v>
      </c>
      <c r="K95" s="20">
        <v>110.386474609375</v>
      </c>
      <c r="L95" s="20">
        <v>109.3567</v>
      </c>
      <c r="M95" s="20">
        <v>108.49639999999999</v>
      </c>
      <c r="N95" s="20">
        <v>107.4439</v>
      </c>
      <c r="O95" s="20">
        <v>107.4847</v>
      </c>
      <c r="P95" s="21">
        <f>(D95-C95)/C95*100</f>
        <v>-0.5867236564355981</v>
      </c>
      <c r="Q95" s="20">
        <f>(E95-D95)/D95*100</f>
        <v>0.2642414856306361</v>
      </c>
      <c r="R95" s="20">
        <f>(F95-E95)/E95*100</f>
        <v>6.2104564920402436E-2</v>
      </c>
      <c r="S95" s="20">
        <f t="shared" si="5"/>
        <v>4.9296006084544153E-2</v>
      </c>
      <c r="T95" s="20">
        <f t="shared" si="5"/>
        <v>1.4082326000450371</v>
      </c>
      <c r="U95" s="20">
        <f t="shared" si="5"/>
        <v>1.3519335829045824</v>
      </c>
      <c r="V95" s="20">
        <f t="shared" si="5"/>
        <v>0.24932899088882243</v>
      </c>
      <c r="W95" s="20">
        <f t="shared" si="5"/>
        <v>0.54663279479880211</v>
      </c>
      <c r="X95" s="20">
        <f t="shared" si="5"/>
        <v>-0.93288114600911332</v>
      </c>
      <c r="Y95" s="20">
        <f t="shared" si="5"/>
        <v>-0.7866916247472806</v>
      </c>
      <c r="Z95" s="20">
        <f t="shared" si="5"/>
        <v>-0.97007826987807433</v>
      </c>
      <c r="AA95" s="19">
        <f t="shared" si="5"/>
        <v>3.7973305138778835E-2</v>
      </c>
      <c r="AB95" s="7">
        <f>(AB73/AB87)*100</f>
        <v>108.01959760821238</v>
      </c>
      <c r="AC95" s="10"/>
      <c r="AN95" s="98"/>
      <c r="AO95" s="157"/>
      <c r="AZ95" s="98"/>
    </row>
    <row r="96" spans="1:52" ht="18" customHeight="1" x14ac:dyDescent="0.2">
      <c r="B96" s="22" t="s">
        <v>62</v>
      </c>
      <c r="C96" s="27"/>
      <c r="D96" s="24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4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5"/>
      <c r="AC96" s="10"/>
      <c r="AN96" s="98"/>
      <c r="AO96" s="157"/>
      <c r="AZ96" s="98"/>
    </row>
    <row r="97" spans="1:52" x14ac:dyDescent="0.2">
      <c r="A97" s="56" t="s">
        <v>14</v>
      </c>
      <c r="B97" s="48" t="s">
        <v>15</v>
      </c>
      <c r="C97" s="26">
        <v>127.6695</v>
      </c>
      <c r="D97" s="21">
        <v>128.1037</v>
      </c>
      <c r="E97" s="20">
        <v>129.6926</v>
      </c>
      <c r="F97" s="20">
        <v>129.8845</v>
      </c>
      <c r="G97" s="20">
        <v>130.1052</v>
      </c>
      <c r="H97" s="20">
        <v>131.62790000000001</v>
      </c>
      <c r="I97" s="20">
        <v>133.70913696289063</v>
      </c>
      <c r="J97" s="20">
        <v>133.22096252441406</v>
      </c>
      <c r="K97" s="20">
        <v>133.63510131835938</v>
      </c>
      <c r="L97" s="20">
        <v>134.74340000000001</v>
      </c>
      <c r="M97" s="20">
        <v>135.11429999999999</v>
      </c>
      <c r="N97" s="20">
        <v>135.9598</v>
      </c>
      <c r="O97" s="20">
        <v>135.68989999999999</v>
      </c>
      <c r="P97" s="21">
        <f t="shared" ref="P97:AA117" si="6">(D97-C97)/C97*100</f>
        <v>0.34009689080007688</v>
      </c>
      <c r="Q97" s="20">
        <f t="shared" si="6"/>
        <v>1.2403232693513111</v>
      </c>
      <c r="R97" s="20">
        <f t="shared" si="6"/>
        <v>0.1479652655587165</v>
      </c>
      <c r="S97" s="20">
        <f t="shared" si="6"/>
        <v>0.16992019833004993</v>
      </c>
      <c r="T97" s="20">
        <f t="shared" si="6"/>
        <v>1.1703606004986846</v>
      </c>
      <c r="U97" s="20">
        <f t="shared" si="6"/>
        <v>1.5811518400662881</v>
      </c>
      <c r="V97" s="20">
        <f t="shared" si="6"/>
        <v>-0.36510177955306783</v>
      </c>
      <c r="W97" s="20">
        <f t="shared" si="6"/>
        <v>0.31086608751187894</v>
      </c>
      <c r="X97" s="20">
        <f t="shared" si="6"/>
        <v>0.82934698346980673</v>
      </c>
      <c r="Y97" s="20">
        <f t="shared" si="6"/>
        <v>0.27526394613760491</v>
      </c>
      <c r="Z97" s="20">
        <f t="shared" si="6"/>
        <v>0.62576648067600216</v>
      </c>
      <c r="AA97" s="19">
        <f t="shared" si="6"/>
        <v>-0.19851456092168929</v>
      </c>
      <c r="AB97" s="7">
        <f>AVERAGE(D97:O97)</f>
        <v>132.6238750671387</v>
      </c>
      <c r="AC97" s="10"/>
      <c r="AN97" s="98"/>
      <c r="AO97" s="157"/>
      <c r="AZ97" s="98"/>
    </row>
    <row r="98" spans="1:52" x14ac:dyDescent="0.2">
      <c r="A98" s="3" t="s">
        <v>16</v>
      </c>
      <c r="B98" s="1" t="s">
        <v>77</v>
      </c>
      <c r="C98" s="14">
        <v>136.70400000000001</v>
      </c>
      <c r="D98" s="10">
        <v>137.65969999999999</v>
      </c>
      <c r="E98" s="7">
        <v>139.12950000000001</v>
      </c>
      <c r="F98" s="7">
        <v>140.23439999999999</v>
      </c>
      <c r="G98" s="7">
        <v>141.00149999999999</v>
      </c>
      <c r="H98" s="7">
        <v>142.2936</v>
      </c>
      <c r="I98" s="7">
        <v>144.94296264648438</v>
      </c>
      <c r="J98" s="7">
        <v>145.00382995605469</v>
      </c>
      <c r="K98" s="7">
        <v>144.92733764648438</v>
      </c>
      <c r="L98" s="7">
        <v>145.79249999999999</v>
      </c>
      <c r="M98" s="7">
        <v>146.20500000000001</v>
      </c>
      <c r="N98" s="7">
        <v>148.12190000000001</v>
      </c>
      <c r="O98" s="7">
        <v>147.41290000000001</v>
      </c>
      <c r="P98" s="10">
        <f t="shared" si="6"/>
        <v>0.6991017088014827</v>
      </c>
      <c r="Q98" s="7">
        <f t="shared" si="6"/>
        <v>1.0677053632980609</v>
      </c>
      <c r="R98" s="7">
        <f t="shared" si="6"/>
        <v>0.79415221071015596</v>
      </c>
      <c r="S98" s="7">
        <f t="shared" si="6"/>
        <v>0.5470127158528858</v>
      </c>
      <c r="T98" s="7">
        <f t="shared" si="6"/>
        <v>0.91637323007202409</v>
      </c>
      <c r="U98" s="7">
        <f t="shared" si="6"/>
        <v>1.8618986704141134</v>
      </c>
      <c r="V98" s="7">
        <f t="shared" si="6"/>
        <v>4.199397367002064E-2</v>
      </c>
      <c r="W98" s="7">
        <f t="shared" si="6"/>
        <v>-5.275192358263537E-2</v>
      </c>
      <c r="X98" s="7">
        <f t="shared" si="6"/>
        <v>0.59696284190769566</v>
      </c>
      <c r="Y98" s="7">
        <f t="shared" si="6"/>
        <v>0.28293636503936948</v>
      </c>
      <c r="Z98" s="7">
        <f t="shared" si="6"/>
        <v>1.3111042713997456</v>
      </c>
      <c r="AA98" s="11">
        <f t="shared" si="6"/>
        <v>-0.47865980655122781</v>
      </c>
      <c r="AC98" s="10"/>
      <c r="AN98" s="98"/>
      <c r="AO98" s="157"/>
      <c r="AZ98" s="98"/>
    </row>
    <row r="99" spans="1:52" x14ac:dyDescent="0.2">
      <c r="A99" s="3" t="s">
        <v>18</v>
      </c>
      <c r="B99" s="1" t="s">
        <v>61</v>
      </c>
      <c r="C99" s="14">
        <v>118.0718</v>
      </c>
      <c r="D99" s="10">
        <v>117.9522</v>
      </c>
      <c r="E99" s="7">
        <v>119.6675</v>
      </c>
      <c r="F99" s="7">
        <v>118.8895</v>
      </c>
      <c r="G99" s="7">
        <v>118.5299</v>
      </c>
      <c r="H99" s="7">
        <v>120.2975</v>
      </c>
      <c r="I99" s="7">
        <v>121.77518463134766</v>
      </c>
      <c r="J99" s="7">
        <v>120.70372009277344</v>
      </c>
      <c r="K99" s="7">
        <v>121.63908386230469</v>
      </c>
      <c r="L99" s="7">
        <v>123.0056</v>
      </c>
      <c r="M99" s="7">
        <v>123.33240000000001</v>
      </c>
      <c r="N99" s="7">
        <v>123.03959999999999</v>
      </c>
      <c r="O99" s="7">
        <v>123.2363</v>
      </c>
      <c r="P99" s="10">
        <f t="shared" si="6"/>
        <v>-0.10129429719881571</v>
      </c>
      <c r="Q99" s="7">
        <f t="shared" si="6"/>
        <v>1.4542331554646706</v>
      </c>
      <c r="R99" s="7">
        <f t="shared" si="6"/>
        <v>-0.65013474836526697</v>
      </c>
      <c r="S99" s="7">
        <f t="shared" si="6"/>
        <v>-0.30246573498921298</v>
      </c>
      <c r="T99" s="7">
        <f t="shared" si="6"/>
        <v>1.4912692915458476</v>
      </c>
      <c r="U99" s="7">
        <f t="shared" si="6"/>
        <v>1.2283585538748991</v>
      </c>
      <c r="V99" s="7">
        <f t="shared" si="6"/>
        <v>-0.87987100312586985</v>
      </c>
      <c r="W99" s="7">
        <f t="shared" si="6"/>
        <v>0.77492538656830545</v>
      </c>
      <c r="X99" s="7">
        <f t="shared" si="6"/>
        <v>1.1234186367616912</v>
      </c>
      <c r="Y99" s="7">
        <f t="shared" si="6"/>
        <v>0.2656789609578798</v>
      </c>
      <c r="Z99" s="7">
        <f t="shared" si="6"/>
        <v>-0.23740720200045887</v>
      </c>
      <c r="AA99" s="11">
        <f t="shared" si="6"/>
        <v>0.15986722973742354</v>
      </c>
      <c r="AC99" s="10"/>
      <c r="AN99" s="98"/>
      <c r="AO99" s="157"/>
      <c r="AZ99" s="98"/>
    </row>
    <row r="100" spans="1:52" x14ac:dyDescent="0.2">
      <c r="A100" s="56" t="s">
        <v>20</v>
      </c>
      <c r="B100" s="48" t="s">
        <v>21</v>
      </c>
      <c r="C100" s="26">
        <v>124.7773</v>
      </c>
      <c r="D100" s="21">
        <v>126.2852</v>
      </c>
      <c r="E100" s="20">
        <v>126.2424</v>
      </c>
      <c r="F100" s="20">
        <v>126.682</v>
      </c>
      <c r="G100" s="20">
        <v>127.2587</v>
      </c>
      <c r="H100" s="20">
        <v>127.9436</v>
      </c>
      <c r="I100" s="20">
        <v>128.18701171875</v>
      </c>
      <c r="J100" s="20">
        <v>128.78408813476563</v>
      </c>
      <c r="K100" s="20">
        <v>128.57562255859375</v>
      </c>
      <c r="L100" s="20">
        <v>128.42490000000001</v>
      </c>
      <c r="M100" s="20">
        <v>128.61340000000001</v>
      </c>
      <c r="N100" s="20">
        <v>128.8451</v>
      </c>
      <c r="O100" s="20">
        <v>129.1396</v>
      </c>
      <c r="P100" s="21">
        <f t="shared" si="6"/>
        <v>1.2084730155244634</v>
      </c>
      <c r="Q100" s="20">
        <f t="shared" si="6"/>
        <v>-3.3891540734781053E-2</v>
      </c>
      <c r="R100" s="20">
        <f t="shared" si="6"/>
        <v>0.34821898189514666</v>
      </c>
      <c r="S100" s="20">
        <f t="shared" si="6"/>
        <v>0.45523436636617864</v>
      </c>
      <c r="T100" s="20">
        <f t="shared" si="6"/>
        <v>0.53819503106663746</v>
      </c>
      <c r="U100" s="20">
        <f t="shared" si="6"/>
        <v>0.19024923384209641</v>
      </c>
      <c r="V100" s="20">
        <f t="shared" si="6"/>
        <v>0.46578542397543871</v>
      </c>
      <c r="W100" s="20">
        <f t="shared" si="6"/>
        <v>-0.16187215298968222</v>
      </c>
      <c r="X100" s="20">
        <f t="shared" si="6"/>
        <v>-0.11722483282167701</v>
      </c>
      <c r="Y100" s="20">
        <f t="shared" si="6"/>
        <v>0.14677838954907091</v>
      </c>
      <c r="Z100" s="20">
        <f t="shared" si="6"/>
        <v>0.18015230139315913</v>
      </c>
      <c r="AA100" s="19">
        <f t="shared" si="6"/>
        <v>0.22856903366911069</v>
      </c>
      <c r="AB100" s="7">
        <f>AVERAGE(D100:O100)</f>
        <v>127.91513520100911</v>
      </c>
      <c r="AC100" s="10"/>
      <c r="AN100" s="98"/>
      <c r="AO100" s="157"/>
      <c r="AZ100" s="98"/>
    </row>
    <row r="101" spans="1:52" x14ac:dyDescent="0.2">
      <c r="A101" s="56" t="s">
        <v>22</v>
      </c>
      <c r="B101" s="48" t="s">
        <v>23</v>
      </c>
      <c r="C101" s="26">
        <v>131.1413</v>
      </c>
      <c r="D101" s="21">
        <v>133.09989999999999</v>
      </c>
      <c r="E101" s="20">
        <v>132.84399999999999</v>
      </c>
      <c r="F101" s="20">
        <v>133.44579999999999</v>
      </c>
      <c r="G101" s="20">
        <v>134.20930000000001</v>
      </c>
      <c r="H101" s="20">
        <v>135.2175</v>
      </c>
      <c r="I101" s="20">
        <v>135.48233032226563</v>
      </c>
      <c r="J101" s="20">
        <v>136.34767150878906</v>
      </c>
      <c r="K101" s="20">
        <v>135.92634582519531</v>
      </c>
      <c r="L101" s="20">
        <v>135.54060000000001</v>
      </c>
      <c r="M101" s="20">
        <v>135.66329999999999</v>
      </c>
      <c r="N101" s="20">
        <v>135.9622</v>
      </c>
      <c r="O101" s="20">
        <v>136.3158</v>
      </c>
      <c r="P101" s="21">
        <f t="shared" si="6"/>
        <v>1.4935035721012295</v>
      </c>
      <c r="Q101" s="20">
        <f t="shared" si="6"/>
        <v>-0.19226160199969866</v>
      </c>
      <c r="R101" s="20">
        <f t="shared" si="6"/>
        <v>0.45301255608081448</v>
      </c>
      <c r="S101" s="20">
        <f t="shared" si="6"/>
        <v>0.5721423978873984</v>
      </c>
      <c r="T101" s="20">
        <f t="shared" si="6"/>
        <v>0.75121470717751149</v>
      </c>
      <c r="U101" s="20">
        <f t="shared" si="6"/>
        <v>0.19585506481455717</v>
      </c>
      <c r="V101" s="20">
        <f t="shared" si="6"/>
        <v>0.63871147216400104</v>
      </c>
      <c r="W101" s="20">
        <f t="shared" si="6"/>
        <v>-0.30900834530686583</v>
      </c>
      <c r="X101" s="20">
        <f t="shared" si="6"/>
        <v>-0.28379032986833863</v>
      </c>
      <c r="Y101" s="20">
        <f t="shared" si="6"/>
        <v>9.0526381025302E-2</v>
      </c>
      <c r="Z101" s="20">
        <f t="shared" si="6"/>
        <v>0.22032487784095131</v>
      </c>
      <c r="AA101" s="19">
        <f t="shared" si="6"/>
        <v>0.26007228479680394</v>
      </c>
      <c r="AC101" s="10"/>
      <c r="AN101" s="98"/>
      <c r="AO101" s="157"/>
      <c r="AZ101" s="98"/>
    </row>
    <row r="102" spans="1:52" x14ac:dyDescent="0.2">
      <c r="A102" s="3" t="s">
        <v>24</v>
      </c>
      <c r="B102" s="1" t="s">
        <v>25</v>
      </c>
      <c r="C102" s="14">
        <v>135.81030000000001</v>
      </c>
      <c r="D102" s="10">
        <v>138.98650000000001</v>
      </c>
      <c r="E102" s="7">
        <v>138.24529999999999</v>
      </c>
      <c r="F102" s="7">
        <v>139.18469999999999</v>
      </c>
      <c r="G102" s="7">
        <v>140.3194</v>
      </c>
      <c r="H102" s="7">
        <v>141.27330000000001</v>
      </c>
      <c r="I102" s="7">
        <v>140.95419311523438</v>
      </c>
      <c r="J102" s="7">
        <v>142.26382446289063</v>
      </c>
      <c r="K102" s="7">
        <v>141.02505493164063</v>
      </c>
      <c r="L102" s="7">
        <v>139.58670000000001</v>
      </c>
      <c r="M102" s="7">
        <v>139.07749999999999</v>
      </c>
      <c r="N102" s="7">
        <v>139.11330000000001</v>
      </c>
      <c r="O102" s="7">
        <v>139.33670000000001</v>
      </c>
      <c r="P102" s="10">
        <f t="shared" si="6"/>
        <v>2.3387033236801584</v>
      </c>
      <c r="Q102" s="7">
        <f t="shared" si="6"/>
        <v>-0.53328920434719951</v>
      </c>
      <c r="R102" s="7">
        <f t="shared" si="6"/>
        <v>0.67951677199876337</v>
      </c>
      <c r="S102" s="7">
        <f t="shared" si="6"/>
        <v>0.81524765293887136</v>
      </c>
      <c r="T102" s="7">
        <f t="shared" si="6"/>
        <v>0.67980621353854442</v>
      </c>
      <c r="U102" s="7">
        <f t="shared" si="6"/>
        <v>-0.22587911853522999</v>
      </c>
      <c r="V102" s="7">
        <f t="shared" si="6"/>
        <v>0.92911840273214585</v>
      </c>
      <c r="W102" s="7">
        <f t="shared" si="6"/>
        <v>-0.87075511706992781</v>
      </c>
      <c r="X102" s="7">
        <f t="shared" si="6"/>
        <v>-1.0199286448339511</v>
      </c>
      <c r="Y102" s="7">
        <f t="shared" si="6"/>
        <v>-0.36479120145402189</v>
      </c>
      <c r="Z102" s="7">
        <f t="shared" si="6"/>
        <v>2.5741043662722691E-2</v>
      </c>
      <c r="AA102" s="11">
        <f t="shared" si="6"/>
        <v>0.16058852748083613</v>
      </c>
      <c r="AC102" s="10"/>
      <c r="AN102" s="98"/>
      <c r="AO102" s="157"/>
      <c r="AZ102" s="98"/>
    </row>
    <row r="103" spans="1:52" x14ac:dyDescent="0.2">
      <c r="A103" s="3" t="s">
        <v>26</v>
      </c>
      <c r="B103" s="1" t="s">
        <v>67</v>
      </c>
      <c r="C103" s="14">
        <v>134.95599999999999</v>
      </c>
      <c r="D103" s="10">
        <v>136.60659999999999</v>
      </c>
      <c r="E103" s="7">
        <v>136.7132</v>
      </c>
      <c r="F103" s="7">
        <v>136.81870000000001</v>
      </c>
      <c r="G103" s="7">
        <v>137.54150000000001</v>
      </c>
      <c r="H103" s="7">
        <v>138.72559999999999</v>
      </c>
      <c r="I103" s="7">
        <v>138.93162536621094</v>
      </c>
      <c r="J103" s="7">
        <v>139.63273620605469</v>
      </c>
      <c r="K103" s="7">
        <v>140.24073791503906</v>
      </c>
      <c r="L103" s="7">
        <v>141.17679999999999</v>
      </c>
      <c r="M103" s="7">
        <v>141.9674</v>
      </c>
      <c r="N103" s="7">
        <v>143.00919999999999</v>
      </c>
      <c r="O103" s="7">
        <v>143.69540000000001</v>
      </c>
      <c r="P103" s="10">
        <f t="shared" si="6"/>
        <v>1.2230652953555214</v>
      </c>
      <c r="Q103" s="7">
        <f t="shared" si="6"/>
        <v>7.8034297025190921E-2</v>
      </c>
      <c r="R103" s="7">
        <f t="shared" si="6"/>
        <v>7.7168846899938234E-2</v>
      </c>
      <c r="S103" s="7">
        <f t="shared" si="6"/>
        <v>0.52829035797007751</v>
      </c>
      <c r="T103" s="7">
        <f t="shared" si="6"/>
        <v>0.86090379994399679</v>
      </c>
      <c r="U103" s="7">
        <f t="shared" si="6"/>
        <v>0.14851286727968863</v>
      </c>
      <c r="V103" s="7">
        <f t="shared" si="6"/>
        <v>0.50464452423678663</v>
      </c>
      <c r="W103" s="7">
        <f t="shared" si="6"/>
        <v>0.43542920199397417</v>
      </c>
      <c r="X103" s="7">
        <f t="shared" si="6"/>
        <v>0.66746802596547261</v>
      </c>
      <c r="Y103" s="7">
        <f t="shared" si="6"/>
        <v>0.56000702665027968</v>
      </c>
      <c r="Z103" s="7">
        <f t="shared" si="6"/>
        <v>0.73383044276361686</v>
      </c>
      <c r="AA103" s="11">
        <f t="shared" si="6"/>
        <v>0.47982926972531398</v>
      </c>
      <c r="AC103" s="10"/>
      <c r="AN103" s="98"/>
      <c r="AO103" s="157"/>
      <c r="AZ103" s="98"/>
    </row>
    <row r="104" spans="1:52" x14ac:dyDescent="0.2">
      <c r="A104" s="3" t="s">
        <v>27</v>
      </c>
      <c r="B104" s="1" t="s">
        <v>28</v>
      </c>
      <c r="C104" s="14">
        <v>118.76649999999999</v>
      </c>
      <c r="D104" s="10">
        <v>118.9224</v>
      </c>
      <c r="E104" s="7">
        <v>119.33969999999999</v>
      </c>
      <c r="F104" s="7">
        <v>119.57989999999999</v>
      </c>
      <c r="G104" s="7">
        <v>119.87949999999999</v>
      </c>
      <c r="H104" s="7">
        <v>121.5685</v>
      </c>
      <c r="I104" s="7">
        <v>122.71652221679688</v>
      </c>
      <c r="J104" s="7">
        <v>122.95775604248047</v>
      </c>
      <c r="K104" s="7">
        <v>123.29753875732422</v>
      </c>
      <c r="L104" s="7">
        <v>124.07769999999999</v>
      </c>
      <c r="M104" s="7">
        <v>125.2191</v>
      </c>
      <c r="N104" s="7">
        <v>125.36879999999999</v>
      </c>
      <c r="O104" s="7">
        <v>125.95489999999999</v>
      </c>
      <c r="P104" s="10">
        <f t="shared" si="6"/>
        <v>0.13126597146501967</v>
      </c>
      <c r="Q104" s="7">
        <f t="shared" si="6"/>
        <v>0.35090109180440132</v>
      </c>
      <c r="R104" s="7">
        <f t="shared" si="6"/>
        <v>0.20127417783017851</v>
      </c>
      <c r="S104" s="7">
        <f t="shared" si="6"/>
        <v>0.25054377867852212</v>
      </c>
      <c r="T104" s="7">
        <f t="shared" si="6"/>
        <v>1.4089147852635415</v>
      </c>
      <c r="U104" s="7">
        <f t="shared" si="6"/>
        <v>0.94434184578807401</v>
      </c>
      <c r="V104" s="7">
        <f t="shared" si="6"/>
        <v>0.19657811460580552</v>
      </c>
      <c r="W104" s="7">
        <f t="shared" si="6"/>
        <v>0.27634101806994515</v>
      </c>
      <c r="X104" s="7">
        <f t="shared" si="6"/>
        <v>0.63274680949738782</v>
      </c>
      <c r="Y104" s="7">
        <f t="shared" si="6"/>
        <v>0.91990744509287681</v>
      </c>
      <c r="Z104" s="7">
        <f t="shared" si="6"/>
        <v>0.11955045196778745</v>
      </c>
      <c r="AA104" s="11">
        <f t="shared" si="6"/>
        <v>0.46750068597609767</v>
      </c>
      <c r="AC104" s="10"/>
      <c r="AN104" s="98"/>
      <c r="AO104" s="157"/>
      <c r="AZ104" s="98"/>
    </row>
    <row r="105" spans="1:52" x14ac:dyDescent="0.2">
      <c r="A105" s="3" t="s">
        <v>29</v>
      </c>
      <c r="B105" s="1" t="s">
        <v>30</v>
      </c>
      <c r="C105" s="14">
        <v>131.78559999999999</v>
      </c>
      <c r="D105" s="10">
        <v>132.66409999999999</v>
      </c>
      <c r="E105" s="7">
        <v>132.697</v>
      </c>
      <c r="F105" s="7">
        <v>133.0498</v>
      </c>
      <c r="G105" s="7">
        <v>133.16820000000001</v>
      </c>
      <c r="H105" s="7">
        <v>133.70820000000001</v>
      </c>
      <c r="I105" s="7">
        <v>137.41372680664063</v>
      </c>
      <c r="J105" s="7">
        <v>137.65074157714844</v>
      </c>
      <c r="K105" s="7">
        <v>137.68939208984375</v>
      </c>
      <c r="L105" s="7">
        <v>137.59970000000001</v>
      </c>
      <c r="M105" s="7">
        <v>137.80719999999999</v>
      </c>
      <c r="N105" s="7">
        <v>138.22890000000001</v>
      </c>
      <c r="O105" s="7">
        <v>138.5386</v>
      </c>
      <c r="P105" s="10">
        <f t="shared" si="6"/>
        <v>0.66661304421727607</v>
      </c>
      <c r="Q105" s="7">
        <f t="shared" si="6"/>
        <v>2.4799474763716894E-2</v>
      </c>
      <c r="R105" s="7">
        <f t="shared" si="6"/>
        <v>0.26586885913020036</v>
      </c>
      <c r="S105" s="7">
        <f t="shared" si="6"/>
        <v>8.8989235609529871E-2</v>
      </c>
      <c r="T105" s="7">
        <f t="shared" si="6"/>
        <v>0.40550221449264312</v>
      </c>
      <c r="U105" s="7">
        <f t="shared" si="6"/>
        <v>2.7713534447704928</v>
      </c>
      <c r="V105" s="7">
        <f t="shared" si="6"/>
        <v>0.17248260127703527</v>
      </c>
      <c r="W105" s="7">
        <f t="shared" si="6"/>
        <v>2.8078681053563551E-2</v>
      </c>
      <c r="X105" s="7">
        <f t="shared" si="6"/>
        <v>-6.5140885933472781E-2</v>
      </c>
      <c r="Y105" s="7">
        <f t="shared" si="6"/>
        <v>0.15079974738315693</v>
      </c>
      <c r="Z105" s="7">
        <f t="shared" si="6"/>
        <v>0.30600723329406265</v>
      </c>
      <c r="AA105" s="11">
        <f t="shared" si="6"/>
        <v>0.22404866131466886</v>
      </c>
      <c r="AC105" s="10"/>
      <c r="AN105" s="98"/>
      <c r="AO105" s="157"/>
      <c r="AZ105" s="98"/>
    </row>
    <row r="106" spans="1:52" x14ac:dyDescent="0.2">
      <c r="A106" s="3" t="s">
        <v>31</v>
      </c>
      <c r="B106" s="1" t="s">
        <v>32</v>
      </c>
      <c r="C106" s="14">
        <v>130.20529999999999</v>
      </c>
      <c r="D106" s="10">
        <v>130.61009999999999</v>
      </c>
      <c r="E106" s="7">
        <v>130.79859999999999</v>
      </c>
      <c r="F106" s="7">
        <v>131.30789999999999</v>
      </c>
      <c r="G106" s="7">
        <v>131.49109999999999</v>
      </c>
      <c r="H106" s="7">
        <v>131.81530000000001</v>
      </c>
      <c r="I106" s="7">
        <v>131.28717041015625</v>
      </c>
      <c r="J106" s="7">
        <v>131.71070861816406</v>
      </c>
      <c r="K106" s="7">
        <v>131.99107360839844</v>
      </c>
      <c r="L106" s="7">
        <v>132.48599999999999</v>
      </c>
      <c r="M106" s="7">
        <v>133.02619999999999</v>
      </c>
      <c r="N106" s="7">
        <v>133.00360000000001</v>
      </c>
      <c r="O106" s="7">
        <v>133.17330000000001</v>
      </c>
      <c r="P106" s="10">
        <f t="shared" si="6"/>
        <v>0.31089364257829327</v>
      </c>
      <c r="Q106" s="7">
        <f t="shared" si="6"/>
        <v>0.14432268254905614</v>
      </c>
      <c r="R106" s="7">
        <f t="shared" si="6"/>
        <v>0.38937725633148679</v>
      </c>
      <c r="S106" s="7">
        <f t="shared" si="6"/>
        <v>0.13951940439227145</v>
      </c>
      <c r="T106" s="7">
        <f t="shared" si="6"/>
        <v>0.24655661105581969</v>
      </c>
      <c r="U106" s="7">
        <f t="shared" si="6"/>
        <v>-0.40065879290473694</v>
      </c>
      <c r="V106" s="7">
        <f t="shared" si="6"/>
        <v>0.32260441495130887</v>
      </c>
      <c r="W106" s="7">
        <f t="shared" si="6"/>
        <v>0.21286423342172364</v>
      </c>
      <c r="X106" s="7">
        <f t="shared" si="6"/>
        <v>0.37496959307258859</v>
      </c>
      <c r="Y106" s="7">
        <f t="shared" si="6"/>
        <v>0.40774119529610575</v>
      </c>
      <c r="Z106" s="7">
        <f t="shared" si="6"/>
        <v>-1.6989134471241649E-2</v>
      </c>
      <c r="AA106" s="11">
        <f t="shared" si="6"/>
        <v>0.12759053138411738</v>
      </c>
      <c r="AC106" s="10"/>
      <c r="AN106" s="98"/>
      <c r="AO106" s="157"/>
      <c r="AZ106" s="98"/>
    </row>
    <row r="107" spans="1:52" x14ac:dyDescent="0.2">
      <c r="A107" s="3" t="s">
        <v>33</v>
      </c>
      <c r="B107" s="1" t="s">
        <v>68</v>
      </c>
      <c r="C107" s="14">
        <v>110.59139999999999</v>
      </c>
      <c r="D107" s="10">
        <v>110.6875</v>
      </c>
      <c r="E107" s="7">
        <v>110.71469999999999</v>
      </c>
      <c r="F107" s="7">
        <v>110.9721</v>
      </c>
      <c r="G107" s="7">
        <v>110.9759</v>
      </c>
      <c r="H107" s="7">
        <v>111.04430000000001</v>
      </c>
      <c r="I107" s="7">
        <v>111.15119171142578</v>
      </c>
      <c r="J107" s="7">
        <v>111.90050506591797</v>
      </c>
      <c r="K107" s="7">
        <v>111.91199493408203</v>
      </c>
      <c r="L107" s="7">
        <v>111.8644</v>
      </c>
      <c r="M107" s="7">
        <v>111.94459999999999</v>
      </c>
      <c r="N107" s="7">
        <v>112.12390000000001</v>
      </c>
      <c r="O107" s="7">
        <v>112.41200000000001</v>
      </c>
      <c r="P107" s="10">
        <f t="shared" si="6"/>
        <v>8.6896449452676217E-2</v>
      </c>
      <c r="Q107" s="7">
        <f t="shared" si="6"/>
        <v>2.4573687182376919E-2</v>
      </c>
      <c r="R107" s="7">
        <f t="shared" si="6"/>
        <v>0.23248945262011647</v>
      </c>
      <c r="S107" s="7">
        <f t="shared" si="6"/>
        <v>3.4242841218632874E-3</v>
      </c>
      <c r="T107" s="7">
        <f t="shared" si="6"/>
        <v>6.1635003635934577E-2</v>
      </c>
      <c r="U107" s="7">
        <f t="shared" si="6"/>
        <v>9.6260421674749949E-2</v>
      </c>
      <c r="V107" s="7">
        <f t="shared" si="6"/>
        <v>0.67413884003833113</v>
      </c>
      <c r="W107" s="7">
        <f t="shared" si="6"/>
        <v>1.0267932354098034E-2</v>
      </c>
      <c r="X107" s="7">
        <f t="shared" si="6"/>
        <v>-4.2528894342435807E-2</v>
      </c>
      <c r="Y107" s="7">
        <f t="shared" si="6"/>
        <v>7.1693943739018606E-2</v>
      </c>
      <c r="Z107" s="7">
        <f t="shared" si="6"/>
        <v>0.16016851192465917</v>
      </c>
      <c r="AA107" s="11">
        <f t="shared" si="6"/>
        <v>0.25694789424912978</v>
      </c>
      <c r="AC107" s="10"/>
      <c r="AN107" s="98"/>
      <c r="AO107" s="157"/>
      <c r="AZ107" s="98"/>
    </row>
    <row r="108" spans="1:52" x14ac:dyDescent="0.2">
      <c r="A108" s="3" t="s">
        <v>34</v>
      </c>
      <c r="B108" s="1" t="s">
        <v>35</v>
      </c>
      <c r="C108" s="14">
        <v>124.4873</v>
      </c>
      <c r="D108" s="10">
        <v>125.124</v>
      </c>
      <c r="E108" s="7">
        <v>125.254</v>
      </c>
      <c r="F108" s="7">
        <v>126.0016</v>
      </c>
      <c r="G108" s="7">
        <v>126.423</v>
      </c>
      <c r="H108" s="7">
        <v>126.8693</v>
      </c>
      <c r="I108" s="7">
        <v>126.99247741699219</v>
      </c>
      <c r="J108" s="7">
        <v>127.32896423339844</v>
      </c>
      <c r="K108" s="7">
        <v>127.36689758300781</v>
      </c>
      <c r="L108" s="7">
        <v>127.5</v>
      </c>
      <c r="M108" s="7">
        <v>127.75230000000001</v>
      </c>
      <c r="N108" s="7">
        <v>128.44280000000001</v>
      </c>
      <c r="O108" s="7">
        <v>128.4418</v>
      </c>
      <c r="P108" s="10">
        <f t="shared" si="6"/>
        <v>0.51145779529316682</v>
      </c>
      <c r="Q108" s="7">
        <f t="shared" si="6"/>
        <v>0.10389693424124043</v>
      </c>
      <c r="R108" s="7">
        <f t="shared" si="6"/>
        <v>0.59686716591884603</v>
      </c>
      <c r="S108" s="7">
        <f t="shared" si="6"/>
        <v>0.33444019758479698</v>
      </c>
      <c r="T108" s="7">
        <f t="shared" si="6"/>
        <v>0.35302120658423997</v>
      </c>
      <c r="U108" s="7">
        <f t="shared" si="6"/>
        <v>9.7090010737185428E-2</v>
      </c>
      <c r="V108" s="7">
        <f t="shared" si="6"/>
        <v>0.26496594384985711</v>
      </c>
      <c r="W108" s="7">
        <f t="shared" si="6"/>
        <v>2.9791610917247267E-2</v>
      </c>
      <c r="X108" s="7">
        <f t="shared" si="6"/>
        <v>0.10450314761372101</v>
      </c>
      <c r="Y108" s="7">
        <f t="shared" si="6"/>
        <v>0.19788235294118062</v>
      </c>
      <c r="Z108" s="7">
        <f t="shared" si="6"/>
        <v>0.54049907516342177</v>
      </c>
      <c r="AA108" s="11">
        <f t="shared" si="6"/>
        <v>-7.7855668048716999E-4</v>
      </c>
      <c r="AC108" s="10"/>
      <c r="AN108" s="98"/>
      <c r="AO108" s="157"/>
      <c r="AZ108" s="98"/>
    </row>
    <row r="109" spans="1:52" x14ac:dyDescent="0.2">
      <c r="A109" s="56" t="s">
        <v>36</v>
      </c>
      <c r="B109" s="48" t="s">
        <v>37</v>
      </c>
      <c r="C109" s="26">
        <v>113.6392</v>
      </c>
      <c r="D109" s="21">
        <v>114.3563</v>
      </c>
      <c r="E109" s="20">
        <v>114.6866</v>
      </c>
      <c r="F109" s="20">
        <v>114.8399</v>
      </c>
      <c r="G109" s="20">
        <v>115.0869</v>
      </c>
      <c r="H109" s="20">
        <v>115.209</v>
      </c>
      <c r="I109" s="20">
        <v>115.40876770019531</v>
      </c>
      <c r="J109" s="20">
        <v>115.54585266113281</v>
      </c>
      <c r="K109" s="20">
        <v>115.70011901855469</v>
      </c>
      <c r="L109" s="20">
        <v>115.95180000000001</v>
      </c>
      <c r="M109" s="20">
        <v>116.24850000000001</v>
      </c>
      <c r="N109" s="20">
        <v>116.36239999999999</v>
      </c>
      <c r="O109" s="20">
        <v>116.5549</v>
      </c>
      <c r="P109" s="21">
        <f t="shared" si="6"/>
        <v>0.63103224943505587</v>
      </c>
      <c r="Q109" s="20">
        <f t="shared" si="6"/>
        <v>0.2888341088335265</v>
      </c>
      <c r="R109" s="20">
        <f t="shared" si="6"/>
        <v>0.13366862388457024</v>
      </c>
      <c r="S109" s="20">
        <f t="shared" si="6"/>
        <v>0.21508204030132372</v>
      </c>
      <c r="T109" s="20">
        <f t="shared" si="6"/>
        <v>0.10609374307588718</v>
      </c>
      <c r="U109" s="20">
        <f t="shared" si="6"/>
        <v>0.17339591541920277</v>
      </c>
      <c r="V109" s="20">
        <f t="shared" si="6"/>
        <v>0.11878210266798299</v>
      </c>
      <c r="W109" s="20">
        <f t="shared" si="6"/>
        <v>0.13351094294513519</v>
      </c>
      <c r="X109" s="20">
        <f t="shared" si="6"/>
        <v>0.21752871438702365</v>
      </c>
      <c r="Y109" s="20">
        <f t="shared" si="6"/>
        <v>0.25588218552881564</v>
      </c>
      <c r="Z109" s="20">
        <f t="shared" si="6"/>
        <v>9.797975887859782E-2</v>
      </c>
      <c r="AA109" s="19">
        <f t="shared" si="6"/>
        <v>0.16543144520911368</v>
      </c>
      <c r="AB109" s="7">
        <f>AVERAGE(D109:O109)</f>
        <v>115.49591994832356</v>
      </c>
      <c r="AC109" s="10"/>
      <c r="AN109" s="98"/>
      <c r="AO109" s="157"/>
      <c r="AZ109" s="98"/>
    </row>
    <row r="110" spans="1:52" x14ac:dyDescent="0.2">
      <c r="A110" s="3" t="s">
        <v>38</v>
      </c>
      <c r="B110" s="1" t="s">
        <v>39</v>
      </c>
      <c r="C110" s="14">
        <v>110.6006</v>
      </c>
      <c r="D110" s="10">
        <v>110.4725</v>
      </c>
      <c r="E110" s="7">
        <v>110.7719</v>
      </c>
      <c r="F110" s="7">
        <v>110.7719</v>
      </c>
      <c r="G110" s="7">
        <v>110.7719</v>
      </c>
      <c r="H110" s="7">
        <v>111.1643</v>
      </c>
      <c r="I110" s="7">
        <v>111.26923370361328</v>
      </c>
      <c r="J110" s="7">
        <v>110.89769744873047</v>
      </c>
      <c r="K110" s="7">
        <v>110.58283233642578</v>
      </c>
      <c r="L110" s="7">
        <v>110.3707</v>
      </c>
      <c r="M110" s="7">
        <v>110.3707</v>
      </c>
      <c r="N110" s="7">
        <v>110.5245</v>
      </c>
      <c r="O110" s="7">
        <v>110.7129</v>
      </c>
      <c r="P110" s="10">
        <f t="shared" si="6"/>
        <v>-0.11582215648016686</v>
      </c>
      <c r="Q110" s="7">
        <f t="shared" si="6"/>
        <v>0.27101767408179017</v>
      </c>
      <c r="R110" s="7">
        <f t="shared" si="6"/>
        <v>0</v>
      </c>
      <c r="S110" s="7">
        <f t="shared" si="6"/>
        <v>0</v>
      </c>
      <c r="T110" s="7">
        <f t="shared" si="6"/>
        <v>0.35424146376472276</v>
      </c>
      <c r="U110" s="7">
        <f t="shared" si="6"/>
        <v>9.4395146295424004E-2</v>
      </c>
      <c r="V110" s="7">
        <f t="shared" si="6"/>
        <v>-0.33390744459737165</v>
      </c>
      <c r="W110" s="7">
        <f t="shared" si="6"/>
        <v>-0.28392394030566231</v>
      </c>
      <c r="X110" s="7">
        <f t="shared" si="6"/>
        <v>-0.19183116578205595</v>
      </c>
      <c r="Y110" s="7">
        <f t="shared" si="6"/>
        <v>0</v>
      </c>
      <c r="Z110" s="7">
        <f t="shared" si="6"/>
        <v>0.13934857711331353</v>
      </c>
      <c r="AA110" s="11">
        <f t="shared" si="6"/>
        <v>0.1704599432704979</v>
      </c>
      <c r="AC110" s="10"/>
      <c r="AN110" s="98"/>
      <c r="AO110" s="157"/>
      <c r="AZ110" s="98"/>
    </row>
    <row r="111" spans="1:52" x14ac:dyDescent="0.2">
      <c r="A111" s="3" t="s">
        <v>40</v>
      </c>
      <c r="B111" s="1" t="s">
        <v>78</v>
      </c>
      <c r="C111" s="14">
        <v>109.5986</v>
      </c>
      <c r="D111" s="10">
        <v>110.5211</v>
      </c>
      <c r="E111" s="7">
        <v>110.8304</v>
      </c>
      <c r="F111" s="7">
        <v>110.69889999999999</v>
      </c>
      <c r="G111" s="7">
        <v>110.7012</v>
      </c>
      <c r="H111" s="7">
        <v>110.5579</v>
      </c>
      <c r="I111" s="7">
        <v>110.53044128417969</v>
      </c>
      <c r="J111" s="7">
        <v>111.28648376464844</v>
      </c>
      <c r="K111" s="7">
        <v>111.34159851074219</v>
      </c>
      <c r="L111" s="7">
        <v>111.6584</v>
      </c>
      <c r="M111" s="7">
        <v>111.97110000000001</v>
      </c>
      <c r="N111" s="7">
        <v>111.9008</v>
      </c>
      <c r="O111" s="7">
        <v>112.43129999999999</v>
      </c>
      <c r="P111" s="10">
        <f t="shared" si="6"/>
        <v>0.84170783203435029</v>
      </c>
      <c r="Q111" s="7">
        <f t="shared" si="6"/>
        <v>0.27985606368376109</v>
      </c>
      <c r="R111" s="7">
        <f t="shared" si="6"/>
        <v>-0.11864975674544405</v>
      </c>
      <c r="S111" s="7">
        <f t="shared" si="6"/>
        <v>2.0777080892450581E-3</v>
      </c>
      <c r="T111" s="7">
        <f t="shared" si="6"/>
        <v>-0.12944755793071477</v>
      </c>
      <c r="U111" s="7">
        <f t="shared" si="6"/>
        <v>-2.4836502701585425E-2</v>
      </c>
      <c r="V111" s="7">
        <f t="shared" si="6"/>
        <v>0.68401290330952746</v>
      </c>
      <c r="W111" s="7">
        <f t="shared" si="6"/>
        <v>4.9525103345261681E-2</v>
      </c>
      <c r="X111" s="7">
        <f t="shared" si="6"/>
        <v>0.28453111280528987</v>
      </c>
      <c r="Y111" s="7">
        <f t="shared" si="6"/>
        <v>0.28005058284912432</v>
      </c>
      <c r="Z111" s="7">
        <f t="shared" si="6"/>
        <v>-6.2784057672027105E-2</v>
      </c>
      <c r="AA111" s="11">
        <f t="shared" si="6"/>
        <v>0.47408061425833353</v>
      </c>
      <c r="AC111" s="10"/>
      <c r="AN111" s="98"/>
      <c r="AO111" s="157"/>
      <c r="AZ111" s="98"/>
    </row>
    <row r="112" spans="1:52" x14ac:dyDescent="0.2">
      <c r="A112" s="3" t="s">
        <v>41</v>
      </c>
      <c r="B112" s="1" t="s">
        <v>70</v>
      </c>
      <c r="C112" s="14">
        <v>107.2103</v>
      </c>
      <c r="D112" s="10">
        <v>107.7968</v>
      </c>
      <c r="E112" s="7">
        <v>107.8009</v>
      </c>
      <c r="F112" s="7">
        <v>107.9606</v>
      </c>
      <c r="G112" s="7">
        <v>107.76300000000001</v>
      </c>
      <c r="H112" s="7">
        <v>107.5977</v>
      </c>
      <c r="I112" s="7">
        <v>107.66386413574219</v>
      </c>
      <c r="J112" s="7">
        <v>107.59970855712891</v>
      </c>
      <c r="K112" s="7">
        <v>107.47560882568359</v>
      </c>
      <c r="L112" s="7">
        <v>107.5193</v>
      </c>
      <c r="M112" s="7">
        <v>107.7242</v>
      </c>
      <c r="N112" s="7">
        <v>107.7539</v>
      </c>
      <c r="O112" s="7">
        <v>107.80159999999999</v>
      </c>
      <c r="P112" s="10">
        <f t="shared" si="6"/>
        <v>0.54705564670558793</v>
      </c>
      <c r="Q112" s="7">
        <f t="shared" si="6"/>
        <v>3.8034524215876512E-3</v>
      </c>
      <c r="R112" s="7">
        <f t="shared" si="6"/>
        <v>0.14814347561105781</v>
      </c>
      <c r="S112" s="7">
        <f t="shared" si="6"/>
        <v>-0.18302973492180871</v>
      </c>
      <c r="T112" s="7">
        <f t="shared" si="6"/>
        <v>-0.15339216614236983</v>
      </c>
      <c r="U112" s="7">
        <f t="shared" si="6"/>
        <v>6.1492146897363299E-2</v>
      </c>
      <c r="V112" s="7">
        <f t="shared" si="6"/>
        <v>-5.9588775796114969E-2</v>
      </c>
      <c r="W112" s="7">
        <f t="shared" si="6"/>
        <v>-0.11533463529729086</v>
      </c>
      <c r="X112" s="7">
        <f t="shared" si="6"/>
        <v>4.0652176613645306E-2</v>
      </c>
      <c r="Y112" s="7">
        <f t="shared" si="6"/>
        <v>0.19057043712151675</v>
      </c>
      <c r="Z112" s="7">
        <f t="shared" si="6"/>
        <v>2.7570406649578636E-2</v>
      </c>
      <c r="AA112" s="11">
        <f t="shared" si="6"/>
        <v>4.4267539272352892E-2</v>
      </c>
      <c r="AC112" s="10"/>
      <c r="AN112" s="98"/>
      <c r="AO112" s="157"/>
      <c r="AZ112" s="98"/>
    </row>
    <row r="113" spans="1:52" x14ac:dyDescent="0.2">
      <c r="A113" s="3" t="s">
        <v>42</v>
      </c>
      <c r="B113" s="1" t="s">
        <v>43</v>
      </c>
      <c r="C113" s="14">
        <v>130.2251</v>
      </c>
      <c r="D113" s="10">
        <v>131.1525</v>
      </c>
      <c r="E113" s="7">
        <v>131.4051</v>
      </c>
      <c r="F113" s="7">
        <v>131.51130000000001</v>
      </c>
      <c r="G113" s="7">
        <v>132.08920000000001</v>
      </c>
      <c r="H113" s="7">
        <v>132.11369999999999</v>
      </c>
      <c r="I113" s="7">
        <v>132.14811706542969</v>
      </c>
      <c r="J113" s="7">
        <v>132.15605163574219</v>
      </c>
      <c r="K113" s="7">
        <v>132.17488098144531</v>
      </c>
      <c r="L113" s="7">
        <v>132.7543</v>
      </c>
      <c r="M113" s="7">
        <v>133.82239999999999</v>
      </c>
      <c r="N113" s="7">
        <v>134.0872</v>
      </c>
      <c r="O113" s="7">
        <v>134.42779999999999</v>
      </c>
      <c r="P113" s="10">
        <f t="shared" si="6"/>
        <v>0.71215149767595165</v>
      </c>
      <c r="Q113" s="7">
        <f t="shared" si="6"/>
        <v>0.19260021730428398</v>
      </c>
      <c r="R113" s="7">
        <f t="shared" si="6"/>
        <v>8.0818781006217547E-2</v>
      </c>
      <c r="S113" s="7">
        <f t="shared" si="6"/>
        <v>0.43942991971032119</v>
      </c>
      <c r="T113" s="7">
        <f t="shared" si="6"/>
        <v>1.8548072060387288E-2</v>
      </c>
      <c r="U113" s="7">
        <f t="shared" si="6"/>
        <v>2.6051094950556328E-2</v>
      </c>
      <c r="V113" s="7">
        <f t="shared" si="6"/>
        <v>6.0043006958407173E-3</v>
      </c>
      <c r="W113" s="7">
        <f t="shared" si="6"/>
        <v>1.4247811939042919E-2</v>
      </c>
      <c r="X113" s="7">
        <f t="shared" si="6"/>
        <v>0.43837302084351931</v>
      </c>
      <c r="Y113" s="7">
        <f t="shared" si="6"/>
        <v>0.80456904220803904</v>
      </c>
      <c r="Z113" s="7">
        <f t="shared" si="6"/>
        <v>0.19787419744378235</v>
      </c>
      <c r="AA113" s="11">
        <f t="shared" si="6"/>
        <v>0.2540138059412046</v>
      </c>
      <c r="AC113" s="10"/>
      <c r="AN113" s="98"/>
      <c r="AO113" s="157"/>
      <c r="AZ113" s="98"/>
    </row>
    <row r="114" spans="1:52" x14ac:dyDescent="0.2">
      <c r="A114" s="3" t="s">
        <v>44</v>
      </c>
      <c r="B114" s="1" t="s">
        <v>45</v>
      </c>
      <c r="C114" s="14">
        <v>115.1447</v>
      </c>
      <c r="D114" s="10">
        <v>115.6183</v>
      </c>
      <c r="E114" s="7">
        <v>115.98699999999999</v>
      </c>
      <c r="F114" s="7">
        <v>116.3815</v>
      </c>
      <c r="G114" s="7">
        <v>116.7093</v>
      </c>
      <c r="H114" s="7">
        <v>117.11490000000001</v>
      </c>
      <c r="I114" s="7">
        <v>117.64408111572266</v>
      </c>
      <c r="J114" s="7">
        <v>118.10020446777344</v>
      </c>
      <c r="K114" s="7">
        <v>118.70142364501953</v>
      </c>
      <c r="L114" s="7">
        <v>119.0727</v>
      </c>
      <c r="M114" s="7">
        <v>119.0727</v>
      </c>
      <c r="N114" s="7">
        <v>118.9937</v>
      </c>
      <c r="O114" s="7">
        <v>118.9937</v>
      </c>
      <c r="P114" s="10">
        <f t="shared" si="6"/>
        <v>0.41130855349834139</v>
      </c>
      <c r="Q114" s="7">
        <f t="shared" si="6"/>
        <v>0.31889415429909435</v>
      </c>
      <c r="R114" s="7">
        <f t="shared" si="6"/>
        <v>0.34012432427772754</v>
      </c>
      <c r="S114" s="7">
        <f t="shared" si="6"/>
        <v>0.28165988580658979</v>
      </c>
      <c r="T114" s="7">
        <f t="shared" si="6"/>
        <v>0.34753014541258226</v>
      </c>
      <c r="U114" s="7">
        <f t="shared" si="6"/>
        <v>0.4518478141744991</v>
      </c>
      <c r="V114" s="7">
        <f t="shared" si="6"/>
        <v>0.38771466250147135</v>
      </c>
      <c r="W114" s="7">
        <f t="shared" si="6"/>
        <v>0.50907547531820851</v>
      </c>
      <c r="X114" s="7">
        <f t="shared" si="6"/>
        <v>0.3127817203699092</v>
      </c>
      <c r="Y114" s="7">
        <f t="shared" si="6"/>
        <v>0</v>
      </c>
      <c r="Z114" s="7">
        <f t="shared" si="6"/>
        <v>-6.6346022220033246E-2</v>
      </c>
      <c r="AA114" s="11">
        <f t="shared" si="6"/>
        <v>0</v>
      </c>
      <c r="AC114" s="10"/>
      <c r="AN114" s="98"/>
      <c r="AO114" s="157"/>
      <c r="AZ114" s="98"/>
    </row>
    <row r="115" spans="1:52" x14ac:dyDescent="0.2">
      <c r="A115" s="3" t="s">
        <v>46</v>
      </c>
      <c r="B115" s="1" t="s">
        <v>71</v>
      </c>
      <c r="C115" s="14">
        <v>107.4729</v>
      </c>
      <c r="D115" s="10">
        <v>108.3147</v>
      </c>
      <c r="E115" s="7">
        <v>109.0857</v>
      </c>
      <c r="F115" s="7">
        <v>109.08580000000001</v>
      </c>
      <c r="G115" s="7">
        <v>109.08580000000001</v>
      </c>
      <c r="H115" s="7">
        <v>109.08580000000001</v>
      </c>
      <c r="I115" s="7">
        <v>109.08578491210938</v>
      </c>
      <c r="J115" s="7">
        <v>109.08579254150391</v>
      </c>
      <c r="K115" s="7">
        <v>109.08580017089844</v>
      </c>
      <c r="L115" s="7">
        <v>109.08580000000001</v>
      </c>
      <c r="M115" s="7">
        <v>109.08580000000001</v>
      </c>
      <c r="N115" s="7">
        <v>109.3167</v>
      </c>
      <c r="O115" s="7">
        <v>109.3167</v>
      </c>
      <c r="P115" s="10">
        <f t="shared" si="6"/>
        <v>0.78326722364429213</v>
      </c>
      <c r="Q115" s="7">
        <f t="shared" si="6"/>
        <v>0.71181473982755883</v>
      </c>
      <c r="R115" s="7">
        <f t="shared" si="6"/>
        <v>9.1671043962058871E-5</v>
      </c>
      <c r="S115" s="7">
        <f t="shared" si="6"/>
        <v>0</v>
      </c>
      <c r="T115" s="7">
        <f t="shared" si="6"/>
        <v>0</v>
      </c>
      <c r="U115" s="7">
        <f t="shared" si="6"/>
        <v>-1.3831214173699616E-5</v>
      </c>
      <c r="V115" s="7">
        <f t="shared" si="6"/>
        <v>6.9939401704786904E-6</v>
      </c>
      <c r="W115" s="7">
        <f t="shared" si="6"/>
        <v>6.993939681326734E-6</v>
      </c>
      <c r="X115" s="7">
        <f t="shared" si="6"/>
        <v>-1.5666423231864162E-7</v>
      </c>
      <c r="Y115" s="7">
        <f t="shared" si="6"/>
        <v>0</v>
      </c>
      <c r="Z115" s="7">
        <f t="shared" si="6"/>
        <v>0.21166824646286797</v>
      </c>
      <c r="AA115" s="11">
        <f t="shared" si="6"/>
        <v>0</v>
      </c>
      <c r="AC115" s="10"/>
      <c r="AN115" s="98"/>
      <c r="AO115" s="157"/>
      <c r="AZ115" s="98"/>
    </row>
    <row r="116" spans="1:52" x14ac:dyDescent="0.2">
      <c r="A116" s="56" t="s">
        <v>47</v>
      </c>
      <c r="B116" s="48" t="s">
        <v>48</v>
      </c>
      <c r="C116" s="26">
        <v>102.31789999999999</v>
      </c>
      <c r="D116" s="21">
        <v>101.44</v>
      </c>
      <c r="E116" s="20">
        <v>102.7329</v>
      </c>
      <c r="F116" s="20">
        <v>102.5279</v>
      </c>
      <c r="G116" s="20">
        <v>102.2368</v>
      </c>
      <c r="H116" s="20">
        <v>102.8796</v>
      </c>
      <c r="I116" s="20">
        <v>104.30786895751953</v>
      </c>
      <c r="J116" s="20">
        <v>103.44520568847656</v>
      </c>
      <c r="K116" s="20">
        <v>103.93502044677734</v>
      </c>
      <c r="L116" s="20">
        <v>104.92</v>
      </c>
      <c r="M116" s="20">
        <v>105.05459999999999</v>
      </c>
      <c r="N116" s="20">
        <v>105.5219</v>
      </c>
      <c r="O116" s="20">
        <v>105.0723</v>
      </c>
      <c r="P116" s="21">
        <f t="shared" si="6"/>
        <v>-0.85801213668380305</v>
      </c>
      <c r="Q116" s="20">
        <f t="shared" si="6"/>
        <v>1.2745465299684573</v>
      </c>
      <c r="R116" s="20">
        <f t="shared" si="6"/>
        <v>-0.1995465912088516</v>
      </c>
      <c r="S116" s="20">
        <f t="shared" si="6"/>
        <v>-0.28392271762125249</v>
      </c>
      <c r="T116" s="20">
        <f t="shared" si="6"/>
        <v>0.62873642367522653</v>
      </c>
      <c r="U116" s="20">
        <f t="shared" si="6"/>
        <v>1.3882917094540947</v>
      </c>
      <c r="V116" s="20">
        <f t="shared" si="6"/>
        <v>-0.82703565671953028</v>
      </c>
      <c r="W116" s="20">
        <f t="shared" si="6"/>
        <v>0.47350165243602477</v>
      </c>
      <c r="X116" s="20">
        <f t="shared" si="6"/>
        <v>0.94768784283545937</v>
      </c>
      <c r="Y116" s="20">
        <f t="shared" si="6"/>
        <v>0.12828821959587478</v>
      </c>
      <c r="Z116" s="20">
        <f t="shared" si="6"/>
        <v>0.44481631456405402</v>
      </c>
      <c r="AA116" s="19">
        <f t="shared" si="6"/>
        <v>-0.42607269201938536</v>
      </c>
      <c r="AB116" s="7">
        <f>(AB97/AB100)*100</f>
        <v>103.68114364162626</v>
      </c>
      <c r="AC116" s="10"/>
      <c r="AN116" s="98"/>
      <c r="AO116" s="157"/>
      <c r="AZ116" s="98"/>
    </row>
    <row r="117" spans="1:52" x14ac:dyDescent="0.2">
      <c r="A117" s="56"/>
      <c r="B117" s="48" t="s">
        <v>73</v>
      </c>
      <c r="C117" s="26">
        <v>112.3463</v>
      </c>
      <c r="D117" s="21">
        <v>112.0215</v>
      </c>
      <c r="E117" s="20">
        <v>113.0844</v>
      </c>
      <c r="F117" s="20">
        <v>113.10039999999999</v>
      </c>
      <c r="G117" s="20">
        <v>113.0496</v>
      </c>
      <c r="H117" s="20">
        <v>114.2514</v>
      </c>
      <c r="I117" s="20">
        <v>115.85700225830078</v>
      </c>
      <c r="J117" s="20">
        <v>115.29705047607422</v>
      </c>
      <c r="K117" s="20">
        <v>115.50126647949219</v>
      </c>
      <c r="L117" s="20">
        <v>116.2064</v>
      </c>
      <c r="M117" s="20">
        <v>116.22880000000001</v>
      </c>
      <c r="N117" s="20">
        <v>116.8416</v>
      </c>
      <c r="O117" s="20">
        <v>116.41719999999999</v>
      </c>
      <c r="P117" s="21">
        <f t="shared" si="6"/>
        <v>-0.28910609428169526</v>
      </c>
      <c r="Q117" s="20">
        <f t="shared" si="6"/>
        <v>0.94883571457264804</v>
      </c>
      <c r="R117" s="20">
        <f t="shared" si="6"/>
        <v>1.4148724315636048E-2</v>
      </c>
      <c r="S117" s="20">
        <f t="shared" si="6"/>
        <v>-4.491584468312694E-2</v>
      </c>
      <c r="T117" s="20">
        <f t="shared" si="6"/>
        <v>1.0630731997282661</v>
      </c>
      <c r="U117" s="20">
        <f t="shared" si="6"/>
        <v>1.4053239245215179</v>
      </c>
      <c r="V117" s="20">
        <f t="shared" si="6"/>
        <v>-0.48331285231958754</v>
      </c>
      <c r="W117" s="20">
        <f t="shared" si="6"/>
        <v>0.17712161982872796</v>
      </c>
      <c r="X117" s="20">
        <f t="shared" si="6"/>
        <v>0.61049851832838087</v>
      </c>
      <c r="Y117" s="20">
        <f t="shared" si="6"/>
        <v>1.9276046758185984E-2</v>
      </c>
      <c r="Z117" s="20">
        <f t="shared" si="6"/>
        <v>0.52723593463925711</v>
      </c>
      <c r="AA117" s="19">
        <f t="shared" si="6"/>
        <v>-0.36322679593569901</v>
      </c>
      <c r="AB117" s="7">
        <f>(AB97/AB109)*100</f>
        <v>114.82992224009188</v>
      </c>
      <c r="AC117" s="10"/>
      <c r="AN117" s="98"/>
      <c r="AO117" s="157"/>
      <c r="AZ117" s="98"/>
    </row>
    <row r="118" spans="1:52" ht="24" customHeight="1" x14ac:dyDescent="0.2">
      <c r="A118" s="56"/>
      <c r="B118" s="22" t="s">
        <v>82</v>
      </c>
      <c r="C118" s="2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4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5"/>
      <c r="AB118" s="7"/>
      <c r="AC118" s="10"/>
      <c r="AN118" s="98"/>
      <c r="AO118" s="157"/>
      <c r="AZ118" s="98"/>
    </row>
    <row r="119" spans="1:52" x14ac:dyDescent="0.2">
      <c r="A119" s="49"/>
      <c r="B119" s="48" t="s">
        <v>15</v>
      </c>
      <c r="C119" s="26">
        <v>136.70400000000001</v>
      </c>
      <c r="D119" s="20">
        <v>137.65969999999999</v>
      </c>
      <c r="E119" s="20">
        <v>139.12950000000001</v>
      </c>
      <c r="F119" s="20">
        <v>140.23439999999999</v>
      </c>
      <c r="G119" s="20">
        <v>141.00149999999999</v>
      </c>
      <c r="H119" s="20">
        <v>142.2936</v>
      </c>
      <c r="I119" s="20">
        <v>144.94296264648438</v>
      </c>
      <c r="J119" s="20">
        <v>145.00382995605469</v>
      </c>
      <c r="K119" s="20">
        <v>144.92733764648438</v>
      </c>
      <c r="L119" s="20">
        <v>145.79249999999999</v>
      </c>
      <c r="M119" s="20">
        <v>146.20500000000001</v>
      </c>
      <c r="N119" s="20">
        <v>148.12190000000001</v>
      </c>
      <c r="O119" s="20">
        <v>147.41290000000001</v>
      </c>
      <c r="P119" s="21">
        <f t="shared" ref="P119:AA137" si="7">(D119-C119)/C119*100</f>
        <v>0.6991017088014827</v>
      </c>
      <c r="Q119" s="20">
        <f t="shared" si="7"/>
        <v>1.0677053632980609</v>
      </c>
      <c r="R119" s="20">
        <f t="shared" si="7"/>
        <v>0.79415221071015596</v>
      </c>
      <c r="S119" s="20">
        <f t="shared" si="7"/>
        <v>0.5470127158528858</v>
      </c>
      <c r="T119" s="20">
        <f t="shared" si="7"/>
        <v>0.91637323007202409</v>
      </c>
      <c r="U119" s="20">
        <f t="shared" si="7"/>
        <v>1.8618986704141134</v>
      </c>
      <c r="V119" s="20">
        <f t="shared" si="7"/>
        <v>4.199397367002064E-2</v>
      </c>
      <c r="W119" s="20">
        <f t="shared" si="7"/>
        <v>-5.275192358263537E-2</v>
      </c>
      <c r="X119" s="20">
        <f t="shared" si="7"/>
        <v>0.59696284190769566</v>
      </c>
      <c r="Y119" s="20">
        <f t="shared" si="7"/>
        <v>0.28293636503936948</v>
      </c>
      <c r="Z119" s="20">
        <f t="shared" si="7"/>
        <v>1.3111042713997456</v>
      </c>
      <c r="AA119" s="19">
        <f t="shared" si="7"/>
        <v>-0.47865980655122781</v>
      </c>
      <c r="AB119" s="14">
        <f>AVERAGE(D119:O119)</f>
        <v>143.56042752075194</v>
      </c>
      <c r="AC119" s="10"/>
      <c r="AN119" s="98"/>
      <c r="AO119" s="157"/>
      <c r="AZ119" s="98"/>
    </row>
    <row r="120" spans="1:52" x14ac:dyDescent="0.2">
      <c r="A120" s="57"/>
      <c r="B120" s="1" t="s">
        <v>79</v>
      </c>
      <c r="C120" s="14">
        <v>135.08629999999999</v>
      </c>
      <c r="D120" s="7">
        <v>135.0264</v>
      </c>
      <c r="E120" s="7">
        <v>136.54239999999999</v>
      </c>
      <c r="F120" s="7">
        <v>139.1669</v>
      </c>
      <c r="G120" s="7">
        <v>139.40559999999999</v>
      </c>
      <c r="H120" s="7">
        <v>142.05170000000001</v>
      </c>
      <c r="I120" s="7">
        <v>145.45094299316406</v>
      </c>
      <c r="J120" s="7">
        <v>144.8453369140625</v>
      </c>
      <c r="K120" s="7">
        <v>142.04537963867188</v>
      </c>
      <c r="L120" s="7">
        <v>144.20060000000001</v>
      </c>
      <c r="M120" s="7">
        <v>144.95089999999999</v>
      </c>
      <c r="N120" s="7">
        <v>143.48060000000001</v>
      </c>
      <c r="O120" s="7">
        <v>144.3074</v>
      </c>
      <c r="P120" s="10">
        <f t="shared" si="7"/>
        <v>-4.4342024320748262E-2</v>
      </c>
      <c r="Q120" s="7">
        <f t="shared" si="7"/>
        <v>1.1227434042527915</v>
      </c>
      <c r="R120" s="7">
        <f t="shared" si="7"/>
        <v>1.9221135705832122</v>
      </c>
      <c r="S120" s="7">
        <f t="shared" si="7"/>
        <v>0.17152067050426098</v>
      </c>
      <c r="T120" s="7">
        <f t="shared" si="7"/>
        <v>1.8981303477048399</v>
      </c>
      <c r="U120" s="7">
        <f t="shared" si="7"/>
        <v>2.39296185344072</v>
      </c>
      <c r="V120" s="7">
        <f t="shared" si="7"/>
        <v>-0.41636449144920629</v>
      </c>
      <c r="W120" s="7">
        <f t="shared" si="7"/>
        <v>-1.9330669078092961</v>
      </c>
      <c r="X120" s="7">
        <f t="shared" si="7"/>
        <v>1.517275934500987</v>
      </c>
      <c r="Y120" s="7">
        <f t="shared" si="7"/>
        <v>0.52031683640704784</v>
      </c>
      <c r="Z120" s="7">
        <f t="shared" si="7"/>
        <v>-1.0143434776879485</v>
      </c>
      <c r="AA120" s="11">
        <f t="shared" si="7"/>
        <v>0.57624515091238226</v>
      </c>
      <c r="AB120" s="176"/>
      <c r="AC120" s="10"/>
      <c r="AN120" s="98"/>
      <c r="AO120" s="157"/>
      <c r="AZ120" s="98"/>
    </row>
    <row r="121" spans="1:52" x14ac:dyDescent="0.2">
      <c r="A121" s="57"/>
      <c r="B121" s="1" t="s">
        <v>80</v>
      </c>
      <c r="C121" s="14">
        <v>136.80179999999999</v>
      </c>
      <c r="D121" s="7">
        <v>137.81890000000001</v>
      </c>
      <c r="E121" s="7">
        <v>139.286</v>
      </c>
      <c r="F121" s="7">
        <v>140.2989</v>
      </c>
      <c r="G121" s="7">
        <v>141.09800000000001</v>
      </c>
      <c r="H121" s="7">
        <v>142.3082</v>
      </c>
      <c r="I121" s="7">
        <v>144.91226196289063</v>
      </c>
      <c r="J121" s="7">
        <v>145.01339721679688</v>
      </c>
      <c r="K121" s="7">
        <v>145.10160827636719</v>
      </c>
      <c r="L121" s="7">
        <v>145.8888</v>
      </c>
      <c r="M121" s="7">
        <v>146.2808</v>
      </c>
      <c r="N121" s="7">
        <v>148.40260000000001</v>
      </c>
      <c r="O121" s="7">
        <v>147.60059999999999</v>
      </c>
      <c r="P121" s="10">
        <f t="shared" si="7"/>
        <v>0.74348436935773343</v>
      </c>
      <c r="Q121" s="7">
        <f t="shared" si="7"/>
        <v>1.0645129223930736</v>
      </c>
      <c r="R121" s="7">
        <f t="shared" si="7"/>
        <v>0.7272087646999712</v>
      </c>
      <c r="S121" s="7">
        <f t="shared" si="7"/>
        <v>0.56956968301248967</v>
      </c>
      <c r="T121" s="7">
        <f t="shared" si="7"/>
        <v>0.85770173921670478</v>
      </c>
      <c r="U121" s="7">
        <f t="shared" si="7"/>
        <v>1.829874851126376</v>
      </c>
      <c r="V121" s="7">
        <f t="shared" si="7"/>
        <v>6.9790680606551359E-2</v>
      </c>
      <c r="W121" s="7">
        <f t="shared" si="7"/>
        <v>6.082959317092327E-2</v>
      </c>
      <c r="X121" s="7">
        <f t="shared" si="7"/>
        <v>0.54251068129685676</v>
      </c>
      <c r="Y121" s="7">
        <f t="shared" si="7"/>
        <v>0.26869780271000643</v>
      </c>
      <c r="Z121" s="7">
        <f t="shared" si="7"/>
        <v>1.4504979464153924</v>
      </c>
      <c r="AA121" s="11">
        <f t="shared" si="7"/>
        <v>-0.54042179853993177</v>
      </c>
      <c r="AB121" s="176"/>
      <c r="AC121" s="10"/>
      <c r="AN121" s="98"/>
      <c r="AO121" s="157"/>
      <c r="AZ121" s="98"/>
    </row>
    <row r="122" spans="1:52" x14ac:dyDescent="0.2">
      <c r="A122" s="49"/>
      <c r="B122" s="48" t="s">
        <v>21</v>
      </c>
      <c r="C122" s="26">
        <v>125.3656</v>
      </c>
      <c r="D122" s="20">
        <v>126.96169999999999</v>
      </c>
      <c r="E122" s="20">
        <v>126.89100000000001</v>
      </c>
      <c r="F122" s="20">
        <v>127.3805</v>
      </c>
      <c r="G122" s="20">
        <v>128.01310000000001</v>
      </c>
      <c r="H122" s="20">
        <v>128.69919999999999</v>
      </c>
      <c r="I122" s="20">
        <v>128.995361328125</v>
      </c>
      <c r="J122" s="20">
        <v>129.52409362792969</v>
      </c>
      <c r="K122" s="20">
        <v>129.38059997558594</v>
      </c>
      <c r="L122" s="20">
        <v>129.27780000000001</v>
      </c>
      <c r="M122" s="20">
        <v>129.51929999999999</v>
      </c>
      <c r="N122" s="20">
        <v>129.7456</v>
      </c>
      <c r="O122" s="20">
        <v>130.02690000000001</v>
      </c>
      <c r="P122" s="21">
        <f t="shared" si="7"/>
        <v>1.2731562725340866</v>
      </c>
      <c r="Q122" s="20">
        <f t="shared" si="7"/>
        <v>-5.5686084858652653E-2</v>
      </c>
      <c r="R122" s="20">
        <f t="shared" si="7"/>
        <v>0.38576415979068057</v>
      </c>
      <c r="S122" s="20">
        <f t="shared" si="7"/>
        <v>0.49662232445312327</v>
      </c>
      <c r="T122" s="20">
        <f t="shared" si="7"/>
        <v>0.53596077276464815</v>
      </c>
      <c r="U122" s="20">
        <f t="shared" si="7"/>
        <v>0.23011901249192654</v>
      </c>
      <c r="V122" s="20">
        <f t="shared" si="7"/>
        <v>0.40988473876960058</v>
      </c>
      <c r="W122" s="20">
        <f t="shared" si="7"/>
        <v>-0.11078529741034066</v>
      </c>
      <c r="X122" s="20">
        <f t="shared" si="7"/>
        <v>-7.9455479109945729E-2</v>
      </c>
      <c r="Y122" s="20">
        <f t="shared" si="7"/>
        <v>0.18680701558966317</v>
      </c>
      <c r="Z122" s="20">
        <f t="shared" si="7"/>
        <v>0.17472299495133858</v>
      </c>
      <c r="AA122" s="19">
        <f t="shared" si="7"/>
        <v>0.21680889371201478</v>
      </c>
      <c r="AB122" s="14">
        <f>AVERAGE(D122:O122)</f>
        <v>128.70126291097006</v>
      </c>
      <c r="AC122" s="10"/>
      <c r="AN122" s="98"/>
      <c r="AO122" s="157"/>
      <c r="AZ122" s="98"/>
    </row>
    <row r="123" spans="1:52" x14ac:dyDescent="0.2">
      <c r="A123" s="49"/>
      <c r="B123" s="48" t="s">
        <v>23</v>
      </c>
      <c r="C123" s="26">
        <v>131.23330000000001</v>
      </c>
      <c r="D123" s="20">
        <v>133.22219999999999</v>
      </c>
      <c r="E123" s="20">
        <v>132.95670000000001</v>
      </c>
      <c r="F123" s="20">
        <v>133.56970000000001</v>
      </c>
      <c r="G123" s="20">
        <v>134.34479999999999</v>
      </c>
      <c r="H123" s="20">
        <v>135.3603</v>
      </c>
      <c r="I123" s="20">
        <v>135.61233520507813</v>
      </c>
      <c r="J123" s="20">
        <v>136.490478515625</v>
      </c>
      <c r="K123" s="20">
        <v>136.04588317871094</v>
      </c>
      <c r="L123" s="20">
        <v>135.6284</v>
      </c>
      <c r="M123" s="20">
        <v>135.739</v>
      </c>
      <c r="N123" s="20">
        <v>136.0222</v>
      </c>
      <c r="O123" s="20">
        <v>136.37389999999999</v>
      </c>
      <c r="P123" s="21">
        <f t="shared" si="7"/>
        <v>1.5155452160388958</v>
      </c>
      <c r="Q123" s="20">
        <f t="shared" si="7"/>
        <v>-0.19929110913944867</v>
      </c>
      <c r="R123" s="20">
        <f t="shared" si="7"/>
        <v>0.46105235764726371</v>
      </c>
      <c r="S123" s="20">
        <f t="shared" si="7"/>
        <v>0.58029627977002307</v>
      </c>
      <c r="T123" s="20">
        <f t="shared" si="7"/>
        <v>0.75589081229791033</v>
      </c>
      <c r="U123" s="20">
        <f t="shared" si="7"/>
        <v>0.18619580857764784</v>
      </c>
      <c r="V123" s="20">
        <f t="shared" si="7"/>
        <v>0.64753940651410014</v>
      </c>
      <c r="W123" s="20">
        <f t="shared" si="7"/>
        <v>-0.32573359090624526</v>
      </c>
      <c r="X123" s="20">
        <f t="shared" si="7"/>
        <v>-0.30686939505734928</v>
      </c>
      <c r="Y123" s="20">
        <f t="shared" si="7"/>
        <v>8.1546342801363969E-2</v>
      </c>
      <c r="Z123" s="20">
        <f t="shared" si="7"/>
        <v>0.20863569055318937</v>
      </c>
      <c r="AA123" s="19">
        <f t="shared" si="7"/>
        <v>0.25856073493885107</v>
      </c>
      <c r="AB123" s="176"/>
      <c r="AC123" s="10"/>
      <c r="AN123" s="98"/>
      <c r="AO123" s="157"/>
      <c r="AZ123" s="98"/>
    </row>
    <row r="124" spans="1:52" x14ac:dyDescent="0.2">
      <c r="A124" s="57"/>
      <c r="B124" s="1" t="s">
        <v>25</v>
      </c>
      <c r="C124" s="14">
        <v>135.7552</v>
      </c>
      <c r="D124" s="7">
        <v>138.92609999999999</v>
      </c>
      <c r="E124" s="7">
        <v>138.19130000000001</v>
      </c>
      <c r="F124" s="7">
        <v>139.13130000000001</v>
      </c>
      <c r="G124" s="7">
        <v>140.2655</v>
      </c>
      <c r="H124" s="7">
        <v>141.21369999999999</v>
      </c>
      <c r="I124" s="7">
        <v>140.89436340332031</v>
      </c>
      <c r="J124" s="7">
        <v>142.20457458496094</v>
      </c>
      <c r="K124" s="7">
        <v>140.97129821777344</v>
      </c>
      <c r="L124" s="7">
        <v>139.5316</v>
      </c>
      <c r="M124" s="7">
        <v>139.02070000000001</v>
      </c>
      <c r="N124" s="7">
        <v>139.0521</v>
      </c>
      <c r="O124" s="7">
        <v>139.27449999999999</v>
      </c>
      <c r="P124" s="10">
        <f t="shared" si="7"/>
        <v>2.3357484648838414</v>
      </c>
      <c r="Q124" s="7">
        <f t="shared" si="7"/>
        <v>-0.52891429328252837</v>
      </c>
      <c r="R124" s="7">
        <f t="shared" si="7"/>
        <v>0.68021648251373101</v>
      </c>
      <c r="S124" s="7">
        <f t="shared" si="7"/>
        <v>0.81520118046765377</v>
      </c>
      <c r="T124" s="7">
        <f t="shared" si="7"/>
        <v>0.67600372151383314</v>
      </c>
      <c r="U124" s="7">
        <f t="shared" si="7"/>
        <v>-0.226137121737959</v>
      </c>
      <c r="V124" s="7">
        <f t="shared" si="7"/>
        <v>0.9299244838418772</v>
      </c>
      <c r="W124" s="7">
        <f t="shared" si="7"/>
        <v>-0.8672550589789022</v>
      </c>
      <c r="X124" s="7">
        <f t="shared" si="7"/>
        <v>-1.0212704543228255</v>
      </c>
      <c r="Y124" s="7">
        <f t="shared" si="7"/>
        <v>-0.36615361681511022</v>
      </c>
      <c r="Z124" s="7">
        <f t="shared" si="7"/>
        <v>2.2586564446870697E-2</v>
      </c>
      <c r="AA124" s="11">
        <f t="shared" si="7"/>
        <v>0.15994005124697383</v>
      </c>
      <c r="AB124" s="176"/>
      <c r="AC124" s="10"/>
      <c r="AN124" s="98"/>
      <c r="AO124" s="157"/>
      <c r="AZ124" s="98"/>
    </row>
    <row r="125" spans="1:52" x14ac:dyDescent="0.2">
      <c r="A125" s="57"/>
      <c r="B125" s="1" t="s">
        <v>67</v>
      </c>
      <c r="C125" s="14">
        <v>134.99270000000001</v>
      </c>
      <c r="D125" s="7">
        <v>136.64320000000001</v>
      </c>
      <c r="E125" s="7">
        <v>136.74979999999999</v>
      </c>
      <c r="F125" s="7">
        <v>136.8552</v>
      </c>
      <c r="G125" s="7">
        <v>137.57820000000001</v>
      </c>
      <c r="H125" s="7">
        <v>138.76249999999999</v>
      </c>
      <c r="I125" s="7">
        <v>138.96853637695313</v>
      </c>
      <c r="J125" s="7">
        <v>139.670654296875</v>
      </c>
      <c r="K125" s="7">
        <v>140.27865600585938</v>
      </c>
      <c r="L125" s="7">
        <v>141.21469999999999</v>
      </c>
      <c r="M125" s="7">
        <v>142.00530000000001</v>
      </c>
      <c r="N125" s="7">
        <v>143.0471</v>
      </c>
      <c r="O125" s="7">
        <v>143.73339999999999</v>
      </c>
      <c r="P125" s="10">
        <f t="shared" si="7"/>
        <v>1.2226587067300629</v>
      </c>
      <c r="Q125" s="7">
        <f t="shared" si="7"/>
        <v>7.8013395470821839E-2</v>
      </c>
      <c r="R125" s="7">
        <f t="shared" si="7"/>
        <v>7.7075067020209942E-2</v>
      </c>
      <c r="S125" s="7">
        <f t="shared" si="7"/>
        <v>0.5282956000210538</v>
      </c>
      <c r="T125" s="7">
        <f t="shared" si="7"/>
        <v>0.86081951937151302</v>
      </c>
      <c r="U125" s="7">
        <f t="shared" si="7"/>
        <v>0.14848130939781021</v>
      </c>
      <c r="V125" s="7">
        <f t="shared" si="7"/>
        <v>0.50523516921655942</v>
      </c>
      <c r="W125" s="7">
        <f t="shared" si="7"/>
        <v>0.4353109907339916</v>
      </c>
      <c r="X125" s="7">
        <f t="shared" si="7"/>
        <v>0.66727470934817068</v>
      </c>
      <c r="Y125" s="7">
        <f t="shared" si="7"/>
        <v>0.55985672879665638</v>
      </c>
      <c r="Z125" s="7">
        <f t="shared" si="7"/>
        <v>0.73363458969488804</v>
      </c>
      <c r="AA125" s="11">
        <f t="shared" si="7"/>
        <v>0.47977204710895122</v>
      </c>
      <c r="AB125" s="176"/>
      <c r="AC125" s="10"/>
      <c r="AN125" s="98"/>
      <c r="AO125" s="157"/>
      <c r="AZ125" s="98"/>
    </row>
    <row r="126" spans="1:52" x14ac:dyDescent="0.2">
      <c r="A126" s="57"/>
      <c r="B126" s="1" t="s">
        <v>28</v>
      </c>
      <c r="C126" s="14">
        <v>118.92610000000001</v>
      </c>
      <c r="D126" s="7">
        <v>119.0795</v>
      </c>
      <c r="E126" s="7">
        <v>119.49679999999999</v>
      </c>
      <c r="F126" s="7">
        <v>119.7428</v>
      </c>
      <c r="G126" s="7">
        <v>120.044</v>
      </c>
      <c r="H126" s="7">
        <v>121.7319</v>
      </c>
      <c r="I126" s="7">
        <v>122.87677764892578</v>
      </c>
      <c r="J126" s="7">
        <v>123.12349700927734</v>
      </c>
      <c r="K126" s="7">
        <v>123.46527099609375</v>
      </c>
      <c r="L126" s="7">
        <v>124.2418</v>
      </c>
      <c r="M126" s="7">
        <v>125.3939</v>
      </c>
      <c r="N126" s="7">
        <v>125.5467</v>
      </c>
      <c r="O126" s="7">
        <v>126.13420000000001</v>
      </c>
      <c r="P126" s="10">
        <f t="shared" si="7"/>
        <v>0.12898766544937626</v>
      </c>
      <c r="Q126" s="7">
        <f t="shared" si="7"/>
        <v>0.35043815266271466</v>
      </c>
      <c r="R126" s="7">
        <f t="shared" si="7"/>
        <v>0.20586325324193563</v>
      </c>
      <c r="S126" s="7">
        <f t="shared" si="7"/>
        <v>0.25153913220669161</v>
      </c>
      <c r="T126" s="7">
        <f t="shared" si="7"/>
        <v>1.4060677751491113</v>
      </c>
      <c r="U126" s="7">
        <f t="shared" si="7"/>
        <v>0.94049107006937815</v>
      </c>
      <c r="V126" s="7">
        <f t="shared" si="7"/>
        <v>0.20078599477638512</v>
      </c>
      <c r="W126" s="7">
        <f t="shared" si="7"/>
        <v>0.277586321959856</v>
      </c>
      <c r="X126" s="7">
        <f t="shared" si="7"/>
        <v>0.62894528772452618</v>
      </c>
      <c r="Y126" s="7">
        <f t="shared" si="7"/>
        <v>0.9273046591404861</v>
      </c>
      <c r="Z126" s="7">
        <f t="shared" si="7"/>
        <v>0.12185600734963915</v>
      </c>
      <c r="AA126" s="11">
        <f t="shared" si="7"/>
        <v>0.46795335918825876</v>
      </c>
      <c r="AB126" s="176"/>
      <c r="AC126" s="10"/>
      <c r="AN126" s="98"/>
      <c r="AO126" s="157"/>
      <c r="AZ126" s="98"/>
    </row>
    <row r="127" spans="1:52" x14ac:dyDescent="0.2">
      <c r="A127" s="57"/>
      <c r="B127" s="1" t="s">
        <v>30</v>
      </c>
      <c r="C127" s="14">
        <v>131.86580000000001</v>
      </c>
      <c r="D127" s="7">
        <v>132.74799999999999</v>
      </c>
      <c r="E127" s="7">
        <v>132.77930000000001</v>
      </c>
      <c r="F127" s="7">
        <v>133.13249999999999</v>
      </c>
      <c r="G127" s="7">
        <v>133.25059999999999</v>
      </c>
      <c r="H127" s="7">
        <v>133.79079999999999</v>
      </c>
      <c r="I127" s="7">
        <v>137.49632263183594</v>
      </c>
      <c r="J127" s="7">
        <v>137.7344970703125</v>
      </c>
      <c r="K127" s="7">
        <v>137.77267456054688</v>
      </c>
      <c r="L127" s="7">
        <v>137.68459999999999</v>
      </c>
      <c r="M127" s="7">
        <v>137.892</v>
      </c>
      <c r="N127" s="7">
        <v>138.3133</v>
      </c>
      <c r="O127" s="7">
        <v>138.62280000000001</v>
      </c>
      <c r="P127" s="10">
        <f t="shared" si="7"/>
        <v>0.66901349705532687</v>
      </c>
      <c r="Q127" s="7">
        <f t="shared" si="7"/>
        <v>2.3578509657407928E-2</v>
      </c>
      <c r="R127" s="7">
        <f t="shared" si="7"/>
        <v>0.26600531860010324</v>
      </c>
      <c r="S127" s="7">
        <f t="shared" si="7"/>
        <v>8.8708617354889552E-2</v>
      </c>
      <c r="T127" s="7">
        <f t="shared" si="7"/>
        <v>0.40540155166280584</v>
      </c>
      <c r="U127" s="7">
        <f t="shared" si="7"/>
        <v>2.7696393412969709</v>
      </c>
      <c r="V127" s="7">
        <f t="shared" si="7"/>
        <v>0.17322240618340401</v>
      </c>
      <c r="W127" s="7">
        <f t="shared" si="7"/>
        <v>2.7718175944611508E-2</v>
      </c>
      <c r="X127" s="7">
        <f t="shared" si="7"/>
        <v>-6.3927452107478647E-2</v>
      </c>
      <c r="Y127" s="7">
        <f t="shared" si="7"/>
        <v>0.15063413046920784</v>
      </c>
      <c r="Z127" s="7">
        <f t="shared" si="7"/>
        <v>0.30552896469701085</v>
      </c>
      <c r="AA127" s="11">
        <f t="shared" si="7"/>
        <v>0.22376734558427433</v>
      </c>
      <c r="AB127" s="176"/>
      <c r="AC127" s="10"/>
      <c r="AN127" s="98"/>
      <c r="AO127" s="157"/>
      <c r="AZ127" s="98"/>
    </row>
    <row r="128" spans="1:52" x14ac:dyDescent="0.2">
      <c r="A128" s="57"/>
      <c r="B128" s="1" t="s">
        <v>32</v>
      </c>
      <c r="C128" s="14">
        <v>130.20529999999999</v>
      </c>
      <c r="D128" s="7">
        <v>130.61009999999999</v>
      </c>
      <c r="E128" s="7">
        <v>130.79849999999999</v>
      </c>
      <c r="F128" s="7">
        <v>131.30779999999999</v>
      </c>
      <c r="G128" s="7">
        <v>131.49109999999999</v>
      </c>
      <c r="H128" s="7">
        <v>131.81530000000001</v>
      </c>
      <c r="I128" s="7">
        <v>131.28717041015625</v>
      </c>
      <c r="J128" s="7">
        <v>131.710693359375</v>
      </c>
      <c r="K128" s="7">
        <v>131.99104309082031</v>
      </c>
      <c r="L128" s="7">
        <v>132.48589999999999</v>
      </c>
      <c r="M128" s="7">
        <v>133.02619999999999</v>
      </c>
      <c r="N128" s="7">
        <v>133.00360000000001</v>
      </c>
      <c r="O128" s="7">
        <v>133.17330000000001</v>
      </c>
      <c r="P128" s="10">
        <f t="shared" si="7"/>
        <v>0.31089364257829327</v>
      </c>
      <c r="Q128" s="7">
        <f t="shared" si="7"/>
        <v>0.14424611879173316</v>
      </c>
      <c r="R128" s="7">
        <f t="shared" si="7"/>
        <v>0.38937755402393465</v>
      </c>
      <c r="S128" s="7">
        <f t="shared" si="7"/>
        <v>0.13959566758410599</v>
      </c>
      <c r="T128" s="7">
        <f t="shared" si="7"/>
        <v>0.24655661105581969</v>
      </c>
      <c r="U128" s="7">
        <f t="shared" si="7"/>
        <v>-0.40065879290473694</v>
      </c>
      <c r="V128" s="7">
        <f t="shared" si="7"/>
        <v>0.32259279249877615</v>
      </c>
      <c r="W128" s="7">
        <f t="shared" si="7"/>
        <v>0.21285267300231517</v>
      </c>
      <c r="X128" s="7">
        <f t="shared" si="7"/>
        <v>0.37491703799868703</v>
      </c>
      <c r="Y128" s="7">
        <f t="shared" si="7"/>
        <v>0.40781698278835865</v>
      </c>
      <c r="Z128" s="7">
        <f t="shared" si="7"/>
        <v>-1.6989134471241649E-2</v>
      </c>
      <c r="AA128" s="11">
        <f t="shared" si="7"/>
        <v>0.12759053138411738</v>
      </c>
      <c r="AB128" s="176"/>
      <c r="AC128" s="10"/>
      <c r="AN128" s="98"/>
      <c r="AO128" s="157"/>
      <c r="AZ128" s="98"/>
    </row>
    <row r="129" spans="1:52" x14ac:dyDescent="0.2">
      <c r="A129" s="57"/>
      <c r="B129" s="1" t="s">
        <v>68</v>
      </c>
      <c r="C129" s="14">
        <v>110.5189</v>
      </c>
      <c r="D129" s="7">
        <v>110.61450000000001</v>
      </c>
      <c r="E129" s="7">
        <v>110.6414</v>
      </c>
      <c r="F129" s="7">
        <v>110.8986</v>
      </c>
      <c r="G129" s="7">
        <v>110.9023</v>
      </c>
      <c r="H129" s="7">
        <v>110.97069999999999</v>
      </c>
      <c r="I129" s="7">
        <v>111.07758331298828</v>
      </c>
      <c r="J129" s="7">
        <v>111.82637786865234</v>
      </c>
      <c r="K129" s="7">
        <v>111.83763122558594</v>
      </c>
      <c r="L129" s="7">
        <v>111.79</v>
      </c>
      <c r="M129" s="7">
        <v>111.8702</v>
      </c>
      <c r="N129" s="7">
        <v>112.0493</v>
      </c>
      <c r="O129" s="7">
        <v>112.3373</v>
      </c>
      <c r="P129" s="10">
        <f t="shared" si="7"/>
        <v>8.6501041903244216E-2</v>
      </c>
      <c r="Q129" s="7">
        <f t="shared" si="7"/>
        <v>2.4318692395660337E-2</v>
      </c>
      <c r="R129" s="7">
        <f t="shared" si="7"/>
        <v>0.23246271287239445</v>
      </c>
      <c r="S129" s="7">
        <f t="shared" si="7"/>
        <v>3.3363811626070388E-3</v>
      </c>
      <c r="T129" s="7">
        <f t="shared" si="7"/>
        <v>6.1675907533024037E-2</v>
      </c>
      <c r="U129" s="7">
        <f t="shared" si="7"/>
        <v>9.6316697099583556E-2</v>
      </c>
      <c r="V129" s="7">
        <f t="shared" si="7"/>
        <v>0.67411851548313806</v>
      </c>
      <c r="W129" s="7">
        <f t="shared" si="7"/>
        <v>1.0063240129991137E-2</v>
      </c>
      <c r="X129" s="7">
        <f t="shared" si="7"/>
        <v>-4.2589623066904059E-2</v>
      </c>
      <c r="Y129" s="7">
        <f t="shared" si="7"/>
        <v>7.1741658466759742E-2</v>
      </c>
      <c r="Z129" s="7">
        <f t="shared" si="7"/>
        <v>0.16009625440913253</v>
      </c>
      <c r="AA129" s="11">
        <f t="shared" si="7"/>
        <v>0.25702971816869602</v>
      </c>
      <c r="AB129" s="176"/>
      <c r="AC129" s="10"/>
      <c r="AN129" s="98"/>
      <c r="AO129" s="157"/>
      <c r="AZ129" s="98"/>
    </row>
    <row r="130" spans="1:52" x14ac:dyDescent="0.2">
      <c r="A130" s="57"/>
      <c r="B130" s="1" t="s">
        <v>35</v>
      </c>
      <c r="C130" s="14">
        <v>124.5033</v>
      </c>
      <c r="D130" s="7">
        <v>125.1401</v>
      </c>
      <c r="E130" s="7">
        <v>125.2701</v>
      </c>
      <c r="F130" s="7">
        <v>126.01779999999999</v>
      </c>
      <c r="G130" s="7">
        <v>126.43940000000001</v>
      </c>
      <c r="H130" s="7">
        <v>126.8857</v>
      </c>
      <c r="I130" s="7">
        <v>127.00896453857422</v>
      </c>
      <c r="J130" s="7">
        <v>127.34529876708984</v>
      </c>
      <c r="K130" s="7">
        <v>127.38337707519531</v>
      </c>
      <c r="L130" s="7">
        <v>127.51649999999999</v>
      </c>
      <c r="M130" s="7">
        <v>127.7688</v>
      </c>
      <c r="N130" s="7">
        <v>128.45939999999999</v>
      </c>
      <c r="O130" s="7">
        <v>128.45840000000001</v>
      </c>
      <c r="P130" s="10">
        <f t="shared" si="7"/>
        <v>0.51147238667570094</v>
      </c>
      <c r="Q130" s="7">
        <f t="shared" si="7"/>
        <v>0.10388356729776901</v>
      </c>
      <c r="R130" s="7">
        <f t="shared" si="7"/>
        <v>0.59687028269315245</v>
      </c>
      <c r="S130" s="7">
        <f t="shared" si="7"/>
        <v>0.33455591194260831</v>
      </c>
      <c r="T130" s="7">
        <f t="shared" si="7"/>
        <v>0.35297541747271316</v>
      </c>
      <c r="U130" s="7">
        <f t="shared" si="7"/>
        <v>9.7146123301695003E-2</v>
      </c>
      <c r="V130" s="7">
        <f t="shared" si="7"/>
        <v>0.2648114089722195</v>
      </c>
      <c r="W130" s="7">
        <f t="shared" si="7"/>
        <v>2.9901620612719018E-2</v>
      </c>
      <c r="X130" s="7">
        <f t="shared" si="7"/>
        <v>0.10450572740436739</v>
      </c>
      <c r="Y130" s="7">
        <f t="shared" si="7"/>
        <v>0.19785674795026942</v>
      </c>
      <c r="Z130" s="7">
        <f t="shared" si="7"/>
        <v>0.54050754174727267</v>
      </c>
      <c r="AA130" s="11">
        <f t="shared" si="7"/>
        <v>-7.7845607248387683E-4</v>
      </c>
      <c r="AB130" s="176"/>
      <c r="AC130" s="10"/>
      <c r="AN130" s="98"/>
      <c r="AO130" s="157"/>
      <c r="AZ130" s="98"/>
    </row>
    <row r="131" spans="1:52" x14ac:dyDescent="0.2">
      <c r="A131" s="49"/>
      <c r="B131" s="48" t="s">
        <v>37</v>
      </c>
      <c r="C131" s="26">
        <v>115.6546</v>
      </c>
      <c r="D131" s="20">
        <v>116.60039999999999</v>
      </c>
      <c r="E131" s="20">
        <v>116.8522</v>
      </c>
      <c r="F131" s="20">
        <v>117.1375</v>
      </c>
      <c r="G131" s="20">
        <v>117.5342</v>
      </c>
      <c r="H131" s="20">
        <v>117.6751</v>
      </c>
      <c r="I131" s="20">
        <v>118.04416656494141</v>
      </c>
      <c r="J131" s="20">
        <v>117.99461364746094</v>
      </c>
      <c r="K131" s="20">
        <v>118.34946441650391</v>
      </c>
      <c r="L131" s="20">
        <v>118.7675</v>
      </c>
      <c r="M131" s="20">
        <v>119.2256</v>
      </c>
      <c r="N131" s="20">
        <v>119.3575</v>
      </c>
      <c r="O131" s="20">
        <v>119.52249999999999</v>
      </c>
      <c r="P131" s="21">
        <f t="shared" si="7"/>
        <v>0.81777983755076877</v>
      </c>
      <c r="Q131" s="20">
        <f t="shared" si="7"/>
        <v>0.21595123172819555</v>
      </c>
      <c r="R131" s="20">
        <f t="shared" si="7"/>
        <v>0.24415458159966741</v>
      </c>
      <c r="S131" s="20">
        <f t="shared" si="7"/>
        <v>0.33866182904705633</v>
      </c>
      <c r="T131" s="20">
        <f t="shared" si="7"/>
        <v>0.11988000088485055</v>
      </c>
      <c r="U131" s="20">
        <f t="shared" si="7"/>
        <v>0.31363182605445483</v>
      </c>
      <c r="V131" s="20">
        <f t="shared" si="7"/>
        <v>-4.1978285689541012E-2</v>
      </c>
      <c r="W131" s="20">
        <f t="shared" si="7"/>
        <v>0.30073471836873517</v>
      </c>
      <c r="X131" s="20">
        <f t="shared" si="7"/>
        <v>0.35322135639322483</v>
      </c>
      <c r="Y131" s="20">
        <f t="shared" si="7"/>
        <v>0.38571157934620309</v>
      </c>
      <c r="Z131" s="20">
        <f t="shared" si="7"/>
        <v>0.11063060282355608</v>
      </c>
      <c r="AA131" s="19">
        <f t="shared" si="7"/>
        <v>0.13824016086127142</v>
      </c>
      <c r="AB131" s="14">
        <f>AVERAGE(D131:O131)</f>
        <v>118.0883953857422</v>
      </c>
      <c r="AC131" s="10"/>
      <c r="AN131" s="98"/>
      <c r="AO131" s="157"/>
      <c r="AZ131" s="98"/>
    </row>
    <row r="132" spans="1:52" x14ac:dyDescent="0.2">
      <c r="A132" s="57"/>
      <c r="B132" s="1" t="s">
        <v>70</v>
      </c>
      <c r="C132" s="14">
        <v>103.8258</v>
      </c>
      <c r="D132" s="7">
        <v>105.0218</v>
      </c>
      <c r="E132" s="7">
        <v>104.7162</v>
      </c>
      <c r="F132" s="7">
        <v>104.8704</v>
      </c>
      <c r="G132" s="7">
        <v>104.7522</v>
      </c>
      <c r="H132" s="7">
        <v>104.4312</v>
      </c>
      <c r="I132" s="7">
        <v>104.54975891113281</v>
      </c>
      <c r="J132" s="7">
        <v>104.21501159667969</v>
      </c>
      <c r="K132" s="7">
        <v>103.93471527099609</v>
      </c>
      <c r="L132" s="7">
        <v>103.8374</v>
      </c>
      <c r="M132" s="7">
        <v>104.2353</v>
      </c>
      <c r="N132" s="7">
        <v>104.2353</v>
      </c>
      <c r="O132" s="7">
        <v>104.2353</v>
      </c>
      <c r="P132" s="10">
        <f t="shared" si="7"/>
        <v>1.1519294818821506</v>
      </c>
      <c r="Q132" s="7">
        <f t="shared" si="7"/>
        <v>-0.29098720456133709</v>
      </c>
      <c r="R132" s="7">
        <f t="shared" si="7"/>
        <v>0.14725515249789717</v>
      </c>
      <c r="S132" s="7">
        <f t="shared" si="7"/>
        <v>-0.11271054558769837</v>
      </c>
      <c r="T132" s="7">
        <f t="shared" si="7"/>
        <v>-0.30643747816274786</v>
      </c>
      <c r="U132" s="7">
        <f t="shared" si="7"/>
        <v>0.11352824743257617</v>
      </c>
      <c r="V132" s="7">
        <f t="shared" si="7"/>
        <v>-0.32017990088112958</v>
      </c>
      <c r="W132" s="7">
        <f t="shared" si="7"/>
        <v>-0.26895964543799378</v>
      </c>
      <c r="X132" s="7">
        <f t="shared" si="7"/>
        <v>-9.3631151769025991E-2</v>
      </c>
      <c r="Y132" s="7">
        <f t="shared" si="7"/>
        <v>0.38319526490454575</v>
      </c>
      <c r="Z132" s="7">
        <f t="shared" si="7"/>
        <v>0</v>
      </c>
      <c r="AA132" s="11">
        <f t="shared" si="7"/>
        <v>0</v>
      </c>
      <c r="AB132" s="176"/>
      <c r="AC132" s="10"/>
      <c r="AN132" s="98"/>
      <c r="AO132" s="157"/>
      <c r="AZ132" s="98"/>
    </row>
    <row r="133" spans="1:52" x14ac:dyDescent="0.2">
      <c r="A133" s="57"/>
      <c r="B133" s="1" t="s">
        <v>43</v>
      </c>
      <c r="C133" s="14">
        <v>124.0132</v>
      </c>
      <c r="D133" s="7">
        <v>125.1053</v>
      </c>
      <c r="E133" s="7">
        <v>125.1079</v>
      </c>
      <c r="F133" s="7">
        <v>125.3139</v>
      </c>
      <c r="G133" s="7">
        <v>126.3617</v>
      </c>
      <c r="H133" s="7">
        <v>126.38590000000001</v>
      </c>
      <c r="I133" s="7">
        <v>126.40868377685547</v>
      </c>
      <c r="J133" s="7">
        <v>126.424072265625</v>
      </c>
      <c r="K133" s="7">
        <v>126.46063232421875</v>
      </c>
      <c r="L133" s="7">
        <v>127.0073</v>
      </c>
      <c r="M133" s="7">
        <v>128.1113</v>
      </c>
      <c r="N133" s="7">
        <v>128.62540000000001</v>
      </c>
      <c r="O133" s="7">
        <v>129.08920000000001</v>
      </c>
      <c r="P133" s="10">
        <f t="shared" si="7"/>
        <v>0.88063206174826725</v>
      </c>
      <c r="Q133" s="7">
        <f t="shared" si="7"/>
        <v>2.078249282805002E-3</v>
      </c>
      <c r="R133" s="7">
        <f t="shared" si="7"/>
        <v>0.16465786732892412</v>
      </c>
      <c r="S133" s="7">
        <f t="shared" si="7"/>
        <v>0.83614028451751576</v>
      </c>
      <c r="T133" s="7">
        <f t="shared" si="7"/>
        <v>1.9151372607370386E-2</v>
      </c>
      <c r="U133" s="7">
        <f t="shared" si="7"/>
        <v>1.8027150857383756E-2</v>
      </c>
      <c r="V133" s="7">
        <f t="shared" si="7"/>
        <v>1.2173600981951504E-2</v>
      </c>
      <c r="W133" s="7">
        <f t="shared" si="7"/>
        <v>2.8918589583900603E-2</v>
      </c>
      <c r="X133" s="7">
        <f t="shared" si="7"/>
        <v>0.43228288972943657</v>
      </c>
      <c r="Y133" s="7">
        <f t="shared" si="7"/>
        <v>0.86924137431470416</v>
      </c>
      <c r="Z133" s="7">
        <f t="shared" si="7"/>
        <v>0.4012916893357677</v>
      </c>
      <c r="AA133" s="11">
        <f t="shared" si="7"/>
        <v>0.36058196903565853</v>
      </c>
      <c r="AB133" s="176"/>
      <c r="AC133" s="10"/>
      <c r="AN133" s="98"/>
      <c r="AO133" s="157"/>
      <c r="AZ133" s="98"/>
    </row>
    <row r="134" spans="1:52" x14ac:dyDescent="0.2">
      <c r="A134" s="57"/>
      <c r="B134" s="1" t="s">
        <v>45</v>
      </c>
      <c r="C134" s="14">
        <v>117.66119999999999</v>
      </c>
      <c r="D134" s="7">
        <v>118.5806</v>
      </c>
      <c r="E134" s="7">
        <v>119.48650000000001</v>
      </c>
      <c r="F134" s="7">
        <v>120.048</v>
      </c>
      <c r="G134" s="7">
        <v>120.1789</v>
      </c>
      <c r="H134" s="7">
        <v>120.73560000000001</v>
      </c>
      <c r="I134" s="7">
        <v>121.76290893554688</v>
      </c>
      <c r="J134" s="7">
        <v>121.76291656494141</v>
      </c>
      <c r="K134" s="7">
        <v>122.93006134033203</v>
      </c>
      <c r="L134" s="7">
        <v>123.6507</v>
      </c>
      <c r="M134" s="7">
        <v>123.6507</v>
      </c>
      <c r="N134" s="7">
        <v>123.4975</v>
      </c>
      <c r="O134" s="7">
        <v>123.4975</v>
      </c>
      <c r="P134" s="10">
        <f t="shared" si="7"/>
        <v>0.78139607619165052</v>
      </c>
      <c r="Q134" s="7">
        <f t="shared" si="7"/>
        <v>0.76395295689177023</v>
      </c>
      <c r="R134" s="7">
        <f t="shared" si="7"/>
        <v>0.46992756503872418</v>
      </c>
      <c r="S134" s="7">
        <f t="shared" si="7"/>
        <v>0.10903971744635221</v>
      </c>
      <c r="T134" s="7">
        <f t="shared" si="7"/>
        <v>0.46322607379498931</v>
      </c>
      <c r="U134" s="7">
        <f t="shared" si="7"/>
        <v>0.85087491638495172</v>
      </c>
      <c r="V134" s="7">
        <f t="shared" si="7"/>
        <v>6.265778797456695E-6</v>
      </c>
      <c r="W134" s="7">
        <f t="shared" si="7"/>
        <v>0.95853878037500551</v>
      </c>
      <c r="X134" s="7">
        <f t="shared" si="7"/>
        <v>0.58621841705006572</v>
      </c>
      <c r="Y134" s="7">
        <f t="shared" si="7"/>
        <v>0</v>
      </c>
      <c r="Z134" s="7">
        <f t="shared" si="7"/>
        <v>-0.12389739807376604</v>
      </c>
      <c r="AA134" s="11">
        <f t="shared" si="7"/>
        <v>0</v>
      </c>
      <c r="AB134" s="176"/>
      <c r="AC134" s="10"/>
      <c r="AN134" s="98"/>
      <c r="AO134" s="157"/>
      <c r="AZ134" s="98"/>
    </row>
    <row r="135" spans="1:52" x14ac:dyDescent="0.2">
      <c r="A135" s="57"/>
      <c r="B135" s="1" t="s">
        <v>71</v>
      </c>
      <c r="C135" s="14">
        <v>104.1585</v>
      </c>
      <c r="D135" s="7">
        <v>104.5322</v>
      </c>
      <c r="E135" s="7">
        <v>104.5322</v>
      </c>
      <c r="F135" s="7">
        <v>104.5322</v>
      </c>
      <c r="G135" s="7">
        <v>104.53230000000001</v>
      </c>
      <c r="H135" s="7">
        <v>104.53230000000001</v>
      </c>
      <c r="I135" s="7">
        <v>104.53227996826172</v>
      </c>
      <c r="J135" s="7">
        <v>104.53227996826172</v>
      </c>
      <c r="K135" s="7">
        <v>104.53229522705078</v>
      </c>
      <c r="L135" s="7">
        <v>104.53230000000001</v>
      </c>
      <c r="M135" s="7">
        <v>104.53230000000001</v>
      </c>
      <c r="N135" s="7">
        <v>104.53230000000001</v>
      </c>
      <c r="O135" s="7">
        <v>104.53230000000001</v>
      </c>
      <c r="P135" s="10">
        <f t="shared" si="7"/>
        <v>0.35878012836206308</v>
      </c>
      <c r="Q135" s="7">
        <f t="shared" si="7"/>
        <v>0</v>
      </c>
      <c r="R135" s="7">
        <f t="shared" si="7"/>
        <v>0</v>
      </c>
      <c r="S135" s="7">
        <f t="shared" si="7"/>
        <v>9.5664302486047031E-5</v>
      </c>
      <c r="T135" s="7">
        <f t="shared" si="7"/>
        <v>0</v>
      </c>
      <c r="U135" s="7">
        <f t="shared" si="7"/>
        <v>-1.9163204375762014E-5</v>
      </c>
      <c r="V135" s="7">
        <f t="shared" si="7"/>
        <v>0</v>
      </c>
      <c r="W135" s="7">
        <f t="shared" si="7"/>
        <v>1.4597202956955403E-5</v>
      </c>
      <c r="X135" s="7">
        <f t="shared" si="7"/>
        <v>4.5660044245823995E-6</v>
      </c>
      <c r="Y135" s="7">
        <f t="shared" si="7"/>
        <v>0</v>
      </c>
      <c r="Z135" s="7">
        <f t="shared" si="7"/>
        <v>0</v>
      </c>
      <c r="AA135" s="11">
        <f t="shared" si="7"/>
        <v>0</v>
      </c>
      <c r="AB135" s="176"/>
      <c r="AC135" s="10"/>
      <c r="AN135" s="98"/>
      <c r="AO135" s="157"/>
      <c r="AZ135" s="98"/>
    </row>
    <row r="136" spans="1:52" x14ac:dyDescent="0.2">
      <c r="A136" s="49"/>
      <c r="B136" s="48" t="s">
        <v>48</v>
      </c>
      <c r="C136" s="26">
        <v>109.04430000000001</v>
      </c>
      <c r="D136" s="20">
        <v>108.42610000000001</v>
      </c>
      <c r="E136" s="20">
        <v>109.64490000000001</v>
      </c>
      <c r="F136" s="20">
        <v>110.0909</v>
      </c>
      <c r="G136" s="20">
        <v>110.1461</v>
      </c>
      <c r="H136" s="20">
        <v>110.5629</v>
      </c>
      <c r="I136" s="20">
        <v>112.36292266845703</v>
      </c>
      <c r="J136" s="20">
        <v>111.95124053955078</v>
      </c>
      <c r="K136" s="20">
        <v>112.01628112792969</v>
      </c>
      <c r="L136" s="20">
        <v>112.77460000000001</v>
      </c>
      <c r="M136" s="20">
        <v>112.8828</v>
      </c>
      <c r="N136" s="20">
        <v>114.1634</v>
      </c>
      <c r="O136" s="20">
        <v>113.3711</v>
      </c>
      <c r="P136" s="21">
        <f t="shared" si="7"/>
        <v>-0.56692555227554453</v>
      </c>
      <c r="Q136" s="20">
        <f t="shared" si="7"/>
        <v>1.1240835924191699</v>
      </c>
      <c r="R136" s="20">
        <f t="shared" si="7"/>
        <v>0.40676766543632936</v>
      </c>
      <c r="S136" s="20">
        <f t="shared" si="7"/>
        <v>5.0140383991773389E-2</v>
      </c>
      <c r="T136" s="20">
        <f t="shared" si="7"/>
        <v>0.37840649827819139</v>
      </c>
      <c r="U136" s="20">
        <f t="shared" si="7"/>
        <v>1.6280530525673913</v>
      </c>
      <c r="V136" s="20">
        <f t="shared" si="7"/>
        <v>-0.366386098838829</v>
      </c>
      <c r="W136" s="20">
        <f t="shared" si="7"/>
        <v>5.8097246681182005E-2</v>
      </c>
      <c r="X136" s="20">
        <f t="shared" si="7"/>
        <v>0.67697201195625389</v>
      </c>
      <c r="Y136" s="20">
        <f t="shared" si="7"/>
        <v>9.5943590134654894E-2</v>
      </c>
      <c r="Z136" s="20">
        <f t="shared" si="7"/>
        <v>1.1344509526694877</v>
      </c>
      <c r="AA136" s="19">
        <f t="shared" si="7"/>
        <v>-0.69400525912858002</v>
      </c>
      <c r="AB136" s="14">
        <f>(AB119/AB122)*100</f>
        <v>111.54546915367941</v>
      </c>
      <c r="AC136" s="10"/>
      <c r="AN136" s="98"/>
      <c r="AO136" s="157"/>
      <c r="AZ136" s="98"/>
    </row>
    <row r="137" spans="1:52" x14ac:dyDescent="0.2">
      <c r="A137" s="49"/>
      <c r="B137" s="48" t="s">
        <v>81</v>
      </c>
      <c r="C137" s="26">
        <v>118.2003</v>
      </c>
      <c r="D137" s="20">
        <v>118.06100000000001</v>
      </c>
      <c r="E137" s="20">
        <v>119.0646</v>
      </c>
      <c r="F137" s="20">
        <v>119.7178</v>
      </c>
      <c r="G137" s="20">
        <v>119.9663</v>
      </c>
      <c r="H137" s="20">
        <v>120.9207</v>
      </c>
      <c r="I137" s="20">
        <v>122.78706359863281</v>
      </c>
      <c r="J137" s="20">
        <v>122.89021301269531</v>
      </c>
      <c r="K137" s="20">
        <v>122.45711517333984</v>
      </c>
      <c r="L137" s="20">
        <v>122.7546</v>
      </c>
      <c r="M137" s="20">
        <v>122.6289</v>
      </c>
      <c r="N137" s="20">
        <v>124.0993</v>
      </c>
      <c r="O137" s="20">
        <v>123.3348</v>
      </c>
      <c r="P137" s="21">
        <f t="shared" si="7"/>
        <v>-0.11785080071708071</v>
      </c>
      <c r="Q137" s="20">
        <f t="shared" si="7"/>
        <v>0.85006903211051199</v>
      </c>
      <c r="R137" s="20">
        <f t="shared" si="7"/>
        <v>0.54860974630578552</v>
      </c>
      <c r="S137" s="20">
        <f t="shared" si="7"/>
        <v>0.20757147224557004</v>
      </c>
      <c r="T137" s="20">
        <f t="shared" si="7"/>
        <v>0.7955567521878999</v>
      </c>
      <c r="U137" s="20">
        <f t="shared" si="7"/>
        <v>1.5434607959041058</v>
      </c>
      <c r="V137" s="20">
        <f t="shared" si="7"/>
        <v>8.4006743902334466E-2</v>
      </c>
      <c r="W137" s="20">
        <f t="shared" si="7"/>
        <v>-0.35242663246968831</v>
      </c>
      <c r="X137" s="20">
        <f t="shared" si="7"/>
        <v>0.24292980137500259</v>
      </c>
      <c r="Y137" s="20">
        <f t="shared" si="7"/>
        <v>-0.102399421284412</v>
      </c>
      <c r="Z137" s="20">
        <f t="shared" si="7"/>
        <v>1.1990648207722632</v>
      </c>
      <c r="AA137" s="19">
        <f t="shared" si="7"/>
        <v>-0.61603893011483402</v>
      </c>
      <c r="AB137" s="14">
        <f>(AB119/AB131)*100</f>
        <v>121.57030930245428</v>
      </c>
      <c r="AC137" s="10"/>
      <c r="AN137" s="98"/>
      <c r="AO137" s="157"/>
      <c r="AZ137" s="98"/>
    </row>
    <row r="138" spans="1:52" ht="23.25" customHeight="1" x14ac:dyDescent="0.2">
      <c r="A138" s="49"/>
      <c r="B138" s="22" t="s">
        <v>85</v>
      </c>
      <c r="C138" s="27"/>
      <c r="D138" s="28"/>
      <c r="E138" s="28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4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5"/>
      <c r="AB138" s="176"/>
      <c r="AC138" s="10"/>
      <c r="AN138" s="98"/>
      <c r="AO138" s="157"/>
      <c r="AZ138" s="98"/>
    </row>
    <row r="139" spans="1:52" x14ac:dyDescent="0.2">
      <c r="A139" s="49"/>
      <c r="B139" s="48" t="s">
        <v>15</v>
      </c>
      <c r="C139" s="26">
        <v>118.0718</v>
      </c>
      <c r="D139" s="20">
        <v>117.9522</v>
      </c>
      <c r="E139" s="20">
        <v>119.6675</v>
      </c>
      <c r="F139" s="20">
        <v>118.8895</v>
      </c>
      <c r="G139" s="20">
        <v>118.5299</v>
      </c>
      <c r="H139" s="20">
        <v>120.2975</v>
      </c>
      <c r="I139" s="20">
        <v>121.77518463134766</v>
      </c>
      <c r="J139" s="20">
        <v>120.70372009277344</v>
      </c>
      <c r="K139" s="20">
        <v>121.63908386230469</v>
      </c>
      <c r="L139" s="20">
        <v>123.0056</v>
      </c>
      <c r="M139" s="20">
        <v>123.33240000000001</v>
      </c>
      <c r="N139" s="20">
        <v>123.03959999999999</v>
      </c>
      <c r="O139" s="20">
        <v>123.2363</v>
      </c>
      <c r="P139" s="21">
        <f t="shared" ref="P139:AA159" si="8">(D139-C139)/C139*100</f>
        <v>-0.10129429719881571</v>
      </c>
      <c r="Q139" s="20">
        <f t="shared" si="8"/>
        <v>1.4542331554646706</v>
      </c>
      <c r="R139" s="20">
        <f t="shared" si="8"/>
        <v>-0.65013474836526697</v>
      </c>
      <c r="S139" s="20">
        <f t="shared" si="8"/>
        <v>-0.30246573498921298</v>
      </c>
      <c r="T139" s="20">
        <f t="shared" si="8"/>
        <v>1.4912692915458476</v>
      </c>
      <c r="U139" s="20">
        <f t="shared" si="8"/>
        <v>1.2283585538748991</v>
      </c>
      <c r="V139" s="20">
        <f t="shared" si="8"/>
        <v>-0.87987100312586985</v>
      </c>
      <c r="W139" s="20">
        <f t="shared" si="8"/>
        <v>0.77492538656830545</v>
      </c>
      <c r="X139" s="20">
        <f t="shared" si="8"/>
        <v>1.1234186367616912</v>
      </c>
      <c r="Y139" s="20">
        <f t="shared" si="8"/>
        <v>0.2656789609578798</v>
      </c>
      <c r="Z139" s="20">
        <f t="shared" si="8"/>
        <v>-0.23740720200045887</v>
      </c>
      <c r="AA139" s="19">
        <f t="shared" si="8"/>
        <v>0.15986722973742354</v>
      </c>
      <c r="AB139" s="14">
        <f>AVERAGE(D139:O139)</f>
        <v>121.00570738220216</v>
      </c>
      <c r="AC139" s="10"/>
      <c r="AN139" s="98"/>
      <c r="AO139" s="157"/>
      <c r="AZ139" s="98"/>
    </row>
    <row r="140" spans="1:52" x14ac:dyDescent="0.2">
      <c r="A140" s="49"/>
      <c r="B140" s="1" t="s">
        <v>83</v>
      </c>
      <c r="C140" s="14">
        <v>118.40179999999999</v>
      </c>
      <c r="D140" s="7">
        <v>118.2778</v>
      </c>
      <c r="E140" s="7">
        <v>120.0549</v>
      </c>
      <c r="F140" s="7">
        <v>119.24890000000001</v>
      </c>
      <c r="G140" s="7">
        <v>118.8049</v>
      </c>
      <c r="H140" s="7">
        <v>120.63630000000001</v>
      </c>
      <c r="I140" s="7">
        <v>122.13088989257813</v>
      </c>
      <c r="J140" s="7">
        <v>121.02078247070313</v>
      </c>
      <c r="K140" s="7">
        <v>121.98988342285156</v>
      </c>
      <c r="L140" s="7">
        <v>123.4057</v>
      </c>
      <c r="M140" s="7">
        <v>123.74420000000001</v>
      </c>
      <c r="N140" s="7">
        <v>123.4611</v>
      </c>
      <c r="O140" s="7">
        <v>123.6649</v>
      </c>
      <c r="P140" s="10">
        <f t="shared" si="8"/>
        <v>-0.1047281375789855</v>
      </c>
      <c r="Q140" s="7">
        <f t="shared" si="8"/>
        <v>1.5024797552879783</v>
      </c>
      <c r="R140" s="7">
        <f t="shared" si="8"/>
        <v>-0.67135951968640795</v>
      </c>
      <c r="S140" s="7">
        <f t="shared" si="8"/>
        <v>-0.37233047852013945</v>
      </c>
      <c r="T140" s="7">
        <f t="shared" si="8"/>
        <v>1.5415189104153131</v>
      </c>
      <c r="U140" s="7">
        <f t="shared" si="8"/>
        <v>1.2389221922241642</v>
      </c>
      <c r="V140" s="7">
        <f t="shared" si="8"/>
        <v>-0.90894893409145716</v>
      </c>
      <c r="W140" s="7">
        <f t="shared" si="8"/>
        <v>0.80077234038958456</v>
      </c>
      <c r="X140" s="7">
        <f t="shared" si="8"/>
        <v>1.1606016313998853</v>
      </c>
      <c r="Y140" s="7">
        <f t="shared" si="8"/>
        <v>0.27429851295362412</v>
      </c>
      <c r="Z140" s="7">
        <f t="shared" si="8"/>
        <v>-0.22877839931084004</v>
      </c>
      <c r="AA140" s="11">
        <f t="shared" si="8"/>
        <v>0.16507223732819576</v>
      </c>
      <c r="AB140" s="176"/>
      <c r="AC140" s="10"/>
      <c r="AN140" s="98"/>
      <c r="AO140" s="157"/>
      <c r="AZ140" s="98"/>
    </row>
    <row r="141" spans="1:52" x14ac:dyDescent="0.2">
      <c r="A141" s="49"/>
      <c r="B141" s="1" t="s">
        <v>84</v>
      </c>
      <c r="C141" s="14">
        <v>108.923</v>
      </c>
      <c r="D141" s="7">
        <v>108.923</v>
      </c>
      <c r="E141" s="7">
        <v>108.923</v>
      </c>
      <c r="F141" s="7">
        <v>108.923</v>
      </c>
      <c r="G141" s="7">
        <v>110.9034</v>
      </c>
      <c r="H141" s="7">
        <v>110.9034</v>
      </c>
      <c r="I141" s="7">
        <v>111.91166687011719</v>
      </c>
      <c r="J141" s="7">
        <v>111.91167449951172</v>
      </c>
      <c r="K141" s="7">
        <v>111.91168212890625</v>
      </c>
      <c r="L141" s="7">
        <v>111.9117</v>
      </c>
      <c r="M141" s="7">
        <v>111.9117</v>
      </c>
      <c r="N141" s="7">
        <v>111.35209999999999</v>
      </c>
      <c r="O141" s="7">
        <v>111.3522</v>
      </c>
      <c r="P141" s="10">
        <f t="shared" si="8"/>
        <v>0</v>
      </c>
      <c r="Q141" s="7">
        <f t="shared" si="8"/>
        <v>0</v>
      </c>
      <c r="R141" s="7">
        <f t="shared" si="8"/>
        <v>0</v>
      </c>
      <c r="S141" s="7">
        <f t="shared" si="8"/>
        <v>1.8181651258228317</v>
      </c>
      <c r="T141" s="7">
        <f t="shared" si="8"/>
        <v>0</v>
      </c>
      <c r="U141" s="7">
        <f t="shared" si="8"/>
        <v>0.90913972891469752</v>
      </c>
      <c r="V141" s="7">
        <f t="shared" si="8"/>
        <v>6.8173361586192328E-6</v>
      </c>
      <c r="W141" s="7">
        <f t="shared" si="8"/>
        <v>6.8173356938585421E-6</v>
      </c>
      <c r="X141" s="7">
        <f t="shared" si="8"/>
        <v>1.5968926037225658E-5</v>
      </c>
      <c r="Y141" s="7">
        <f t="shared" si="8"/>
        <v>0</v>
      </c>
      <c r="Z141" s="7">
        <f t="shared" si="8"/>
        <v>-0.50003708280725179</v>
      </c>
      <c r="AA141" s="11">
        <f t="shared" si="8"/>
        <v>8.9805221458167083E-5</v>
      </c>
      <c r="AB141" s="176"/>
      <c r="AC141" s="10"/>
      <c r="AN141" s="98"/>
      <c r="AO141" s="157"/>
      <c r="AZ141" s="98"/>
    </row>
    <row r="142" spans="1:52" x14ac:dyDescent="0.2">
      <c r="A142" s="49"/>
      <c r="B142" s="48" t="s">
        <v>21</v>
      </c>
      <c r="C142" s="26">
        <v>124.1523</v>
      </c>
      <c r="D142" s="20">
        <v>125.56659999999999</v>
      </c>
      <c r="E142" s="20">
        <v>125.5535</v>
      </c>
      <c r="F142" s="20">
        <v>125.94</v>
      </c>
      <c r="G142" s="20">
        <v>126.4572</v>
      </c>
      <c r="H142" s="20">
        <v>127.14100000000001</v>
      </c>
      <c r="I142" s="20">
        <v>127.32829284667969</v>
      </c>
      <c r="J142" s="20">
        <v>127.99794769287109</v>
      </c>
      <c r="K142" s="20">
        <v>127.720458984375</v>
      </c>
      <c r="L142" s="20">
        <v>127.5189</v>
      </c>
      <c r="M142" s="20">
        <v>127.65089999999999</v>
      </c>
      <c r="N142" s="20">
        <v>127.8886</v>
      </c>
      <c r="O142" s="20">
        <v>128.197</v>
      </c>
      <c r="P142" s="21">
        <f t="shared" si="8"/>
        <v>1.1391653638313566</v>
      </c>
      <c r="Q142" s="20">
        <f t="shared" si="8"/>
        <v>-1.043271060934543E-2</v>
      </c>
      <c r="R142" s="20">
        <f t="shared" si="8"/>
        <v>0.30783689821470372</v>
      </c>
      <c r="S142" s="20">
        <f t="shared" si="8"/>
        <v>0.41067174845164567</v>
      </c>
      <c r="T142" s="20">
        <f t="shared" si="8"/>
        <v>0.5407363123649781</v>
      </c>
      <c r="U142" s="20">
        <f t="shared" si="8"/>
        <v>0.14731113227022138</v>
      </c>
      <c r="V142" s="20">
        <f t="shared" si="8"/>
        <v>0.52592776610753778</v>
      </c>
      <c r="W142" s="20">
        <f t="shared" si="8"/>
        <v>-0.21679152947195937</v>
      </c>
      <c r="X142" s="20">
        <f t="shared" si="8"/>
        <v>-0.15781260573112729</v>
      </c>
      <c r="Y142" s="20">
        <f t="shared" si="8"/>
        <v>0.1035140673264832</v>
      </c>
      <c r="Z142" s="20">
        <f t="shared" si="8"/>
        <v>0.18621098636986017</v>
      </c>
      <c r="AA142" s="19">
        <f t="shared" si="8"/>
        <v>0.24114737357356794</v>
      </c>
      <c r="AB142" s="14">
        <f>AVERAGE(D142:O142)</f>
        <v>127.08003329366049</v>
      </c>
      <c r="AC142" s="10"/>
      <c r="AN142" s="98"/>
      <c r="AO142" s="157"/>
      <c r="AZ142" s="98"/>
    </row>
    <row r="143" spans="1:52" x14ac:dyDescent="0.2">
      <c r="A143" s="49"/>
      <c r="B143" s="48" t="s">
        <v>23</v>
      </c>
      <c r="C143" s="26">
        <v>131.0436</v>
      </c>
      <c r="D143" s="20">
        <v>132.9699</v>
      </c>
      <c r="E143" s="20">
        <v>132.7243</v>
      </c>
      <c r="F143" s="20">
        <v>133.3142</v>
      </c>
      <c r="G143" s="20">
        <v>134.06530000000001</v>
      </c>
      <c r="H143" s="20">
        <v>135.0658</v>
      </c>
      <c r="I143" s="20">
        <v>135.34422302246094</v>
      </c>
      <c r="J143" s="20">
        <v>136.19596862792969</v>
      </c>
      <c r="K143" s="20">
        <v>135.79937744140625</v>
      </c>
      <c r="L143" s="20">
        <v>135.44720000000001</v>
      </c>
      <c r="M143" s="20">
        <v>135.5829</v>
      </c>
      <c r="N143" s="20">
        <v>135.89840000000001</v>
      </c>
      <c r="O143" s="20">
        <v>136.25409999999999</v>
      </c>
      <c r="P143" s="21">
        <f t="shared" si="8"/>
        <v>1.4699687737516351</v>
      </c>
      <c r="Q143" s="20">
        <f t="shared" si="8"/>
        <v>-0.18470345544367264</v>
      </c>
      <c r="R143" s="20">
        <f t="shared" si="8"/>
        <v>0.44445516005735203</v>
      </c>
      <c r="S143" s="20">
        <f t="shared" si="8"/>
        <v>0.56340584873930022</v>
      </c>
      <c r="T143" s="20">
        <f t="shared" si="8"/>
        <v>0.74627811969240965</v>
      </c>
      <c r="U143" s="20">
        <f t="shared" si="8"/>
        <v>0.20613880231779005</v>
      </c>
      <c r="V143" s="20">
        <f t="shared" si="8"/>
        <v>0.62931803548600618</v>
      </c>
      <c r="W143" s="20">
        <f t="shared" si="8"/>
        <v>-0.29119157528581108</v>
      </c>
      <c r="X143" s="20">
        <f t="shared" si="8"/>
        <v>-0.25933656548476863</v>
      </c>
      <c r="Y143" s="20">
        <f t="shared" si="8"/>
        <v>0.10018664099367555</v>
      </c>
      <c r="Z143" s="20">
        <f t="shared" si="8"/>
        <v>0.23269896129970249</v>
      </c>
      <c r="AA143" s="19">
        <f t="shared" si="8"/>
        <v>0.26173965256396292</v>
      </c>
      <c r="AB143" s="176"/>
      <c r="AC143" s="10"/>
      <c r="AN143" s="98"/>
      <c r="AO143" s="157"/>
      <c r="AZ143" s="98"/>
    </row>
    <row r="144" spans="1:52" x14ac:dyDescent="0.2">
      <c r="A144" s="49"/>
      <c r="B144" s="1" t="s">
        <v>25</v>
      </c>
      <c r="C144" s="14">
        <v>135.86869999999999</v>
      </c>
      <c r="D144" s="7">
        <v>139.0506</v>
      </c>
      <c r="E144" s="7">
        <v>138.30260000000001</v>
      </c>
      <c r="F144" s="7">
        <v>139.2414</v>
      </c>
      <c r="G144" s="7">
        <v>140.3766</v>
      </c>
      <c r="H144" s="7">
        <v>141.3365</v>
      </c>
      <c r="I144" s="7">
        <v>141.01774597167969</v>
      </c>
      <c r="J144" s="7">
        <v>142.32676696777344</v>
      </c>
      <c r="K144" s="7">
        <v>141.08216857910156</v>
      </c>
      <c r="L144" s="7">
        <v>139.64519999999999</v>
      </c>
      <c r="M144" s="7">
        <v>139.1379</v>
      </c>
      <c r="N144" s="7">
        <v>139.17830000000001</v>
      </c>
      <c r="O144" s="7">
        <v>139.40289999999999</v>
      </c>
      <c r="P144" s="10">
        <f t="shared" si="8"/>
        <v>2.341893313176628</v>
      </c>
      <c r="Q144" s="7">
        <f t="shared" si="8"/>
        <v>-0.53793367306576911</v>
      </c>
      <c r="R144" s="7">
        <f t="shared" si="8"/>
        <v>0.678801410819454</v>
      </c>
      <c r="S144" s="7">
        <f t="shared" si="8"/>
        <v>0.81527476741830918</v>
      </c>
      <c r="T144" s="7">
        <f t="shared" si="8"/>
        <v>0.68380342592711651</v>
      </c>
      <c r="U144" s="7">
        <f t="shared" si="8"/>
        <v>-0.22552845748997138</v>
      </c>
      <c r="V144" s="7">
        <f t="shared" si="8"/>
        <v>0.92826685540459442</v>
      </c>
      <c r="W144" s="7">
        <f t="shared" si="8"/>
        <v>-0.87446543976768976</v>
      </c>
      <c r="X144" s="7">
        <f t="shared" si="8"/>
        <v>-1.0185330956944416</v>
      </c>
      <c r="Y144" s="7">
        <f t="shared" si="8"/>
        <v>-0.36327779257717885</v>
      </c>
      <c r="Z144" s="7">
        <f t="shared" si="8"/>
        <v>2.9035942040238728E-2</v>
      </c>
      <c r="AA144" s="11">
        <f t="shared" si="8"/>
        <v>0.16137573170528813</v>
      </c>
      <c r="AB144" s="176"/>
      <c r="AC144" s="10"/>
      <c r="AN144" s="98"/>
      <c r="AO144" s="157"/>
      <c r="AZ144" s="98"/>
    </row>
    <row r="145" spans="1:52" x14ac:dyDescent="0.2">
      <c r="A145" s="49"/>
      <c r="B145" s="1" t="s">
        <v>67</v>
      </c>
      <c r="C145" s="14">
        <v>134.9171</v>
      </c>
      <c r="D145" s="7">
        <v>136.5677</v>
      </c>
      <c r="E145" s="7">
        <v>136.67429999999999</v>
      </c>
      <c r="F145" s="7">
        <v>136.77979999999999</v>
      </c>
      <c r="G145" s="7">
        <v>137.5025</v>
      </c>
      <c r="H145" s="7">
        <v>138.68639999999999</v>
      </c>
      <c r="I145" s="7">
        <v>138.89241027832031</v>
      </c>
      <c r="J145" s="7">
        <v>139.59245300292969</v>
      </c>
      <c r="K145" s="7">
        <v>140.20045471191406</v>
      </c>
      <c r="L145" s="7">
        <v>141.13650000000001</v>
      </c>
      <c r="M145" s="7">
        <v>141.9271</v>
      </c>
      <c r="N145" s="7">
        <v>142.96889999999999</v>
      </c>
      <c r="O145" s="7">
        <v>143.65520000000001</v>
      </c>
      <c r="P145" s="10">
        <f t="shared" si="8"/>
        <v>1.2234179359028596</v>
      </c>
      <c r="Q145" s="7">
        <f t="shared" si="8"/>
        <v>7.8056524346522674E-2</v>
      </c>
      <c r="R145" s="7">
        <f t="shared" si="8"/>
        <v>7.7190810562048878E-2</v>
      </c>
      <c r="S145" s="7">
        <f t="shared" si="8"/>
        <v>0.52836749286079032</v>
      </c>
      <c r="T145" s="7">
        <f t="shared" si="8"/>
        <v>0.86100252722677351</v>
      </c>
      <c r="U145" s="7">
        <f t="shared" si="8"/>
        <v>0.14854396560897148</v>
      </c>
      <c r="V145" s="7">
        <f t="shared" si="8"/>
        <v>0.50401798284484411</v>
      </c>
      <c r="W145" s="7">
        <f t="shared" si="8"/>
        <v>0.43555485694603746</v>
      </c>
      <c r="X145" s="7">
        <f t="shared" si="8"/>
        <v>0.66764782611393758</v>
      </c>
      <c r="Y145" s="7">
        <f t="shared" si="8"/>
        <v>0.56016693059554645</v>
      </c>
      <c r="Z145" s="7">
        <f t="shared" si="8"/>
        <v>0.73403881288351203</v>
      </c>
      <c r="AA145" s="11">
        <f t="shared" si="8"/>
        <v>0.48003446903488595</v>
      </c>
      <c r="AB145" s="176"/>
      <c r="AC145" s="10"/>
      <c r="AN145" s="98"/>
      <c r="AO145" s="157"/>
      <c r="AZ145" s="98"/>
    </row>
    <row r="146" spans="1:52" x14ac:dyDescent="0.2">
      <c r="A146" s="49"/>
      <c r="B146" s="1" t="s">
        <v>28</v>
      </c>
      <c r="C146" s="14">
        <v>118.5968</v>
      </c>
      <c r="D146" s="7">
        <v>118.7555</v>
      </c>
      <c r="E146" s="7">
        <v>119.1729</v>
      </c>
      <c r="F146" s="7">
        <v>119.40689999999999</v>
      </c>
      <c r="G146" s="7">
        <v>119.70480000000001</v>
      </c>
      <c r="H146" s="7">
        <v>121.3948</v>
      </c>
      <c r="I146" s="7">
        <v>122.54627227783203</v>
      </c>
      <c r="J146" s="7">
        <v>122.78168487548828</v>
      </c>
      <c r="K146" s="7">
        <v>123.11936187744141</v>
      </c>
      <c r="L146" s="7">
        <v>123.9034</v>
      </c>
      <c r="M146" s="7">
        <v>125.0334</v>
      </c>
      <c r="N146" s="7">
        <v>125.1798</v>
      </c>
      <c r="O146" s="7">
        <v>125.76439999999999</v>
      </c>
      <c r="P146" s="10">
        <f t="shared" si="8"/>
        <v>0.13381474036398627</v>
      </c>
      <c r="Q146" s="7">
        <f t="shared" si="8"/>
        <v>0.35147845783984799</v>
      </c>
      <c r="R146" s="7">
        <f t="shared" si="8"/>
        <v>0.19635336557220195</v>
      </c>
      <c r="S146" s="7">
        <f t="shared" si="8"/>
        <v>0.24948307007385062</v>
      </c>
      <c r="T146" s="7">
        <f t="shared" si="8"/>
        <v>1.4118063770208027</v>
      </c>
      <c r="U146" s="7">
        <f t="shared" si="8"/>
        <v>0.94853509197430841</v>
      </c>
      <c r="V146" s="7">
        <f t="shared" si="8"/>
        <v>0.19210098624830621</v>
      </c>
      <c r="W146" s="7">
        <f t="shared" si="8"/>
        <v>0.27502229041372089</v>
      </c>
      <c r="X146" s="7">
        <f t="shared" si="8"/>
        <v>0.63681139229674188</v>
      </c>
      <c r="Y146" s="7">
        <f t="shared" si="8"/>
        <v>0.91200080062370792</v>
      </c>
      <c r="Z146" s="7">
        <f t="shared" si="8"/>
        <v>0.11708871389564698</v>
      </c>
      <c r="AA146" s="11">
        <f t="shared" si="8"/>
        <v>0.46700825532553547</v>
      </c>
      <c r="AB146" s="176"/>
      <c r="AC146" s="10"/>
      <c r="AN146" s="98"/>
      <c r="AO146" s="157"/>
      <c r="AZ146" s="98"/>
    </row>
    <row r="147" spans="1:52" x14ac:dyDescent="0.2">
      <c r="A147" s="49"/>
      <c r="B147" s="1" t="s">
        <v>30</v>
      </c>
      <c r="C147" s="14">
        <v>131.7003</v>
      </c>
      <c r="D147" s="7">
        <v>132.57499999999999</v>
      </c>
      <c r="E147" s="7">
        <v>132.6095</v>
      </c>
      <c r="F147" s="7">
        <v>132.96199999999999</v>
      </c>
      <c r="G147" s="7">
        <v>133.08070000000001</v>
      </c>
      <c r="H147" s="7">
        <v>133.62029999999999</v>
      </c>
      <c r="I147" s="7">
        <v>137.32600402832031</v>
      </c>
      <c r="J147" s="7">
        <v>137.56175231933594</v>
      </c>
      <c r="K147" s="7">
        <v>137.60093688964844</v>
      </c>
      <c r="L147" s="7">
        <v>137.50960000000001</v>
      </c>
      <c r="M147" s="7">
        <v>137.71700000000001</v>
      </c>
      <c r="N147" s="7">
        <v>138.13929999999999</v>
      </c>
      <c r="O147" s="7">
        <v>138.44919999999999</v>
      </c>
      <c r="P147" s="10">
        <f t="shared" si="8"/>
        <v>0.66415945901413287</v>
      </c>
      <c r="Q147" s="7">
        <f t="shared" si="8"/>
        <v>2.6023005845754038E-2</v>
      </c>
      <c r="R147" s="7">
        <f t="shared" si="8"/>
        <v>0.26581805979209033</v>
      </c>
      <c r="S147" s="7">
        <f t="shared" si="8"/>
        <v>8.9273627051351695E-2</v>
      </c>
      <c r="T147" s="7">
        <f t="shared" si="8"/>
        <v>0.40546826098749011</v>
      </c>
      <c r="U147" s="7">
        <f t="shared" si="8"/>
        <v>2.7733091665864595</v>
      </c>
      <c r="V147" s="7">
        <f t="shared" si="8"/>
        <v>0.17167053879104163</v>
      </c>
      <c r="W147" s="7">
        <f t="shared" si="8"/>
        <v>2.8485076448820538E-2</v>
      </c>
      <c r="X147" s="7">
        <f t="shared" si="8"/>
        <v>-6.6378101568945511E-2</v>
      </c>
      <c r="Y147" s="7">
        <f t="shared" si="8"/>
        <v>0.15082583325091986</v>
      </c>
      <c r="Z147" s="7">
        <f t="shared" si="8"/>
        <v>0.30664333379319803</v>
      </c>
      <c r="AA147" s="11">
        <f t="shared" si="8"/>
        <v>0.22433876528981903</v>
      </c>
      <c r="AB147" s="176"/>
      <c r="AC147" s="10"/>
      <c r="AN147" s="98"/>
      <c r="AO147" s="157"/>
      <c r="AZ147" s="98"/>
    </row>
    <row r="148" spans="1:52" x14ac:dyDescent="0.2">
      <c r="A148" s="49"/>
      <c r="B148" s="1" t="s">
        <v>32</v>
      </c>
      <c r="C148" s="14">
        <v>130.20529999999999</v>
      </c>
      <c r="D148" s="7">
        <v>130.61009999999999</v>
      </c>
      <c r="E148" s="7">
        <v>130.79859999999999</v>
      </c>
      <c r="F148" s="7">
        <v>131.30789999999999</v>
      </c>
      <c r="G148" s="7">
        <v>131.49109999999999</v>
      </c>
      <c r="H148" s="7">
        <v>131.81540000000001</v>
      </c>
      <c r="I148" s="7">
        <v>131.28718566894531</v>
      </c>
      <c r="J148" s="7">
        <v>131.71070861816406</v>
      </c>
      <c r="K148" s="7">
        <v>131.9910888671875</v>
      </c>
      <c r="L148" s="7">
        <v>132.48599999999999</v>
      </c>
      <c r="M148" s="7">
        <v>133.02619999999999</v>
      </c>
      <c r="N148" s="7">
        <v>133.00370000000001</v>
      </c>
      <c r="O148" s="7">
        <v>133.17330000000001</v>
      </c>
      <c r="P148" s="10">
        <f t="shared" si="8"/>
        <v>0.31089364257829327</v>
      </c>
      <c r="Q148" s="7">
        <f t="shared" si="8"/>
        <v>0.14432268254905614</v>
      </c>
      <c r="R148" s="7">
        <f t="shared" si="8"/>
        <v>0.38937725633148679</v>
      </c>
      <c r="S148" s="7">
        <f t="shared" si="8"/>
        <v>0.13951940439227145</v>
      </c>
      <c r="T148" s="7">
        <f t="shared" si="8"/>
        <v>0.24663266183036137</v>
      </c>
      <c r="U148" s="7">
        <f t="shared" si="8"/>
        <v>-0.40072277674285284</v>
      </c>
      <c r="V148" s="7">
        <f t="shared" si="8"/>
        <v>0.32259275500558632</v>
      </c>
      <c r="W148" s="7">
        <f t="shared" si="8"/>
        <v>0.21287581850028145</v>
      </c>
      <c r="X148" s="7">
        <f t="shared" si="8"/>
        <v>0.37495798925523</v>
      </c>
      <c r="Y148" s="7">
        <f t="shared" si="8"/>
        <v>0.40774119529610575</v>
      </c>
      <c r="Z148" s="7">
        <f t="shared" si="8"/>
        <v>-1.6913961309861923E-2</v>
      </c>
      <c r="AA148" s="11">
        <f t="shared" si="8"/>
        <v>0.12751524957576565</v>
      </c>
      <c r="AB148" s="176"/>
      <c r="AC148" s="10"/>
      <c r="AN148" s="98"/>
      <c r="AO148" s="157"/>
      <c r="AZ148" s="98"/>
    </row>
    <row r="149" spans="1:52" x14ac:dyDescent="0.2">
      <c r="A149" s="49"/>
      <c r="B149" s="1" t="s">
        <v>68</v>
      </c>
      <c r="C149" s="14">
        <v>110.66849999999999</v>
      </c>
      <c r="D149" s="7">
        <v>110.7651</v>
      </c>
      <c r="E149" s="7">
        <v>110.79259999999999</v>
      </c>
      <c r="F149" s="7">
        <v>111.0501</v>
      </c>
      <c r="G149" s="7">
        <v>111.054</v>
      </c>
      <c r="H149" s="7">
        <v>111.1225</v>
      </c>
      <c r="I149" s="7">
        <v>111.22939300537109</v>
      </c>
      <c r="J149" s="7">
        <v>111.97925567626953</v>
      </c>
      <c r="K149" s="7">
        <v>111.99098205566406</v>
      </c>
      <c r="L149" s="7">
        <v>111.9434</v>
      </c>
      <c r="M149" s="7">
        <v>112.02370000000001</v>
      </c>
      <c r="N149" s="7">
        <v>112.20310000000001</v>
      </c>
      <c r="O149" s="7">
        <v>112.4915</v>
      </c>
      <c r="P149" s="10">
        <f t="shared" si="8"/>
        <v>8.7287710595164256E-2</v>
      </c>
      <c r="Q149" s="7">
        <f t="shared" si="8"/>
        <v>2.4827314740824682E-2</v>
      </c>
      <c r="R149" s="7">
        <f t="shared" si="8"/>
        <v>0.23241624440622152</v>
      </c>
      <c r="S149" s="7">
        <f t="shared" si="8"/>
        <v>3.5119283998857891E-3</v>
      </c>
      <c r="T149" s="7">
        <f t="shared" si="8"/>
        <v>6.1681704396059786E-2</v>
      </c>
      <c r="U149" s="7">
        <f t="shared" si="8"/>
        <v>9.6193844964873418E-2</v>
      </c>
      <c r="V149" s="7">
        <f t="shared" si="8"/>
        <v>0.67415873685674776</v>
      </c>
      <c r="W149" s="7">
        <f t="shared" si="8"/>
        <v>1.0471921181930384E-2</v>
      </c>
      <c r="X149" s="7">
        <f t="shared" si="8"/>
        <v>-4.2487399244713633E-2</v>
      </c>
      <c r="Y149" s="7">
        <f t="shared" si="8"/>
        <v>7.1732679193242527E-2</v>
      </c>
      <c r="Z149" s="7">
        <f t="shared" si="8"/>
        <v>0.16014468366961734</v>
      </c>
      <c r="AA149" s="11">
        <f t="shared" si="8"/>
        <v>0.25703389656791636</v>
      </c>
      <c r="AB149" s="176"/>
      <c r="AC149" s="10"/>
      <c r="AN149" s="98"/>
      <c r="AO149" s="157"/>
      <c r="AZ149" s="98"/>
    </row>
    <row r="150" spans="1:52" x14ac:dyDescent="0.2">
      <c r="A150" s="49"/>
      <c r="B150" s="1" t="s">
        <v>35</v>
      </c>
      <c r="C150" s="14">
        <v>124.47020000000001</v>
      </c>
      <c r="D150" s="7">
        <v>125.107</v>
      </c>
      <c r="E150" s="7">
        <v>125.2368</v>
      </c>
      <c r="F150" s="7">
        <v>125.9843</v>
      </c>
      <c r="G150" s="7">
        <v>126.4057</v>
      </c>
      <c r="H150" s="7">
        <v>126.8519</v>
      </c>
      <c r="I150" s="7">
        <v>126.9749755859375</v>
      </c>
      <c r="J150" s="7">
        <v>127.31162261962891</v>
      </c>
      <c r="K150" s="7">
        <v>127.34938049316406</v>
      </c>
      <c r="L150" s="7">
        <v>127.4825</v>
      </c>
      <c r="M150" s="7">
        <v>127.73480000000001</v>
      </c>
      <c r="N150" s="7">
        <v>128.42519999999999</v>
      </c>
      <c r="O150" s="7">
        <v>128.42410000000001</v>
      </c>
      <c r="P150" s="10">
        <f t="shared" si="8"/>
        <v>0.51160840104699257</v>
      </c>
      <c r="Q150" s="7">
        <f t="shared" si="8"/>
        <v>0.10375118898223364</v>
      </c>
      <c r="R150" s="7">
        <f t="shared" si="8"/>
        <v>0.5968692908154809</v>
      </c>
      <c r="S150" s="7">
        <f t="shared" si="8"/>
        <v>0.33448612247715892</v>
      </c>
      <c r="T150" s="7">
        <f t="shared" si="8"/>
        <v>0.35299041103368328</v>
      </c>
      <c r="U150" s="7">
        <f t="shared" si="8"/>
        <v>9.7023052817891933E-2</v>
      </c>
      <c r="V150" s="7">
        <f t="shared" si="8"/>
        <v>0.26512864612725312</v>
      </c>
      <c r="W150" s="7">
        <f t="shared" si="8"/>
        <v>2.9657837013016549E-2</v>
      </c>
      <c r="X150" s="7">
        <f t="shared" si="8"/>
        <v>0.10453094182353315</v>
      </c>
      <c r="Y150" s="7">
        <f t="shared" si="8"/>
        <v>0.19790951699253254</v>
      </c>
      <c r="Z150" s="7">
        <f t="shared" si="8"/>
        <v>0.54049483774193285</v>
      </c>
      <c r="AA150" s="11">
        <f t="shared" si="8"/>
        <v>-8.5652971533598768E-4</v>
      </c>
      <c r="AB150" s="176"/>
      <c r="AC150" s="10"/>
      <c r="AN150" s="98"/>
      <c r="AO150" s="157"/>
      <c r="AZ150" s="98"/>
    </row>
    <row r="151" spans="1:52" x14ac:dyDescent="0.2">
      <c r="A151" s="49"/>
      <c r="B151" s="48" t="s">
        <v>37</v>
      </c>
      <c r="C151" s="26">
        <v>111.4983</v>
      </c>
      <c r="D151" s="20">
        <v>111.97239999999999</v>
      </c>
      <c r="E151" s="20">
        <v>112.386</v>
      </c>
      <c r="F151" s="20">
        <v>112.39919999999999</v>
      </c>
      <c r="G151" s="20">
        <v>112.48690000000001</v>
      </c>
      <c r="H151" s="20">
        <v>112.58929999999999</v>
      </c>
      <c r="I151" s="20">
        <v>112.60913848876953</v>
      </c>
      <c r="J151" s="20">
        <v>112.94446563720703</v>
      </c>
      <c r="K151" s="20">
        <v>112.88564300537109</v>
      </c>
      <c r="L151" s="20">
        <v>112.9605</v>
      </c>
      <c r="M151" s="20">
        <v>113.086</v>
      </c>
      <c r="N151" s="20">
        <v>113.1807</v>
      </c>
      <c r="O151" s="20">
        <v>113.40219999999999</v>
      </c>
      <c r="P151" s="21">
        <f t="shared" si="8"/>
        <v>0.42520827671811395</v>
      </c>
      <c r="Q151" s="20">
        <f t="shared" si="8"/>
        <v>0.36937673926789322</v>
      </c>
      <c r="R151" s="20">
        <f t="shared" si="8"/>
        <v>1.1745235171638512E-2</v>
      </c>
      <c r="S151" s="20">
        <f t="shared" si="8"/>
        <v>7.8025466373437116E-2</v>
      </c>
      <c r="T151" s="20">
        <f t="shared" si="8"/>
        <v>9.103282248865309E-2</v>
      </c>
      <c r="U151" s="20">
        <f t="shared" si="8"/>
        <v>1.7620225695991417E-2</v>
      </c>
      <c r="V151" s="20">
        <f t="shared" si="8"/>
        <v>0.29777969438150181</v>
      </c>
      <c r="W151" s="20">
        <f t="shared" si="8"/>
        <v>-5.2081021858019834E-2</v>
      </c>
      <c r="X151" s="20">
        <f t="shared" si="8"/>
        <v>6.6312236557257057E-2</v>
      </c>
      <c r="Y151" s="20">
        <f t="shared" si="8"/>
        <v>0.11110078301707446</v>
      </c>
      <c r="Z151" s="20">
        <f t="shared" si="8"/>
        <v>8.374157720673038E-2</v>
      </c>
      <c r="AA151" s="19">
        <f t="shared" si="8"/>
        <v>0.19570474471353491</v>
      </c>
      <c r="AB151" s="14">
        <f>AVERAGE(D151:O151)</f>
        <v>112.74187059427898</v>
      </c>
      <c r="AC151" s="10"/>
      <c r="AN151" s="98"/>
      <c r="AO151" s="157"/>
      <c r="AZ151" s="98"/>
    </row>
    <row r="152" spans="1:52" x14ac:dyDescent="0.2">
      <c r="A152" s="49"/>
      <c r="B152" s="1" t="s">
        <v>39</v>
      </c>
      <c r="C152" s="14">
        <v>110.6006</v>
      </c>
      <c r="D152" s="7">
        <v>110.4725</v>
      </c>
      <c r="E152" s="7">
        <v>110.7719</v>
      </c>
      <c r="F152" s="7">
        <v>110.7719</v>
      </c>
      <c r="G152" s="7">
        <v>110.77200000000001</v>
      </c>
      <c r="H152" s="7">
        <v>111.1644</v>
      </c>
      <c r="I152" s="7">
        <v>111.26924133300781</v>
      </c>
      <c r="J152" s="7">
        <v>110.89769744873047</v>
      </c>
      <c r="K152" s="7">
        <v>110.58283233642578</v>
      </c>
      <c r="L152" s="7">
        <v>110.3707</v>
      </c>
      <c r="M152" s="7">
        <v>110.3707</v>
      </c>
      <c r="N152" s="7">
        <v>110.5245</v>
      </c>
      <c r="O152" s="7">
        <v>110.7129</v>
      </c>
      <c r="P152" s="10">
        <f t="shared" si="8"/>
        <v>-0.11582215648016686</v>
      </c>
      <c r="Q152" s="7">
        <f t="shared" si="8"/>
        <v>0.27101767408179017</v>
      </c>
      <c r="R152" s="7">
        <f t="shared" si="8"/>
        <v>0</v>
      </c>
      <c r="S152" s="7">
        <f t="shared" si="8"/>
        <v>9.0275602389522662E-5</v>
      </c>
      <c r="T152" s="7">
        <f t="shared" si="8"/>
        <v>0.35424114397139617</v>
      </c>
      <c r="U152" s="7">
        <f t="shared" si="8"/>
        <v>9.4311967687327913E-2</v>
      </c>
      <c r="V152" s="7">
        <f t="shared" si="8"/>
        <v>-0.33391427839916971</v>
      </c>
      <c r="W152" s="7">
        <f t="shared" si="8"/>
        <v>-0.28392394030566231</v>
      </c>
      <c r="X152" s="7">
        <f t="shared" si="8"/>
        <v>-0.19183116578205595</v>
      </c>
      <c r="Y152" s="7">
        <f t="shared" si="8"/>
        <v>0</v>
      </c>
      <c r="Z152" s="7">
        <f t="shared" si="8"/>
        <v>0.13934857711331353</v>
      </c>
      <c r="AA152" s="11">
        <f t="shared" si="8"/>
        <v>0.1704599432704979</v>
      </c>
      <c r="AB152" s="176"/>
      <c r="AC152" s="10"/>
      <c r="AN152" s="98"/>
      <c r="AO152" s="157"/>
      <c r="AZ152" s="98"/>
    </row>
    <row r="153" spans="1:52" x14ac:dyDescent="0.2">
      <c r="A153" s="49"/>
      <c r="B153" s="1" t="s">
        <v>78</v>
      </c>
      <c r="C153" s="14">
        <v>109.5986</v>
      </c>
      <c r="D153" s="7">
        <v>110.5211</v>
      </c>
      <c r="E153" s="7">
        <v>110.8304</v>
      </c>
      <c r="F153" s="7">
        <v>110.69889999999999</v>
      </c>
      <c r="G153" s="7">
        <v>110.7012</v>
      </c>
      <c r="H153" s="7">
        <v>110.5579</v>
      </c>
      <c r="I153" s="7">
        <v>110.53044891357422</v>
      </c>
      <c r="J153" s="7">
        <v>111.28649139404297</v>
      </c>
      <c r="K153" s="7">
        <v>111.34159851074219</v>
      </c>
      <c r="L153" s="7">
        <v>111.6584</v>
      </c>
      <c r="M153" s="7">
        <v>111.97110000000001</v>
      </c>
      <c r="N153" s="7">
        <v>111.9008</v>
      </c>
      <c r="O153" s="7">
        <v>112.43129999999999</v>
      </c>
      <c r="P153" s="10">
        <f t="shared" si="8"/>
        <v>0.84170783203435029</v>
      </c>
      <c r="Q153" s="7">
        <f t="shared" si="8"/>
        <v>0.27985606368376109</v>
      </c>
      <c r="R153" s="7">
        <f t="shared" si="8"/>
        <v>-0.11864975674544405</v>
      </c>
      <c r="S153" s="7">
        <f t="shared" si="8"/>
        <v>2.0777080892450581E-3</v>
      </c>
      <c r="T153" s="7">
        <f t="shared" si="8"/>
        <v>-0.12944755793071477</v>
      </c>
      <c r="U153" s="7">
        <f t="shared" si="8"/>
        <v>-2.4829601888046771E-2</v>
      </c>
      <c r="V153" s="7">
        <f t="shared" si="8"/>
        <v>0.68401285609534934</v>
      </c>
      <c r="W153" s="7">
        <f t="shared" si="8"/>
        <v>4.9518244316010998E-2</v>
      </c>
      <c r="X153" s="7">
        <f t="shared" si="8"/>
        <v>0.28453111280528987</v>
      </c>
      <c r="Y153" s="7">
        <f t="shared" si="8"/>
        <v>0.28005058284912432</v>
      </c>
      <c r="Z153" s="7">
        <f t="shared" si="8"/>
        <v>-6.2784057672027105E-2</v>
      </c>
      <c r="AA153" s="11">
        <f t="shared" si="8"/>
        <v>0.47408061425833353</v>
      </c>
      <c r="AB153" s="176"/>
      <c r="AC153" s="10"/>
      <c r="AN153" s="98"/>
      <c r="AO153" s="157"/>
      <c r="AZ153" s="98"/>
    </row>
    <row r="154" spans="1:52" x14ac:dyDescent="0.2">
      <c r="A154" s="49"/>
      <c r="B154" s="1" t="s">
        <v>70</v>
      </c>
      <c r="C154" s="14">
        <v>110.8058</v>
      </c>
      <c r="D154" s="7">
        <v>110.7448</v>
      </c>
      <c r="E154" s="7">
        <v>111.0779</v>
      </c>
      <c r="F154" s="7">
        <v>111.24339999999999</v>
      </c>
      <c r="G154" s="7">
        <v>110.9614</v>
      </c>
      <c r="H154" s="7">
        <v>110.9615</v>
      </c>
      <c r="I154" s="7">
        <v>110.97205352783203</v>
      </c>
      <c r="J154" s="7">
        <v>111.19536590576172</v>
      </c>
      <c r="K154" s="7">
        <v>111.23719787597656</v>
      </c>
      <c r="L154" s="7">
        <v>111.4306</v>
      </c>
      <c r="M154" s="7">
        <v>111.4306</v>
      </c>
      <c r="N154" s="7">
        <v>111.4919</v>
      </c>
      <c r="O154" s="7">
        <v>111.5902</v>
      </c>
      <c r="P154" s="10">
        <f t="shared" si="8"/>
        <v>-5.5051269879380901E-2</v>
      </c>
      <c r="Q154" s="7">
        <f t="shared" si="8"/>
        <v>0.30078161683438115</v>
      </c>
      <c r="R154" s="7">
        <f t="shared" si="8"/>
        <v>0.14899453446634697</v>
      </c>
      <c r="S154" s="7">
        <f t="shared" si="8"/>
        <v>-0.25349818506086336</v>
      </c>
      <c r="T154" s="7">
        <f t="shared" si="8"/>
        <v>9.0121429617253976E-5</v>
      </c>
      <c r="U154" s="7">
        <f t="shared" si="8"/>
        <v>9.5109815855322251E-3</v>
      </c>
      <c r="V154" s="7">
        <f t="shared" si="8"/>
        <v>0.20123298689221808</v>
      </c>
      <c r="W154" s="7">
        <f t="shared" si="8"/>
        <v>3.7620246018432481E-2</v>
      </c>
      <c r="X154" s="7">
        <f t="shared" si="8"/>
        <v>0.17386461338145959</v>
      </c>
      <c r="Y154" s="7">
        <f t="shared" si="8"/>
        <v>0</v>
      </c>
      <c r="Z154" s="7">
        <f t="shared" si="8"/>
        <v>5.5011819015605048E-2</v>
      </c>
      <c r="AA154" s="11">
        <f t="shared" si="8"/>
        <v>8.8167839995546518E-2</v>
      </c>
      <c r="AB154" s="176"/>
      <c r="AC154" s="10"/>
      <c r="AN154" s="98"/>
      <c r="AO154" s="157"/>
      <c r="AZ154" s="98"/>
    </row>
    <row r="155" spans="1:52" x14ac:dyDescent="0.2">
      <c r="A155" s="49"/>
      <c r="B155" s="1" t="s">
        <v>43</v>
      </c>
      <c r="C155" s="14">
        <v>136.82409999999999</v>
      </c>
      <c r="D155" s="7">
        <v>137.57660000000001</v>
      </c>
      <c r="E155" s="7">
        <v>138.0949</v>
      </c>
      <c r="F155" s="7">
        <v>138.0949</v>
      </c>
      <c r="G155" s="7">
        <v>138.1737</v>
      </c>
      <c r="H155" s="7">
        <v>138.1985</v>
      </c>
      <c r="I155" s="7">
        <v>138.24525451660156</v>
      </c>
      <c r="J155" s="7">
        <v>138.24526977539063</v>
      </c>
      <c r="K155" s="7">
        <v>138.24528503417969</v>
      </c>
      <c r="L155" s="7">
        <v>138.8595</v>
      </c>
      <c r="M155" s="7">
        <v>139.88939999999999</v>
      </c>
      <c r="N155" s="7">
        <v>139.88939999999999</v>
      </c>
      <c r="O155" s="7">
        <v>140.09909999999999</v>
      </c>
      <c r="P155" s="10">
        <f t="shared" si="8"/>
        <v>0.54997621033138622</v>
      </c>
      <c r="Q155" s="7">
        <f t="shared" si="8"/>
        <v>0.37673557857948387</v>
      </c>
      <c r="R155" s="7">
        <f t="shared" si="8"/>
        <v>0</v>
      </c>
      <c r="S155" s="7">
        <f t="shared" si="8"/>
        <v>5.7062208669546158E-2</v>
      </c>
      <c r="T155" s="7">
        <f t="shared" si="8"/>
        <v>1.7948422890896782E-2</v>
      </c>
      <c r="U155" s="7">
        <f t="shared" si="8"/>
        <v>3.3831421181537293E-2</v>
      </c>
      <c r="V155" s="7">
        <f t="shared" si="8"/>
        <v>1.1037477644968714E-5</v>
      </c>
      <c r="W155" s="7">
        <f t="shared" si="8"/>
        <v>1.1037476426709722E-5</v>
      </c>
      <c r="X155" s="7">
        <f t="shared" si="8"/>
        <v>0.44429360876101587</v>
      </c>
      <c r="Y155" s="7">
        <f t="shared" si="8"/>
        <v>0.74168494053341527</v>
      </c>
      <c r="Z155" s="7">
        <f t="shared" si="8"/>
        <v>0</v>
      </c>
      <c r="AA155" s="11">
        <f t="shared" si="8"/>
        <v>0.14990413855517146</v>
      </c>
      <c r="AB155" s="176"/>
      <c r="AC155" s="10"/>
      <c r="AN155" s="98"/>
      <c r="AO155" s="157"/>
      <c r="AZ155" s="98"/>
    </row>
    <row r="156" spans="1:52" x14ac:dyDescent="0.2">
      <c r="A156" s="49"/>
      <c r="B156" s="1" t="s">
        <v>45</v>
      </c>
      <c r="C156" s="14">
        <v>112.4713</v>
      </c>
      <c r="D156" s="7">
        <v>112.4714</v>
      </c>
      <c r="E156" s="7">
        <v>112.2693</v>
      </c>
      <c r="F156" s="7">
        <v>112.4864</v>
      </c>
      <c r="G156" s="7">
        <v>113.02330000000001</v>
      </c>
      <c r="H156" s="7">
        <v>113.2685</v>
      </c>
      <c r="I156" s="7">
        <v>113.26853179931641</v>
      </c>
      <c r="J156" s="7">
        <v>114.20922088623047</v>
      </c>
      <c r="K156" s="7">
        <v>114.209228515625</v>
      </c>
      <c r="L156" s="7">
        <v>114.2092</v>
      </c>
      <c r="M156" s="7">
        <v>114.2092</v>
      </c>
      <c r="N156" s="7">
        <v>114.2093</v>
      </c>
      <c r="O156" s="7">
        <v>114.2093</v>
      </c>
      <c r="P156" s="10">
        <f t="shared" si="8"/>
        <v>8.8911571221564668E-5</v>
      </c>
      <c r="Q156" s="7">
        <f t="shared" si="8"/>
        <v>-0.17969012566750434</v>
      </c>
      <c r="R156" s="7">
        <f t="shared" si="8"/>
        <v>0.1933743240583152</v>
      </c>
      <c r="S156" s="7">
        <f t="shared" si="8"/>
        <v>0.47730214497041668</v>
      </c>
      <c r="T156" s="7">
        <f t="shared" si="8"/>
        <v>0.21694641724316752</v>
      </c>
      <c r="U156" s="7">
        <f t="shared" si="8"/>
        <v>2.8074280495619217E-5</v>
      </c>
      <c r="V156" s="7">
        <f t="shared" si="8"/>
        <v>0.83049464133668571</v>
      </c>
      <c r="W156" s="7">
        <f t="shared" si="8"/>
        <v>6.6801913821389459E-6</v>
      </c>
      <c r="X156" s="7">
        <f t="shared" si="8"/>
        <v>-2.4967881645822585E-5</v>
      </c>
      <c r="Y156" s="7">
        <f t="shared" si="8"/>
        <v>0</v>
      </c>
      <c r="Z156" s="7">
        <f t="shared" si="8"/>
        <v>8.7558620499328992E-5</v>
      </c>
      <c r="AA156" s="11">
        <f t="shared" si="8"/>
        <v>0</v>
      </c>
      <c r="AB156" s="176"/>
      <c r="AC156" s="10"/>
      <c r="AN156" s="98"/>
      <c r="AO156" s="157"/>
      <c r="AZ156" s="98"/>
    </row>
    <row r="157" spans="1:52" x14ac:dyDescent="0.2">
      <c r="A157" s="49"/>
      <c r="B157" s="1" t="s">
        <v>71</v>
      </c>
      <c r="C157" s="14">
        <v>110.9939</v>
      </c>
      <c r="D157" s="7">
        <v>112.3329</v>
      </c>
      <c r="E157" s="7">
        <v>113.923</v>
      </c>
      <c r="F157" s="7">
        <v>113.92310000000001</v>
      </c>
      <c r="G157" s="7">
        <v>113.92310000000001</v>
      </c>
      <c r="H157" s="7">
        <v>113.92310000000001</v>
      </c>
      <c r="I157" s="7">
        <v>113.92308044433594</v>
      </c>
      <c r="J157" s="7">
        <v>113.923095703125</v>
      </c>
      <c r="K157" s="7">
        <v>113.92310333251953</v>
      </c>
      <c r="L157" s="7">
        <v>113.92310000000001</v>
      </c>
      <c r="M157" s="7">
        <v>113.92310000000001</v>
      </c>
      <c r="N157" s="7">
        <v>114.39919999999999</v>
      </c>
      <c r="O157" s="7">
        <v>114.3993</v>
      </c>
      <c r="P157" s="10">
        <f t="shared" si="8"/>
        <v>1.2063726024583321</v>
      </c>
      <c r="Q157" s="7">
        <f t="shared" si="8"/>
        <v>1.4155247483150588</v>
      </c>
      <c r="R157" s="7">
        <f t="shared" si="8"/>
        <v>8.7778587294330083E-5</v>
      </c>
      <c r="S157" s="7">
        <f t="shared" si="8"/>
        <v>0</v>
      </c>
      <c r="T157" s="7">
        <f t="shared" si="8"/>
        <v>0</v>
      </c>
      <c r="U157" s="7">
        <f t="shared" si="8"/>
        <v>-1.7165670586245145E-5</v>
      </c>
      <c r="V157" s="7">
        <f t="shared" si="8"/>
        <v>1.3393940018989926E-5</v>
      </c>
      <c r="W157" s="7">
        <f t="shared" si="8"/>
        <v>6.6969691125069375E-6</v>
      </c>
      <c r="X157" s="7">
        <f t="shared" si="8"/>
        <v>-2.9252359079302589E-6</v>
      </c>
      <c r="Y157" s="7">
        <f t="shared" si="8"/>
        <v>0</v>
      </c>
      <c r="Z157" s="7">
        <f t="shared" si="8"/>
        <v>0.41791348725586663</v>
      </c>
      <c r="AA157" s="11">
        <f t="shared" si="8"/>
        <v>8.7413198696598981E-5</v>
      </c>
      <c r="AB157" s="176"/>
      <c r="AC157" s="10"/>
      <c r="AN157" s="98"/>
      <c r="AO157" s="157"/>
      <c r="AZ157" s="98"/>
    </row>
    <row r="158" spans="1:52" x14ac:dyDescent="0.2">
      <c r="A158" s="49"/>
      <c r="B158" s="48" t="s">
        <v>48</v>
      </c>
      <c r="C158" s="26">
        <v>95.102400000000003</v>
      </c>
      <c r="D158" s="20">
        <v>93.935940000000002</v>
      </c>
      <c r="E158" s="20">
        <v>95.311959999999999</v>
      </c>
      <c r="F158" s="20">
        <v>94.401700000000005</v>
      </c>
      <c r="G158" s="20">
        <v>93.731189999999998</v>
      </c>
      <c r="H158" s="20">
        <v>94.61739</v>
      </c>
      <c r="I158" s="20">
        <v>95.638748168945313</v>
      </c>
      <c r="J158" s="20">
        <v>94.301292419433594</v>
      </c>
      <c r="K158" s="20">
        <v>95.238525390625</v>
      </c>
      <c r="L158" s="20">
        <v>96.46069</v>
      </c>
      <c r="M158" s="20">
        <v>96.616910000000004</v>
      </c>
      <c r="N158" s="20">
        <v>96.208460000000002</v>
      </c>
      <c r="O158" s="20">
        <v>96.130390000000006</v>
      </c>
      <c r="P158" s="21">
        <f t="shared" si="8"/>
        <v>-1.2265305607429471</v>
      </c>
      <c r="Q158" s="20">
        <f t="shared" si="8"/>
        <v>1.4648493430735847</v>
      </c>
      <c r="R158" s="20">
        <f t="shared" si="8"/>
        <v>-0.95503229605182172</v>
      </c>
      <c r="S158" s="20">
        <f t="shared" si="8"/>
        <v>-0.71027322601182741</v>
      </c>
      <c r="T158" s="20">
        <f t="shared" si="8"/>
        <v>0.94546969904041789</v>
      </c>
      <c r="U158" s="20">
        <f t="shared" si="8"/>
        <v>1.0794613642854789</v>
      </c>
      <c r="V158" s="20">
        <f t="shared" si="8"/>
        <v>-1.3984454785513407</v>
      </c>
      <c r="W158" s="20">
        <f t="shared" si="8"/>
        <v>0.99387075950431136</v>
      </c>
      <c r="X158" s="20">
        <f t="shared" si="8"/>
        <v>1.2832670438378142</v>
      </c>
      <c r="Y158" s="20">
        <f t="shared" si="8"/>
        <v>0.16195198271959768</v>
      </c>
      <c r="Z158" s="20">
        <f t="shared" si="8"/>
        <v>-0.42275208346034038</v>
      </c>
      <c r="AA158" s="19">
        <f t="shared" si="8"/>
        <v>-8.1146709967082675E-2</v>
      </c>
      <c r="AB158" s="14">
        <f>(AB139/AB142)*100</f>
        <v>95.220078438741368</v>
      </c>
      <c r="AC158" s="10"/>
      <c r="AN158" s="98"/>
      <c r="AO158" s="157"/>
      <c r="AZ158" s="98"/>
    </row>
    <row r="159" spans="1:52" x14ac:dyDescent="0.2">
      <c r="A159" s="49"/>
      <c r="B159" s="48" t="s">
        <v>73</v>
      </c>
      <c r="C159" s="26">
        <v>105.89570000000001</v>
      </c>
      <c r="D159" s="20">
        <v>105.3404</v>
      </c>
      <c r="E159" s="20">
        <v>106.479</v>
      </c>
      <c r="F159" s="20">
        <v>105.7743</v>
      </c>
      <c r="G159" s="20">
        <v>105.3721</v>
      </c>
      <c r="H159" s="20">
        <v>106.8463</v>
      </c>
      <c r="I159" s="20">
        <v>108.13970184326172</v>
      </c>
      <c r="J159" s="20">
        <v>106.86997222900391</v>
      </c>
      <c r="K159" s="20">
        <v>107.75425720214844</v>
      </c>
      <c r="L159" s="20">
        <v>108.8925</v>
      </c>
      <c r="M159" s="20">
        <v>109.0607</v>
      </c>
      <c r="N159" s="20">
        <v>108.71080000000001</v>
      </c>
      <c r="O159" s="20">
        <v>108.6718</v>
      </c>
      <c r="P159" s="21">
        <f t="shared" si="8"/>
        <v>-0.52438389849635303</v>
      </c>
      <c r="Q159" s="20">
        <f t="shared" si="8"/>
        <v>1.0808768525655841</v>
      </c>
      <c r="R159" s="20">
        <f t="shared" si="8"/>
        <v>-0.66182064068971591</v>
      </c>
      <c r="S159" s="20">
        <f t="shared" si="8"/>
        <v>-0.38024359414337267</v>
      </c>
      <c r="T159" s="20">
        <f t="shared" si="8"/>
        <v>1.3990420614185313</v>
      </c>
      <c r="U159" s="20">
        <f t="shared" si="8"/>
        <v>1.2105256272437317</v>
      </c>
      <c r="V159" s="20">
        <f t="shared" si="8"/>
        <v>-1.1741567552111116</v>
      </c>
      <c r="W159" s="20">
        <f t="shared" si="8"/>
        <v>0.82744007011591736</v>
      </c>
      <c r="X159" s="20">
        <f t="shared" si="8"/>
        <v>1.056332090634899</v>
      </c>
      <c r="Y159" s="20">
        <f t="shared" si="8"/>
        <v>0.15446426521569329</v>
      </c>
      <c r="Z159" s="20">
        <f t="shared" si="8"/>
        <v>-0.32083050998204765</v>
      </c>
      <c r="AA159" s="19">
        <f t="shared" si="8"/>
        <v>-3.5875000459937259E-2</v>
      </c>
      <c r="AB159" s="14">
        <f>(AB139/AB151)*100</f>
        <v>107.3298737588469</v>
      </c>
      <c r="AC159" s="10"/>
      <c r="AN159" s="98"/>
      <c r="AO159" s="157"/>
      <c r="AZ159" s="98"/>
    </row>
    <row r="160" spans="1:52" ht="18" customHeight="1" x14ac:dyDescent="0.2">
      <c r="B160" s="22" t="s">
        <v>63</v>
      </c>
      <c r="C160" s="2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4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5"/>
      <c r="AC160" s="10"/>
      <c r="AN160" s="98"/>
      <c r="AO160" s="157"/>
      <c r="AZ160" s="98"/>
    </row>
    <row r="161" spans="2:52" x14ac:dyDescent="0.2">
      <c r="B161" s="1" t="s">
        <v>15</v>
      </c>
      <c r="C161" s="14">
        <v>131.3476</v>
      </c>
      <c r="D161" s="7">
        <v>132.4631</v>
      </c>
      <c r="E161" s="7">
        <v>132.2653</v>
      </c>
      <c r="F161" s="7">
        <v>131.88890000000001</v>
      </c>
      <c r="G161" s="7">
        <v>130.19399999999999</v>
      </c>
      <c r="H161" s="7">
        <v>130.75810000000001</v>
      </c>
      <c r="I161" s="7">
        <v>130.20205688476563</v>
      </c>
      <c r="J161" s="7">
        <v>128.93751525878906</v>
      </c>
      <c r="K161" s="7">
        <v>129.38261413574219</v>
      </c>
      <c r="L161" s="7">
        <v>130.8246</v>
      </c>
      <c r="M161" s="7">
        <v>131.0309</v>
      </c>
      <c r="N161" s="7">
        <v>129.40989999999999</v>
      </c>
      <c r="O161" s="7">
        <v>128.47499999999999</v>
      </c>
      <c r="P161" s="10">
        <f t="shared" ref="P161:AA179" si="9">(D161-C161)/C161*100</f>
        <v>0.84927322615715639</v>
      </c>
      <c r="Q161" s="7">
        <f t="shared" si="9"/>
        <v>-0.14932460436151718</v>
      </c>
      <c r="R161" s="7">
        <f t="shared" si="9"/>
        <v>-0.28457955336735308</v>
      </c>
      <c r="S161" s="7">
        <f t="shared" si="9"/>
        <v>-1.2850967746338153</v>
      </c>
      <c r="T161" s="7">
        <f t="shared" si="9"/>
        <v>0.43327649507659705</v>
      </c>
      <c r="U161" s="7">
        <f t="shared" si="9"/>
        <v>-0.4252456369696318</v>
      </c>
      <c r="V161" s="7">
        <f t="shared" si="9"/>
        <v>-0.9712147843376514</v>
      </c>
      <c r="W161" s="7">
        <f t="shared" si="9"/>
        <v>0.34520509881066963</v>
      </c>
      <c r="X161" s="7">
        <f t="shared" si="9"/>
        <v>1.1145128531295188</v>
      </c>
      <c r="Y161" s="7">
        <f t="shared" si="9"/>
        <v>0.15769205485818327</v>
      </c>
      <c r="Z161" s="7">
        <f t="shared" si="9"/>
        <v>-1.2371127726360798</v>
      </c>
      <c r="AA161" s="11">
        <f t="shared" si="9"/>
        <v>-0.72243313687747157</v>
      </c>
      <c r="AB161" s="7">
        <f>AVERAGE(D161:O161)</f>
        <v>130.48599885660803</v>
      </c>
      <c r="AC161" s="10"/>
      <c r="AN161" s="98"/>
      <c r="AO161" s="157"/>
      <c r="AZ161" s="98"/>
    </row>
    <row r="162" spans="2:52" x14ac:dyDescent="0.2">
      <c r="B162" s="1" t="s">
        <v>21</v>
      </c>
      <c r="C162" s="14">
        <v>127.9678</v>
      </c>
      <c r="D162" s="7">
        <v>129.5463</v>
      </c>
      <c r="E162" s="7">
        <v>129.7013</v>
      </c>
      <c r="F162" s="7">
        <v>130.1439</v>
      </c>
      <c r="G162" s="7">
        <v>130.78989999999999</v>
      </c>
      <c r="H162" s="7">
        <v>131.5017</v>
      </c>
      <c r="I162" s="7">
        <v>131.29043579101563</v>
      </c>
      <c r="J162" s="7">
        <v>132.27157592773438</v>
      </c>
      <c r="K162" s="7">
        <v>131.95443725585938</v>
      </c>
      <c r="L162" s="7">
        <v>131.21709999999999</v>
      </c>
      <c r="M162" s="7">
        <v>131.37620000000001</v>
      </c>
      <c r="N162" s="7">
        <v>131.95609999999999</v>
      </c>
      <c r="O162" s="7">
        <v>132.2662</v>
      </c>
      <c r="P162" s="10">
        <f t="shared" si="9"/>
        <v>1.2335134307224205</v>
      </c>
      <c r="Q162" s="7">
        <f t="shared" si="9"/>
        <v>0.11964834194415519</v>
      </c>
      <c r="R162" s="7">
        <f t="shared" si="9"/>
        <v>0.34124561588819757</v>
      </c>
      <c r="S162" s="7">
        <f t="shared" si="9"/>
        <v>0.4963736294977994</v>
      </c>
      <c r="T162" s="7">
        <f t="shared" si="9"/>
        <v>0.54423162644822798</v>
      </c>
      <c r="U162" s="7">
        <f t="shared" si="9"/>
        <v>-0.16065511623376322</v>
      </c>
      <c r="V162" s="7">
        <f t="shared" si="9"/>
        <v>0.74730511084638407</v>
      </c>
      <c r="W162" s="7">
        <f t="shared" si="9"/>
        <v>-0.23976328220982746</v>
      </c>
      <c r="X162" s="7">
        <f t="shared" si="9"/>
        <v>-0.55878170616550904</v>
      </c>
      <c r="Y162" s="7">
        <f t="shared" si="9"/>
        <v>0.12124944081222917</v>
      </c>
      <c r="Z162" s="7">
        <f t="shared" si="9"/>
        <v>0.44140415082791301</v>
      </c>
      <c r="AA162" s="11">
        <f t="shared" si="9"/>
        <v>0.23500239852496824</v>
      </c>
      <c r="AB162" s="7">
        <f>AVERAGE(D162:O162)</f>
        <v>131.16792908121747</v>
      </c>
      <c r="AC162" s="10"/>
      <c r="AN162" s="98"/>
      <c r="AO162" s="157"/>
      <c r="AZ162" s="98"/>
    </row>
    <row r="163" spans="2:52" x14ac:dyDescent="0.2">
      <c r="B163" s="56" t="s">
        <v>23</v>
      </c>
      <c r="C163" s="26">
        <v>131.07230000000001</v>
      </c>
      <c r="D163" s="20">
        <v>132.9836</v>
      </c>
      <c r="E163" s="20">
        <v>133.05850000000001</v>
      </c>
      <c r="F163" s="20">
        <v>133.59790000000001</v>
      </c>
      <c r="G163" s="20">
        <v>134.36340000000001</v>
      </c>
      <c r="H163" s="20">
        <v>135.1138</v>
      </c>
      <c r="I163" s="20">
        <v>134.78915405273438</v>
      </c>
      <c r="J163" s="20">
        <v>136.0133056640625</v>
      </c>
      <c r="K163" s="20">
        <v>135.49552917480469</v>
      </c>
      <c r="L163" s="20">
        <v>134.51660000000001</v>
      </c>
      <c r="M163" s="20">
        <v>134.59119999999999</v>
      </c>
      <c r="N163" s="20">
        <v>135.15989999999999</v>
      </c>
      <c r="O163" s="20">
        <v>135.5609</v>
      </c>
      <c r="P163" s="21">
        <f t="shared" si="9"/>
        <v>1.4582028391963693</v>
      </c>
      <c r="Q163" s="20">
        <f t="shared" si="9"/>
        <v>5.6322734532689545E-2</v>
      </c>
      <c r="R163" s="20">
        <f t="shared" si="9"/>
        <v>0.40538560107020633</v>
      </c>
      <c r="S163" s="20">
        <f t="shared" si="9"/>
        <v>0.57298804846483586</v>
      </c>
      <c r="T163" s="20">
        <f t="shared" si="9"/>
        <v>0.55848542088097264</v>
      </c>
      <c r="U163" s="20">
        <f t="shared" si="9"/>
        <v>-0.24027593574129563</v>
      </c>
      <c r="V163" s="20">
        <f t="shared" si="9"/>
        <v>0.90819741390259989</v>
      </c>
      <c r="W163" s="20">
        <f t="shared" si="9"/>
        <v>-0.38068076261352102</v>
      </c>
      <c r="X163" s="20">
        <f t="shared" si="9"/>
        <v>-0.72248079384357122</v>
      </c>
      <c r="Y163" s="20">
        <f t="shared" si="9"/>
        <v>5.5457839404189038E-2</v>
      </c>
      <c r="Z163" s="20">
        <f t="shared" si="9"/>
        <v>0.42253876925089223</v>
      </c>
      <c r="AA163" s="19">
        <f t="shared" si="9"/>
        <v>0.29668562939156545</v>
      </c>
      <c r="AC163" s="10"/>
      <c r="AN163" s="98"/>
      <c r="AO163" s="157"/>
      <c r="AZ163" s="98"/>
    </row>
    <row r="164" spans="2:52" x14ac:dyDescent="0.2">
      <c r="B164" s="1" t="s">
        <v>25</v>
      </c>
      <c r="C164" s="14">
        <v>136.39619999999999</v>
      </c>
      <c r="D164" s="7">
        <v>139.9246</v>
      </c>
      <c r="E164" s="7">
        <v>139.83099999999999</v>
      </c>
      <c r="F164" s="7">
        <v>140.64840000000001</v>
      </c>
      <c r="G164" s="7">
        <v>141.7944</v>
      </c>
      <c r="H164" s="7">
        <v>142.69130000000001</v>
      </c>
      <c r="I164" s="7">
        <v>141.18080139160156</v>
      </c>
      <c r="J164" s="7">
        <v>143.3892822265625</v>
      </c>
      <c r="K164" s="7">
        <v>141.8187255859375</v>
      </c>
      <c r="L164" s="7">
        <v>139.11099999999999</v>
      </c>
      <c r="M164" s="7">
        <v>138.6969</v>
      </c>
      <c r="N164" s="7">
        <v>139.3135</v>
      </c>
      <c r="O164" s="7">
        <v>139.90629999999999</v>
      </c>
      <c r="P164" s="10">
        <f t="shared" si="9"/>
        <v>2.5868755874430556</v>
      </c>
      <c r="Q164" s="7">
        <f t="shared" si="9"/>
        <v>-6.6893169607066399E-2</v>
      </c>
      <c r="R164" s="7">
        <f t="shared" si="9"/>
        <v>0.5845627936580734</v>
      </c>
      <c r="S164" s="7">
        <f t="shared" si="9"/>
        <v>0.81479775098755935</v>
      </c>
      <c r="T164" s="7">
        <f t="shared" si="9"/>
        <v>0.63253555852700571</v>
      </c>
      <c r="U164" s="7">
        <f t="shared" si="9"/>
        <v>-1.0585779289966872</v>
      </c>
      <c r="V164" s="7">
        <f t="shared" si="9"/>
        <v>1.5642926043712864</v>
      </c>
      <c r="W164" s="7">
        <f t="shared" si="9"/>
        <v>-1.0953096467443355</v>
      </c>
      <c r="X164" s="7">
        <f t="shared" si="9"/>
        <v>-1.9092863616918607</v>
      </c>
      <c r="Y164" s="7">
        <f t="shared" si="9"/>
        <v>-0.29767595661018226</v>
      </c>
      <c r="Z164" s="7">
        <f t="shared" si="9"/>
        <v>0.44456653321019102</v>
      </c>
      <c r="AA164" s="11">
        <f t="shared" si="9"/>
        <v>0.4255151151898291</v>
      </c>
      <c r="AC164" s="10"/>
      <c r="AN164" s="98"/>
      <c r="AO164" s="157"/>
      <c r="AZ164" s="98"/>
    </row>
    <row r="165" spans="2:52" x14ac:dyDescent="0.2">
      <c r="B165" s="1" t="s">
        <v>67</v>
      </c>
      <c r="C165" s="14">
        <v>135.7687</v>
      </c>
      <c r="D165" s="7">
        <v>137.54050000000001</v>
      </c>
      <c r="E165" s="7">
        <v>137.68010000000001</v>
      </c>
      <c r="F165" s="7">
        <v>137.87459999999999</v>
      </c>
      <c r="G165" s="7">
        <v>138.68690000000001</v>
      </c>
      <c r="H165" s="7">
        <v>139.858</v>
      </c>
      <c r="I165" s="7">
        <v>140.24046325683594</v>
      </c>
      <c r="J165" s="7">
        <v>140.85781860351563</v>
      </c>
      <c r="K165" s="7">
        <v>141.23361206054688</v>
      </c>
      <c r="L165" s="7">
        <v>141.75839999999999</v>
      </c>
      <c r="M165" s="7">
        <v>142.161</v>
      </c>
      <c r="N165" s="7">
        <v>142.65199999999999</v>
      </c>
      <c r="O165" s="7">
        <v>142.79069999999999</v>
      </c>
      <c r="P165" s="10">
        <f t="shared" si="9"/>
        <v>1.3050136003364643</v>
      </c>
      <c r="Q165" s="7">
        <f t="shared" si="9"/>
        <v>0.10149737713619006</v>
      </c>
      <c r="R165" s="7">
        <f t="shared" si="9"/>
        <v>0.14126950808430308</v>
      </c>
      <c r="S165" s="7">
        <f t="shared" si="9"/>
        <v>0.58915855422247598</v>
      </c>
      <c r="T165" s="7">
        <f t="shared" si="9"/>
        <v>0.84442005697725997</v>
      </c>
      <c r="U165" s="7">
        <f t="shared" si="9"/>
        <v>0.27346541265850605</v>
      </c>
      <c r="V165" s="7">
        <f t="shared" si="9"/>
        <v>0.44021199897854363</v>
      </c>
      <c r="W165" s="7">
        <f t="shared" si="9"/>
        <v>0.26678920684483087</v>
      </c>
      <c r="X165" s="7">
        <f t="shared" si="9"/>
        <v>0.37157439493096228</v>
      </c>
      <c r="Y165" s="7">
        <f t="shared" si="9"/>
        <v>0.28400433413470155</v>
      </c>
      <c r="Z165" s="7">
        <f t="shared" si="9"/>
        <v>0.34538305161048771</v>
      </c>
      <c r="AA165" s="11">
        <f t="shared" si="9"/>
        <v>9.7229621736814112E-2</v>
      </c>
      <c r="AC165" s="10"/>
      <c r="AN165" s="98"/>
      <c r="AO165" s="157"/>
      <c r="AZ165" s="98"/>
    </row>
    <row r="166" spans="2:52" x14ac:dyDescent="0.2">
      <c r="B166" s="1" t="s">
        <v>28</v>
      </c>
      <c r="C166" s="14">
        <v>123.509</v>
      </c>
      <c r="D166" s="7">
        <v>123.7525</v>
      </c>
      <c r="E166" s="7">
        <v>124.065</v>
      </c>
      <c r="F166" s="7">
        <v>124.2586</v>
      </c>
      <c r="G166" s="7">
        <v>124.624</v>
      </c>
      <c r="H166" s="7">
        <v>125.1563</v>
      </c>
      <c r="I166" s="7">
        <v>125.76095581054688</v>
      </c>
      <c r="J166" s="7">
        <v>126.11400604248047</v>
      </c>
      <c r="K166" s="7">
        <v>126.68401336669922</v>
      </c>
      <c r="L166" s="7">
        <v>127.247</v>
      </c>
      <c r="M166" s="7">
        <v>128.11359999999999</v>
      </c>
      <c r="N166" s="7">
        <v>128.47200000000001</v>
      </c>
      <c r="O166" s="7">
        <v>128.99109999999999</v>
      </c>
      <c r="P166" s="10">
        <f t="shared" si="9"/>
        <v>0.19715162457796387</v>
      </c>
      <c r="Q166" s="7">
        <f t="shared" si="9"/>
        <v>0.25252015110805842</v>
      </c>
      <c r="R166" s="7">
        <f t="shared" si="9"/>
        <v>0.15604723330512518</v>
      </c>
      <c r="S166" s="7">
        <f t="shared" si="9"/>
        <v>0.29406415330608421</v>
      </c>
      <c r="T166" s="7">
        <f t="shared" si="9"/>
        <v>0.42712479137245352</v>
      </c>
      <c r="U166" s="7">
        <f t="shared" si="9"/>
        <v>0.48312055449615671</v>
      </c>
      <c r="V166" s="7">
        <f t="shared" si="9"/>
        <v>0.28073119328501905</v>
      </c>
      <c r="W166" s="7">
        <f t="shared" si="9"/>
        <v>0.45197781127240355</v>
      </c>
      <c r="X166" s="7">
        <f t="shared" si="9"/>
        <v>0.44440227171455443</v>
      </c>
      <c r="Y166" s="7">
        <f t="shared" si="9"/>
        <v>0.68103766689980205</v>
      </c>
      <c r="Z166" s="7">
        <f t="shared" si="9"/>
        <v>0.27975172034820456</v>
      </c>
      <c r="AA166" s="11">
        <f t="shared" si="9"/>
        <v>0.40405691512545949</v>
      </c>
      <c r="AC166" s="10"/>
      <c r="AN166" s="98"/>
      <c r="AO166" s="157"/>
      <c r="AZ166" s="98"/>
    </row>
    <row r="167" spans="2:52" x14ac:dyDescent="0.2">
      <c r="B167" s="1" t="s">
        <v>30</v>
      </c>
      <c r="C167" s="14">
        <v>125.82559999999999</v>
      </c>
      <c r="D167" s="7">
        <v>126.0753</v>
      </c>
      <c r="E167" s="7">
        <v>126.19450000000001</v>
      </c>
      <c r="F167" s="7">
        <v>126.5399</v>
      </c>
      <c r="G167" s="7">
        <v>126.742</v>
      </c>
      <c r="H167" s="7">
        <v>127.5371</v>
      </c>
      <c r="I167" s="7">
        <v>130.55638122558594</v>
      </c>
      <c r="J167" s="7">
        <v>130.35552978515625</v>
      </c>
      <c r="K167" s="7">
        <v>130.42976379394531</v>
      </c>
      <c r="L167" s="7">
        <v>130.3389</v>
      </c>
      <c r="M167" s="7">
        <v>130.60050000000001</v>
      </c>
      <c r="N167" s="7">
        <v>131.33160000000001</v>
      </c>
      <c r="O167" s="7">
        <v>131.9442</v>
      </c>
      <c r="P167" s="10">
        <f t="shared" si="9"/>
        <v>0.19844928218105398</v>
      </c>
      <c r="Q167" s="7">
        <f t="shared" si="9"/>
        <v>9.4546671711276051E-2</v>
      </c>
      <c r="R167" s="7">
        <f t="shared" si="9"/>
        <v>0.27370447998922132</v>
      </c>
      <c r="S167" s="7">
        <f t="shared" si="9"/>
        <v>0.15971247013787862</v>
      </c>
      <c r="T167" s="7">
        <f t="shared" si="9"/>
        <v>0.62733742563632489</v>
      </c>
      <c r="U167" s="7">
        <f t="shared" si="9"/>
        <v>2.3673748466806463</v>
      </c>
      <c r="V167" s="7">
        <f t="shared" si="9"/>
        <v>-0.15384268355496164</v>
      </c>
      <c r="W167" s="7">
        <f t="shared" si="9"/>
        <v>5.6947341559970874E-2</v>
      </c>
      <c r="X167" s="7">
        <f t="shared" si="9"/>
        <v>-6.9664922562357026E-2</v>
      </c>
      <c r="Y167" s="7">
        <f t="shared" si="9"/>
        <v>0.20070754011274886</v>
      </c>
      <c r="Z167" s="7">
        <f t="shared" si="9"/>
        <v>0.55979877565552794</v>
      </c>
      <c r="AA167" s="11">
        <f t="shared" si="9"/>
        <v>0.46645285673820025</v>
      </c>
      <c r="AC167" s="10"/>
      <c r="AN167" s="98"/>
      <c r="AO167" s="157"/>
      <c r="AZ167" s="98"/>
    </row>
    <row r="168" spans="2:52" x14ac:dyDescent="0.2">
      <c r="B168" s="1" t="s">
        <v>32</v>
      </c>
      <c r="C168" s="14">
        <v>126.5265</v>
      </c>
      <c r="D168" s="7">
        <v>126.7166</v>
      </c>
      <c r="E168" s="7">
        <v>126.9539</v>
      </c>
      <c r="F168" s="7">
        <v>127.4413</v>
      </c>
      <c r="G168" s="7">
        <v>127.6696</v>
      </c>
      <c r="H168" s="7">
        <v>128.07929999999999</v>
      </c>
      <c r="I168" s="7">
        <v>127.97300720214844</v>
      </c>
      <c r="J168" s="7">
        <v>128.5804443359375</v>
      </c>
      <c r="K168" s="7">
        <v>128.73143005371094</v>
      </c>
      <c r="L168" s="7">
        <v>129.09950000000001</v>
      </c>
      <c r="M168" s="7">
        <v>129.49789999999999</v>
      </c>
      <c r="N168" s="7">
        <v>129.52780000000001</v>
      </c>
      <c r="O168" s="7">
        <v>129.63910000000001</v>
      </c>
      <c r="P168" s="10">
        <f t="shared" si="9"/>
        <v>0.15024520554982634</v>
      </c>
      <c r="Q168" s="7">
        <f t="shared" si="9"/>
        <v>0.18726828213509891</v>
      </c>
      <c r="R168" s="7">
        <f t="shared" si="9"/>
        <v>0.38391888709208133</v>
      </c>
      <c r="S168" s="7">
        <f t="shared" si="9"/>
        <v>0.17914129877834298</v>
      </c>
      <c r="T168" s="7">
        <f t="shared" si="9"/>
        <v>0.32090646481228624</v>
      </c>
      <c r="U168" s="7">
        <f t="shared" si="9"/>
        <v>-8.2989833526223036E-2</v>
      </c>
      <c r="V168" s="7">
        <f t="shared" si="9"/>
        <v>0.47466035773430254</v>
      </c>
      <c r="W168" s="7">
        <f t="shared" si="9"/>
        <v>0.1174251018910485</v>
      </c>
      <c r="X168" s="7">
        <f t="shared" si="9"/>
        <v>0.28592080903280409</v>
      </c>
      <c r="Y168" s="7">
        <f t="shared" si="9"/>
        <v>0.30859918125165547</v>
      </c>
      <c r="Z168" s="7">
        <f t="shared" si="9"/>
        <v>2.3089177507918078E-2</v>
      </c>
      <c r="AA168" s="11">
        <f t="shared" si="9"/>
        <v>8.5927499733647869E-2</v>
      </c>
      <c r="AC168" s="10"/>
      <c r="AN168" s="98"/>
      <c r="AO168" s="157"/>
      <c r="AZ168" s="98"/>
    </row>
    <row r="169" spans="2:52" x14ac:dyDescent="0.2">
      <c r="B169" s="1" t="s">
        <v>68</v>
      </c>
      <c r="C169" s="14">
        <v>110.99930000000001</v>
      </c>
      <c r="D169" s="7">
        <v>111.2649</v>
      </c>
      <c r="E169" s="7">
        <v>111.2653</v>
      </c>
      <c r="F169" s="7">
        <v>111.5286</v>
      </c>
      <c r="G169" s="7">
        <v>111.5294</v>
      </c>
      <c r="H169" s="7">
        <v>111.56780000000001</v>
      </c>
      <c r="I169" s="7">
        <v>111.852783203125</v>
      </c>
      <c r="J169" s="7">
        <v>113.08405303955078</v>
      </c>
      <c r="K169" s="7">
        <v>113.05023193359375</v>
      </c>
      <c r="L169" s="7">
        <v>112.9254</v>
      </c>
      <c r="M169" s="7">
        <v>112.9701</v>
      </c>
      <c r="N169" s="7">
        <v>113.2915</v>
      </c>
      <c r="O169" s="7">
        <v>113.4529</v>
      </c>
      <c r="P169" s="10">
        <f t="shared" si="9"/>
        <v>0.2392807882572161</v>
      </c>
      <c r="Q169" s="7">
        <f t="shared" si="9"/>
        <v>3.595024127097295E-4</v>
      </c>
      <c r="R169" s="7">
        <f t="shared" si="9"/>
        <v>0.23664161243442564</v>
      </c>
      <c r="S169" s="7">
        <f t="shared" si="9"/>
        <v>7.1730479894675943E-4</v>
      </c>
      <c r="T169" s="7">
        <f t="shared" si="9"/>
        <v>3.4430383378741374E-2</v>
      </c>
      <c r="U169" s="7">
        <f t="shared" si="9"/>
        <v>0.25543499390056501</v>
      </c>
      <c r="V169" s="7">
        <f t="shared" si="9"/>
        <v>1.1007949924587852</v>
      </c>
      <c r="W169" s="7">
        <f t="shared" si="9"/>
        <v>-2.9907935776941445E-2</v>
      </c>
      <c r="X169" s="7">
        <f t="shared" si="9"/>
        <v>-0.11042165191406299</v>
      </c>
      <c r="Y169" s="7">
        <f t="shared" si="9"/>
        <v>3.9583654341721133E-2</v>
      </c>
      <c r="Z169" s="7">
        <f t="shared" si="9"/>
        <v>0.28450005797994071</v>
      </c>
      <c r="AA169" s="11">
        <f t="shared" si="9"/>
        <v>0.14246435081184416</v>
      </c>
      <c r="AC169" s="10"/>
      <c r="AN169" s="98"/>
      <c r="AO169" s="157"/>
      <c r="AZ169" s="98"/>
    </row>
    <row r="170" spans="2:52" x14ac:dyDescent="0.2">
      <c r="B170" s="1" t="s">
        <v>35</v>
      </c>
      <c r="C170" s="14">
        <v>122.6306</v>
      </c>
      <c r="D170" s="7">
        <v>122.6028</v>
      </c>
      <c r="E170" s="7">
        <v>122.87779999999999</v>
      </c>
      <c r="F170" s="7">
        <v>123.5168</v>
      </c>
      <c r="G170" s="7">
        <v>123.9139</v>
      </c>
      <c r="H170" s="7">
        <v>124.0031</v>
      </c>
      <c r="I170" s="7">
        <v>124.05921936035156</v>
      </c>
      <c r="J170" s="7">
        <v>124.51025390625</v>
      </c>
      <c r="K170" s="7">
        <v>124.534912109375</v>
      </c>
      <c r="L170" s="7">
        <v>124.57680000000001</v>
      </c>
      <c r="M170" s="7">
        <v>124.8659</v>
      </c>
      <c r="N170" s="7">
        <v>125.7929</v>
      </c>
      <c r="O170" s="7">
        <v>125.9104</v>
      </c>
      <c r="P170" s="10">
        <f t="shared" si="9"/>
        <v>-2.2669708865486395E-2</v>
      </c>
      <c r="Q170" s="7">
        <f t="shared" si="9"/>
        <v>0.22430156570648588</v>
      </c>
      <c r="R170" s="7">
        <f t="shared" si="9"/>
        <v>0.52002884166221242</v>
      </c>
      <c r="S170" s="7">
        <f t="shared" si="9"/>
        <v>0.3214947278426859</v>
      </c>
      <c r="T170" s="7">
        <f t="shared" si="9"/>
        <v>7.1985467328528341E-2</v>
      </c>
      <c r="U170" s="7">
        <f t="shared" si="9"/>
        <v>4.5256417260180648E-2</v>
      </c>
      <c r="V170" s="7">
        <f t="shared" si="9"/>
        <v>0.36356390780465037</v>
      </c>
      <c r="W170" s="7">
        <f t="shared" si="9"/>
        <v>1.9804154558681081E-2</v>
      </c>
      <c r="X170" s="7">
        <f t="shared" si="9"/>
        <v>3.3635460061365738E-2</v>
      </c>
      <c r="Y170" s="7">
        <f t="shared" si="9"/>
        <v>0.23206568157152102</v>
      </c>
      <c r="Z170" s="7">
        <f t="shared" si="9"/>
        <v>0.74239644290395279</v>
      </c>
      <c r="AA170" s="11">
        <f t="shared" si="9"/>
        <v>9.3407497561462216E-2</v>
      </c>
      <c r="AC170" s="10"/>
      <c r="AN170" s="98"/>
      <c r="AO170" s="157"/>
      <c r="AZ170" s="98"/>
    </row>
    <row r="171" spans="2:52" x14ac:dyDescent="0.2">
      <c r="B171" s="48" t="s">
        <v>37</v>
      </c>
      <c r="C171" s="26">
        <v>118.6808</v>
      </c>
      <c r="D171" s="20">
        <v>119.1418</v>
      </c>
      <c r="E171" s="20">
        <v>119.7259</v>
      </c>
      <c r="F171" s="20">
        <v>119.89790000000001</v>
      </c>
      <c r="G171" s="20">
        <v>120.17319999999999</v>
      </c>
      <c r="H171" s="20">
        <v>120.65560000000001</v>
      </c>
      <c r="I171" s="20">
        <v>120.81602478027344</v>
      </c>
      <c r="J171" s="20">
        <v>121.05182647705078</v>
      </c>
      <c r="K171" s="20">
        <v>121.39304351806641</v>
      </c>
      <c r="L171" s="20">
        <v>121.56229999999999</v>
      </c>
      <c r="M171" s="20">
        <v>122.00490000000001</v>
      </c>
      <c r="N171" s="20">
        <v>122.75360000000001</v>
      </c>
      <c r="O171" s="20">
        <v>122.6678</v>
      </c>
      <c r="P171" s="21">
        <f t="shared" si="9"/>
        <v>0.38843688279822725</v>
      </c>
      <c r="Q171" s="20">
        <f t="shared" si="9"/>
        <v>0.49025614855574812</v>
      </c>
      <c r="R171" s="20">
        <f t="shared" si="9"/>
        <v>0.14366148009746535</v>
      </c>
      <c r="S171" s="20">
        <f t="shared" si="9"/>
        <v>0.22961202823401178</v>
      </c>
      <c r="T171" s="20">
        <f t="shared" si="9"/>
        <v>0.40142061624389852</v>
      </c>
      <c r="U171" s="20">
        <f t="shared" si="9"/>
        <v>0.13296090713852537</v>
      </c>
      <c r="V171" s="20">
        <f t="shared" si="9"/>
        <v>0.19517418919070817</v>
      </c>
      <c r="W171" s="20">
        <f t="shared" si="9"/>
        <v>0.28187682164408606</v>
      </c>
      <c r="X171" s="20">
        <f t="shared" si="9"/>
        <v>0.13942848537972227</v>
      </c>
      <c r="Y171" s="20">
        <f t="shared" si="9"/>
        <v>0.36409314400929649</v>
      </c>
      <c r="Z171" s="20">
        <f t="shared" si="9"/>
        <v>0.61366387743443052</v>
      </c>
      <c r="AA171" s="19">
        <f t="shared" si="9"/>
        <v>-6.9896117099625663E-2</v>
      </c>
      <c r="AB171" s="7">
        <f>AVERAGE(D171:O171)</f>
        <v>120.98699123128254</v>
      </c>
      <c r="AC171" s="10"/>
      <c r="AN171" s="98"/>
      <c r="AO171" s="157"/>
      <c r="AZ171" s="98"/>
    </row>
    <row r="172" spans="2:52" x14ac:dyDescent="0.2">
      <c r="B172" s="1" t="s">
        <v>39</v>
      </c>
      <c r="C172" s="14">
        <v>118.462</v>
      </c>
      <c r="D172" s="7">
        <v>117.967</v>
      </c>
      <c r="E172" s="7">
        <v>117.9122</v>
      </c>
      <c r="F172" s="7">
        <v>119.56140000000001</v>
      </c>
      <c r="G172" s="7">
        <v>119.76130000000001</v>
      </c>
      <c r="H172" s="7">
        <v>119.62479999999999</v>
      </c>
      <c r="I172" s="7">
        <v>118.82316589355469</v>
      </c>
      <c r="J172" s="7">
        <v>121.61550903320313</v>
      </c>
      <c r="K172" s="7">
        <v>122.02047729492188</v>
      </c>
      <c r="L172" s="7">
        <v>122.2811</v>
      </c>
      <c r="M172" s="7">
        <v>122.6045</v>
      </c>
      <c r="N172" s="7">
        <v>123.63720000000001</v>
      </c>
      <c r="O172" s="7">
        <v>122.6403</v>
      </c>
      <c r="P172" s="10">
        <f t="shared" si="9"/>
        <v>-0.41785551484864725</v>
      </c>
      <c r="Q172" s="7">
        <f t="shared" si="9"/>
        <v>-4.6453669246484343E-2</v>
      </c>
      <c r="R172" s="7">
        <f t="shared" si="9"/>
        <v>1.398667822328824</v>
      </c>
      <c r="S172" s="7">
        <f t="shared" si="9"/>
        <v>0.16719442897122275</v>
      </c>
      <c r="T172" s="7">
        <f t="shared" si="9"/>
        <v>-0.11397671868960363</v>
      </c>
      <c r="U172" s="7">
        <f t="shared" si="9"/>
        <v>-0.67012367539616025</v>
      </c>
      <c r="V172" s="7">
        <f t="shared" si="9"/>
        <v>2.3499989405684589</v>
      </c>
      <c r="W172" s="7">
        <f t="shared" si="9"/>
        <v>0.33299063987651994</v>
      </c>
      <c r="X172" s="7">
        <f t="shared" si="9"/>
        <v>0.2135893178390037</v>
      </c>
      <c r="Y172" s="7">
        <f t="shared" si="9"/>
        <v>0.26447259633746062</v>
      </c>
      <c r="Z172" s="7">
        <f t="shared" si="9"/>
        <v>0.84230187309601645</v>
      </c>
      <c r="AA172" s="11">
        <f t="shared" si="9"/>
        <v>-0.80631072201571263</v>
      </c>
      <c r="AC172" s="10"/>
      <c r="AN172" s="98"/>
      <c r="AO172" s="157"/>
      <c r="AZ172" s="98"/>
    </row>
    <row r="173" spans="2:52" x14ac:dyDescent="0.2">
      <c r="B173" s="1" t="s">
        <v>78</v>
      </c>
      <c r="C173" s="14">
        <v>121.253</v>
      </c>
      <c r="D173" s="7">
        <v>121.68089999999999</v>
      </c>
      <c r="E173" s="7">
        <v>122.9435</v>
      </c>
      <c r="F173" s="7">
        <v>122.9829</v>
      </c>
      <c r="G173" s="7">
        <v>123.599</v>
      </c>
      <c r="H173" s="7">
        <v>123.9328</v>
      </c>
      <c r="I173" s="7">
        <v>124.23194122314453</v>
      </c>
      <c r="J173" s="7">
        <v>124.23130798339844</v>
      </c>
      <c r="K173" s="7">
        <v>124.90945434570313</v>
      </c>
      <c r="L173" s="7">
        <v>125.3978</v>
      </c>
      <c r="M173" s="7">
        <v>125.6818</v>
      </c>
      <c r="N173" s="7">
        <v>126.10850000000001</v>
      </c>
      <c r="O173" s="7">
        <v>126.2591</v>
      </c>
      <c r="P173" s="10">
        <f t="shared" si="9"/>
        <v>0.35289848498593351</v>
      </c>
      <c r="Q173" s="7">
        <f t="shared" si="9"/>
        <v>1.0376320359234736</v>
      </c>
      <c r="R173" s="7">
        <f t="shared" si="9"/>
        <v>3.2047241212427288E-2</v>
      </c>
      <c r="S173" s="7">
        <f t="shared" si="9"/>
        <v>0.50096395515149095</v>
      </c>
      <c r="T173" s="7">
        <f t="shared" si="9"/>
        <v>0.27006690992645288</v>
      </c>
      <c r="U173" s="7">
        <f t="shared" si="9"/>
        <v>0.24137373088038919</v>
      </c>
      <c r="V173" s="7">
        <f t="shared" si="9"/>
        <v>-5.0972377945566289E-4</v>
      </c>
      <c r="W173" s="7">
        <f t="shared" si="9"/>
        <v>0.54587396149391831</v>
      </c>
      <c r="X173" s="7">
        <f t="shared" si="9"/>
        <v>0.39095972106748517</v>
      </c>
      <c r="Y173" s="7">
        <f t="shared" si="9"/>
        <v>0.22647925242706954</v>
      </c>
      <c r="Z173" s="7">
        <f t="shared" si="9"/>
        <v>0.33950818654730514</v>
      </c>
      <c r="AA173" s="11">
        <f t="shared" si="9"/>
        <v>0.11942097479551114</v>
      </c>
      <c r="AC173" s="10"/>
      <c r="AN173" s="98"/>
      <c r="AO173" s="157"/>
      <c r="AZ173" s="98"/>
    </row>
    <row r="174" spans="2:52" x14ac:dyDescent="0.2">
      <c r="B174" s="1" t="s">
        <v>70</v>
      </c>
      <c r="C174" s="14">
        <v>106.5895</v>
      </c>
      <c r="D174" s="7">
        <v>106.7662</v>
      </c>
      <c r="E174" s="7">
        <v>106.97280000000001</v>
      </c>
      <c r="F174" s="7">
        <v>107.19970000000001</v>
      </c>
      <c r="G174" s="7">
        <v>107.3502</v>
      </c>
      <c r="H174" s="7">
        <v>107.4021</v>
      </c>
      <c r="I174" s="7">
        <v>107.44526672363281</v>
      </c>
      <c r="J174" s="7">
        <v>107.44340515136719</v>
      </c>
      <c r="K174" s="7">
        <v>107.44075012207031</v>
      </c>
      <c r="L174" s="7">
        <v>107.1769</v>
      </c>
      <c r="M174" s="7">
        <v>107.43640000000001</v>
      </c>
      <c r="N174" s="7">
        <v>107.3484</v>
      </c>
      <c r="O174" s="7">
        <v>106.8917</v>
      </c>
      <c r="P174" s="10">
        <f t="shared" si="9"/>
        <v>0.16577617870427833</v>
      </c>
      <c r="Q174" s="7">
        <f t="shared" si="9"/>
        <v>0.19350693384236659</v>
      </c>
      <c r="R174" s="7">
        <f t="shared" si="9"/>
        <v>0.21210999431631269</v>
      </c>
      <c r="S174" s="7">
        <f t="shared" si="9"/>
        <v>0.14039218393334482</v>
      </c>
      <c r="T174" s="7">
        <f t="shared" si="9"/>
        <v>4.8346439969374426E-2</v>
      </c>
      <c r="U174" s="7">
        <f t="shared" si="9"/>
        <v>4.0191694233919217E-2</v>
      </c>
      <c r="V174" s="7">
        <f t="shared" si="9"/>
        <v>-1.7325772669104867E-3</v>
      </c>
      <c r="W174" s="7">
        <f t="shared" si="9"/>
        <v>-2.4710956369398125E-3</v>
      </c>
      <c r="X174" s="7">
        <f t="shared" si="9"/>
        <v>-0.24557732682481467</v>
      </c>
      <c r="Y174" s="7">
        <f t="shared" si="9"/>
        <v>0.24212306943007561</v>
      </c>
      <c r="Z174" s="7">
        <f t="shared" si="9"/>
        <v>-8.1908924721982551E-2</v>
      </c>
      <c r="AA174" s="11">
        <f t="shared" si="9"/>
        <v>-0.4254371746574685</v>
      </c>
      <c r="AC174" s="10"/>
      <c r="AN174" s="98"/>
      <c r="AO174" s="157"/>
      <c r="AZ174" s="98"/>
    </row>
    <row r="175" spans="2:52" x14ac:dyDescent="0.2">
      <c r="B175" s="1" t="s">
        <v>43</v>
      </c>
      <c r="C175" s="14">
        <v>123.6165</v>
      </c>
      <c r="D175" s="7">
        <v>123.97199999999999</v>
      </c>
      <c r="E175" s="7">
        <v>124.2364</v>
      </c>
      <c r="F175" s="7">
        <v>124.307</v>
      </c>
      <c r="G175" s="7">
        <v>124.53019999999999</v>
      </c>
      <c r="H175" s="7">
        <v>125.9752</v>
      </c>
      <c r="I175" s="7">
        <v>126.13686370849609</v>
      </c>
      <c r="J175" s="7">
        <v>127.24711608886719</v>
      </c>
      <c r="K175" s="7">
        <v>127.80484008789063</v>
      </c>
      <c r="L175" s="7">
        <v>128.25569999999999</v>
      </c>
      <c r="M175" s="7">
        <v>128.21010000000001</v>
      </c>
      <c r="N175" s="7">
        <v>128.57140000000001</v>
      </c>
      <c r="O175" s="7">
        <v>128.2433</v>
      </c>
      <c r="P175" s="10">
        <f t="shared" si="9"/>
        <v>0.28758296829306135</v>
      </c>
      <c r="Q175" s="7">
        <f t="shared" si="9"/>
        <v>0.21327396508889837</v>
      </c>
      <c r="R175" s="7">
        <f t="shared" si="9"/>
        <v>5.6827145667452443E-2</v>
      </c>
      <c r="S175" s="7">
        <f t="shared" si="9"/>
        <v>0.17955545544498008</v>
      </c>
      <c r="T175" s="7">
        <f t="shared" si="9"/>
        <v>1.1603611011626154</v>
      </c>
      <c r="U175" s="7">
        <f t="shared" si="9"/>
        <v>0.12832978911412149</v>
      </c>
      <c r="V175" s="7">
        <f t="shared" si="9"/>
        <v>0.88019659576830855</v>
      </c>
      <c r="W175" s="7">
        <f t="shared" si="9"/>
        <v>0.43829991292999732</v>
      </c>
      <c r="X175" s="7">
        <f t="shared" si="9"/>
        <v>0.35277217341636796</v>
      </c>
      <c r="Y175" s="7">
        <f t="shared" si="9"/>
        <v>-3.5553975378855671E-2</v>
      </c>
      <c r="Z175" s="7">
        <f t="shared" si="9"/>
        <v>0.28180307167688035</v>
      </c>
      <c r="AA175" s="11">
        <f t="shared" si="9"/>
        <v>-0.25518894559754834</v>
      </c>
      <c r="AC175" s="10"/>
      <c r="AN175" s="98"/>
      <c r="AO175" s="157"/>
      <c r="AZ175" s="98"/>
    </row>
    <row r="176" spans="2:52" x14ac:dyDescent="0.2">
      <c r="B176" s="1" t="s">
        <v>45</v>
      </c>
      <c r="C176" s="14">
        <v>115.95399999999999</v>
      </c>
      <c r="D176" s="7">
        <v>116.2833</v>
      </c>
      <c r="E176" s="7">
        <v>116.31489999999999</v>
      </c>
      <c r="F176" s="7">
        <v>115.7157</v>
      </c>
      <c r="G176" s="7">
        <v>115.64319999999999</v>
      </c>
      <c r="H176" s="7">
        <v>115.9969</v>
      </c>
      <c r="I176" s="7">
        <v>116.23661041259766</v>
      </c>
      <c r="J176" s="7">
        <v>116.23382568359375</v>
      </c>
      <c r="K176" s="7">
        <v>116.91468048095703</v>
      </c>
      <c r="L176" s="7">
        <v>116.5744</v>
      </c>
      <c r="M176" s="7">
        <v>117.09269999999999</v>
      </c>
      <c r="N176" s="7">
        <v>117.4102</v>
      </c>
      <c r="O176" s="7">
        <v>117.46720000000001</v>
      </c>
      <c r="P176" s="10">
        <f t="shared" si="9"/>
        <v>0.28399192783345423</v>
      </c>
      <c r="Q176" s="7">
        <f t="shared" si="9"/>
        <v>2.7175011373084021E-2</v>
      </c>
      <c r="R176" s="7">
        <f t="shared" si="9"/>
        <v>-0.5151532606742526</v>
      </c>
      <c r="S176" s="7">
        <f t="shared" si="9"/>
        <v>-6.2653555221983806E-2</v>
      </c>
      <c r="T176" s="7">
        <f t="shared" si="9"/>
        <v>0.30585455954176594</v>
      </c>
      <c r="U176" s="7">
        <f t="shared" si="9"/>
        <v>0.20665243001981923</v>
      </c>
      <c r="V176" s="7">
        <f t="shared" si="9"/>
        <v>-2.3957417495412813E-3</v>
      </c>
      <c r="W176" s="7">
        <f t="shared" si="9"/>
        <v>0.58576304561864134</v>
      </c>
      <c r="X176" s="7">
        <f t="shared" si="9"/>
        <v>-0.29105025952019664</v>
      </c>
      <c r="Y176" s="7">
        <f t="shared" si="9"/>
        <v>0.44460876487461781</v>
      </c>
      <c r="Z176" s="7">
        <f t="shared" si="9"/>
        <v>0.27115268500940681</v>
      </c>
      <c r="AA176" s="11">
        <f t="shared" si="9"/>
        <v>4.8547741167293948E-2</v>
      </c>
      <c r="AC176" s="10"/>
      <c r="AN176" s="98"/>
      <c r="AO176" s="157"/>
      <c r="AZ176" s="98"/>
    </row>
    <row r="177" spans="2:52" x14ac:dyDescent="0.2">
      <c r="B177" s="1" t="s">
        <v>71</v>
      </c>
      <c r="C177" s="14">
        <v>117.8318</v>
      </c>
      <c r="D177" s="7">
        <v>118.8301</v>
      </c>
      <c r="E177" s="7">
        <v>119.31950000000001</v>
      </c>
      <c r="F177" s="7">
        <v>119.8032</v>
      </c>
      <c r="G177" s="7">
        <v>119.8032</v>
      </c>
      <c r="H177" s="7">
        <v>119.96639999999999</v>
      </c>
      <c r="I177" s="7">
        <v>120.03507995605469</v>
      </c>
      <c r="J177" s="7">
        <v>120.04531860351563</v>
      </c>
      <c r="K177" s="7">
        <v>120.04531860351563</v>
      </c>
      <c r="L177" s="7">
        <v>120.0453</v>
      </c>
      <c r="M177" s="7">
        <v>120.84699999999999</v>
      </c>
      <c r="N177" s="7">
        <v>122.1876</v>
      </c>
      <c r="O177" s="7">
        <v>122.20780000000001</v>
      </c>
      <c r="P177" s="10">
        <f t="shared" si="9"/>
        <v>0.84722460320558657</v>
      </c>
      <c r="Q177" s="7">
        <f t="shared" si="9"/>
        <v>0.41184851312925208</v>
      </c>
      <c r="R177" s="7">
        <f t="shared" si="9"/>
        <v>0.40538218815868227</v>
      </c>
      <c r="S177" s="7">
        <f t="shared" si="9"/>
        <v>0</v>
      </c>
      <c r="T177" s="7">
        <f t="shared" si="9"/>
        <v>0.13622340638646474</v>
      </c>
      <c r="U177" s="7">
        <f t="shared" si="9"/>
        <v>5.7249326523672019E-2</v>
      </c>
      <c r="V177" s="7">
        <f t="shared" si="9"/>
        <v>8.5297127012252671E-3</v>
      </c>
      <c r="W177" s="7">
        <f t="shared" si="9"/>
        <v>0</v>
      </c>
      <c r="X177" s="7">
        <f t="shared" si="9"/>
        <v>-1.5497077140500643E-5</v>
      </c>
      <c r="Y177" s="7">
        <f t="shared" si="9"/>
        <v>0.6678312270451211</v>
      </c>
      <c r="Z177" s="7">
        <f t="shared" si="9"/>
        <v>1.1093365991708599</v>
      </c>
      <c r="AA177" s="11">
        <f t="shared" si="9"/>
        <v>1.6531955779475707E-2</v>
      </c>
      <c r="AC177" s="10"/>
      <c r="AN177" s="98"/>
      <c r="AO177" s="157"/>
      <c r="AZ177" s="98"/>
    </row>
    <row r="178" spans="2:52" x14ac:dyDescent="0.2">
      <c r="B178" s="48" t="s">
        <v>48</v>
      </c>
      <c r="C178" s="26">
        <v>102.64109999999999</v>
      </c>
      <c r="D178" s="20">
        <v>102.2516</v>
      </c>
      <c r="E178" s="20">
        <v>101.9768</v>
      </c>
      <c r="F178" s="20">
        <v>101.3408</v>
      </c>
      <c r="G178" s="20">
        <v>99.544359999999998</v>
      </c>
      <c r="H178" s="20">
        <v>99.434539999999998</v>
      </c>
      <c r="I178" s="20">
        <v>99.171012878417969</v>
      </c>
      <c r="J178" s="20">
        <v>97.479385375976563</v>
      </c>
      <c r="K178" s="20">
        <v>98.050979614257813</v>
      </c>
      <c r="L178" s="20">
        <v>99.700869999999995</v>
      </c>
      <c r="M178" s="20">
        <v>99.737110000000001</v>
      </c>
      <c r="N178" s="20">
        <v>98.070419999999999</v>
      </c>
      <c r="O178" s="20">
        <v>97.133679999999998</v>
      </c>
      <c r="P178" s="21">
        <f t="shared" si="9"/>
        <v>-0.37947761666622648</v>
      </c>
      <c r="Q178" s="20">
        <f t="shared" si="9"/>
        <v>-0.26874885087372624</v>
      </c>
      <c r="R178" s="20">
        <f t="shared" si="9"/>
        <v>-0.62367126640568804</v>
      </c>
      <c r="S178" s="20">
        <f t="shared" si="9"/>
        <v>-1.772672013641104</v>
      </c>
      <c r="T178" s="20">
        <f t="shared" si="9"/>
        <v>-0.11032267423287381</v>
      </c>
      <c r="U178" s="20">
        <f t="shared" si="9"/>
        <v>-0.26502573610943403</v>
      </c>
      <c r="V178" s="20">
        <f t="shared" si="9"/>
        <v>-1.7057681003170893</v>
      </c>
      <c r="W178" s="20">
        <f t="shared" si="9"/>
        <v>0.58637447915435592</v>
      </c>
      <c r="X178" s="20">
        <f t="shared" si="9"/>
        <v>1.682686284454284</v>
      </c>
      <c r="Y178" s="20">
        <f t="shared" si="9"/>
        <v>3.6348729955923649E-2</v>
      </c>
      <c r="Z178" s="20">
        <f t="shared" si="9"/>
        <v>-1.6710831103889041</v>
      </c>
      <c r="AA178" s="19">
        <f t="shared" si="9"/>
        <v>-0.95517078442205139</v>
      </c>
      <c r="AB178" s="7">
        <f>(AB161/AB162)*100</f>
        <v>99.480109025593293</v>
      </c>
      <c r="AC178" s="10"/>
      <c r="AN178" s="98"/>
      <c r="AO178" s="157"/>
      <c r="AZ178" s="98"/>
    </row>
    <row r="179" spans="2:52" x14ac:dyDescent="0.2">
      <c r="B179" s="48" t="s">
        <v>73</v>
      </c>
      <c r="C179" s="26">
        <v>110.6729</v>
      </c>
      <c r="D179" s="20">
        <v>111.1811</v>
      </c>
      <c r="E179" s="20">
        <v>110.4735</v>
      </c>
      <c r="F179" s="20">
        <v>110.001</v>
      </c>
      <c r="G179" s="20">
        <v>108.3386</v>
      </c>
      <c r="H179" s="20">
        <v>108.373</v>
      </c>
      <c r="I179" s="20">
        <v>107.76885986328125</v>
      </c>
      <c r="J179" s="20">
        <v>106.51430511474609</v>
      </c>
      <c r="K179" s="20">
        <v>106.58157348632813</v>
      </c>
      <c r="L179" s="20">
        <v>107.6194</v>
      </c>
      <c r="M179" s="20">
        <v>107.3981</v>
      </c>
      <c r="N179" s="20">
        <v>105.4225</v>
      </c>
      <c r="O179" s="20">
        <v>104.7341</v>
      </c>
      <c r="P179" s="21">
        <f t="shared" si="9"/>
        <v>0.4591910033983046</v>
      </c>
      <c r="Q179" s="20">
        <f t="shared" si="9"/>
        <v>-0.63643910700649609</v>
      </c>
      <c r="R179" s="20">
        <f t="shared" si="9"/>
        <v>-0.42770438159377283</v>
      </c>
      <c r="S179" s="20">
        <f t="shared" si="9"/>
        <v>-1.5112589885546541</v>
      </c>
      <c r="T179" s="20">
        <f t="shared" si="9"/>
        <v>3.1752302503452227E-2</v>
      </c>
      <c r="U179" s="20">
        <f t="shared" si="9"/>
        <v>-0.55746370103139586</v>
      </c>
      <c r="V179" s="20">
        <f t="shared" si="9"/>
        <v>-1.1641161928656585</v>
      </c>
      <c r="W179" s="20">
        <f t="shared" si="9"/>
        <v>6.3154307310707369E-2</v>
      </c>
      <c r="X179" s="20">
        <f t="shared" si="9"/>
        <v>0.9737391555820879</v>
      </c>
      <c r="Y179" s="20">
        <f t="shared" si="9"/>
        <v>-0.20563207005428333</v>
      </c>
      <c r="Z179" s="20">
        <f t="shared" si="9"/>
        <v>-1.8395111272918236</v>
      </c>
      <c r="AA179" s="19">
        <f t="shared" si="9"/>
        <v>-0.65299153406531008</v>
      </c>
      <c r="AB179" s="7">
        <f>AB161/AB171*100</f>
        <v>107.85126361822395</v>
      </c>
      <c r="AC179" s="10"/>
      <c r="AN179" s="98"/>
      <c r="AO179" s="157"/>
      <c r="AZ179" s="98"/>
    </row>
    <row r="180" spans="2:52" ht="24" customHeight="1" x14ac:dyDescent="0.2">
      <c r="B180" s="22" t="s">
        <v>86</v>
      </c>
      <c r="C180" s="2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4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5"/>
      <c r="AC180" s="10"/>
      <c r="AN180" s="98"/>
      <c r="AO180" s="157"/>
      <c r="AZ180" s="98"/>
    </row>
    <row r="181" spans="2:52" x14ac:dyDescent="0.2">
      <c r="B181" s="1" t="s">
        <v>15</v>
      </c>
      <c r="C181" s="14">
        <v>131.46039999999999</v>
      </c>
      <c r="D181" s="7">
        <v>132.5968</v>
      </c>
      <c r="E181" s="7">
        <v>132.3442</v>
      </c>
      <c r="F181" s="7">
        <v>131.9504</v>
      </c>
      <c r="G181" s="7">
        <v>130.19669999999999</v>
      </c>
      <c r="H181" s="7">
        <v>130.73140000000001</v>
      </c>
      <c r="I181" s="7">
        <v>130.09451293945313</v>
      </c>
      <c r="J181" s="7">
        <v>128.80613708496094</v>
      </c>
      <c r="K181" s="7">
        <v>129.25218200683594</v>
      </c>
      <c r="L181" s="7">
        <v>130.70439999999999</v>
      </c>
      <c r="M181" s="7">
        <v>130.90559999999999</v>
      </c>
      <c r="N181" s="7">
        <v>129.209</v>
      </c>
      <c r="O181" s="7">
        <v>128.25370000000001</v>
      </c>
      <c r="P181" s="10">
        <f t="shared" ref="P181:AA199" si="10">(D181-C181)/C181*100</f>
        <v>0.86444282841069175</v>
      </c>
      <c r="Q181" s="7">
        <f t="shared" si="10"/>
        <v>-0.19050233489797719</v>
      </c>
      <c r="R181" s="7">
        <f t="shared" si="10"/>
        <v>-0.29755742979291788</v>
      </c>
      <c r="S181" s="7">
        <f t="shared" si="10"/>
        <v>-1.3290600104281678</v>
      </c>
      <c r="T181" s="7">
        <f t="shared" si="10"/>
        <v>0.41068629235611581</v>
      </c>
      <c r="U181" s="7">
        <f t="shared" si="10"/>
        <v>-0.48717221765152269</v>
      </c>
      <c r="V181" s="7">
        <f t="shared" si="10"/>
        <v>-0.99033835123531022</v>
      </c>
      <c r="W181" s="7">
        <f t="shared" si="10"/>
        <v>0.34629166899150726</v>
      </c>
      <c r="X181" s="7">
        <f t="shared" si="10"/>
        <v>1.1235539474971878</v>
      </c>
      <c r="Y181" s="7">
        <f t="shared" si="10"/>
        <v>0.15393513913839171</v>
      </c>
      <c r="Z181" s="7">
        <f t="shared" si="10"/>
        <v>-1.2960484501808858</v>
      </c>
      <c r="AA181" s="11">
        <f t="shared" si="10"/>
        <v>-0.73934478248418767</v>
      </c>
      <c r="AC181" s="10"/>
      <c r="AN181" s="98"/>
      <c r="AO181" s="157"/>
      <c r="AZ181" s="98"/>
    </row>
    <row r="182" spans="2:52" x14ac:dyDescent="0.2">
      <c r="B182" s="1" t="s">
        <v>21</v>
      </c>
      <c r="C182" s="14">
        <v>128.06559999999999</v>
      </c>
      <c r="D182" s="7">
        <v>129.6463</v>
      </c>
      <c r="E182" s="7">
        <v>129.8074</v>
      </c>
      <c r="F182" s="7">
        <v>130.2501</v>
      </c>
      <c r="G182" s="7">
        <v>130.8982</v>
      </c>
      <c r="H182" s="7">
        <v>131.61080000000001</v>
      </c>
      <c r="I182" s="7">
        <v>131.38560485839844</v>
      </c>
      <c r="J182" s="7">
        <v>132.37852478027344</v>
      </c>
      <c r="K182" s="7">
        <v>132.05804443359375</v>
      </c>
      <c r="L182" s="7">
        <v>131.30279999999999</v>
      </c>
      <c r="M182" s="7">
        <v>131.46100000000001</v>
      </c>
      <c r="N182" s="7">
        <v>132.0515</v>
      </c>
      <c r="O182" s="7">
        <v>132.3621</v>
      </c>
      <c r="P182" s="10">
        <f t="shared" si="10"/>
        <v>1.2342893017328678</v>
      </c>
      <c r="Q182" s="7">
        <f t="shared" si="10"/>
        <v>0.12426116287160117</v>
      </c>
      <c r="R182" s="7">
        <f t="shared" si="10"/>
        <v>0.34104373094292167</v>
      </c>
      <c r="S182" s="7">
        <f t="shared" si="10"/>
        <v>0.49758119187624378</v>
      </c>
      <c r="T182" s="7">
        <f t="shared" si="10"/>
        <v>0.54439251265487909</v>
      </c>
      <c r="U182" s="7">
        <f t="shared" si="10"/>
        <v>-0.17110688606221849</v>
      </c>
      <c r="V182" s="7">
        <f t="shared" si="10"/>
        <v>0.7557296120416882</v>
      </c>
      <c r="W182" s="7">
        <f t="shared" si="10"/>
        <v>-0.24209391002931341</v>
      </c>
      <c r="X182" s="7">
        <f t="shared" si="10"/>
        <v>-0.57190339053789252</v>
      </c>
      <c r="Y182" s="7">
        <f t="shared" si="10"/>
        <v>0.12048486399377782</v>
      </c>
      <c r="Z182" s="7">
        <f t="shared" si="10"/>
        <v>0.44918264732505575</v>
      </c>
      <c r="AA182" s="11">
        <f t="shared" si="10"/>
        <v>0.23521126227266917</v>
      </c>
      <c r="AC182" s="10"/>
      <c r="AN182" s="98"/>
      <c r="AO182" s="157"/>
      <c r="AZ182" s="98"/>
    </row>
    <row r="183" spans="2:52" x14ac:dyDescent="0.2">
      <c r="B183" s="56" t="s">
        <v>23</v>
      </c>
      <c r="C183" s="26">
        <v>131.0702</v>
      </c>
      <c r="D183" s="20">
        <v>132.97999999999999</v>
      </c>
      <c r="E183" s="20">
        <v>133.065</v>
      </c>
      <c r="F183" s="20">
        <v>133.6026</v>
      </c>
      <c r="G183" s="20">
        <v>134.3682</v>
      </c>
      <c r="H183" s="20">
        <v>135.11060000000001</v>
      </c>
      <c r="I183" s="20">
        <v>134.76788330078125</v>
      </c>
      <c r="J183" s="20">
        <v>136.0030517578125</v>
      </c>
      <c r="K183" s="20">
        <v>135.48231506347656</v>
      </c>
      <c r="L183" s="20">
        <v>134.48519999999999</v>
      </c>
      <c r="M183" s="20">
        <v>134.5583</v>
      </c>
      <c r="N183" s="20">
        <v>135.1353</v>
      </c>
      <c r="O183" s="20">
        <v>135.5378</v>
      </c>
      <c r="P183" s="21">
        <f t="shared" si="10"/>
        <v>1.4570817775512588</v>
      </c>
      <c r="Q183" s="20">
        <f t="shared" si="10"/>
        <v>6.3919386373896797E-2</v>
      </c>
      <c r="R183" s="20">
        <f t="shared" si="10"/>
        <v>0.40401307631608441</v>
      </c>
      <c r="S183" s="20">
        <f t="shared" si="10"/>
        <v>0.57304274018619872</v>
      </c>
      <c r="T183" s="20">
        <f t="shared" si="10"/>
        <v>0.55251168059109479</v>
      </c>
      <c r="U183" s="20">
        <f t="shared" si="10"/>
        <v>-0.25365641127991073</v>
      </c>
      <c r="V183" s="20">
        <f t="shared" si="10"/>
        <v>0.91651543882643272</v>
      </c>
      <c r="W183" s="20">
        <f t="shared" si="10"/>
        <v>-0.38288603645691688</v>
      </c>
      <c r="X183" s="20">
        <f t="shared" si="10"/>
        <v>-0.73597433215501185</v>
      </c>
      <c r="Y183" s="20">
        <f t="shared" si="10"/>
        <v>5.4355423496422528E-2</v>
      </c>
      <c r="Z183" s="20">
        <f t="shared" si="10"/>
        <v>0.42881041154651789</v>
      </c>
      <c r="AA183" s="19">
        <f t="shared" si="10"/>
        <v>0.29784963662344582</v>
      </c>
      <c r="AC183" s="10"/>
      <c r="AN183" s="98"/>
      <c r="AO183" s="157"/>
      <c r="AZ183" s="98"/>
    </row>
    <row r="184" spans="2:52" x14ac:dyDescent="0.2">
      <c r="B184" s="1" t="s">
        <v>25</v>
      </c>
      <c r="C184" s="14">
        <v>136.41409999999999</v>
      </c>
      <c r="D184" s="7">
        <v>139.95339999999999</v>
      </c>
      <c r="E184" s="7">
        <v>139.87970000000001</v>
      </c>
      <c r="F184" s="7">
        <v>140.69329999999999</v>
      </c>
      <c r="G184" s="7">
        <v>141.83969999999999</v>
      </c>
      <c r="H184" s="7">
        <v>142.7347</v>
      </c>
      <c r="I184" s="7">
        <v>141.187744140625</v>
      </c>
      <c r="J184" s="7">
        <v>143.42379760742188</v>
      </c>
      <c r="K184" s="7">
        <v>141.84306335449219</v>
      </c>
      <c r="L184" s="7">
        <v>139.09639999999999</v>
      </c>
      <c r="M184" s="7">
        <v>138.68520000000001</v>
      </c>
      <c r="N184" s="7">
        <v>139.31970000000001</v>
      </c>
      <c r="O184" s="7">
        <v>139.9238</v>
      </c>
      <c r="P184" s="10">
        <f t="shared" si="10"/>
        <v>2.5945265188862425</v>
      </c>
      <c r="Q184" s="7">
        <f t="shared" si="10"/>
        <v>-5.2660385528307208E-2</v>
      </c>
      <c r="R184" s="7">
        <f t="shared" si="10"/>
        <v>0.58164265436655893</v>
      </c>
      <c r="S184" s="7">
        <f t="shared" si="10"/>
        <v>0.81482202777246671</v>
      </c>
      <c r="T184" s="7">
        <f t="shared" si="10"/>
        <v>0.63099400238438907</v>
      </c>
      <c r="U184" s="7">
        <f t="shared" si="10"/>
        <v>-1.0837980248496011</v>
      </c>
      <c r="V184" s="7">
        <f t="shared" si="10"/>
        <v>1.5837447367738475</v>
      </c>
      <c r="W184" s="7">
        <f t="shared" si="10"/>
        <v>-1.1021422381078327</v>
      </c>
      <c r="X184" s="7">
        <f t="shared" si="10"/>
        <v>-1.9364100644299937</v>
      </c>
      <c r="Y184" s="7">
        <f t="shared" si="10"/>
        <v>-0.29562231660918586</v>
      </c>
      <c r="Z184" s="7">
        <f t="shared" si="10"/>
        <v>0.45751096728418222</v>
      </c>
      <c r="AA184" s="11">
        <f t="shared" si="10"/>
        <v>0.43360702039983451</v>
      </c>
      <c r="AC184" s="10"/>
      <c r="AN184" s="98"/>
      <c r="AO184" s="157"/>
      <c r="AZ184" s="98"/>
    </row>
    <row r="185" spans="2:52" x14ac:dyDescent="0.2">
      <c r="B185" s="1" t="s">
        <v>67</v>
      </c>
      <c r="C185" s="14">
        <v>135.7936</v>
      </c>
      <c r="D185" s="7">
        <v>137.5692</v>
      </c>
      <c r="E185" s="7">
        <v>137.7097</v>
      </c>
      <c r="F185" s="7">
        <v>137.90700000000001</v>
      </c>
      <c r="G185" s="7">
        <v>138.72200000000001</v>
      </c>
      <c r="H185" s="7">
        <v>139.89269999999999</v>
      </c>
      <c r="I185" s="7">
        <v>140.28059387207031</v>
      </c>
      <c r="J185" s="7">
        <v>140.8953857421875</v>
      </c>
      <c r="K185" s="7">
        <v>141.26405334472656</v>
      </c>
      <c r="L185" s="7">
        <v>141.77619999999999</v>
      </c>
      <c r="M185" s="7">
        <v>142.1669</v>
      </c>
      <c r="N185" s="7">
        <v>142.64109999999999</v>
      </c>
      <c r="O185" s="7">
        <v>142.76300000000001</v>
      </c>
      <c r="P185" s="10">
        <f t="shared" si="10"/>
        <v>1.3075726691095877</v>
      </c>
      <c r="Q185" s="7">
        <f t="shared" si="10"/>
        <v>0.10213041872744986</v>
      </c>
      <c r="R185" s="7">
        <f t="shared" si="10"/>
        <v>0.14327240564754165</v>
      </c>
      <c r="S185" s="7">
        <f t="shared" si="10"/>
        <v>0.5909779779126495</v>
      </c>
      <c r="T185" s="7">
        <f t="shared" si="10"/>
        <v>0.84391805193118774</v>
      </c>
      <c r="U185" s="7">
        <f t="shared" si="10"/>
        <v>0.2772795664608102</v>
      </c>
      <c r="V185" s="7">
        <f t="shared" si="10"/>
        <v>0.43825867366789911</v>
      </c>
      <c r="W185" s="7">
        <f t="shared" si="10"/>
        <v>0.26166052251963456</v>
      </c>
      <c r="X185" s="7">
        <f t="shared" si="10"/>
        <v>0.36254563220243657</v>
      </c>
      <c r="Y185" s="7">
        <f t="shared" si="10"/>
        <v>0.27557516705907592</v>
      </c>
      <c r="Z185" s="7">
        <f t="shared" si="10"/>
        <v>0.33355162136896577</v>
      </c>
      <c r="AA185" s="11">
        <f t="shared" si="10"/>
        <v>8.5459240008672666E-2</v>
      </c>
      <c r="AC185" s="10"/>
      <c r="AN185" s="98"/>
      <c r="AO185" s="157"/>
      <c r="AZ185" s="98"/>
    </row>
    <row r="186" spans="2:52" x14ac:dyDescent="0.2">
      <c r="B186" s="1" t="s">
        <v>28</v>
      </c>
      <c r="C186" s="14">
        <v>123.6544</v>
      </c>
      <c r="D186" s="7">
        <v>123.9006</v>
      </c>
      <c r="E186" s="7">
        <v>124.2099</v>
      </c>
      <c r="F186" s="7">
        <v>124.402</v>
      </c>
      <c r="G186" s="7">
        <v>124.76949999999999</v>
      </c>
      <c r="H186" s="7">
        <v>125.2664</v>
      </c>
      <c r="I186" s="7">
        <v>125.85430908203125</v>
      </c>
      <c r="J186" s="7">
        <v>126.21078491210938</v>
      </c>
      <c r="K186" s="7">
        <v>126.78785705566406</v>
      </c>
      <c r="L186" s="7">
        <v>127.3442</v>
      </c>
      <c r="M186" s="7">
        <v>128.20230000000001</v>
      </c>
      <c r="N186" s="7">
        <v>128.56710000000001</v>
      </c>
      <c r="O186" s="7">
        <v>129.08420000000001</v>
      </c>
      <c r="P186" s="10">
        <f t="shared" si="10"/>
        <v>0.19910330728223322</v>
      </c>
      <c r="Q186" s="7">
        <f t="shared" si="10"/>
        <v>0.24963559498501819</v>
      </c>
      <c r="R186" s="7">
        <f t="shared" si="10"/>
        <v>0.15465755950209797</v>
      </c>
      <c r="S186" s="7">
        <f t="shared" si="10"/>
        <v>0.29541325702158538</v>
      </c>
      <c r="T186" s="7">
        <f t="shared" si="10"/>
        <v>0.39825438107871775</v>
      </c>
      <c r="U186" s="7">
        <f t="shared" si="10"/>
        <v>0.46932703584620106</v>
      </c>
      <c r="V186" s="7">
        <f t="shared" si="10"/>
        <v>0.28324483498278613</v>
      </c>
      <c r="W186" s="7">
        <f t="shared" si="10"/>
        <v>0.45722886832258336</v>
      </c>
      <c r="X186" s="7">
        <f t="shared" si="10"/>
        <v>0.43879828656752617</v>
      </c>
      <c r="Y186" s="7">
        <f t="shared" si="10"/>
        <v>0.67384301758541598</v>
      </c>
      <c r="Z186" s="7">
        <f t="shared" si="10"/>
        <v>0.28455027717911646</v>
      </c>
      <c r="AA186" s="11">
        <f t="shared" si="10"/>
        <v>0.40220242970402159</v>
      </c>
      <c r="AC186" s="10"/>
      <c r="AN186" s="98"/>
      <c r="AO186" s="157"/>
      <c r="AZ186" s="98"/>
    </row>
    <row r="187" spans="2:52" x14ac:dyDescent="0.2">
      <c r="B187" s="1" t="s">
        <v>30</v>
      </c>
      <c r="C187" s="14">
        <v>125.64279999999999</v>
      </c>
      <c r="D187" s="7">
        <v>125.8733</v>
      </c>
      <c r="E187" s="7">
        <v>125.995</v>
      </c>
      <c r="F187" s="7">
        <v>126.3402</v>
      </c>
      <c r="G187" s="7">
        <v>126.5449</v>
      </c>
      <c r="H187" s="7">
        <v>127.34780000000001</v>
      </c>
      <c r="I187" s="7">
        <v>130.34609985351563</v>
      </c>
      <c r="J187" s="7">
        <v>130.13180541992188</v>
      </c>
      <c r="K187" s="7">
        <v>130.20713806152344</v>
      </c>
      <c r="L187" s="7">
        <v>130.11619999999999</v>
      </c>
      <c r="M187" s="7">
        <v>130.37950000000001</v>
      </c>
      <c r="N187" s="7">
        <v>131.12</v>
      </c>
      <c r="O187" s="7">
        <v>131.74199999999999</v>
      </c>
      <c r="P187" s="10">
        <f t="shared" si="10"/>
        <v>0.18345659281710244</v>
      </c>
      <c r="Q187" s="7">
        <f t="shared" si="10"/>
        <v>9.6684523246791915E-2</v>
      </c>
      <c r="R187" s="7">
        <f t="shared" si="10"/>
        <v>0.2739791261557929</v>
      </c>
      <c r="S187" s="7">
        <f t="shared" si="10"/>
        <v>0.16202285574979505</v>
      </c>
      <c r="T187" s="7">
        <f t="shared" si="10"/>
        <v>0.63447835511348794</v>
      </c>
      <c r="U187" s="7">
        <f t="shared" si="10"/>
        <v>2.3544182573359085</v>
      </c>
      <c r="V187" s="7">
        <f t="shared" si="10"/>
        <v>-0.16440417767357554</v>
      </c>
      <c r="W187" s="7">
        <f t="shared" si="10"/>
        <v>5.7889492394631634E-2</v>
      </c>
      <c r="X187" s="7">
        <f t="shared" si="10"/>
        <v>-6.9841072369225085E-2</v>
      </c>
      <c r="Y187" s="7">
        <f t="shared" si="10"/>
        <v>0.20235758498942882</v>
      </c>
      <c r="Z187" s="7">
        <f t="shared" si="10"/>
        <v>0.56795738593873824</v>
      </c>
      <c r="AA187" s="11">
        <f t="shared" si="10"/>
        <v>0.47437461866990971</v>
      </c>
      <c r="AC187" s="10"/>
      <c r="AN187" s="98"/>
      <c r="AO187" s="157"/>
      <c r="AZ187" s="98"/>
    </row>
    <row r="188" spans="2:52" x14ac:dyDescent="0.2">
      <c r="B188" s="1" t="s">
        <v>32</v>
      </c>
      <c r="C188" s="14">
        <v>126.4136</v>
      </c>
      <c r="D188" s="7">
        <v>126.5972</v>
      </c>
      <c r="E188" s="7">
        <v>126.836</v>
      </c>
      <c r="F188" s="7">
        <v>127.3227</v>
      </c>
      <c r="G188" s="7">
        <v>127.55240000000001</v>
      </c>
      <c r="H188" s="7">
        <v>127.96469999999999</v>
      </c>
      <c r="I188" s="7">
        <v>127.87136840820313</v>
      </c>
      <c r="J188" s="7">
        <v>128.48443603515625</v>
      </c>
      <c r="K188" s="7">
        <v>128.63145446777344</v>
      </c>
      <c r="L188" s="7">
        <v>128.9956</v>
      </c>
      <c r="M188" s="7">
        <v>129.3897</v>
      </c>
      <c r="N188" s="7">
        <v>129.4212</v>
      </c>
      <c r="O188" s="7">
        <v>129.5307</v>
      </c>
      <c r="P188" s="10">
        <f t="shared" si="10"/>
        <v>0.14523753773328063</v>
      </c>
      <c r="Q188" s="7">
        <f t="shared" si="10"/>
        <v>0.18862976432337972</v>
      </c>
      <c r="R188" s="7">
        <f t="shared" si="10"/>
        <v>0.38372386388722368</v>
      </c>
      <c r="S188" s="7">
        <f t="shared" si="10"/>
        <v>0.18040773561981346</v>
      </c>
      <c r="T188" s="7">
        <f t="shared" si="10"/>
        <v>0.32323970383935358</v>
      </c>
      <c r="U188" s="7">
        <f t="shared" si="10"/>
        <v>-7.2935420312686586E-2</v>
      </c>
      <c r="V188" s="7">
        <f t="shared" si="10"/>
        <v>0.47944089015770308</v>
      </c>
      <c r="W188" s="7">
        <f t="shared" si="10"/>
        <v>0.11442509081563772</v>
      </c>
      <c r="X188" s="7">
        <f t="shared" si="10"/>
        <v>0.28309213616004741</v>
      </c>
      <c r="Y188" s="7">
        <f t="shared" si="10"/>
        <v>0.30551429661167417</v>
      </c>
      <c r="Z188" s="7">
        <f t="shared" si="10"/>
        <v>2.4345059923621501E-2</v>
      </c>
      <c r="AA188" s="11">
        <f t="shared" si="10"/>
        <v>8.4607467710079209E-2</v>
      </c>
      <c r="AC188" s="10"/>
      <c r="AN188" s="98"/>
      <c r="AO188" s="157"/>
      <c r="AZ188" s="98"/>
    </row>
    <row r="189" spans="2:52" x14ac:dyDescent="0.2">
      <c r="B189" s="1" t="s">
        <v>68</v>
      </c>
      <c r="C189" s="14">
        <v>111.01179999999999</v>
      </c>
      <c r="D189" s="7">
        <v>111.2825</v>
      </c>
      <c r="E189" s="7">
        <v>111.2822</v>
      </c>
      <c r="F189" s="7">
        <v>111.54559999999999</v>
      </c>
      <c r="G189" s="7">
        <v>111.54640000000001</v>
      </c>
      <c r="H189" s="7">
        <v>111.5839</v>
      </c>
      <c r="I189" s="7">
        <v>111.87429809570313</v>
      </c>
      <c r="J189" s="7">
        <v>113.12034606933594</v>
      </c>
      <c r="K189" s="7">
        <v>113.08512878417969</v>
      </c>
      <c r="L189" s="7">
        <v>112.958</v>
      </c>
      <c r="M189" s="7">
        <v>113.0016</v>
      </c>
      <c r="N189" s="7">
        <v>113.32729999999999</v>
      </c>
      <c r="O189" s="7">
        <v>113.48480000000001</v>
      </c>
      <c r="P189" s="10">
        <f t="shared" si="10"/>
        <v>0.24384795129887551</v>
      </c>
      <c r="Q189" s="7">
        <f t="shared" si="10"/>
        <v>-2.6958416641947126E-4</v>
      </c>
      <c r="R189" s="7">
        <f t="shared" si="10"/>
        <v>0.23669553621332978</v>
      </c>
      <c r="S189" s="7">
        <f t="shared" si="10"/>
        <v>7.1719547881077023E-4</v>
      </c>
      <c r="T189" s="7">
        <f t="shared" si="10"/>
        <v>3.3618296959825072E-2</v>
      </c>
      <c r="U189" s="7">
        <f t="shared" si="10"/>
        <v>0.26025089255988104</v>
      </c>
      <c r="V189" s="7">
        <f t="shared" si="10"/>
        <v>1.113792886161286</v>
      </c>
      <c r="W189" s="7">
        <f t="shared" si="10"/>
        <v>-3.1132582581266093E-2</v>
      </c>
      <c r="X189" s="7">
        <f t="shared" si="10"/>
        <v>-0.11241865800260208</v>
      </c>
      <c r="Y189" s="7">
        <f t="shared" si="10"/>
        <v>3.859841711078265E-2</v>
      </c>
      <c r="Z189" s="7">
        <f t="shared" si="10"/>
        <v>0.28822600741936188</v>
      </c>
      <c r="AA189" s="11">
        <f t="shared" si="10"/>
        <v>0.1389779867693072</v>
      </c>
      <c r="AC189" s="10"/>
      <c r="AN189" s="98"/>
      <c r="AO189" s="157"/>
      <c r="AZ189" s="98"/>
    </row>
    <row r="190" spans="2:52" x14ac:dyDescent="0.2">
      <c r="B190" s="1" t="s">
        <v>35</v>
      </c>
      <c r="C190" s="14">
        <v>122.5736</v>
      </c>
      <c r="D190" s="7">
        <v>122.52549999999999</v>
      </c>
      <c r="E190" s="7">
        <v>122.8049</v>
      </c>
      <c r="F190" s="7">
        <v>123.4406</v>
      </c>
      <c r="G190" s="7">
        <v>123.837</v>
      </c>
      <c r="H190" s="7">
        <v>123.9152</v>
      </c>
      <c r="I190" s="7">
        <v>123.96926116943359</v>
      </c>
      <c r="J190" s="7">
        <v>124.42380523681641</v>
      </c>
      <c r="K190" s="7">
        <v>124.44805908203125</v>
      </c>
      <c r="L190" s="7">
        <v>124.4872</v>
      </c>
      <c r="M190" s="7">
        <v>124.7774</v>
      </c>
      <c r="N190" s="7">
        <v>125.7116</v>
      </c>
      <c r="O190" s="7">
        <v>125.8327</v>
      </c>
      <c r="P190" s="10">
        <f t="shared" si="10"/>
        <v>-3.9241729050958067E-2</v>
      </c>
      <c r="Q190" s="7">
        <f t="shared" si="10"/>
        <v>0.22803416431682355</v>
      </c>
      <c r="R190" s="7">
        <f t="shared" si="10"/>
        <v>0.51765035434253837</v>
      </c>
      <c r="S190" s="7">
        <f t="shared" si="10"/>
        <v>0.32112611247839029</v>
      </c>
      <c r="T190" s="7">
        <f t="shared" si="10"/>
        <v>6.31475245685824E-2</v>
      </c>
      <c r="U190" s="7">
        <f t="shared" si="10"/>
        <v>4.3627552901980608E-2</v>
      </c>
      <c r="V190" s="7">
        <f t="shared" si="10"/>
        <v>0.36665868869023061</v>
      </c>
      <c r="W190" s="7">
        <f t="shared" si="10"/>
        <v>1.9492929965195402E-2</v>
      </c>
      <c r="X190" s="7">
        <f t="shared" si="10"/>
        <v>3.1451609818158158E-2</v>
      </c>
      <c r="Y190" s="7">
        <f t="shared" si="10"/>
        <v>0.23311633645868704</v>
      </c>
      <c r="Z190" s="7">
        <f t="shared" si="10"/>
        <v>0.74869327298052701</v>
      </c>
      <c r="AA190" s="11">
        <f t="shared" si="10"/>
        <v>9.6331603447890587E-2</v>
      </c>
      <c r="AC190" s="10"/>
      <c r="AN190" s="98"/>
      <c r="AO190" s="157"/>
      <c r="AZ190" s="98"/>
    </row>
    <row r="191" spans="2:52" x14ac:dyDescent="0.2">
      <c r="B191" s="48" t="s">
        <v>37</v>
      </c>
      <c r="C191" s="26">
        <v>118.83540000000001</v>
      </c>
      <c r="D191" s="20">
        <v>119.2885</v>
      </c>
      <c r="E191" s="20">
        <v>119.88039999999999</v>
      </c>
      <c r="F191" s="20">
        <v>120.0531</v>
      </c>
      <c r="G191" s="20">
        <v>120.3292</v>
      </c>
      <c r="H191" s="20">
        <v>120.8227</v>
      </c>
      <c r="I191" s="20">
        <v>120.98184204101563</v>
      </c>
      <c r="J191" s="20">
        <v>121.22067260742188</v>
      </c>
      <c r="K191" s="20">
        <v>121.567626953125</v>
      </c>
      <c r="L191" s="20">
        <v>121.7343</v>
      </c>
      <c r="M191" s="20">
        <v>122.1814</v>
      </c>
      <c r="N191" s="20">
        <v>122.9496</v>
      </c>
      <c r="O191" s="20">
        <v>122.8552</v>
      </c>
      <c r="P191" s="21">
        <f t="shared" si="10"/>
        <v>0.38128369155991571</v>
      </c>
      <c r="Q191" s="20">
        <f t="shared" si="10"/>
        <v>0.49619200509688316</v>
      </c>
      <c r="R191" s="20">
        <f t="shared" si="10"/>
        <v>0.14406024671256193</v>
      </c>
      <c r="S191" s="20">
        <f t="shared" si="10"/>
        <v>0.2299815664901611</v>
      </c>
      <c r="T191" s="20">
        <f t="shared" si="10"/>
        <v>0.41012489071646568</v>
      </c>
      <c r="U191" s="20">
        <f t="shared" si="10"/>
        <v>0.13171534903261348</v>
      </c>
      <c r="V191" s="20">
        <f t="shared" si="10"/>
        <v>0.19741025791728395</v>
      </c>
      <c r="W191" s="20">
        <f t="shared" si="10"/>
        <v>0.28621714286865152</v>
      </c>
      <c r="X191" s="20">
        <f t="shared" si="10"/>
        <v>0.13710315077489479</v>
      </c>
      <c r="Y191" s="20">
        <f t="shared" si="10"/>
        <v>0.36727528724442643</v>
      </c>
      <c r="Z191" s="20">
        <f t="shared" si="10"/>
        <v>0.62873727097578469</v>
      </c>
      <c r="AA191" s="19">
        <f t="shared" si="10"/>
        <v>-7.6779428318601572E-2</v>
      </c>
      <c r="AC191" s="10"/>
      <c r="AN191" s="98"/>
      <c r="AO191" s="157"/>
      <c r="AZ191" s="98"/>
    </row>
    <row r="192" spans="2:52" x14ac:dyDescent="0.2">
      <c r="B192" s="1" t="s">
        <v>39</v>
      </c>
      <c r="C192" s="14">
        <v>118.70310000000001</v>
      </c>
      <c r="D192" s="7">
        <v>118.1968</v>
      </c>
      <c r="E192" s="7">
        <v>118.13120000000001</v>
      </c>
      <c r="F192" s="7">
        <v>119.831</v>
      </c>
      <c r="G192" s="7">
        <v>120.0369</v>
      </c>
      <c r="H192" s="7">
        <v>119.88420000000001</v>
      </c>
      <c r="I192" s="7">
        <v>119.0548095703125</v>
      </c>
      <c r="J192" s="7">
        <v>121.94418334960938</v>
      </c>
      <c r="K192" s="7">
        <v>122.37122344970703</v>
      </c>
      <c r="L192" s="7">
        <v>122.6464</v>
      </c>
      <c r="M192" s="7">
        <v>122.97969999999999</v>
      </c>
      <c r="N192" s="7">
        <v>124.0393</v>
      </c>
      <c r="O192" s="7">
        <v>123.0061</v>
      </c>
      <c r="P192" s="10">
        <f t="shared" si="10"/>
        <v>-0.42652635019642299</v>
      </c>
      <c r="Q192" s="7">
        <f t="shared" si="10"/>
        <v>-5.5500656532147426E-2</v>
      </c>
      <c r="R192" s="7">
        <f t="shared" si="10"/>
        <v>1.4389086033156322</v>
      </c>
      <c r="S192" s="7">
        <f t="shared" si="10"/>
        <v>0.17182532065992917</v>
      </c>
      <c r="T192" s="7">
        <f t="shared" si="10"/>
        <v>-0.12721088265358055</v>
      </c>
      <c r="U192" s="7">
        <f t="shared" si="10"/>
        <v>-0.69182630378941257</v>
      </c>
      <c r="V192" s="7">
        <f t="shared" si="10"/>
        <v>2.4269273872471668</v>
      </c>
      <c r="W192" s="7">
        <f t="shared" si="10"/>
        <v>0.35019308700715013</v>
      </c>
      <c r="X192" s="7">
        <f t="shared" si="10"/>
        <v>0.22487031062990276</v>
      </c>
      <c r="Y192" s="7">
        <f t="shared" si="10"/>
        <v>0.27175685548046591</v>
      </c>
      <c r="Z192" s="7">
        <f t="shared" si="10"/>
        <v>0.86160561458517404</v>
      </c>
      <c r="AA192" s="11">
        <f t="shared" si="10"/>
        <v>-0.83296181129689839</v>
      </c>
      <c r="AC192" s="10"/>
      <c r="AN192" s="98"/>
      <c r="AO192" s="157"/>
      <c r="AZ192" s="98"/>
    </row>
    <row r="193" spans="2:52" x14ac:dyDescent="0.2">
      <c r="B193" s="1" t="s">
        <v>78</v>
      </c>
      <c r="C193" s="14">
        <v>121.6104</v>
      </c>
      <c r="D193" s="7">
        <v>122.0231</v>
      </c>
      <c r="E193" s="7">
        <v>123.31489999999999</v>
      </c>
      <c r="F193" s="7">
        <v>123.3596</v>
      </c>
      <c r="G193" s="7">
        <v>123.9945</v>
      </c>
      <c r="H193" s="7">
        <v>124.3429</v>
      </c>
      <c r="I193" s="7">
        <v>124.65211486816406</v>
      </c>
      <c r="J193" s="7">
        <v>124.62827301025391</v>
      </c>
      <c r="K193" s="7">
        <v>125.32553100585938</v>
      </c>
      <c r="L193" s="7">
        <v>125.81910000000001</v>
      </c>
      <c r="M193" s="7">
        <v>126.1023</v>
      </c>
      <c r="N193" s="7">
        <v>126.5442</v>
      </c>
      <c r="O193" s="7">
        <v>126.6831</v>
      </c>
      <c r="P193" s="10">
        <f t="shared" si="10"/>
        <v>0.33936242295066948</v>
      </c>
      <c r="Q193" s="7">
        <f t="shared" si="10"/>
        <v>1.058652009332655</v>
      </c>
      <c r="R193" s="7">
        <f t="shared" si="10"/>
        <v>3.624866094851957E-2</v>
      </c>
      <c r="S193" s="7">
        <f t="shared" si="10"/>
        <v>0.51467417209524169</v>
      </c>
      <c r="T193" s="7">
        <f t="shared" si="10"/>
        <v>0.2809802047671453</v>
      </c>
      <c r="U193" s="7">
        <f t="shared" si="10"/>
        <v>0.24867915109271405</v>
      </c>
      <c r="V193" s="7">
        <f t="shared" si="10"/>
        <v>-1.9126717533330371E-2</v>
      </c>
      <c r="W193" s="7">
        <f t="shared" si="10"/>
        <v>0.55947015774510589</v>
      </c>
      <c r="X193" s="7">
        <f t="shared" si="10"/>
        <v>0.39382956543591663</v>
      </c>
      <c r="Y193" s="7">
        <f t="shared" si="10"/>
        <v>0.22508506260177802</v>
      </c>
      <c r="Z193" s="7">
        <f t="shared" si="10"/>
        <v>0.35042977011521909</v>
      </c>
      <c r="AA193" s="11">
        <f t="shared" si="10"/>
        <v>0.10976401921225348</v>
      </c>
      <c r="AC193" s="10"/>
      <c r="AN193" s="98"/>
      <c r="AO193" s="157"/>
      <c r="AZ193" s="98"/>
    </row>
    <row r="194" spans="2:52" x14ac:dyDescent="0.2">
      <c r="B194" s="1" t="s">
        <v>70</v>
      </c>
      <c r="C194" s="14">
        <v>106.5705</v>
      </c>
      <c r="D194" s="7">
        <v>106.7346</v>
      </c>
      <c r="E194" s="7">
        <v>106.9474</v>
      </c>
      <c r="F194" s="7">
        <v>107.1764</v>
      </c>
      <c r="G194" s="7">
        <v>107.33759999999999</v>
      </c>
      <c r="H194" s="7">
        <v>107.3961</v>
      </c>
      <c r="I194" s="7">
        <v>107.43855285644531</v>
      </c>
      <c r="J194" s="7">
        <v>107.43860626220703</v>
      </c>
      <c r="K194" s="7">
        <v>107.43968200683594</v>
      </c>
      <c r="L194" s="7">
        <v>107.16630000000001</v>
      </c>
      <c r="M194" s="7">
        <v>107.4276</v>
      </c>
      <c r="N194" s="7">
        <v>107.3359</v>
      </c>
      <c r="O194" s="7">
        <v>106.8638</v>
      </c>
      <c r="P194" s="10">
        <f t="shared" si="10"/>
        <v>0.15398257491520148</v>
      </c>
      <c r="Q194" s="7">
        <f t="shared" si="10"/>
        <v>0.199373024305147</v>
      </c>
      <c r="R194" s="7">
        <f t="shared" si="10"/>
        <v>0.21412395252245423</v>
      </c>
      <c r="S194" s="7">
        <f t="shared" si="10"/>
        <v>0.15040624615119913</v>
      </c>
      <c r="T194" s="7">
        <f t="shared" si="10"/>
        <v>5.4500939093113064E-2</v>
      </c>
      <c r="U194" s="7">
        <f t="shared" si="10"/>
        <v>3.9529234716445365E-2</v>
      </c>
      <c r="V194" s="7">
        <f t="shared" si="10"/>
        <v>4.9708191611728463E-5</v>
      </c>
      <c r="W194" s="7">
        <f t="shared" si="10"/>
        <v>1.0012645047543377E-3</v>
      </c>
      <c r="X194" s="7">
        <f t="shared" si="10"/>
        <v>-0.25445161576198316</v>
      </c>
      <c r="Y194" s="7">
        <f t="shared" si="10"/>
        <v>0.24382665072881252</v>
      </c>
      <c r="Z194" s="7">
        <f t="shared" si="10"/>
        <v>-8.5359814423856636E-2</v>
      </c>
      <c r="AA194" s="11">
        <f t="shared" si="10"/>
        <v>-0.43983420272247925</v>
      </c>
      <c r="AC194" s="10"/>
      <c r="AN194" s="98"/>
      <c r="AO194" s="157"/>
      <c r="AZ194" s="98"/>
    </row>
    <row r="195" spans="2:52" x14ac:dyDescent="0.2">
      <c r="B195" s="1" t="s">
        <v>43</v>
      </c>
      <c r="C195" s="14">
        <v>123.4139</v>
      </c>
      <c r="D195" s="7">
        <v>123.7518</v>
      </c>
      <c r="E195" s="7">
        <v>124.01649999999999</v>
      </c>
      <c r="F195" s="7">
        <v>124.0861</v>
      </c>
      <c r="G195" s="7">
        <v>124.2984</v>
      </c>
      <c r="H195" s="7">
        <v>125.7869</v>
      </c>
      <c r="I195" s="7">
        <v>125.9525146484375</v>
      </c>
      <c r="J195" s="7">
        <v>127.09657287597656</v>
      </c>
      <c r="K195" s="7">
        <v>127.67082977294922</v>
      </c>
      <c r="L195" s="7">
        <v>128.11779999999999</v>
      </c>
      <c r="M195" s="7">
        <v>128.03800000000001</v>
      </c>
      <c r="N195" s="7">
        <v>128.40219999999999</v>
      </c>
      <c r="O195" s="7">
        <v>128.05359999999999</v>
      </c>
      <c r="P195" s="10">
        <f t="shared" si="10"/>
        <v>0.2737941188148213</v>
      </c>
      <c r="Q195" s="7">
        <f t="shared" si="10"/>
        <v>0.21389587868620141</v>
      </c>
      <c r="R195" s="7">
        <f t="shared" si="10"/>
        <v>5.6121564469250727E-2</v>
      </c>
      <c r="S195" s="7">
        <f t="shared" si="10"/>
        <v>0.17109087963921749</v>
      </c>
      <c r="T195" s="7">
        <f t="shared" si="10"/>
        <v>1.1975214483854997</v>
      </c>
      <c r="U195" s="7">
        <f t="shared" si="10"/>
        <v>0.13166287462167936</v>
      </c>
      <c r="V195" s="7">
        <f t="shared" si="10"/>
        <v>0.90832503879131976</v>
      </c>
      <c r="W195" s="7">
        <f t="shared" si="10"/>
        <v>0.45182720822301631</v>
      </c>
      <c r="X195" s="7">
        <f t="shared" si="10"/>
        <v>0.35009581111493115</v>
      </c>
      <c r="Y195" s="7">
        <f t="shared" si="10"/>
        <v>-6.2286427022613139E-2</v>
      </c>
      <c r="Z195" s="7">
        <f t="shared" si="10"/>
        <v>0.28444680485479507</v>
      </c>
      <c r="AA195" s="11">
        <f t="shared" si="10"/>
        <v>-0.27149067539341593</v>
      </c>
      <c r="AC195" s="10"/>
      <c r="AN195" s="98"/>
      <c r="AO195" s="157"/>
      <c r="AZ195" s="98"/>
    </row>
    <row r="196" spans="2:52" x14ac:dyDescent="0.2">
      <c r="B196" s="1" t="s">
        <v>45</v>
      </c>
      <c r="C196" s="14">
        <v>115.97880000000001</v>
      </c>
      <c r="D196" s="7">
        <v>116.30370000000001</v>
      </c>
      <c r="E196" s="7">
        <v>116.325</v>
      </c>
      <c r="F196" s="7">
        <v>115.6953</v>
      </c>
      <c r="G196" s="7">
        <v>115.6105</v>
      </c>
      <c r="H196" s="7">
        <v>115.9627</v>
      </c>
      <c r="I196" s="7">
        <v>116.19344329833984</v>
      </c>
      <c r="J196" s="7">
        <v>116.17659759521484</v>
      </c>
      <c r="K196" s="7">
        <v>116.85988616943359</v>
      </c>
      <c r="L196" s="7">
        <v>116.4978</v>
      </c>
      <c r="M196" s="7">
        <v>117.032</v>
      </c>
      <c r="N196" s="7">
        <v>117.3616</v>
      </c>
      <c r="O196" s="7">
        <v>117.4203</v>
      </c>
      <c r="P196" s="10">
        <f t="shared" si="10"/>
        <v>0.28013740442218704</v>
      </c>
      <c r="Q196" s="7">
        <f t="shared" si="10"/>
        <v>1.8314120702949729E-2</v>
      </c>
      <c r="R196" s="7">
        <f t="shared" si="10"/>
        <v>-0.5413281753707283</v>
      </c>
      <c r="S196" s="7">
        <f t="shared" si="10"/>
        <v>-7.3295976586776918E-2</v>
      </c>
      <c r="T196" s="7">
        <f t="shared" si="10"/>
        <v>0.30464360936073825</v>
      </c>
      <c r="U196" s="7">
        <f t="shared" si="10"/>
        <v>0.19898061906099604</v>
      </c>
      <c r="V196" s="7">
        <f t="shared" si="10"/>
        <v>-1.4497980821298795E-2</v>
      </c>
      <c r="W196" s="7">
        <f t="shared" si="10"/>
        <v>0.58814648419940785</v>
      </c>
      <c r="X196" s="7">
        <f t="shared" si="10"/>
        <v>-0.30984641633880405</v>
      </c>
      <c r="Y196" s="7">
        <f t="shared" si="10"/>
        <v>0.45854943183476293</v>
      </c>
      <c r="Z196" s="7">
        <f t="shared" si="10"/>
        <v>0.28163237405154079</v>
      </c>
      <c r="AA196" s="11">
        <f t="shared" si="10"/>
        <v>5.0016359695165845E-2</v>
      </c>
      <c r="AC196" s="10"/>
      <c r="AN196" s="98"/>
      <c r="AO196" s="157"/>
      <c r="AZ196" s="98"/>
    </row>
    <row r="197" spans="2:52" x14ac:dyDescent="0.2">
      <c r="B197" s="1" t="s">
        <v>71</v>
      </c>
      <c r="C197" s="14">
        <v>118.1494</v>
      </c>
      <c r="D197" s="7">
        <v>119.15260000000001</v>
      </c>
      <c r="E197" s="7">
        <v>119.63339999999999</v>
      </c>
      <c r="F197" s="7">
        <v>120.1318</v>
      </c>
      <c r="G197" s="7">
        <v>120.1319</v>
      </c>
      <c r="H197" s="7">
        <v>120.3001</v>
      </c>
      <c r="I197" s="7">
        <v>120.37085723876953</v>
      </c>
      <c r="J197" s="7">
        <v>120.38140106201172</v>
      </c>
      <c r="K197" s="7">
        <v>120.38140869140625</v>
      </c>
      <c r="L197" s="7">
        <v>120.3814</v>
      </c>
      <c r="M197" s="7">
        <v>121.2077</v>
      </c>
      <c r="N197" s="7">
        <v>122.5823</v>
      </c>
      <c r="O197" s="7">
        <v>122.6031</v>
      </c>
      <c r="P197" s="10">
        <f t="shared" si="10"/>
        <v>0.84909445160111419</v>
      </c>
      <c r="Q197" s="7">
        <f t="shared" si="10"/>
        <v>0.40351616330653961</v>
      </c>
      <c r="R197" s="7">
        <f t="shared" si="10"/>
        <v>0.41660606486148832</v>
      </c>
      <c r="S197" s="7">
        <f t="shared" si="10"/>
        <v>8.3241905976036038E-5</v>
      </c>
      <c r="T197" s="7">
        <f t="shared" si="10"/>
        <v>0.14001276929774589</v>
      </c>
      <c r="U197" s="7">
        <f t="shared" si="10"/>
        <v>5.8817273443272922E-2</v>
      </c>
      <c r="V197" s="7">
        <f t="shared" si="10"/>
        <v>8.7594484944745442E-3</v>
      </c>
      <c r="W197" s="7">
        <f t="shared" si="10"/>
        <v>6.3376854430526958E-6</v>
      </c>
      <c r="X197" s="7">
        <f t="shared" si="10"/>
        <v>-7.2198907997371832E-6</v>
      </c>
      <c r="Y197" s="7">
        <f t="shared" si="10"/>
        <v>0.68640171986702547</v>
      </c>
      <c r="Z197" s="7">
        <f t="shared" si="10"/>
        <v>1.1340863658001934</v>
      </c>
      <c r="AA197" s="11">
        <f t="shared" si="10"/>
        <v>1.6968191982035054E-2</v>
      </c>
      <c r="AC197" s="10"/>
      <c r="AN197" s="98"/>
      <c r="AO197" s="157"/>
      <c r="AZ197" s="98"/>
    </row>
    <row r="198" spans="2:52" x14ac:dyDescent="0.2">
      <c r="B198" s="48" t="s">
        <v>48</v>
      </c>
      <c r="C198" s="26">
        <v>102.6508</v>
      </c>
      <c r="D198" s="20">
        <v>102.2758</v>
      </c>
      <c r="E198" s="20">
        <v>101.9543</v>
      </c>
      <c r="F198" s="20">
        <v>101.30540000000001</v>
      </c>
      <c r="G198" s="20">
        <v>99.464079999999996</v>
      </c>
      <c r="H198" s="20">
        <v>99.331829999999997</v>
      </c>
      <c r="I198" s="20">
        <v>99.017326354980469</v>
      </c>
      <c r="J198" s="20">
        <v>97.301383972167969</v>
      </c>
      <c r="K198" s="20">
        <v>97.875282287597656</v>
      </c>
      <c r="L198" s="20">
        <v>99.544300000000007</v>
      </c>
      <c r="M198" s="20">
        <v>99.577569999999994</v>
      </c>
      <c r="N198" s="20">
        <v>97.847459999999998</v>
      </c>
      <c r="O198" s="20">
        <v>96.896150000000006</v>
      </c>
      <c r="P198" s="21">
        <f t="shared" si="10"/>
        <v>-0.3653161982176466</v>
      </c>
      <c r="Q198" s="20">
        <f t="shared" si="10"/>
        <v>-0.31434611120128153</v>
      </c>
      <c r="R198" s="20">
        <f t="shared" si="10"/>
        <v>-0.63646163035791292</v>
      </c>
      <c r="S198" s="20">
        <f t="shared" si="10"/>
        <v>-1.8175931391613973</v>
      </c>
      <c r="T198" s="20">
        <f t="shared" si="10"/>
        <v>-0.13296257302133505</v>
      </c>
      <c r="U198" s="20">
        <f t="shared" si="10"/>
        <v>-0.31661919952499396</v>
      </c>
      <c r="V198" s="20">
        <f t="shared" si="10"/>
        <v>-1.7329718403633607</v>
      </c>
      <c r="W198" s="20">
        <f t="shared" si="10"/>
        <v>0.58981516192395067</v>
      </c>
      <c r="X198" s="20">
        <f t="shared" si="10"/>
        <v>1.705249449496445</v>
      </c>
      <c r="Y198" s="20">
        <f t="shared" si="10"/>
        <v>3.3422305445904459E-2</v>
      </c>
      <c r="Z198" s="20">
        <f t="shared" si="10"/>
        <v>-1.7374495079564567</v>
      </c>
      <c r="AA198" s="19">
        <f t="shared" si="10"/>
        <v>-0.97223780770598678</v>
      </c>
      <c r="AC198" s="10"/>
      <c r="AN198" s="98"/>
      <c r="AO198" s="157"/>
      <c r="AZ198" s="98"/>
    </row>
    <row r="199" spans="2:52" x14ac:dyDescent="0.2">
      <c r="B199" s="48" t="s">
        <v>73</v>
      </c>
      <c r="C199" s="26">
        <v>110.62390000000001</v>
      </c>
      <c r="D199" s="20">
        <v>111.1564</v>
      </c>
      <c r="E199" s="20">
        <v>110.3969</v>
      </c>
      <c r="F199" s="20">
        <v>109.9101</v>
      </c>
      <c r="G199" s="20">
        <v>108.2004</v>
      </c>
      <c r="H199" s="20">
        <v>108.2011</v>
      </c>
      <c r="I199" s="20">
        <v>107.53226470947266</v>
      </c>
      <c r="J199" s="20">
        <v>106.257568359375</v>
      </c>
      <c r="K199" s="20">
        <v>106.32122039794922</v>
      </c>
      <c r="L199" s="20">
        <v>107.3686</v>
      </c>
      <c r="M199" s="20">
        <v>107.1404</v>
      </c>
      <c r="N199" s="20">
        <v>105.09099999999999</v>
      </c>
      <c r="O199" s="20">
        <v>104.3942</v>
      </c>
      <c r="P199" s="21">
        <f t="shared" si="10"/>
        <v>0.48136071861505414</v>
      </c>
      <c r="Q199" s="20">
        <f t="shared" si="10"/>
        <v>-0.6832714985371986</v>
      </c>
      <c r="R199" s="20">
        <f t="shared" si="10"/>
        <v>-0.44095441085755338</v>
      </c>
      <c r="S199" s="20">
        <f t="shared" si="10"/>
        <v>-1.5555440309853217</v>
      </c>
      <c r="T199" s="20">
        <f t="shared" si="10"/>
        <v>6.4694770074308035E-4</v>
      </c>
      <c r="U199" s="20">
        <f t="shared" si="10"/>
        <v>-0.61814093435957718</v>
      </c>
      <c r="V199" s="20">
        <f t="shared" si="10"/>
        <v>-1.185408261921751</v>
      </c>
      <c r="W199" s="20">
        <f t="shared" si="10"/>
        <v>5.990353398540086E-2</v>
      </c>
      <c r="X199" s="20">
        <f t="shared" si="10"/>
        <v>0.98510870937198558</v>
      </c>
      <c r="Y199" s="20">
        <f t="shared" si="10"/>
        <v>-0.21253886145483977</v>
      </c>
      <c r="Z199" s="20">
        <f t="shared" si="10"/>
        <v>-1.9128172006078061</v>
      </c>
      <c r="AA199" s="19">
        <f t="shared" si="10"/>
        <v>-0.66304440913113027</v>
      </c>
      <c r="AC199" s="10"/>
      <c r="AN199" s="98"/>
      <c r="AO199" s="157"/>
      <c r="AZ199" s="98"/>
    </row>
    <row r="200" spans="2:52" x14ac:dyDescent="0.2">
      <c r="C200" s="176"/>
      <c r="P200" s="157"/>
      <c r="AA200" s="98"/>
      <c r="AC200" s="157"/>
      <c r="AN200" s="98"/>
      <c r="AO200" s="157"/>
      <c r="AZ200" s="98"/>
    </row>
    <row r="201" spans="2:52" x14ac:dyDescent="0.2">
      <c r="B201" s="48" t="s">
        <v>64</v>
      </c>
      <c r="C201" s="176"/>
      <c r="P201" s="157"/>
      <c r="AA201" s="98"/>
      <c r="AC201" s="157"/>
      <c r="AN201" s="98"/>
      <c r="AO201" s="157"/>
      <c r="AZ201" s="98"/>
    </row>
    <row r="202" spans="2:52" x14ac:dyDescent="0.2">
      <c r="B202" s="81" t="s">
        <v>49</v>
      </c>
      <c r="C202" s="183">
        <f t="shared" ref="C202:AB202" si="11">C26</f>
        <v>96.148259999999993</v>
      </c>
      <c r="D202" s="103">
        <f t="shared" si="11"/>
        <v>97.793379999999999</v>
      </c>
      <c r="E202" s="103">
        <f t="shared" si="11"/>
        <v>98.712379999999996</v>
      </c>
      <c r="F202" s="103">
        <f t="shared" si="11"/>
        <v>99.025409999999994</v>
      </c>
      <c r="G202" s="103">
        <f t="shared" si="11"/>
        <v>98.250110000000006</v>
      </c>
      <c r="H202" s="103">
        <f t="shared" si="11"/>
        <v>98.485910000000004</v>
      </c>
      <c r="I202" s="103">
        <f t="shared" si="11"/>
        <v>97.669349670410156</v>
      </c>
      <c r="J202" s="103">
        <f t="shared" si="11"/>
        <v>96.804283142089844</v>
      </c>
      <c r="K202" s="103">
        <f t="shared" si="11"/>
        <v>97.475028991699219</v>
      </c>
      <c r="L202" s="103">
        <f t="shared" si="11"/>
        <v>98.859039999999993</v>
      </c>
      <c r="M202" s="103">
        <f t="shared" si="11"/>
        <v>99.447689999999994</v>
      </c>
      <c r="N202" s="103">
        <f t="shared" si="11"/>
        <v>101.1769</v>
      </c>
      <c r="O202" s="103">
        <f t="shared" si="11"/>
        <v>100.84820000000001</v>
      </c>
      <c r="P202" s="170">
        <f t="shared" si="11"/>
        <v>1.7110242036621419</v>
      </c>
      <c r="Q202" s="103">
        <f t="shared" si="11"/>
        <v>0.93973641160577226</v>
      </c>
      <c r="R202" s="103">
        <f t="shared" si="11"/>
        <v>0.31711321315522706</v>
      </c>
      <c r="S202" s="103">
        <f t="shared" si="11"/>
        <v>-0.78293036100530888</v>
      </c>
      <c r="T202" s="103">
        <f t="shared" si="11"/>
        <v>0.23999973129800828</v>
      </c>
      <c r="U202" s="103">
        <f t="shared" si="11"/>
        <v>-0.82911385962707529</v>
      </c>
      <c r="V202" s="103">
        <f t="shared" si="11"/>
        <v>-0.88570931539886411</v>
      </c>
      <c r="W202" s="103">
        <f t="shared" si="11"/>
        <v>0.69288860765060434</v>
      </c>
      <c r="X202" s="103">
        <f t="shared" si="11"/>
        <v>1.4198621150639863</v>
      </c>
      <c r="Y202" s="103">
        <f t="shared" si="11"/>
        <v>0.59544377529864878</v>
      </c>
      <c r="Z202" s="103">
        <f t="shared" si="11"/>
        <v>1.7388136416240632</v>
      </c>
      <c r="AA202" s="102">
        <f t="shared" si="11"/>
        <v>-0.32487652814031442</v>
      </c>
      <c r="AB202" s="82">
        <f t="shared" si="11"/>
        <v>98.71250513678855</v>
      </c>
      <c r="AC202" s="157"/>
      <c r="AN202" s="98"/>
      <c r="AO202" s="157"/>
      <c r="AZ202" s="98"/>
    </row>
    <row r="203" spans="2:52" x14ac:dyDescent="0.2">
      <c r="B203" s="81" t="s">
        <v>52</v>
      </c>
      <c r="C203" s="183">
        <f t="shared" ref="C203:AB203" si="12">C49</f>
        <v>94.104690000000005</v>
      </c>
      <c r="D203" s="103">
        <f t="shared" si="12"/>
        <v>93.599739999999997</v>
      </c>
      <c r="E203" s="103">
        <f t="shared" si="12"/>
        <v>93.306470000000004</v>
      </c>
      <c r="F203" s="103">
        <f t="shared" si="12"/>
        <v>93.862750000000005</v>
      </c>
      <c r="G203" s="103">
        <f t="shared" si="12"/>
        <v>92.057100000000005</v>
      </c>
      <c r="H203" s="103">
        <f>H49</f>
        <v>91.486969999999999</v>
      </c>
      <c r="I203" s="103">
        <f t="shared" si="12"/>
        <v>90.675285339355469</v>
      </c>
      <c r="J203" s="103">
        <f t="shared" si="12"/>
        <v>89.98687744140625</v>
      </c>
      <c r="K203" s="103">
        <f t="shared" si="12"/>
        <v>90.644371032714844</v>
      </c>
      <c r="L203" s="103">
        <f t="shared" si="12"/>
        <v>90.425960000000003</v>
      </c>
      <c r="M203" s="103">
        <f t="shared" si="12"/>
        <v>91.998310000000004</v>
      </c>
      <c r="N203" s="103">
        <f t="shared" si="12"/>
        <v>90.697320000000005</v>
      </c>
      <c r="O203" s="103">
        <f t="shared" si="12"/>
        <v>89.359070000000003</v>
      </c>
      <c r="P203" s="170">
        <f t="shared" si="12"/>
        <v>-0.53658324574472116</v>
      </c>
      <c r="Q203" s="103">
        <f t="shared" si="12"/>
        <v>-0.31332351991575252</v>
      </c>
      <c r="R203" s="103">
        <f t="shared" si="12"/>
        <v>0.59618588078618873</v>
      </c>
      <c r="S203" s="103">
        <f t="shared" si="12"/>
        <v>-1.9237130810678356</v>
      </c>
      <c r="T203" s="103">
        <f t="shared" si="12"/>
        <v>-0.61932213810776782</v>
      </c>
      <c r="U203" s="103">
        <f t="shared" si="12"/>
        <v>-0.88721340388093584</v>
      </c>
      <c r="V203" s="103">
        <f t="shared" si="12"/>
        <v>-0.7592012480278697</v>
      </c>
      <c r="W203" s="103">
        <f t="shared" si="12"/>
        <v>0.73065496881666092</v>
      </c>
      <c r="X203" s="103">
        <f t="shared" si="12"/>
        <v>-0.24095377377158109</v>
      </c>
      <c r="Y203" s="103">
        <f t="shared" si="12"/>
        <v>1.7388258858407477</v>
      </c>
      <c r="Z203" s="103">
        <f t="shared" si="12"/>
        <v>-1.4141455424561589</v>
      </c>
      <c r="AA203" s="102">
        <f t="shared" si="12"/>
        <v>-1.4755121761039931</v>
      </c>
      <c r="AB203" s="82">
        <f t="shared" si="12"/>
        <v>91.499267671810031</v>
      </c>
      <c r="AC203" s="157"/>
      <c r="AN203" s="98"/>
      <c r="AO203" s="157"/>
      <c r="AZ203" s="98"/>
    </row>
    <row r="204" spans="2:52" x14ac:dyDescent="0.2">
      <c r="B204" s="81" t="s">
        <v>53</v>
      </c>
      <c r="C204" s="183">
        <f t="shared" ref="C204:AB204" si="13">C70</f>
        <v>108.6163</v>
      </c>
      <c r="D204" s="103">
        <f t="shared" si="13"/>
        <v>107.767</v>
      </c>
      <c r="E204" s="103">
        <f t="shared" si="13"/>
        <v>106.8139</v>
      </c>
      <c r="F204" s="103">
        <f t="shared" si="13"/>
        <v>105.3095</v>
      </c>
      <c r="G204" s="103">
        <f t="shared" si="13"/>
        <v>102.5774</v>
      </c>
      <c r="H204" s="103">
        <f t="shared" si="13"/>
        <v>101.9563</v>
      </c>
      <c r="I204" s="103">
        <f t="shared" si="13"/>
        <v>101.41452789306641</v>
      </c>
      <c r="J204" s="103">
        <f t="shared" si="13"/>
        <v>98.657089233398438</v>
      </c>
      <c r="K204" s="103">
        <f t="shared" si="13"/>
        <v>99.048416137695313</v>
      </c>
      <c r="L204" s="103">
        <f t="shared" si="13"/>
        <v>102.0595</v>
      </c>
      <c r="M204" s="103">
        <f t="shared" si="13"/>
        <v>101.6105</v>
      </c>
      <c r="N204" s="103">
        <f t="shared" si="13"/>
        <v>98.278270000000006</v>
      </c>
      <c r="O204" s="103">
        <f t="shared" si="13"/>
        <v>96.940060000000003</v>
      </c>
      <c r="P204" s="170">
        <f t="shared" si="13"/>
        <v>-0.78192683786871731</v>
      </c>
      <c r="Q204" s="103">
        <f t="shared" si="13"/>
        <v>-0.88440802843170185</v>
      </c>
      <c r="R204" s="103">
        <f t="shared" si="13"/>
        <v>-1.4084309251885794</v>
      </c>
      <c r="S204" s="103">
        <f t="shared" si="13"/>
        <v>-2.5943528361638815</v>
      </c>
      <c r="T204" s="103">
        <f t="shared" si="13"/>
        <v>-0.60549399770319623</v>
      </c>
      <c r="U204" s="103">
        <f t="shared" si="13"/>
        <v>-0.53137678292914958</v>
      </c>
      <c r="V204" s="103">
        <f t="shared" si="13"/>
        <v>-2.7189779580450937</v>
      </c>
      <c r="W204" s="103">
        <f t="shared" si="13"/>
        <v>0.39665360830896973</v>
      </c>
      <c r="X204" s="103">
        <f t="shared" si="13"/>
        <v>3.0400121271184521</v>
      </c>
      <c r="Y204" s="103">
        <f t="shared" si="13"/>
        <v>-0.43993944708723648</v>
      </c>
      <c r="Z204" s="103">
        <f t="shared" si="13"/>
        <v>-3.2794150210854149</v>
      </c>
      <c r="AA204" s="102">
        <f t="shared" si="13"/>
        <v>-1.3616540055090547</v>
      </c>
      <c r="AB204" s="82">
        <f t="shared" si="13"/>
        <v>101.84636176020108</v>
      </c>
      <c r="AC204" s="157"/>
      <c r="AN204" s="98"/>
      <c r="AO204" s="157"/>
      <c r="AZ204" s="98"/>
    </row>
    <row r="205" spans="2:52" x14ac:dyDescent="0.2">
      <c r="B205" s="81" t="s">
        <v>60</v>
      </c>
      <c r="C205" s="183">
        <f t="shared" ref="C205:AB205" si="14">C94</f>
        <v>99.319749999999999</v>
      </c>
      <c r="D205" s="103">
        <f t="shared" si="14"/>
        <v>98.121930000000006</v>
      </c>
      <c r="E205" s="103">
        <f t="shared" si="14"/>
        <v>98.340469999999996</v>
      </c>
      <c r="F205" s="103">
        <f t="shared" si="14"/>
        <v>98.159540000000007</v>
      </c>
      <c r="G205" s="103">
        <f t="shared" si="14"/>
        <v>97.965149999999994</v>
      </c>
      <c r="H205" s="103">
        <f t="shared" si="14"/>
        <v>99.498729999999995</v>
      </c>
      <c r="I205" s="103">
        <f t="shared" si="14"/>
        <v>101.1025390625</v>
      </c>
      <c r="J205" s="103">
        <f t="shared" si="14"/>
        <v>100.81436157226563</v>
      </c>
      <c r="K205" s="103">
        <f t="shared" si="14"/>
        <v>101.79412841796875</v>
      </c>
      <c r="L205" s="103">
        <f t="shared" si="14"/>
        <v>101.1836</v>
      </c>
      <c r="M205" s="103">
        <f t="shared" si="14"/>
        <v>100.59010000000001</v>
      </c>
      <c r="N205" s="103">
        <f t="shared" si="14"/>
        <v>99.524410000000003</v>
      </c>
      <c r="O205" s="103">
        <f t="shared" si="14"/>
        <v>99.503680000000003</v>
      </c>
      <c r="P205" s="170">
        <f t="shared" si="14"/>
        <v>-1.2060239781110937</v>
      </c>
      <c r="Q205" s="103">
        <f t="shared" si="14"/>
        <v>0.22272289181428676</v>
      </c>
      <c r="R205" s="103">
        <f t="shared" si="14"/>
        <v>-0.18398325735070148</v>
      </c>
      <c r="S205" s="103">
        <f t="shared" si="14"/>
        <v>-0.19803475036661</v>
      </c>
      <c r="T205" s="103">
        <f t="shared" si="14"/>
        <v>1.565434238604239</v>
      </c>
      <c r="U205" s="103">
        <f t="shared" si="14"/>
        <v>1.6118889783819406</v>
      </c>
      <c r="V205" s="103">
        <f t="shared" si="14"/>
        <v>-0.28503486945686718</v>
      </c>
      <c r="W205" s="103">
        <f t="shared" si="14"/>
        <v>0.97185245278849453</v>
      </c>
      <c r="X205" s="103">
        <f t="shared" si="14"/>
        <v>-0.59976781319047157</v>
      </c>
      <c r="Y205" s="103">
        <f t="shared" si="14"/>
        <v>-0.58655750536647411</v>
      </c>
      <c r="Z205" s="103">
        <f t="shared" si="14"/>
        <v>-1.0594382548580858</v>
      </c>
      <c r="AA205" s="102">
        <f t="shared" si="14"/>
        <v>-2.0829060930881538E-2</v>
      </c>
      <c r="AB205" s="82">
        <f t="shared" si="14"/>
        <v>99.723280307561325</v>
      </c>
      <c r="AC205" s="157"/>
      <c r="AN205" s="98"/>
      <c r="AO205" s="157"/>
      <c r="AZ205" s="98"/>
    </row>
    <row r="206" spans="2:52" x14ac:dyDescent="0.2">
      <c r="B206" s="81" t="s">
        <v>62</v>
      </c>
      <c r="C206" s="183">
        <f t="shared" ref="C206:AB206" si="15">C116</f>
        <v>102.31789999999999</v>
      </c>
      <c r="D206" s="103">
        <f t="shared" si="15"/>
        <v>101.44</v>
      </c>
      <c r="E206" s="103">
        <f t="shared" si="15"/>
        <v>102.7329</v>
      </c>
      <c r="F206" s="103">
        <f t="shared" si="15"/>
        <v>102.5279</v>
      </c>
      <c r="G206" s="103">
        <f t="shared" si="15"/>
        <v>102.2368</v>
      </c>
      <c r="H206" s="103">
        <f t="shared" si="15"/>
        <v>102.8796</v>
      </c>
      <c r="I206" s="103">
        <f t="shared" si="15"/>
        <v>104.30786895751953</v>
      </c>
      <c r="J206" s="103">
        <f t="shared" si="15"/>
        <v>103.44520568847656</v>
      </c>
      <c r="K206" s="103">
        <f t="shared" si="15"/>
        <v>103.93502044677734</v>
      </c>
      <c r="L206" s="103">
        <f t="shared" si="15"/>
        <v>104.92</v>
      </c>
      <c r="M206" s="103">
        <f t="shared" si="15"/>
        <v>105.05459999999999</v>
      </c>
      <c r="N206" s="103">
        <f t="shared" si="15"/>
        <v>105.5219</v>
      </c>
      <c r="O206" s="103">
        <f t="shared" si="15"/>
        <v>105.0723</v>
      </c>
      <c r="P206" s="170">
        <f t="shared" si="15"/>
        <v>-0.85801213668380305</v>
      </c>
      <c r="Q206" s="103">
        <f t="shared" si="15"/>
        <v>1.2745465299684573</v>
      </c>
      <c r="R206" s="103">
        <f t="shared" si="15"/>
        <v>-0.1995465912088516</v>
      </c>
      <c r="S206" s="103">
        <f t="shared" si="15"/>
        <v>-0.28392271762125249</v>
      </c>
      <c r="T206" s="103">
        <f t="shared" si="15"/>
        <v>0.62873642367522653</v>
      </c>
      <c r="U206" s="103">
        <f t="shared" si="15"/>
        <v>1.3882917094540947</v>
      </c>
      <c r="V206" s="103">
        <f t="shared" si="15"/>
        <v>-0.82703565671953028</v>
      </c>
      <c r="W206" s="103">
        <f t="shared" si="15"/>
        <v>0.47350165243602477</v>
      </c>
      <c r="X206" s="103">
        <f t="shared" si="15"/>
        <v>0.94768784283545937</v>
      </c>
      <c r="Y206" s="103">
        <f t="shared" si="15"/>
        <v>0.12828821959587478</v>
      </c>
      <c r="Z206" s="103">
        <f t="shared" si="15"/>
        <v>0.44481631456405402</v>
      </c>
      <c r="AA206" s="102">
        <f t="shared" si="15"/>
        <v>-0.42607269201938536</v>
      </c>
      <c r="AB206" s="82">
        <f t="shared" si="15"/>
        <v>103.68114364162626</v>
      </c>
      <c r="AC206" s="157"/>
      <c r="AN206" s="98"/>
      <c r="AO206" s="157"/>
      <c r="AZ206" s="98"/>
    </row>
    <row r="207" spans="2:52" x14ac:dyDescent="0.2">
      <c r="B207" s="81" t="s">
        <v>82</v>
      </c>
      <c r="C207" s="183">
        <f t="shared" ref="C207:AB207" si="16">C136</f>
        <v>109.04430000000001</v>
      </c>
      <c r="D207" s="103">
        <f t="shared" si="16"/>
        <v>108.42610000000001</v>
      </c>
      <c r="E207" s="103">
        <f t="shared" si="16"/>
        <v>109.64490000000001</v>
      </c>
      <c r="F207" s="103">
        <f t="shared" si="16"/>
        <v>110.0909</v>
      </c>
      <c r="G207" s="103">
        <f t="shared" si="16"/>
        <v>110.1461</v>
      </c>
      <c r="H207" s="103">
        <f t="shared" si="16"/>
        <v>110.5629</v>
      </c>
      <c r="I207" s="103">
        <f t="shared" si="16"/>
        <v>112.36292266845703</v>
      </c>
      <c r="J207" s="103">
        <f t="shared" si="16"/>
        <v>111.95124053955078</v>
      </c>
      <c r="K207" s="103">
        <f t="shared" si="16"/>
        <v>112.01628112792969</v>
      </c>
      <c r="L207" s="103">
        <f t="shared" si="16"/>
        <v>112.77460000000001</v>
      </c>
      <c r="M207" s="103">
        <f t="shared" si="16"/>
        <v>112.8828</v>
      </c>
      <c r="N207" s="103">
        <f t="shared" si="16"/>
        <v>114.1634</v>
      </c>
      <c r="O207" s="103">
        <f t="shared" si="16"/>
        <v>113.3711</v>
      </c>
      <c r="P207" s="170">
        <f t="shared" si="16"/>
        <v>-0.56692555227554453</v>
      </c>
      <c r="Q207" s="103">
        <f t="shared" si="16"/>
        <v>1.1240835924191699</v>
      </c>
      <c r="R207" s="103">
        <f t="shared" si="16"/>
        <v>0.40676766543632936</v>
      </c>
      <c r="S207" s="103">
        <f t="shared" si="16"/>
        <v>5.0140383991773389E-2</v>
      </c>
      <c r="T207" s="103">
        <f t="shared" si="16"/>
        <v>0.37840649827819139</v>
      </c>
      <c r="U207" s="103">
        <f t="shared" si="16"/>
        <v>1.6280530525673913</v>
      </c>
      <c r="V207" s="103">
        <f t="shared" si="16"/>
        <v>-0.366386098838829</v>
      </c>
      <c r="W207" s="103">
        <f t="shared" si="16"/>
        <v>5.8097246681182005E-2</v>
      </c>
      <c r="X207" s="103">
        <f t="shared" si="16"/>
        <v>0.67697201195625389</v>
      </c>
      <c r="Y207" s="103">
        <f t="shared" si="16"/>
        <v>9.5943590134654894E-2</v>
      </c>
      <c r="Z207" s="103">
        <f t="shared" si="16"/>
        <v>1.1344509526694877</v>
      </c>
      <c r="AA207" s="102">
        <f t="shared" si="16"/>
        <v>-0.69400525912858002</v>
      </c>
      <c r="AB207" s="82">
        <f t="shared" si="16"/>
        <v>111.54546915367941</v>
      </c>
      <c r="AC207" s="157"/>
      <c r="AN207" s="98"/>
      <c r="AO207" s="157"/>
      <c r="AZ207" s="98"/>
    </row>
    <row r="208" spans="2:52" x14ac:dyDescent="0.2">
      <c r="B208" s="81" t="s">
        <v>85</v>
      </c>
      <c r="C208" s="183">
        <f t="shared" ref="C208:AB208" si="17">C158</f>
        <v>95.102400000000003</v>
      </c>
      <c r="D208" s="103">
        <f t="shared" si="17"/>
        <v>93.935940000000002</v>
      </c>
      <c r="E208" s="103">
        <f t="shared" si="17"/>
        <v>95.311959999999999</v>
      </c>
      <c r="F208" s="103">
        <f t="shared" si="17"/>
        <v>94.401700000000005</v>
      </c>
      <c r="G208" s="103">
        <f t="shared" si="17"/>
        <v>93.731189999999998</v>
      </c>
      <c r="H208" s="103">
        <f t="shared" si="17"/>
        <v>94.61739</v>
      </c>
      <c r="I208" s="103">
        <f t="shared" si="17"/>
        <v>95.638748168945313</v>
      </c>
      <c r="J208" s="103">
        <f t="shared" si="17"/>
        <v>94.301292419433594</v>
      </c>
      <c r="K208" s="103">
        <f t="shared" si="17"/>
        <v>95.238525390625</v>
      </c>
      <c r="L208" s="103">
        <f t="shared" si="17"/>
        <v>96.46069</v>
      </c>
      <c r="M208" s="103">
        <f t="shared" si="17"/>
        <v>96.616910000000004</v>
      </c>
      <c r="N208" s="103">
        <f t="shared" si="17"/>
        <v>96.208460000000002</v>
      </c>
      <c r="O208" s="103">
        <f t="shared" si="17"/>
        <v>96.130390000000006</v>
      </c>
      <c r="P208" s="170">
        <f t="shared" si="17"/>
        <v>-1.2265305607429471</v>
      </c>
      <c r="Q208" s="103">
        <f t="shared" si="17"/>
        <v>1.4648493430735847</v>
      </c>
      <c r="R208" s="103">
        <f t="shared" si="17"/>
        <v>-0.95503229605182172</v>
      </c>
      <c r="S208" s="103">
        <f t="shared" si="17"/>
        <v>-0.71027322601182741</v>
      </c>
      <c r="T208" s="103">
        <f t="shared" si="17"/>
        <v>0.94546969904041789</v>
      </c>
      <c r="U208" s="103">
        <f t="shared" si="17"/>
        <v>1.0794613642854789</v>
      </c>
      <c r="V208" s="103">
        <f t="shared" si="17"/>
        <v>-1.3984454785513407</v>
      </c>
      <c r="W208" s="103">
        <f t="shared" si="17"/>
        <v>0.99387075950431136</v>
      </c>
      <c r="X208" s="103">
        <f t="shared" si="17"/>
        <v>1.2832670438378142</v>
      </c>
      <c r="Y208" s="103">
        <f t="shared" si="17"/>
        <v>0.16195198271959768</v>
      </c>
      <c r="Z208" s="103">
        <f t="shared" si="17"/>
        <v>-0.42275208346034038</v>
      </c>
      <c r="AA208" s="102">
        <f t="shared" si="17"/>
        <v>-8.1146709967082675E-2</v>
      </c>
      <c r="AB208" s="82">
        <f t="shared" si="17"/>
        <v>95.220078438741368</v>
      </c>
      <c r="AC208" s="157"/>
      <c r="AN208" s="98"/>
      <c r="AO208" s="157"/>
      <c r="AZ208" s="98"/>
    </row>
    <row r="209" spans="2:52" x14ac:dyDescent="0.2">
      <c r="B209" s="81" t="s">
        <v>63</v>
      </c>
      <c r="C209" s="183">
        <f t="shared" ref="C209:AB209" si="18">C178</f>
        <v>102.64109999999999</v>
      </c>
      <c r="D209" s="103">
        <f t="shared" si="18"/>
        <v>102.2516</v>
      </c>
      <c r="E209" s="103">
        <f t="shared" si="18"/>
        <v>101.9768</v>
      </c>
      <c r="F209" s="103">
        <f t="shared" si="18"/>
        <v>101.3408</v>
      </c>
      <c r="G209" s="103">
        <f t="shared" si="18"/>
        <v>99.544359999999998</v>
      </c>
      <c r="H209" s="103">
        <f t="shared" si="18"/>
        <v>99.434539999999998</v>
      </c>
      <c r="I209" s="103">
        <f t="shared" si="18"/>
        <v>99.171012878417969</v>
      </c>
      <c r="J209" s="103">
        <f t="shared" si="18"/>
        <v>97.479385375976563</v>
      </c>
      <c r="K209" s="103">
        <f t="shared" si="18"/>
        <v>98.050979614257813</v>
      </c>
      <c r="L209" s="103">
        <f t="shared" si="18"/>
        <v>99.700869999999995</v>
      </c>
      <c r="M209" s="103">
        <f t="shared" si="18"/>
        <v>99.737110000000001</v>
      </c>
      <c r="N209" s="103">
        <f t="shared" si="18"/>
        <v>98.070419999999999</v>
      </c>
      <c r="O209" s="103">
        <f t="shared" si="18"/>
        <v>97.133679999999998</v>
      </c>
      <c r="P209" s="170">
        <f t="shared" si="18"/>
        <v>-0.37947761666622648</v>
      </c>
      <c r="Q209" s="103">
        <f t="shared" si="18"/>
        <v>-0.26874885087372624</v>
      </c>
      <c r="R209" s="103">
        <f t="shared" si="18"/>
        <v>-0.62367126640568804</v>
      </c>
      <c r="S209" s="103">
        <f t="shared" si="18"/>
        <v>-1.772672013641104</v>
      </c>
      <c r="T209" s="103">
        <f t="shared" si="18"/>
        <v>-0.11032267423287381</v>
      </c>
      <c r="U209" s="103">
        <f t="shared" si="18"/>
        <v>-0.26502573610943403</v>
      </c>
      <c r="V209" s="103">
        <f t="shared" si="18"/>
        <v>-1.7057681003170893</v>
      </c>
      <c r="W209" s="103">
        <f t="shared" si="18"/>
        <v>0.58637447915435592</v>
      </c>
      <c r="X209" s="103">
        <f t="shared" si="18"/>
        <v>1.682686284454284</v>
      </c>
      <c r="Y209" s="103">
        <f t="shared" si="18"/>
        <v>3.6348729955923649E-2</v>
      </c>
      <c r="Z209" s="103">
        <f t="shared" si="18"/>
        <v>-1.6710831103889041</v>
      </c>
      <c r="AA209" s="102">
        <f t="shared" si="18"/>
        <v>-0.95517078442205139</v>
      </c>
      <c r="AB209" s="82">
        <f t="shared" si="18"/>
        <v>99.480109025593293</v>
      </c>
      <c r="AC209" s="157"/>
      <c r="AN209" s="98"/>
      <c r="AO209" s="157"/>
      <c r="AZ209" s="98"/>
    </row>
    <row r="210" spans="2:52" x14ac:dyDescent="0.2">
      <c r="B210" s="81" t="s">
        <v>279</v>
      </c>
      <c r="C210" s="183">
        <f t="shared" ref="C210:AB210" si="19">C198</f>
        <v>102.6508</v>
      </c>
      <c r="D210" s="103">
        <f t="shared" si="19"/>
        <v>102.2758</v>
      </c>
      <c r="E210" s="103">
        <f t="shared" si="19"/>
        <v>101.9543</v>
      </c>
      <c r="F210" s="103">
        <f t="shared" si="19"/>
        <v>101.30540000000001</v>
      </c>
      <c r="G210" s="103">
        <f t="shared" si="19"/>
        <v>99.464079999999996</v>
      </c>
      <c r="H210" s="103">
        <f t="shared" si="19"/>
        <v>99.331829999999997</v>
      </c>
      <c r="I210" s="103">
        <f t="shared" si="19"/>
        <v>99.017326354980469</v>
      </c>
      <c r="J210" s="103">
        <f t="shared" si="19"/>
        <v>97.301383972167969</v>
      </c>
      <c r="K210" s="103">
        <f t="shared" si="19"/>
        <v>97.875282287597656</v>
      </c>
      <c r="L210" s="103">
        <f t="shared" si="19"/>
        <v>99.544300000000007</v>
      </c>
      <c r="M210" s="103">
        <f t="shared" si="19"/>
        <v>99.577569999999994</v>
      </c>
      <c r="N210" s="103">
        <f t="shared" si="19"/>
        <v>97.847459999999998</v>
      </c>
      <c r="O210" s="103">
        <f t="shared" si="19"/>
        <v>96.896150000000006</v>
      </c>
      <c r="P210" s="170">
        <f t="shared" si="19"/>
        <v>-0.3653161982176466</v>
      </c>
      <c r="Q210" s="103">
        <f t="shared" si="19"/>
        <v>-0.31434611120128153</v>
      </c>
      <c r="R210" s="103">
        <f t="shared" si="19"/>
        <v>-0.63646163035791292</v>
      </c>
      <c r="S210" s="103">
        <f t="shared" si="19"/>
        <v>-1.8175931391613973</v>
      </c>
      <c r="T210" s="103">
        <f t="shared" si="19"/>
        <v>-0.13296257302133505</v>
      </c>
      <c r="U210" s="103">
        <f t="shared" si="19"/>
        <v>-0.31661919952499396</v>
      </c>
      <c r="V210" s="103">
        <f t="shared" si="19"/>
        <v>-1.7329718403633607</v>
      </c>
      <c r="W210" s="103">
        <f t="shared" si="19"/>
        <v>0.58981516192395067</v>
      </c>
      <c r="X210" s="103">
        <f t="shared" si="19"/>
        <v>1.705249449496445</v>
      </c>
      <c r="Y210" s="103">
        <f t="shared" si="19"/>
        <v>3.3422305445904459E-2</v>
      </c>
      <c r="Z210" s="103">
        <f t="shared" si="19"/>
        <v>-1.7374495079564567</v>
      </c>
      <c r="AA210" s="102">
        <f t="shared" si="19"/>
        <v>-0.97223780770598678</v>
      </c>
      <c r="AB210" s="82">
        <f t="shared" si="19"/>
        <v>0</v>
      </c>
      <c r="AC210" s="157"/>
      <c r="AN210" s="98"/>
      <c r="AO210" s="157"/>
      <c r="AZ210" s="98"/>
    </row>
    <row r="211" spans="2:52" x14ac:dyDescent="0.2">
      <c r="B211" s="48" t="s">
        <v>280</v>
      </c>
      <c r="C211" s="14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10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11"/>
      <c r="AB211" s="7"/>
      <c r="AC211" s="157"/>
      <c r="AN211" s="98"/>
      <c r="AO211" s="157"/>
      <c r="AZ211" s="98"/>
    </row>
    <row r="212" spans="2:52" x14ac:dyDescent="0.2">
      <c r="B212" s="104" t="s">
        <v>49</v>
      </c>
      <c r="C212" s="184">
        <f t="shared" ref="C212:AB212" si="20">C7</f>
        <v>124.8766</v>
      </c>
      <c r="D212" s="106">
        <f t="shared" si="20"/>
        <v>128.7132</v>
      </c>
      <c r="E212" s="106">
        <f t="shared" si="20"/>
        <v>130.1003</v>
      </c>
      <c r="F212" s="106">
        <f t="shared" si="20"/>
        <v>131.04150000000001</v>
      </c>
      <c r="G212" s="106">
        <f t="shared" si="20"/>
        <v>130.67429999999999</v>
      </c>
      <c r="H212" s="106">
        <f t="shared" si="20"/>
        <v>131.59119999999999</v>
      </c>
      <c r="I212" s="106">
        <f t="shared" si="20"/>
        <v>130.04765319824219</v>
      </c>
      <c r="J212" s="106">
        <f t="shared" si="20"/>
        <v>129.95576477050781</v>
      </c>
      <c r="K212" s="106">
        <f t="shared" si="20"/>
        <v>130.35186767578125</v>
      </c>
      <c r="L212" s="106">
        <f t="shared" si="20"/>
        <v>131.31630000000001</v>
      </c>
      <c r="M212" s="106">
        <f t="shared" si="20"/>
        <v>132.19550000000001</v>
      </c>
      <c r="N212" s="106">
        <f t="shared" si="20"/>
        <v>135.03550000000001</v>
      </c>
      <c r="O212" s="106">
        <f t="shared" si="20"/>
        <v>134.94880000000001</v>
      </c>
      <c r="P212" s="171">
        <f t="shared" si="20"/>
        <v>3.0723129873811463</v>
      </c>
      <c r="Q212" s="106">
        <f t="shared" si="20"/>
        <v>1.0776672478036471</v>
      </c>
      <c r="R212" s="106">
        <f t="shared" si="20"/>
        <v>0.72344183679823115</v>
      </c>
      <c r="S212" s="106">
        <f t="shared" si="20"/>
        <v>-0.28021657261251226</v>
      </c>
      <c r="T212" s="106">
        <f t="shared" si="20"/>
        <v>0.70166819336319253</v>
      </c>
      <c r="U212" s="106">
        <f t="shared" si="20"/>
        <v>-1.1729863408478676</v>
      </c>
      <c r="V212" s="106">
        <f t="shared" si="20"/>
        <v>-7.0657505517844305E-2</v>
      </c>
      <c r="W212" s="106">
        <f t="shared" si="20"/>
        <v>0.30479825652438403</v>
      </c>
      <c r="X212" s="106">
        <f t="shared" si="20"/>
        <v>0.73986843565414395</v>
      </c>
      <c r="Y212" s="106">
        <f t="shared" si="20"/>
        <v>0.66952845914787207</v>
      </c>
      <c r="Z212" s="106">
        <f t="shared" si="20"/>
        <v>2.1483333396371309</v>
      </c>
      <c r="AA212" s="105">
        <f t="shared" si="20"/>
        <v>-6.4205338596152517E-2</v>
      </c>
      <c r="AB212" s="84">
        <f t="shared" si="20"/>
        <v>131.3309904703776</v>
      </c>
      <c r="AC212" s="157"/>
      <c r="AN212" s="98"/>
      <c r="AO212" s="157"/>
      <c r="AZ212" s="98"/>
    </row>
    <row r="213" spans="2:52" x14ac:dyDescent="0.2">
      <c r="B213" s="104" t="s">
        <v>52</v>
      </c>
      <c r="C213" s="184">
        <f t="shared" ref="C213:AB213" si="21">C29</f>
        <v>120.3002</v>
      </c>
      <c r="D213" s="106">
        <f t="shared" si="21"/>
        <v>121.1268</v>
      </c>
      <c r="E213" s="106">
        <f t="shared" si="21"/>
        <v>120.8725</v>
      </c>
      <c r="F213" s="106">
        <f t="shared" si="21"/>
        <v>122.0568</v>
      </c>
      <c r="G213" s="106">
        <f t="shared" si="21"/>
        <v>120.21299999999999</v>
      </c>
      <c r="H213" s="106">
        <f>H29</f>
        <v>120.21550000000001</v>
      </c>
      <c r="I213" s="106">
        <f t="shared" si="21"/>
        <v>118.97299957275391</v>
      </c>
      <c r="J213" s="106">
        <f t="shared" si="21"/>
        <v>118.89595794677734</v>
      </c>
      <c r="K213" s="106">
        <f t="shared" si="21"/>
        <v>119.454833984375</v>
      </c>
      <c r="L213" s="106">
        <f t="shared" si="21"/>
        <v>118.599</v>
      </c>
      <c r="M213" s="106">
        <f t="shared" si="21"/>
        <v>120.89149999999999</v>
      </c>
      <c r="N213" s="106">
        <f t="shared" si="21"/>
        <v>119.63630000000001</v>
      </c>
      <c r="O213" s="106">
        <f t="shared" si="21"/>
        <v>118.1328</v>
      </c>
      <c r="P213" s="171">
        <f t="shared" si="21"/>
        <v>0.687114402137319</v>
      </c>
      <c r="Q213" s="106">
        <f t="shared" si="21"/>
        <v>-0.20994528048293246</v>
      </c>
      <c r="R213" s="106">
        <f t="shared" si="21"/>
        <v>0.97979275683053901</v>
      </c>
      <c r="S213" s="106">
        <f t="shared" si="21"/>
        <v>-1.510608175865664</v>
      </c>
      <c r="T213" s="106">
        <f t="shared" si="21"/>
        <v>2.0796419688485748E-3</v>
      </c>
      <c r="U213" s="106">
        <f t="shared" si="21"/>
        <v>-1.0335609195537176</v>
      </c>
      <c r="V213" s="106">
        <f t="shared" si="21"/>
        <v>-6.4755554834481838E-2</v>
      </c>
      <c r="W213" s="106">
        <f t="shared" si="21"/>
        <v>0.47005469929249555</v>
      </c>
      <c r="X213" s="106">
        <f t="shared" si="21"/>
        <v>-0.71644985458432053</v>
      </c>
      <c r="Y213" s="106">
        <f t="shared" si="21"/>
        <v>1.9329842578773766</v>
      </c>
      <c r="Z213" s="106">
        <f t="shared" si="21"/>
        <v>-1.0382863973066658</v>
      </c>
      <c r="AA213" s="105">
        <f t="shared" si="21"/>
        <v>-1.2567255924832199</v>
      </c>
      <c r="AB213" s="84">
        <f t="shared" si="21"/>
        <v>119.92233262532551</v>
      </c>
      <c r="AC213" s="157"/>
      <c r="AN213" s="98"/>
      <c r="AO213" s="157"/>
      <c r="AZ213" s="98"/>
    </row>
    <row r="214" spans="2:52" x14ac:dyDescent="0.2">
      <c r="B214" s="104" t="s">
        <v>53</v>
      </c>
      <c r="C214" s="184">
        <f t="shared" ref="C214:AB214" si="22">C52</f>
        <v>140.30869999999999</v>
      </c>
      <c r="D214" s="106">
        <f t="shared" si="22"/>
        <v>141.03489999999999</v>
      </c>
      <c r="E214" s="106">
        <f t="shared" si="22"/>
        <v>140.0316</v>
      </c>
      <c r="F214" s="106">
        <f t="shared" si="22"/>
        <v>138.53120000000001</v>
      </c>
      <c r="G214" s="106">
        <f t="shared" si="22"/>
        <v>135.65979999999999</v>
      </c>
      <c r="H214" s="106">
        <f t="shared" si="22"/>
        <v>135.52209999999999</v>
      </c>
      <c r="I214" s="106">
        <f t="shared" si="22"/>
        <v>134.60838317871094</v>
      </c>
      <c r="J214" s="106">
        <f t="shared" si="22"/>
        <v>132.01243591308594</v>
      </c>
      <c r="K214" s="106">
        <f t="shared" si="22"/>
        <v>132.20370483398438</v>
      </c>
      <c r="L214" s="106">
        <f t="shared" si="22"/>
        <v>135.41489999999999</v>
      </c>
      <c r="M214" s="106">
        <f t="shared" si="22"/>
        <v>134.9237</v>
      </c>
      <c r="N214" s="106">
        <f t="shared" si="22"/>
        <v>131.14769999999999</v>
      </c>
      <c r="O214" s="106">
        <f t="shared" si="22"/>
        <v>129.65780000000001</v>
      </c>
      <c r="P214" s="171">
        <f t="shared" si="22"/>
        <v>0.51757303716733583</v>
      </c>
      <c r="Q214" s="106">
        <f t="shared" si="22"/>
        <v>-0.71138420348438292</v>
      </c>
      <c r="R214" s="106">
        <f t="shared" si="22"/>
        <v>-1.0714724390780259</v>
      </c>
      <c r="S214" s="106">
        <f t="shared" si="22"/>
        <v>-2.0727460673119285</v>
      </c>
      <c r="T214" s="106">
        <f t="shared" si="22"/>
        <v>-0.10150390904305866</v>
      </c>
      <c r="U214" s="106">
        <f t="shared" si="22"/>
        <v>-0.67421979240954588</v>
      </c>
      <c r="V214" s="106">
        <f t="shared" si="22"/>
        <v>-1.9285182722821408</v>
      </c>
      <c r="W214" s="106">
        <f t="shared" si="22"/>
        <v>0.1448870476296375</v>
      </c>
      <c r="X214" s="106">
        <f t="shared" si="22"/>
        <v>2.428975171344927</v>
      </c>
      <c r="Y214" s="106">
        <f t="shared" si="22"/>
        <v>-0.36273704001553164</v>
      </c>
      <c r="Z214" s="106">
        <f t="shared" si="22"/>
        <v>-2.7986187749076037</v>
      </c>
      <c r="AA214" s="105">
        <f t="shared" si="22"/>
        <v>-1.1360473725425435</v>
      </c>
      <c r="AB214" s="84">
        <f t="shared" si="22"/>
        <v>135.0623519938151</v>
      </c>
      <c r="AC214" s="157"/>
      <c r="AN214" s="98"/>
      <c r="AO214" s="157"/>
      <c r="AZ214" s="98"/>
    </row>
    <row r="215" spans="2:52" x14ac:dyDescent="0.2">
      <c r="B215" s="104" t="s">
        <v>60</v>
      </c>
      <c r="C215" s="184">
        <f t="shared" ref="C215:AB215" si="23">C73</f>
        <v>121.72110000000001</v>
      </c>
      <c r="D215" s="106">
        <f t="shared" si="23"/>
        <v>121.2766</v>
      </c>
      <c r="E215" s="106">
        <f t="shared" si="23"/>
        <v>121.4961</v>
      </c>
      <c r="F215" s="106">
        <f t="shared" si="23"/>
        <v>121.5341</v>
      </c>
      <c r="G215" s="106">
        <f t="shared" si="23"/>
        <v>121.8215</v>
      </c>
      <c r="H215" s="106">
        <f t="shared" si="23"/>
        <v>124.58839999999999</v>
      </c>
      <c r="I215" s="106">
        <f t="shared" si="23"/>
        <v>126.51251983642578</v>
      </c>
      <c r="J215" s="106">
        <f t="shared" si="23"/>
        <v>126.82694244384766</v>
      </c>
      <c r="K215" s="106">
        <f t="shared" si="23"/>
        <v>128.04203796386719</v>
      </c>
      <c r="L215" s="106">
        <f t="shared" si="23"/>
        <v>126.6712</v>
      </c>
      <c r="M215" s="106">
        <f t="shared" si="23"/>
        <v>126.2482</v>
      </c>
      <c r="N215" s="106">
        <f t="shared" si="23"/>
        <v>125.42829999999999</v>
      </c>
      <c r="O215" s="106">
        <f t="shared" si="23"/>
        <v>125.70010000000001</v>
      </c>
      <c r="P215" s="171">
        <f t="shared" si="23"/>
        <v>-0.36517908563100809</v>
      </c>
      <c r="Q215" s="106">
        <f t="shared" si="23"/>
        <v>0.18099122171960333</v>
      </c>
      <c r="R215" s="106">
        <f t="shared" si="23"/>
        <v>3.1276724108836994E-2</v>
      </c>
      <c r="S215" s="106">
        <f t="shared" si="23"/>
        <v>0.23647684065624808</v>
      </c>
      <c r="T215" s="106">
        <f t="shared" si="23"/>
        <v>2.2712739541049753</v>
      </c>
      <c r="U215" s="106">
        <f t="shared" si="23"/>
        <v>1.5443812075809533</v>
      </c>
      <c r="V215" s="106">
        <f t="shared" si="23"/>
        <v>0.24853082353304429</v>
      </c>
      <c r="W215" s="106">
        <f t="shared" si="23"/>
        <v>0.95807365265271771</v>
      </c>
      <c r="X215" s="106">
        <f t="shared" si="23"/>
        <v>-1.0706155460084383</v>
      </c>
      <c r="Y215" s="106">
        <f t="shared" si="23"/>
        <v>-0.33393541704823343</v>
      </c>
      <c r="Z215" s="106">
        <f t="shared" si="23"/>
        <v>-0.64943500184557412</v>
      </c>
      <c r="AA215" s="105">
        <f t="shared" si="23"/>
        <v>0.21669750765976512</v>
      </c>
      <c r="AB215" s="84">
        <f t="shared" si="23"/>
        <v>124.67883335367839</v>
      </c>
      <c r="AC215" s="157"/>
      <c r="AN215" s="98"/>
      <c r="AO215" s="157"/>
      <c r="AZ215" s="98"/>
    </row>
    <row r="216" spans="2:52" x14ac:dyDescent="0.2">
      <c r="B216" s="104" t="s">
        <v>62</v>
      </c>
      <c r="C216" s="184">
        <f t="shared" ref="C216:AB216" si="24">C97</f>
        <v>127.6695</v>
      </c>
      <c r="D216" s="106">
        <f t="shared" si="24"/>
        <v>128.1037</v>
      </c>
      <c r="E216" s="106">
        <f t="shared" si="24"/>
        <v>129.6926</v>
      </c>
      <c r="F216" s="106">
        <f t="shared" si="24"/>
        <v>129.8845</v>
      </c>
      <c r="G216" s="106">
        <f t="shared" si="24"/>
        <v>130.1052</v>
      </c>
      <c r="H216" s="106">
        <f t="shared" si="24"/>
        <v>131.62790000000001</v>
      </c>
      <c r="I216" s="106">
        <f t="shared" si="24"/>
        <v>133.70913696289063</v>
      </c>
      <c r="J216" s="106">
        <f t="shared" si="24"/>
        <v>133.22096252441406</v>
      </c>
      <c r="K216" s="106">
        <f t="shared" si="24"/>
        <v>133.63510131835938</v>
      </c>
      <c r="L216" s="106">
        <f t="shared" si="24"/>
        <v>134.74340000000001</v>
      </c>
      <c r="M216" s="106">
        <f t="shared" si="24"/>
        <v>135.11429999999999</v>
      </c>
      <c r="N216" s="106">
        <f t="shared" si="24"/>
        <v>135.9598</v>
      </c>
      <c r="O216" s="106">
        <f t="shared" si="24"/>
        <v>135.68989999999999</v>
      </c>
      <c r="P216" s="171">
        <f t="shared" si="24"/>
        <v>0.34009689080007688</v>
      </c>
      <c r="Q216" s="106">
        <f t="shared" si="24"/>
        <v>1.2403232693513111</v>
      </c>
      <c r="R216" s="106">
        <f t="shared" si="24"/>
        <v>0.1479652655587165</v>
      </c>
      <c r="S216" s="106">
        <f t="shared" si="24"/>
        <v>0.16992019833004993</v>
      </c>
      <c r="T216" s="106">
        <f t="shared" si="24"/>
        <v>1.1703606004986846</v>
      </c>
      <c r="U216" s="106">
        <f t="shared" si="24"/>
        <v>1.5811518400662881</v>
      </c>
      <c r="V216" s="106">
        <f t="shared" si="24"/>
        <v>-0.36510177955306783</v>
      </c>
      <c r="W216" s="106">
        <f t="shared" si="24"/>
        <v>0.31086608751187894</v>
      </c>
      <c r="X216" s="106">
        <f t="shared" si="24"/>
        <v>0.82934698346980673</v>
      </c>
      <c r="Y216" s="106">
        <f t="shared" si="24"/>
        <v>0.27526394613760491</v>
      </c>
      <c r="Z216" s="106">
        <f t="shared" si="24"/>
        <v>0.62576648067600216</v>
      </c>
      <c r="AA216" s="105">
        <f t="shared" si="24"/>
        <v>-0.19851456092168929</v>
      </c>
      <c r="AB216" s="84">
        <f t="shared" si="24"/>
        <v>132.6238750671387</v>
      </c>
      <c r="AC216" s="157"/>
      <c r="AN216" s="98"/>
      <c r="AO216" s="157"/>
      <c r="AZ216" s="98"/>
    </row>
    <row r="217" spans="2:52" x14ac:dyDescent="0.2">
      <c r="B217" s="104" t="s">
        <v>82</v>
      </c>
      <c r="C217" s="184">
        <f t="shared" ref="C217:AB217" si="25">C119</f>
        <v>136.70400000000001</v>
      </c>
      <c r="D217" s="106">
        <f t="shared" si="25"/>
        <v>137.65969999999999</v>
      </c>
      <c r="E217" s="106">
        <f t="shared" si="25"/>
        <v>139.12950000000001</v>
      </c>
      <c r="F217" s="106">
        <f t="shared" si="25"/>
        <v>140.23439999999999</v>
      </c>
      <c r="G217" s="106">
        <f t="shared" si="25"/>
        <v>141.00149999999999</v>
      </c>
      <c r="H217" s="106">
        <f t="shared" si="25"/>
        <v>142.2936</v>
      </c>
      <c r="I217" s="106">
        <f t="shared" si="25"/>
        <v>144.94296264648438</v>
      </c>
      <c r="J217" s="106">
        <f t="shared" si="25"/>
        <v>145.00382995605469</v>
      </c>
      <c r="K217" s="106">
        <f t="shared" si="25"/>
        <v>144.92733764648438</v>
      </c>
      <c r="L217" s="106">
        <f t="shared" si="25"/>
        <v>145.79249999999999</v>
      </c>
      <c r="M217" s="106">
        <f t="shared" si="25"/>
        <v>146.20500000000001</v>
      </c>
      <c r="N217" s="106">
        <f t="shared" si="25"/>
        <v>148.12190000000001</v>
      </c>
      <c r="O217" s="106">
        <f t="shared" si="25"/>
        <v>147.41290000000001</v>
      </c>
      <c r="P217" s="171">
        <f t="shared" si="25"/>
        <v>0.6991017088014827</v>
      </c>
      <c r="Q217" s="106">
        <f t="shared" si="25"/>
        <v>1.0677053632980609</v>
      </c>
      <c r="R217" s="106">
        <f t="shared" si="25"/>
        <v>0.79415221071015596</v>
      </c>
      <c r="S217" s="106">
        <f t="shared" si="25"/>
        <v>0.5470127158528858</v>
      </c>
      <c r="T217" s="106">
        <f t="shared" si="25"/>
        <v>0.91637323007202409</v>
      </c>
      <c r="U217" s="106">
        <f t="shared" si="25"/>
        <v>1.8618986704141134</v>
      </c>
      <c r="V217" s="106">
        <f t="shared" si="25"/>
        <v>4.199397367002064E-2</v>
      </c>
      <c r="W217" s="106">
        <f t="shared" si="25"/>
        <v>-5.275192358263537E-2</v>
      </c>
      <c r="X217" s="106">
        <f t="shared" si="25"/>
        <v>0.59696284190769566</v>
      </c>
      <c r="Y217" s="106">
        <f t="shared" si="25"/>
        <v>0.28293636503936948</v>
      </c>
      <c r="Z217" s="106">
        <f t="shared" si="25"/>
        <v>1.3111042713997456</v>
      </c>
      <c r="AA217" s="105">
        <f t="shared" si="25"/>
        <v>-0.47865980655122781</v>
      </c>
      <c r="AB217" s="84">
        <f t="shared" si="25"/>
        <v>143.56042752075194</v>
      </c>
      <c r="AC217" s="157"/>
      <c r="AN217" s="98"/>
      <c r="AO217" s="157"/>
      <c r="AZ217" s="98"/>
    </row>
    <row r="218" spans="2:52" x14ac:dyDescent="0.2">
      <c r="B218" s="104" t="s">
        <v>85</v>
      </c>
      <c r="C218" s="184">
        <f t="shared" ref="C218:AB218" si="26">C119</f>
        <v>136.70400000000001</v>
      </c>
      <c r="D218" s="106">
        <f t="shared" si="26"/>
        <v>137.65969999999999</v>
      </c>
      <c r="E218" s="106">
        <f t="shared" si="26"/>
        <v>139.12950000000001</v>
      </c>
      <c r="F218" s="106">
        <f t="shared" si="26"/>
        <v>140.23439999999999</v>
      </c>
      <c r="G218" s="106">
        <f t="shared" si="26"/>
        <v>141.00149999999999</v>
      </c>
      <c r="H218" s="106">
        <f t="shared" si="26"/>
        <v>142.2936</v>
      </c>
      <c r="I218" s="106">
        <f t="shared" si="26"/>
        <v>144.94296264648438</v>
      </c>
      <c r="J218" s="106">
        <f t="shared" si="26"/>
        <v>145.00382995605469</v>
      </c>
      <c r="K218" s="106">
        <f t="shared" si="26"/>
        <v>144.92733764648438</v>
      </c>
      <c r="L218" s="106">
        <f t="shared" si="26"/>
        <v>145.79249999999999</v>
      </c>
      <c r="M218" s="106">
        <f t="shared" si="26"/>
        <v>146.20500000000001</v>
      </c>
      <c r="N218" s="106">
        <f t="shared" si="26"/>
        <v>148.12190000000001</v>
      </c>
      <c r="O218" s="106">
        <f t="shared" si="26"/>
        <v>147.41290000000001</v>
      </c>
      <c r="P218" s="171">
        <f t="shared" si="26"/>
        <v>0.6991017088014827</v>
      </c>
      <c r="Q218" s="106">
        <f t="shared" si="26"/>
        <v>1.0677053632980609</v>
      </c>
      <c r="R218" s="106">
        <f t="shared" si="26"/>
        <v>0.79415221071015596</v>
      </c>
      <c r="S218" s="106">
        <f t="shared" si="26"/>
        <v>0.5470127158528858</v>
      </c>
      <c r="T218" s="106">
        <f t="shared" si="26"/>
        <v>0.91637323007202409</v>
      </c>
      <c r="U218" s="106">
        <f t="shared" si="26"/>
        <v>1.8618986704141134</v>
      </c>
      <c r="V218" s="106">
        <f t="shared" si="26"/>
        <v>4.199397367002064E-2</v>
      </c>
      <c r="W218" s="106">
        <f t="shared" si="26"/>
        <v>-5.275192358263537E-2</v>
      </c>
      <c r="X218" s="106">
        <f t="shared" si="26"/>
        <v>0.59696284190769566</v>
      </c>
      <c r="Y218" s="106">
        <f t="shared" si="26"/>
        <v>0.28293636503936948</v>
      </c>
      <c r="Z218" s="106">
        <f t="shared" si="26"/>
        <v>1.3111042713997456</v>
      </c>
      <c r="AA218" s="105">
        <f t="shared" si="26"/>
        <v>-0.47865980655122781</v>
      </c>
      <c r="AB218" s="84">
        <f t="shared" si="26"/>
        <v>143.56042752075194</v>
      </c>
      <c r="AC218" s="157"/>
      <c r="AN218" s="98"/>
      <c r="AO218" s="157"/>
      <c r="AZ218" s="98"/>
    </row>
    <row r="219" spans="2:52" x14ac:dyDescent="0.2">
      <c r="B219" s="104" t="s">
        <v>63</v>
      </c>
      <c r="C219" s="184">
        <f t="shared" ref="C219:AB219" si="27">C161</f>
        <v>131.3476</v>
      </c>
      <c r="D219" s="106">
        <f t="shared" si="27"/>
        <v>132.4631</v>
      </c>
      <c r="E219" s="106">
        <f t="shared" si="27"/>
        <v>132.2653</v>
      </c>
      <c r="F219" s="106">
        <f t="shared" si="27"/>
        <v>131.88890000000001</v>
      </c>
      <c r="G219" s="106">
        <f t="shared" si="27"/>
        <v>130.19399999999999</v>
      </c>
      <c r="H219" s="106">
        <f t="shared" si="27"/>
        <v>130.75810000000001</v>
      </c>
      <c r="I219" s="106">
        <f t="shared" si="27"/>
        <v>130.20205688476563</v>
      </c>
      <c r="J219" s="106">
        <f t="shared" si="27"/>
        <v>128.93751525878906</v>
      </c>
      <c r="K219" s="106">
        <f t="shared" si="27"/>
        <v>129.38261413574219</v>
      </c>
      <c r="L219" s="106">
        <f t="shared" si="27"/>
        <v>130.8246</v>
      </c>
      <c r="M219" s="106">
        <f t="shared" si="27"/>
        <v>131.0309</v>
      </c>
      <c r="N219" s="106">
        <f t="shared" si="27"/>
        <v>129.40989999999999</v>
      </c>
      <c r="O219" s="106">
        <f t="shared" si="27"/>
        <v>128.47499999999999</v>
      </c>
      <c r="P219" s="171">
        <f t="shared" si="27"/>
        <v>0.84927322615715639</v>
      </c>
      <c r="Q219" s="106">
        <f t="shared" si="27"/>
        <v>-0.14932460436151718</v>
      </c>
      <c r="R219" s="106">
        <f t="shared" si="27"/>
        <v>-0.28457955336735308</v>
      </c>
      <c r="S219" s="106">
        <f t="shared" si="27"/>
        <v>-1.2850967746338153</v>
      </c>
      <c r="T219" s="106">
        <f t="shared" si="27"/>
        <v>0.43327649507659705</v>
      </c>
      <c r="U219" s="106">
        <f t="shared" si="27"/>
        <v>-0.4252456369696318</v>
      </c>
      <c r="V219" s="106">
        <f t="shared" si="27"/>
        <v>-0.9712147843376514</v>
      </c>
      <c r="W219" s="106">
        <f t="shared" si="27"/>
        <v>0.34520509881066963</v>
      </c>
      <c r="X219" s="106">
        <f t="shared" si="27"/>
        <v>1.1145128531295188</v>
      </c>
      <c r="Y219" s="106">
        <f t="shared" si="27"/>
        <v>0.15769205485818327</v>
      </c>
      <c r="Z219" s="106">
        <f t="shared" si="27"/>
        <v>-1.2371127726360798</v>
      </c>
      <c r="AA219" s="105">
        <f t="shared" si="27"/>
        <v>-0.72243313687747157</v>
      </c>
      <c r="AB219" s="84">
        <f t="shared" si="27"/>
        <v>130.48599885660803</v>
      </c>
      <c r="AC219" s="157"/>
      <c r="AN219" s="98"/>
      <c r="AO219" s="157"/>
      <c r="AZ219" s="98"/>
    </row>
    <row r="220" spans="2:52" x14ac:dyDescent="0.2">
      <c r="B220" s="104" t="s">
        <v>279</v>
      </c>
      <c r="C220" s="184">
        <f t="shared" ref="C220:AB220" si="28">C181</f>
        <v>131.46039999999999</v>
      </c>
      <c r="D220" s="106">
        <f t="shared" si="28"/>
        <v>132.5968</v>
      </c>
      <c r="E220" s="106">
        <f t="shared" si="28"/>
        <v>132.3442</v>
      </c>
      <c r="F220" s="106">
        <f t="shared" si="28"/>
        <v>131.9504</v>
      </c>
      <c r="G220" s="106">
        <f t="shared" si="28"/>
        <v>130.19669999999999</v>
      </c>
      <c r="H220" s="106">
        <f t="shared" si="28"/>
        <v>130.73140000000001</v>
      </c>
      <c r="I220" s="106">
        <f t="shared" si="28"/>
        <v>130.09451293945313</v>
      </c>
      <c r="J220" s="106">
        <f t="shared" si="28"/>
        <v>128.80613708496094</v>
      </c>
      <c r="K220" s="106">
        <f t="shared" si="28"/>
        <v>129.25218200683594</v>
      </c>
      <c r="L220" s="106">
        <f t="shared" si="28"/>
        <v>130.70439999999999</v>
      </c>
      <c r="M220" s="106">
        <f t="shared" si="28"/>
        <v>130.90559999999999</v>
      </c>
      <c r="N220" s="106">
        <f t="shared" si="28"/>
        <v>129.209</v>
      </c>
      <c r="O220" s="106">
        <f t="shared" si="28"/>
        <v>128.25370000000001</v>
      </c>
      <c r="P220" s="171">
        <f t="shared" si="28"/>
        <v>0.86444282841069175</v>
      </c>
      <c r="Q220" s="106">
        <f t="shared" si="28"/>
        <v>-0.19050233489797719</v>
      </c>
      <c r="R220" s="106">
        <f t="shared" si="28"/>
        <v>-0.29755742979291788</v>
      </c>
      <c r="S220" s="106">
        <f t="shared" si="28"/>
        <v>-1.3290600104281678</v>
      </c>
      <c r="T220" s="106">
        <f t="shared" si="28"/>
        <v>0.41068629235611581</v>
      </c>
      <c r="U220" s="106">
        <f t="shared" si="28"/>
        <v>-0.48717221765152269</v>
      </c>
      <c r="V220" s="106">
        <f t="shared" si="28"/>
        <v>-0.99033835123531022</v>
      </c>
      <c r="W220" s="106">
        <f t="shared" si="28"/>
        <v>0.34629166899150726</v>
      </c>
      <c r="X220" s="106">
        <f t="shared" si="28"/>
        <v>1.1235539474971878</v>
      </c>
      <c r="Y220" s="106">
        <f t="shared" si="28"/>
        <v>0.15393513913839171</v>
      </c>
      <c r="Z220" s="106">
        <f t="shared" si="28"/>
        <v>-1.2960484501808858</v>
      </c>
      <c r="AA220" s="105">
        <f t="shared" si="28"/>
        <v>-0.73934478248418767</v>
      </c>
      <c r="AB220" s="84">
        <f t="shared" si="28"/>
        <v>0</v>
      </c>
      <c r="AC220" s="157"/>
      <c r="AN220" s="98"/>
      <c r="AO220" s="157"/>
      <c r="AZ220" s="98"/>
    </row>
    <row r="221" spans="2:52" x14ac:dyDescent="0.2">
      <c r="B221" s="48" t="s">
        <v>281</v>
      </c>
      <c r="C221" s="14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10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11"/>
      <c r="AB221" s="7"/>
      <c r="AC221" s="157"/>
      <c r="AN221" s="98"/>
      <c r="AO221" s="157"/>
      <c r="AZ221" s="98"/>
    </row>
    <row r="222" spans="2:52" x14ac:dyDescent="0.2">
      <c r="B222" s="85" t="s">
        <v>49</v>
      </c>
      <c r="C222" s="185">
        <f t="shared" ref="C222:AB222" si="29">C10</f>
        <v>129.8792</v>
      </c>
      <c r="D222" s="110">
        <f t="shared" si="29"/>
        <v>131.61750000000001</v>
      </c>
      <c r="E222" s="110">
        <f t="shared" si="29"/>
        <v>131.79740000000001</v>
      </c>
      <c r="F222" s="110">
        <f t="shared" si="29"/>
        <v>132.33109999999999</v>
      </c>
      <c r="G222" s="110">
        <f t="shared" si="29"/>
        <v>133.0016</v>
      </c>
      <c r="H222" s="110">
        <f t="shared" si="29"/>
        <v>133.61429999999999</v>
      </c>
      <c r="I222" s="110">
        <f t="shared" si="29"/>
        <v>133.15093994140625</v>
      </c>
      <c r="J222" s="110">
        <f t="shared" si="29"/>
        <v>134.24588012695313</v>
      </c>
      <c r="K222" s="110">
        <f t="shared" si="29"/>
        <v>133.72846984863281</v>
      </c>
      <c r="L222" s="110">
        <f t="shared" si="29"/>
        <v>132.83179999999999</v>
      </c>
      <c r="M222" s="110">
        <f t="shared" si="29"/>
        <v>132.9297</v>
      </c>
      <c r="N222" s="110">
        <f t="shared" si="29"/>
        <v>133.46469999999999</v>
      </c>
      <c r="O222" s="110">
        <f t="shared" si="29"/>
        <v>133.81370000000001</v>
      </c>
      <c r="P222" s="172">
        <f t="shared" si="29"/>
        <v>1.3383975263167693</v>
      </c>
      <c r="Q222" s="110">
        <f t="shared" si="29"/>
        <v>0.13668395160218322</v>
      </c>
      <c r="R222" s="110">
        <f t="shared" si="29"/>
        <v>0.40493970290763082</v>
      </c>
      <c r="S222" s="110">
        <f t="shared" si="29"/>
        <v>0.50668361405595819</v>
      </c>
      <c r="T222" s="110">
        <f t="shared" si="29"/>
        <v>0.46067114982074625</v>
      </c>
      <c r="U222" s="110">
        <f t="shared" si="29"/>
        <v>-0.34678927225135026</v>
      </c>
      <c r="V222" s="110">
        <f t="shared" si="29"/>
        <v>0.82233004590783132</v>
      </c>
      <c r="W222" s="110">
        <f t="shared" si="29"/>
        <v>-0.38541985633451842</v>
      </c>
      <c r="X222" s="110">
        <f t="shared" si="29"/>
        <v>-0.67051529838617441</v>
      </c>
      <c r="Y222" s="110">
        <f t="shared" si="29"/>
        <v>7.3702230941694591E-2</v>
      </c>
      <c r="Z222" s="110">
        <f t="shared" si="29"/>
        <v>0.40246837238028565</v>
      </c>
      <c r="AA222" s="109">
        <f t="shared" si="29"/>
        <v>0.26149236464774434</v>
      </c>
      <c r="AB222" s="88">
        <f t="shared" si="29"/>
        <v>133.04392415974931</v>
      </c>
      <c r="AC222" s="157"/>
      <c r="AN222" s="98"/>
      <c r="AO222" s="157"/>
      <c r="AZ222" s="98"/>
    </row>
    <row r="223" spans="2:52" x14ac:dyDescent="0.2">
      <c r="B223" s="85" t="s">
        <v>52</v>
      </c>
      <c r="C223" s="185">
        <f t="shared" ref="C223:AB223" si="30">C33</f>
        <v>127.8366</v>
      </c>
      <c r="D223" s="110">
        <f t="shared" si="30"/>
        <v>129.4093</v>
      </c>
      <c r="E223" s="110">
        <f t="shared" si="30"/>
        <v>129.54349999999999</v>
      </c>
      <c r="F223" s="110">
        <f t="shared" si="30"/>
        <v>130.03749999999999</v>
      </c>
      <c r="G223" s="110">
        <f t="shared" si="30"/>
        <v>130.58529999999999</v>
      </c>
      <c r="H223" s="110">
        <f>H33</f>
        <v>131.40180000000001</v>
      </c>
      <c r="I223" s="110">
        <f t="shared" si="30"/>
        <v>131.20774841308594</v>
      </c>
      <c r="J223" s="110">
        <f t="shared" si="30"/>
        <v>132.12588500976563</v>
      </c>
      <c r="K223" s="110">
        <f t="shared" si="30"/>
        <v>131.7840576171875</v>
      </c>
      <c r="L223" s="110">
        <f t="shared" si="30"/>
        <v>131.1559</v>
      </c>
      <c r="M223" s="110">
        <f t="shared" si="30"/>
        <v>131.40620000000001</v>
      </c>
      <c r="N223" s="110">
        <f t="shared" si="30"/>
        <v>131.90719999999999</v>
      </c>
      <c r="O223" s="110">
        <f t="shared" si="30"/>
        <v>132.20009999999999</v>
      </c>
      <c r="P223" s="172">
        <f t="shared" si="30"/>
        <v>1.2302423562579086</v>
      </c>
      <c r="Q223" s="110">
        <f t="shared" si="30"/>
        <v>0.10370197505124652</v>
      </c>
      <c r="R223" s="110">
        <f t="shared" si="30"/>
        <v>0.38133908687043333</v>
      </c>
      <c r="S223" s="110">
        <f t="shared" si="30"/>
        <v>0.42126309718350113</v>
      </c>
      <c r="T223" s="110">
        <f t="shared" si="30"/>
        <v>0.6252618020558357</v>
      </c>
      <c r="U223" s="110">
        <f t="shared" si="30"/>
        <v>-0.14767802793726653</v>
      </c>
      <c r="V223" s="110">
        <f t="shared" si="30"/>
        <v>0.69975790895297274</v>
      </c>
      <c r="W223" s="110">
        <f t="shared" si="30"/>
        <v>-0.25871341755089095</v>
      </c>
      <c r="X223" s="110">
        <f t="shared" si="30"/>
        <v>-0.47665675844660893</v>
      </c>
      <c r="Y223" s="110">
        <f t="shared" si="30"/>
        <v>0.19084158623440498</v>
      </c>
      <c r="Z223" s="110">
        <f t="shared" si="30"/>
        <v>0.38126054935001263</v>
      </c>
      <c r="AA223" s="109">
        <f t="shared" si="30"/>
        <v>0.22205004730598715</v>
      </c>
      <c r="AB223" s="88">
        <f t="shared" si="30"/>
        <v>131.06370758666992</v>
      </c>
      <c r="AC223" s="157"/>
      <c r="AN223" s="98"/>
      <c r="AO223" s="157"/>
      <c r="AZ223" s="98"/>
    </row>
    <row r="224" spans="2:52" x14ac:dyDescent="0.2">
      <c r="B224" s="85" t="s">
        <v>53</v>
      </c>
      <c r="C224" s="185">
        <f t="shared" ref="C224:AB224" si="31">C54</f>
        <v>129.17830000000001</v>
      </c>
      <c r="D224" s="110">
        <f t="shared" si="31"/>
        <v>130.87020000000001</v>
      </c>
      <c r="E224" s="110">
        <f t="shared" si="31"/>
        <v>131.0986</v>
      </c>
      <c r="F224" s="110">
        <f t="shared" si="31"/>
        <v>131.54679999999999</v>
      </c>
      <c r="G224" s="110">
        <f t="shared" si="31"/>
        <v>132.25110000000001</v>
      </c>
      <c r="H224" s="110">
        <f t="shared" si="31"/>
        <v>132.92179999999999</v>
      </c>
      <c r="I224" s="110">
        <f t="shared" si="31"/>
        <v>132.73086547851563</v>
      </c>
      <c r="J224" s="110">
        <f t="shared" si="31"/>
        <v>133.80937194824219</v>
      </c>
      <c r="K224" s="110">
        <f t="shared" si="31"/>
        <v>133.47381591796875</v>
      </c>
      <c r="L224" s="110">
        <f t="shared" si="31"/>
        <v>132.6824</v>
      </c>
      <c r="M224" s="110">
        <f t="shared" si="31"/>
        <v>132.7852</v>
      </c>
      <c r="N224" s="110">
        <f t="shared" si="31"/>
        <v>133.4452</v>
      </c>
      <c r="O224" s="110">
        <f t="shared" si="31"/>
        <v>133.75049999999999</v>
      </c>
      <c r="P224" s="172">
        <f t="shared" si="31"/>
        <v>1.3097401034074638</v>
      </c>
      <c r="Q224" s="110">
        <f t="shared" si="31"/>
        <v>0.17452407041480297</v>
      </c>
      <c r="R224" s="110">
        <f t="shared" si="31"/>
        <v>0.34188008109925333</v>
      </c>
      <c r="S224" s="110">
        <f t="shared" si="31"/>
        <v>0.53539880863693967</v>
      </c>
      <c r="T224" s="110">
        <f t="shared" si="31"/>
        <v>0.50714133946710638</v>
      </c>
      <c r="U224" s="110">
        <f t="shared" si="31"/>
        <v>-0.14364424908808446</v>
      </c>
      <c r="V224" s="110">
        <f t="shared" si="31"/>
        <v>0.81255137291418778</v>
      </c>
      <c r="W224" s="110">
        <f t="shared" si="31"/>
        <v>-0.25077169512702846</v>
      </c>
      <c r="X224" s="110">
        <f t="shared" si="31"/>
        <v>-0.59293720833990582</v>
      </c>
      <c r="Y224" s="110">
        <f t="shared" si="31"/>
        <v>7.7478248810695316E-2</v>
      </c>
      <c r="Z224" s="110">
        <f t="shared" si="31"/>
        <v>0.4970433451920821</v>
      </c>
      <c r="AA224" s="109">
        <f t="shared" si="31"/>
        <v>0.22878305102018531</v>
      </c>
      <c r="AB224" s="88">
        <f t="shared" si="31"/>
        <v>132.61382111206055</v>
      </c>
      <c r="AC224" s="157"/>
      <c r="AN224" s="98"/>
      <c r="AO224" s="157"/>
      <c r="AZ224" s="98"/>
    </row>
    <row r="225" spans="2:52" x14ac:dyDescent="0.2">
      <c r="B225" s="85" t="s">
        <v>60</v>
      </c>
      <c r="C225" s="185">
        <f t="shared" ref="C225:AB225" si="32">C78</f>
        <v>122.5548</v>
      </c>
      <c r="D225" s="110">
        <f t="shared" si="32"/>
        <v>123.5979</v>
      </c>
      <c r="E225" s="110">
        <f t="shared" si="32"/>
        <v>123.54640000000001</v>
      </c>
      <c r="F225" s="110">
        <f t="shared" si="32"/>
        <v>123.8128</v>
      </c>
      <c r="G225" s="110">
        <f t="shared" si="32"/>
        <v>124.3519</v>
      </c>
      <c r="H225" s="110">
        <f t="shared" si="32"/>
        <v>125.2161</v>
      </c>
      <c r="I225" s="110">
        <f t="shared" si="32"/>
        <v>125.13288116455078</v>
      </c>
      <c r="J225" s="110">
        <f t="shared" si="32"/>
        <v>125.80245208740234</v>
      </c>
      <c r="K225" s="110">
        <f t="shared" si="32"/>
        <v>125.78528594970703</v>
      </c>
      <c r="L225" s="110">
        <f t="shared" si="32"/>
        <v>125.1895</v>
      </c>
      <c r="M225" s="110">
        <f t="shared" si="32"/>
        <v>125.5076</v>
      </c>
      <c r="N225" s="110">
        <f t="shared" si="32"/>
        <v>126.0277</v>
      </c>
      <c r="O225" s="110">
        <f t="shared" si="32"/>
        <v>126.3271</v>
      </c>
      <c r="P225" s="172">
        <f t="shared" si="32"/>
        <v>0.85112945392591344</v>
      </c>
      <c r="Q225" s="110">
        <f t="shared" si="32"/>
        <v>-4.1667374607489378E-2</v>
      </c>
      <c r="R225" s="110">
        <f t="shared" si="32"/>
        <v>0.21562748894341735</v>
      </c>
      <c r="S225" s="110">
        <f t="shared" si="32"/>
        <v>0.4354154013155383</v>
      </c>
      <c r="T225" s="110">
        <f t="shared" si="32"/>
        <v>0.69496324543492838</v>
      </c>
      <c r="U225" s="110">
        <f t="shared" si="32"/>
        <v>-6.6460172013995039E-2</v>
      </c>
      <c r="V225" s="110">
        <f t="shared" si="32"/>
        <v>0.53508791344064965</v>
      </c>
      <c r="W225" s="110">
        <f t="shared" si="32"/>
        <v>-1.3645312480384864E-2</v>
      </c>
      <c r="X225" s="110">
        <f t="shared" si="32"/>
        <v>-0.47365313455283642</v>
      </c>
      <c r="Y225" s="110">
        <f t="shared" si="32"/>
        <v>0.25409479229488191</v>
      </c>
      <c r="Z225" s="110">
        <f t="shared" si="32"/>
        <v>0.4143972157861352</v>
      </c>
      <c r="AA225" s="109">
        <f t="shared" si="32"/>
        <v>0.2375668206275332</v>
      </c>
      <c r="AB225" s="88">
        <f t="shared" si="32"/>
        <v>125.02480160013835</v>
      </c>
      <c r="AC225" s="157"/>
      <c r="AN225" s="98"/>
      <c r="AO225" s="157"/>
      <c r="AZ225" s="98"/>
    </row>
    <row r="226" spans="2:52" x14ac:dyDescent="0.2">
      <c r="B226" s="85" t="s">
        <v>62</v>
      </c>
      <c r="C226" s="185">
        <f t="shared" ref="C226:AB226" si="33">C100</f>
        <v>124.7773</v>
      </c>
      <c r="D226" s="110">
        <f t="shared" si="33"/>
        <v>126.2852</v>
      </c>
      <c r="E226" s="110">
        <f t="shared" si="33"/>
        <v>126.2424</v>
      </c>
      <c r="F226" s="110">
        <f t="shared" si="33"/>
        <v>126.682</v>
      </c>
      <c r="G226" s="110">
        <f t="shared" si="33"/>
        <v>127.2587</v>
      </c>
      <c r="H226" s="110">
        <f t="shared" si="33"/>
        <v>127.9436</v>
      </c>
      <c r="I226" s="110">
        <f t="shared" si="33"/>
        <v>128.18701171875</v>
      </c>
      <c r="J226" s="110">
        <f t="shared" si="33"/>
        <v>128.78408813476563</v>
      </c>
      <c r="K226" s="110">
        <f t="shared" si="33"/>
        <v>128.57562255859375</v>
      </c>
      <c r="L226" s="110">
        <f t="shared" si="33"/>
        <v>128.42490000000001</v>
      </c>
      <c r="M226" s="110">
        <f t="shared" si="33"/>
        <v>128.61340000000001</v>
      </c>
      <c r="N226" s="110">
        <f t="shared" si="33"/>
        <v>128.8451</v>
      </c>
      <c r="O226" s="110">
        <f t="shared" si="33"/>
        <v>129.1396</v>
      </c>
      <c r="P226" s="172">
        <f t="shared" si="33"/>
        <v>1.2084730155244634</v>
      </c>
      <c r="Q226" s="110">
        <f t="shared" si="33"/>
        <v>-3.3891540734781053E-2</v>
      </c>
      <c r="R226" s="110">
        <f t="shared" si="33"/>
        <v>0.34821898189514666</v>
      </c>
      <c r="S226" s="110">
        <f t="shared" si="33"/>
        <v>0.45523436636617864</v>
      </c>
      <c r="T226" s="110">
        <f t="shared" si="33"/>
        <v>0.53819503106663746</v>
      </c>
      <c r="U226" s="110">
        <f t="shared" si="33"/>
        <v>0.19024923384209641</v>
      </c>
      <c r="V226" s="110">
        <f t="shared" si="33"/>
        <v>0.46578542397543871</v>
      </c>
      <c r="W226" s="110">
        <f t="shared" si="33"/>
        <v>-0.16187215298968222</v>
      </c>
      <c r="X226" s="110">
        <f t="shared" si="33"/>
        <v>-0.11722483282167701</v>
      </c>
      <c r="Y226" s="110">
        <f t="shared" si="33"/>
        <v>0.14677838954907091</v>
      </c>
      <c r="Z226" s="110">
        <f t="shared" si="33"/>
        <v>0.18015230139315913</v>
      </c>
      <c r="AA226" s="109">
        <f t="shared" si="33"/>
        <v>0.22856903366911069</v>
      </c>
      <c r="AB226" s="88">
        <f t="shared" si="33"/>
        <v>127.91513520100911</v>
      </c>
      <c r="AC226" s="157"/>
      <c r="AN226" s="98"/>
      <c r="AO226" s="157"/>
      <c r="AZ226" s="98"/>
    </row>
    <row r="227" spans="2:52" x14ac:dyDescent="0.2">
      <c r="B227" s="85" t="s">
        <v>82</v>
      </c>
      <c r="C227" s="185">
        <f t="shared" ref="C227:AB227" si="34">C122</f>
        <v>125.3656</v>
      </c>
      <c r="D227" s="110">
        <f t="shared" si="34"/>
        <v>126.96169999999999</v>
      </c>
      <c r="E227" s="110">
        <f t="shared" si="34"/>
        <v>126.89100000000001</v>
      </c>
      <c r="F227" s="110">
        <f t="shared" si="34"/>
        <v>127.3805</v>
      </c>
      <c r="G227" s="110">
        <f t="shared" si="34"/>
        <v>128.01310000000001</v>
      </c>
      <c r="H227" s="110">
        <f t="shared" si="34"/>
        <v>128.69919999999999</v>
      </c>
      <c r="I227" s="110">
        <f t="shared" si="34"/>
        <v>128.995361328125</v>
      </c>
      <c r="J227" s="110">
        <f t="shared" si="34"/>
        <v>129.52409362792969</v>
      </c>
      <c r="K227" s="110">
        <f t="shared" si="34"/>
        <v>129.38059997558594</v>
      </c>
      <c r="L227" s="110">
        <f t="shared" si="34"/>
        <v>129.27780000000001</v>
      </c>
      <c r="M227" s="110">
        <f t="shared" si="34"/>
        <v>129.51929999999999</v>
      </c>
      <c r="N227" s="110">
        <f t="shared" si="34"/>
        <v>129.7456</v>
      </c>
      <c r="O227" s="110">
        <f t="shared" si="34"/>
        <v>130.02690000000001</v>
      </c>
      <c r="P227" s="172">
        <f t="shared" si="34"/>
        <v>1.2731562725340866</v>
      </c>
      <c r="Q227" s="110">
        <f t="shared" si="34"/>
        <v>-5.5686084858652653E-2</v>
      </c>
      <c r="R227" s="110">
        <f t="shared" si="34"/>
        <v>0.38576415979068057</v>
      </c>
      <c r="S227" s="110">
        <f t="shared" si="34"/>
        <v>0.49662232445312327</v>
      </c>
      <c r="T227" s="110">
        <f t="shared" si="34"/>
        <v>0.53596077276464815</v>
      </c>
      <c r="U227" s="110">
        <f t="shared" si="34"/>
        <v>0.23011901249192654</v>
      </c>
      <c r="V227" s="110">
        <f t="shared" si="34"/>
        <v>0.40988473876960058</v>
      </c>
      <c r="W227" s="110">
        <f t="shared" si="34"/>
        <v>-0.11078529741034066</v>
      </c>
      <c r="X227" s="110">
        <f t="shared" si="34"/>
        <v>-7.9455479109945729E-2</v>
      </c>
      <c r="Y227" s="110">
        <f t="shared" si="34"/>
        <v>0.18680701558966317</v>
      </c>
      <c r="Z227" s="110">
        <f t="shared" si="34"/>
        <v>0.17472299495133858</v>
      </c>
      <c r="AA227" s="109">
        <f t="shared" si="34"/>
        <v>0.21680889371201478</v>
      </c>
      <c r="AB227" s="88">
        <f t="shared" si="34"/>
        <v>128.70126291097006</v>
      </c>
      <c r="AC227" s="157"/>
      <c r="AN227" s="98"/>
      <c r="AO227" s="157"/>
      <c r="AZ227" s="98"/>
    </row>
    <row r="228" spans="2:52" x14ac:dyDescent="0.2">
      <c r="B228" s="85" t="s">
        <v>85</v>
      </c>
      <c r="C228" s="185">
        <f t="shared" ref="C228:AB228" si="35">C142</f>
        <v>124.1523</v>
      </c>
      <c r="D228" s="110">
        <f t="shared" si="35"/>
        <v>125.56659999999999</v>
      </c>
      <c r="E228" s="110">
        <f t="shared" si="35"/>
        <v>125.5535</v>
      </c>
      <c r="F228" s="110">
        <f t="shared" si="35"/>
        <v>125.94</v>
      </c>
      <c r="G228" s="110">
        <f t="shared" si="35"/>
        <v>126.4572</v>
      </c>
      <c r="H228" s="110">
        <f t="shared" si="35"/>
        <v>127.14100000000001</v>
      </c>
      <c r="I228" s="110">
        <f t="shared" si="35"/>
        <v>127.32829284667969</v>
      </c>
      <c r="J228" s="110">
        <f t="shared" si="35"/>
        <v>127.99794769287109</v>
      </c>
      <c r="K228" s="110">
        <f t="shared" si="35"/>
        <v>127.720458984375</v>
      </c>
      <c r="L228" s="110">
        <f t="shared" si="35"/>
        <v>127.5189</v>
      </c>
      <c r="M228" s="110">
        <f t="shared" si="35"/>
        <v>127.65089999999999</v>
      </c>
      <c r="N228" s="110">
        <f t="shared" si="35"/>
        <v>127.8886</v>
      </c>
      <c r="O228" s="110">
        <f t="shared" si="35"/>
        <v>128.197</v>
      </c>
      <c r="P228" s="172">
        <f t="shared" si="35"/>
        <v>1.1391653638313566</v>
      </c>
      <c r="Q228" s="110">
        <f t="shared" si="35"/>
        <v>-1.043271060934543E-2</v>
      </c>
      <c r="R228" s="110">
        <f t="shared" si="35"/>
        <v>0.30783689821470372</v>
      </c>
      <c r="S228" s="110">
        <f t="shared" si="35"/>
        <v>0.41067174845164567</v>
      </c>
      <c r="T228" s="110">
        <f t="shared" si="35"/>
        <v>0.5407363123649781</v>
      </c>
      <c r="U228" s="110">
        <f t="shared" si="35"/>
        <v>0.14731113227022138</v>
      </c>
      <c r="V228" s="110">
        <f t="shared" si="35"/>
        <v>0.52592776610753778</v>
      </c>
      <c r="W228" s="110">
        <f t="shared" si="35"/>
        <v>-0.21679152947195937</v>
      </c>
      <c r="X228" s="110">
        <f t="shared" si="35"/>
        <v>-0.15781260573112729</v>
      </c>
      <c r="Y228" s="110">
        <f t="shared" si="35"/>
        <v>0.1035140673264832</v>
      </c>
      <c r="Z228" s="110">
        <f t="shared" si="35"/>
        <v>0.18621098636986017</v>
      </c>
      <c r="AA228" s="109">
        <f t="shared" si="35"/>
        <v>0.24114737357356794</v>
      </c>
      <c r="AB228" s="88">
        <f t="shared" si="35"/>
        <v>127.08003329366049</v>
      </c>
      <c r="AC228" s="157"/>
      <c r="AN228" s="98"/>
      <c r="AO228" s="157"/>
      <c r="AZ228" s="98"/>
    </row>
    <row r="229" spans="2:52" x14ac:dyDescent="0.2">
      <c r="B229" s="85" t="s">
        <v>63</v>
      </c>
      <c r="C229" s="185">
        <f t="shared" ref="C229:AB229" si="36">C162</f>
        <v>127.9678</v>
      </c>
      <c r="D229" s="110">
        <f t="shared" si="36"/>
        <v>129.5463</v>
      </c>
      <c r="E229" s="110">
        <f t="shared" si="36"/>
        <v>129.7013</v>
      </c>
      <c r="F229" s="110">
        <f t="shared" si="36"/>
        <v>130.1439</v>
      </c>
      <c r="G229" s="110">
        <f t="shared" si="36"/>
        <v>130.78989999999999</v>
      </c>
      <c r="H229" s="110">
        <f t="shared" si="36"/>
        <v>131.5017</v>
      </c>
      <c r="I229" s="110">
        <f t="shared" si="36"/>
        <v>131.29043579101563</v>
      </c>
      <c r="J229" s="110">
        <f t="shared" si="36"/>
        <v>132.27157592773438</v>
      </c>
      <c r="K229" s="110">
        <f t="shared" si="36"/>
        <v>131.95443725585938</v>
      </c>
      <c r="L229" s="110">
        <f t="shared" si="36"/>
        <v>131.21709999999999</v>
      </c>
      <c r="M229" s="110">
        <f t="shared" si="36"/>
        <v>131.37620000000001</v>
      </c>
      <c r="N229" s="110">
        <f t="shared" si="36"/>
        <v>131.95609999999999</v>
      </c>
      <c r="O229" s="110">
        <f t="shared" si="36"/>
        <v>132.2662</v>
      </c>
      <c r="P229" s="172">
        <f t="shared" si="36"/>
        <v>1.2335134307224205</v>
      </c>
      <c r="Q229" s="110">
        <f t="shared" si="36"/>
        <v>0.11964834194415519</v>
      </c>
      <c r="R229" s="110">
        <f t="shared" si="36"/>
        <v>0.34124561588819757</v>
      </c>
      <c r="S229" s="110">
        <f t="shared" si="36"/>
        <v>0.4963736294977994</v>
      </c>
      <c r="T229" s="110">
        <f t="shared" si="36"/>
        <v>0.54423162644822798</v>
      </c>
      <c r="U229" s="110">
        <f t="shared" si="36"/>
        <v>-0.16065511623376322</v>
      </c>
      <c r="V229" s="110">
        <f t="shared" si="36"/>
        <v>0.74730511084638407</v>
      </c>
      <c r="W229" s="110">
        <f t="shared" si="36"/>
        <v>-0.23976328220982746</v>
      </c>
      <c r="X229" s="110">
        <f t="shared" si="36"/>
        <v>-0.55878170616550904</v>
      </c>
      <c r="Y229" s="110">
        <f t="shared" si="36"/>
        <v>0.12124944081222917</v>
      </c>
      <c r="Z229" s="110">
        <f t="shared" si="36"/>
        <v>0.44140415082791301</v>
      </c>
      <c r="AA229" s="109">
        <f t="shared" si="36"/>
        <v>0.23500239852496824</v>
      </c>
      <c r="AB229" s="88">
        <f t="shared" si="36"/>
        <v>131.16792908121747</v>
      </c>
      <c r="AC229" s="157"/>
      <c r="AN229" s="98"/>
      <c r="AO229" s="157"/>
      <c r="AZ229" s="98"/>
    </row>
    <row r="230" spans="2:52" x14ac:dyDescent="0.2">
      <c r="B230" s="85" t="s">
        <v>279</v>
      </c>
      <c r="C230" s="185">
        <f t="shared" ref="C230:AB230" si="37">C182</f>
        <v>128.06559999999999</v>
      </c>
      <c r="D230" s="110">
        <f t="shared" si="37"/>
        <v>129.6463</v>
      </c>
      <c r="E230" s="110">
        <f t="shared" si="37"/>
        <v>129.8074</v>
      </c>
      <c r="F230" s="110">
        <f t="shared" si="37"/>
        <v>130.2501</v>
      </c>
      <c r="G230" s="110">
        <f t="shared" si="37"/>
        <v>130.8982</v>
      </c>
      <c r="H230" s="110">
        <f t="shared" si="37"/>
        <v>131.61080000000001</v>
      </c>
      <c r="I230" s="110">
        <f t="shared" si="37"/>
        <v>131.38560485839844</v>
      </c>
      <c r="J230" s="110">
        <f t="shared" si="37"/>
        <v>132.37852478027344</v>
      </c>
      <c r="K230" s="110">
        <f t="shared" si="37"/>
        <v>132.05804443359375</v>
      </c>
      <c r="L230" s="110">
        <f t="shared" si="37"/>
        <v>131.30279999999999</v>
      </c>
      <c r="M230" s="110">
        <f t="shared" si="37"/>
        <v>131.46100000000001</v>
      </c>
      <c r="N230" s="110">
        <f t="shared" si="37"/>
        <v>132.0515</v>
      </c>
      <c r="O230" s="110">
        <f t="shared" si="37"/>
        <v>132.3621</v>
      </c>
      <c r="P230" s="172">
        <f t="shared" si="37"/>
        <v>1.2342893017328678</v>
      </c>
      <c r="Q230" s="110">
        <f t="shared" si="37"/>
        <v>0.12426116287160117</v>
      </c>
      <c r="R230" s="110">
        <f t="shared" si="37"/>
        <v>0.34104373094292167</v>
      </c>
      <c r="S230" s="110">
        <f t="shared" si="37"/>
        <v>0.49758119187624378</v>
      </c>
      <c r="T230" s="110">
        <f t="shared" si="37"/>
        <v>0.54439251265487909</v>
      </c>
      <c r="U230" s="110">
        <f t="shared" si="37"/>
        <v>-0.17110688606221849</v>
      </c>
      <c r="V230" s="110">
        <f t="shared" si="37"/>
        <v>0.7557296120416882</v>
      </c>
      <c r="W230" s="110">
        <f t="shared" si="37"/>
        <v>-0.24209391002931341</v>
      </c>
      <c r="X230" s="110">
        <f t="shared" si="37"/>
        <v>-0.57190339053789252</v>
      </c>
      <c r="Y230" s="110">
        <f t="shared" si="37"/>
        <v>0.12048486399377782</v>
      </c>
      <c r="Z230" s="110">
        <f t="shared" si="37"/>
        <v>0.44918264732505575</v>
      </c>
      <c r="AA230" s="109">
        <f t="shared" si="37"/>
        <v>0.23521126227266917</v>
      </c>
      <c r="AB230" s="88">
        <f t="shared" si="37"/>
        <v>0</v>
      </c>
      <c r="AC230" s="157"/>
      <c r="AN230" s="98"/>
      <c r="AO230" s="157"/>
      <c r="AZ230" s="98"/>
    </row>
    <row r="231" spans="2:52" x14ac:dyDescent="0.2">
      <c r="B231" s="48" t="s">
        <v>282</v>
      </c>
      <c r="C231" s="14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10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11"/>
      <c r="AB231" s="7"/>
      <c r="AC231" s="157"/>
      <c r="AN231" s="98"/>
      <c r="AO231" s="157"/>
      <c r="AZ231" s="98"/>
    </row>
    <row r="232" spans="2:52" x14ac:dyDescent="0.2">
      <c r="B232" s="99" t="s">
        <v>49</v>
      </c>
      <c r="C232" s="186">
        <f t="shared" ref="C232:AB232" si="38">C27</f>
        <v>104.99809999999999</v>
      </c>
      <c r="D232" s="101">
        <f t="shared" si="38"/>
        <v>107.6476</v>
      </c>
      <c r="E232" s="101">
        <f t="shared" si="38"/>
        <v>108.35169999999999</v>
      </c>
      <c r="F232" s="101">
        <f t="shared" si="38"/>
        <v>108.9315</v>
      </c>
      <c r="G232" s="101">
        <f>G27</f>
        <v>108.35760000000001</v>
      </c>
      <c r="H232" s="101">
        <f t="shared" si="38"/>
        <v>108.9405</v>
      </c>
      <c r="I232" s="101">
        <f t="shared" si="38"/>
        <v>107.58258056640625</v>
      </c>
      <c r="J232" s="101">
        <f t="shared" si="38"/>
        <v>107.5294189453125</v>
      </c>
      <c r="K232" s="101">
        <f t="shared" si="38"/>
        <v>107.42164611816406</v>
      </c>
      <c r="L232" s="101">
        <f t="shared" si="38"/>
        <v>107.8622</v>
      </c>
      <c r="M232" s="101">
        <f t="shared" si="38"/>
        <v>108.4704</v>
      </c>
      <c r="N232" s="101">
        <f t="shared" si="38"/>
        <v>110.1587</v>
      </c>
      <c r="O232" s="101">
        <f t="shared" si="38"/>
        <v>110.2114</v>
      </c>
      <c r="P232" s="173">
        <f t="shared" si="38"/>
        <v>2.5233789944770462</v>
      </c>
      <c r="Q232" s="101">
        <f t="shared" si="38"/>
        <v>0.65407867894871496</v>
      </c>
      <c r="R232" s="101">
        <f t="shared" si="38"/>
        <v>0.53510927839619116</v>
      </c>
      <c r="S232" s="101">
        <f t="shared" si="38"/>
        <v>-0.52684485204003872</v>
      </c>
      <c r="T232" s="101">
        <f t="shared" si="38"/>
        <v>0.53794103966864815</v>
      </c>
      <c r="U232" s="101">
        <f t="shared" si="38"/>
        <v>-1.2464780624228364</v>
      </c>
      <c r="V232" s="101">
        <f t="shared" si="38"/>
        <v>-4.941471083316834E-2</v>
      </c>
      <c r="W232" s="101">
        <f t="shared" si="38"/>
        <v>-0.10022636428757119</v>
      </c>
      <c r="X232" s="101">
        <f t="shared" si="38"/>
        <v>0.41011648746410811</v>
      </c>
      <c r="Y232" s="101">
        <f t="shared" si="38"/>
        <v>0.56386760143961145</v>
      </c>
      <c r="Z232" s="101">
        <f t="shared" si="38"/>
        <v>1.5564614862672197</v>
      </c>
      <c r="AA232" s="100">
        <f t="shared" si="38"/>
        <v>4.7840070734314698E-2</v>
      </c>
      <c r="AB232" s="87">
        <f t="shared" si="38"/>
        <v>108.4592560223352</v>
      </c>
      <c r="AC232" s="157"/>
      <c r="AN232" s="98"/>
      <c r="AO232" s="157"/>
      <c r="AZ232" s="98"/>
    </row>
    <row r="233" spans="2:52" x14ac:dyDescent="0.2">
      <c r="B233" s="99" t="s">
        <v>52</v>
      </c>
      <c r="C233" s="186">
        <f t="shared" ref="C233:AB233" si="39">C50</f>
        <v>105.27970000000001</v>
      </c>
      <c r="D233" s="101">
        <f t="shared" si="39"/>
        <v>105.7497</v>
      </c>
      <c r="E233" s="101">
        <f t="shared" si="39"/>
        <v>105.3798</v>
      </c>
      <c r="F233" s="101">
        <f t="shared" si="39"/>
        <v>106.319</v>
      </c>
      <c r="G233" s="101">
        <f t="shared" si="39"/>
        <v>104.55</v>
      </c>
      <c r="H233" s="101">
        <f>H50</f>
        <v>104.35080000000001</v>
      </c>
      <c r="I233" s="101">
        <f t="shared" si="39"/>
        <v>103.08735656738281</v>
      </c>
      <c r="J233" s="101">
        <f t="shared" si="39"/>
        <v>103.0863037109375</v>
      </c>
      <c r="K233" s="101">
        <f t="shared" si="39"/>
        <v>103.06651306152344</v>
      </c>
      <c r="L233" s="101">
        <f t="shared" si="39"/>
        <v>102.01479999999999</v>
      </c>
      <c r="M233" s="101">
        <f t="shared" si="39"/>
        <v>103.21429999999999</v>
      </c>
      <c r="N233" s="101">
        <f t="shared" si="39"/>
        <v>101.8875</v>
      </c>
      <c r="O233" s="101">
        <f t="shared" si="39"/>
        <v>100.70569999999999</v>
      </c>
      <c r="P233" s="173">
        <f t="shared" si="39"/>
        <v>0.44642984355008503</v>
      </c>
      <c r="Q233" s="101">
        <f t="shared" si="39"/>
        <v>-0.34978822634957946</v>
      </c>
      <c r="R233" s="101">
        <f t="shared" si="39"/>
        <v>0.89125240321200039</v>
      </c>
      <c r="S233" s="101">
        <f t="shared" si="39"/>
        <v>-1.6638606457923846</v>
      </c>
      <c r="T233" s="101">
        <f t="shared" si="39"/>
        <v>-0.19053084648492635</v>
      </c>
      <c r="U233" s="101">
        <f t="shared" si="39"/>
        <v>-1.210765449442835</v>
      </c>
      <c r="V233" s="101">
        <f t="shared" si="39"/>
        <v>-1.0213245157996683E-3</v>
      </c>
      <c r="W233" s="101">
        <f t="shared" si="39"/>
        <v>-1.919813661139419E-2</v>
      </c>
      <c r="X233" s="101">
        <f t="shared" si="39"/>
        <v>-1.0204216969052258</v>
      </c>
      <c r="Y233" s="101">
        <f t="shared" si="39"/>
        <v>1.1758097844626472</v>
      </c>
      <c r="Z233" s="101">
        <f t="shared" si="39"/>
        <v>-1.2854807909369066</v>
      </c>
      <c r="AA233" s="100">
        <f t="shared" si="39"/>
        <v>-1.1599067599067694</v>
      </c>
      <c r="AB233" s="87">
        <f t="shared" si="39"/>
        <v>103.6057232979708</v>
      </c>
      <c r="AC233" s="157"/>
      <c r="AN233" s="98"/>
      <c r="AO233" s="157"/>
      <c r="AZ233" s="98"/>
    </row>
    <row r="234" spans="2:52" x14ac:dyDescent="0.2">
      <c r="B234" s="99" t="s">
        <v>53</v>
      </c>
      <c r="C234" s="186">
        <f t="shared" ref="C234:AB234" si="40">C71</f>
        <v>115.29649999999999</v>
      </c>
      <c r="D234" s="101">
        <f t="shared" si="40"/>
        <v>115.4174</v>
      </c>
      <c r="E234" s="101">
        <f t="shared" si="40"/>
        <v>113.6947</v>
      </c>
      <c r="F234" s="101">
        <f t="shared" si="40"/>
        <v>112.25790000000001</v>
      </c>
      <c r="G234" s="101">
        <f t="shared" si="40"/>
        <v>109.6493</v>
      </c>
      <c r="H234" s="101">
        <f t="shared" si="40"/>
        <v>109.065</v>
      </c>
      <c r="I234" s="101">
        <f t="shared" si="40"/>
        <v>108.19751739501953</v>
      </c>
      <c r="J234" s="101">
        <f t="shared" si="40"/>
        <v>105.68118286132813</v>
      </c>
      <c r="K234" s="101">
        <f t="shared" si="40"/>
        <v>105.67442321777344</v>
      </c>
      <c r="L234" s="101">
        <f t="shared" si="40"/>
        <v>108.1327</v>
      </c>
      <c r="M234" s="101">
        <f t="shared" si="40"/>
        <v>107.3883</v>
      </c>
      <c r="N234" s="101">
        <f t="shared" si="40"/>
        <v>103.5132</v>
      </c>
      <c r="O234" s="101">
        <f t="shared" si="40"/>
        <v>102.4718</v>
      </c>
      <c r="P234" s="173">
        <f t="shared" si="40"/>
        <v>0.10486007814634964</v>
      </c>
      <c r="Q234" s="101">
        <f t="shared" si="40"/>
        <v>-1.4925825742045853</v>
      </c>
      <c r="R234" s="101">
        <f t="shared" si="40"/>
        <v>-1.2637352488726308</v>
      </c>
      <c r="S234" s="101">
        <f t="shared" si="40"/>
        <v>-2.3237562790681188</v>
      </c>
      <c r="T234" s="101">
        <f t="shared" si="40"/>
        <v>-0.53288073886472498</v>
      </c>
      <c r="U234" s="101">
        <f t="shared" si="40"/>
        <v>-0.79538129095536281</v>
      </c>
      <c r="V234" s="101">
        <f t="shared" si="40"/>
        <v>-2.3256860178265386</v>
      </c>
      <c r="W234" s="101">
        <f t="shared" si="40"/>
        <v>-6.3962603101796406E-3</v>
      </c>
      <c r="X234" s="101">
        <f t="shared" si="40"/>
        <v>2.3262741421929083</v>
      </c>
      <c r="Y234" s="101">
        <f t="shared" si="40"/>
        <v>-0.68841340316111488</v>
      </c>
      <c r="Z234" s="101">
        <f t="shared" si="40"/>
        <v>-3.60849366271745</v>
      </c>
      <c r="AA234" s="100">
        <f t="shared" si="40"/>
        <v>-1.0060552663814817</v>
      </c>
      <c r="AB234" s="87">
        <f t="shared" si="40"/>
        <v>108.39149284872364</v>
      </c>
      <c r="AC234" s="157"/>
      <c r="AN234" s="98"/>
      <c r="AO234" s="157"/>
      <c r="AZ234" s="98"/>
    </row>
    <row r="235" spans="2:52" x14ac:dyDescent="0.2">
      <c r="B235" s="99" t="s">
        <v>60</v>
      </c>
      <c r="C235" s="186">
        <f t="shared" ref="C235:AB235" si="41">C95</f>
        <v>106.7794</v>
      </c>
      <c r="D235" s="101">
        <f t="shared" si="41"/>
        <v>106.1529</v>
      </c>
      <c r="E235" s="101">
        <f t="shared" si="41"/>
        <v>106.43340000000001</v>
      </c>
      <c r="F235" s="101">
        <f t="shared" si="41"/>
        <v>106.4995</v>
      </c>
      <c r="G235" s="101">
        <f t="shared" si="41"/>
        <v>106.55200000000001</v>
      </c>
      <c r="H235" s="101">
        <f t="shared" si="41"/>
        <v>108.05249999999999</v>
      </c>
      <c r="I235" s="101">
        <f t="shared" si="41"/>
        <v>109.51329803466797</v>
      </c>
      <c r="J235" s="101">
        <f t="shared" si="41"/>
        <v>109.78634643554688</v>
      </c>
      <c r="K235" s="101">
        <f t="shared" si="41"/>
        <v>110.386474609375</v>
      </c>
      <c r="L235" s="101">
        <f t="shared" si="41"/>
        <v>109.3567</v>
      </c>
      <c r="M235" s="101">
        <f t="shared" si="41"/>
        <v>108.49639999999999</v>
      </c>
      <c r="N235" s="101">
        <f t="shared" si="41"/>
        <v>107.4439</v>
      </c>
      <c r="O235" s="101">
        <f t="shared" si="41"/>
        <v>107.4847</v>
      </c>
      <c r="P235" s="173">
        <f t="shared" si="41"/>
        <v>-0.5867236564355981</v>
      </c>
      <c r="Q235" s="101">
        <f t="shared" si="41"/>
        <v>0.2642414856306361</v>
      </c>
      <c r="R235" s="101">
        <f t="shared" si="41"/>
        <v>6.2104564920402436E-2</v>
      </c>
      <c r="S235" s="101">
        <f t="shared" si="41"/>
        <v>4.9296006084544153E-2</v>
      </c>
      <c r="T235" s="101">
        <f t="shared" si="41"/>
        <v>1.4082326000450371</v>
      </c>
      <c r="U235" s="101">
        <f t="shared" si="41"/>
        <v>1.3519335829045824</v>
      </c>
      <c r="V235" s="101">
        <f t="shared" si="41"/>
        <v>0.24932899088882243</v>
      </c>
      <c r="W235" s="101">
        <f t="shared" si="41"/>
        <v>0.54663279479880211</v>
      </c>
      <c r="X235" s="101">
        <f t="shared" si="41"/>
        <v>-0.93288114600911332</v>
      </c>
      <c r="Y235" s="101">
        <f t="shared" si="41"/>
        <v>-0.7866916247472806</v>
      </c>
      <c r="Z235" s="101">
        <f t="shared" si="41"/>
        <v>-0.97007826987807433</v>
      </c>
      <c r="AA235" s="100">
        <f t="shared" si="41"/>
        <v>3.7973305138778835E-2</v>
      </c>
      <c r="AB235" s="87">
        <f t="shared" si="41"/>
        <v>108.01959760821238</v>
      </c>
      <c r="AC235" s="157"/>
      <c r="AN235" s="98"/>
      <c r="AO235" s="157"/>
      <c r="AZ235" s="98"/>
    </row>
    <row r="236" spans="2:52" x14ac:dyDescent="0.2">
      <c r="B236" s="99" t="s">
        <v>62</v>
      </c>
      <c r="C236" s="186">
        <f t="shared" ref="C236:AB236" si="42">C117</f>
        <v>112.3463</v>
      </c>
      <c r="D236" s="101">
        <f t="shared" si="42"/>
        <v>112.0215</v>
      </c>
      <c r="E236" s="101">
        <f t="shared" si="42"/>
        <v>113.0844</v>
      </c>
      <c r="F236" s="101">
        <f t="shared" si="42"/>
        <v>113.10039999999999</v>
      </c>
      <c r="G236" s="101">
        <f t="shared" si="42"/>
        <v>113.0496</v>
      </c>
      <c r="H236" s="101">
        <f t="shared" si="42"/>
        <v>114.2514</v>
      </c>
      <c r="I236" s="101">
        <f t="shared" si="42"/>
        <v>115.85700225830078</v>
      </c>
      <c r="J236" s="101">
        <f t="shared" si="42"/>
        <v>115.29705047607422</v>
      </c>
      <c r="K236" s="101">
        <f t="shared" si="42"/>
        <v>115.50126647949219</v>
      </c>
      <c r="L236" s="101">
        <f t="shared" si="42"/>
        <v>116.2064</v>
      </c>
      <c r="M236" s="101">
        <f t="shared" si="42"/>
        <v>116.22880000000001</v>
      </c>
      <c r="N236" s="101">
        <f t="shared" si="42"/>
        <v>116.8416</v>
      </c>
      <c r="O236" s="101">
        <f t="shared" si="42"/>
        <v>116.41719999999999</v>
      </c>
      <c r="P236" s="173">
        <f t="shared" si="42"/>
        <v>-0.28910609428169526</v>
      </c>
      <c r="Q236" s="101">
        <f t="shared" si="42"/>
        <v>0.94883571457264804</v>
      </c>
      <c r="R236" s="101">
        <f t="shared" si="42"/>
        <v>1.4148724315636048E-2</v>
      </c>
      <c r="S236" s="101">
        <f t="shared" si="42"/>
        <v>-4.491584468312694E-2</v>
      </c>
      <c r="T236" s="101">
        <f t="shared" si="42"/>
        <v>1.0630731997282661</v>
      </c>
      <c r="U236" s="101">
        <f t="shared" si="42"/>
        <v>1.4053239245215179</v>
      </c>
      <c r="V236" s="101">
        <f t="shared" si="42"/>
        <v>-0.48331285231958754</v>
      </c>
      <c r="W236" s="101">
        <f t="shared" si="42"/>
        <v>0.17712161982872796</v>
      </c>
      <c r="X236" s="101">
        <f t="shared" si="42"/>
        <v>0.61049851832838087</v>
      </c>
      <c r="Y236" s="101">
        <f t="shared" si="42"/>
        <v>1.9276046758185984E-2</v>
      </c>
      <c r="Z236" s="101">
        <f t="shared" si="42"/>
        <v>0.52723593463925711</v>
      </c>
      <c r="AA236" s="100">
        <f t="shared" si="42"/>
        <v>-0.36322679593569901</v>
      </c>
      <c r="AB236" s="87">
        <f t="shared" si="42"/>
        <v>114.82992224009188</v>
      </c>
      <c r="AC236" s="157"/>
      <c r="AN236" s="98"/>
      <c r="AO236" s="157"/>
      <c r="AZ236" s="98"/>
    </row>
    <row r="237" spans="2:52" x14ac:dyDescent="0.2">
      <c r="B237" s="99" t="s">
        <v>82</v>
      </c>
      <c r="C237" s="186">
        <f t="shared" ref="C237:AB237" si="43">C137</f>
        <v>118.2003</v>
      </c>
      <c r="D237" s="101">
        <f t="shared" si="43"/>
        <v>118.06100000000001</v>
      </c>
      <c r="E237" s="101">
        <f t="shared" si="43"/>
        <v>119.0646</v>
      </c>
      <c r="F237" s="101">
        <f t="shared" si="43"/>
        <v>119.7178</v>
      </c>
      <c r="G237" s="101">
        <f t="shared" si="43"/>
        <v>119.9663</v>
      </c>
      <c r="H237" s="101">
        <f t="shared" si="43"/>
        <v>120.9207</v>
      </c>
      <c r="I237" s="101">
        <f t="shared" si="43"/>
        <v>122.78706359863281</v>
      </c>
      <c r="J237" s="101">
        <f t="shared" si="43"/>
        <v>122.89021301269531</v>
      </c>
      <c r="K237" s="101">
        <f t="shared" si="43"/>
        <v>122.45711517333984</v>
      </c>
      <c r="L237" s="101">
        <f t="shared" si="43"/>
        <v>122.7546</v>
      </c>
      <c r="M237" s="101">
        <f t="shared" si="43"/>
        <v>122.6289</v>
      </c>
      <c r="N237" s="101">
        <f t="shared" si="43"/>
        <v>124.0993</v>
      </c>
      <c r="O237" s="101">
        <f t="shared" si="43"/>
        <v>123.3348</v>
      </c>
      <c r="P237" s="173">
        <f t="shared" si="43"/>
        <v>-0.11785080071708071</v>
      </c>
      <c r="Q237" s="101">
        <f t="shared" si="43"/>
        <v>0.85006903211051199</v>
      </c>
      <c r="R237" s="101">
        <f t="shared" si="43"/>
        <v>0.54860974630578552</v>
      </c>
      <c r="S237" s="101">
        <f t="shared" si="43"/>
        <v>0.20757147224557004</v>
      </c>
      <c r="T237" s="101">
        <f t="shared" si="43"/>
        <v>0.7955567521878999</v>
      </c>
      <c r="U237" s="101">
        <f t="shared" si="43"/>
        <v>1.5434607959041058</v>
      </c>
      <c r="V237" s="101">
        <f t="shared" si="43"/>
        <v>8.4006743902334466E-2</v>
      </c>
      <c r="W237" s="101">
        <f t="shared" si="43"/>
        <v>-0.35242663246968831</v>
      </c>
      <c r="X237" s="101">
        <f t="shared" si="43"/>
        <v>0.24292980137500259</v>
      </c>
      <c r="Y237" s="101">
        <f t="shared" si="43"/>
        <v>-0.102399421284412</v>
      </c>
      <c r="Z237" s="101">
        <f t="shared" si="43"/>
        <v>1.1990648207722632</v>
      </c>
      <c r="AA237" s="100">
        <f t="shared" si="43"/>
        <v>-0.61603893011483402</v>
      </c>
      <c r="AB237" s="87">
        <f t="shared" si="43"/>
        <v>121.57030930245428</v>
      </c>
      <c r="AC237" s="157"/>
      <c r="AN237" s="98"/>
      <c r="AO237" s="157"/>
      <c r="AZ237" s="98"/>
    </row>
    <row r="238" spans="2:52" x14ac:dyDescent="0.2">
      <c r="B238" s="99" t="s">
        <v>85</v>
      </c>
      <c r="C238" s="186">
        <f t="shared" ref="C238:AB238" si="44">C159</f>
        <v>105.89570000000001</v>
      </c>
      <c r="D238" s="101">
        <f t="shared" si="44"/>
        <v>105.3404</v>
      </c>
      <c r="E238" s="101">
        <f t="shared" si="44"/>
        <v>106.479</v>
      </c>
      <c r="F238" s="101">
        <f t="shared" si="44"/>
        <v>105.7743</v>
      </c>
      <c r="G238" s="101">
        <f t="shared" si="44"/>
        <v>105.3721</v>
      </c>
      <c r="H238" s="101">
        <f t="shared" si="44"/>
        <v>106.8463</v>
      </c>
      <c r="I238" s="101">
        <f t="shared" si="44"/>
        <v>108.13970184326172</v>
      </c>
      <c r="J238" s="101">
        <f t="shared" si="44"/>
        <v>106.86997222900391</v>
      </c>
      <c r="K238" s="101">
        <f t="shared" si="44"/>
        <v>107.75425720214844</v>
      </c>
      <c r="L238" s="101">
        <f t="shared" si="44"/>
        <v>108.8925</v>
      </c>
      <c r="M238" s="101">
        <f t="shared" si="44"/>
        <v>109.0607</v>
      </c>
      <c r="N238" s="101">
        <f t="shared" si="44"/>
        <v>108.71080000000001</v>
      </c>
      <c r="O238" s="101">
        <f t="shared" si="44"/>
        <v>108.6718</v>
      </c>
      <c r="P238" s="173">
        <f t="shared" si="44"/>
        <v>-0.52438389849635303</v>
      </c>
      <c r="Q238" s="101">
        <f t="shared" si="44"/>
        <v>1.0808768525655841</v>
      </c>
      <c r="R238" s="101">
        <f t="shared" si="44"/>
        <v>-0.66182064068971591</v>
      </c>
      <c r="S238" s="101">
        <f t="shared" si="44"/>
        <v>-0.38024359414337267</v>
      </c>
      <c r="T238" s="101">
        <f t="shared" si="44"/>
        <v>1.3990420614185313</v>
      </c>
      <c r="U238" s="101">
        <f t="shared" si="44"/>
        <v>1.2105256272437317</v>
      </c>
      <c r="V238" s="101">
        <f t="shared" si="44"/>
        <v>-1.1741567552111116</v>
      </c>
      <c r="W238" s="101">
        <f t="shared" si="44"/>
        <v>0.82744007011591736</v>
      </c>
      <c r="X238" s="101">
        <f t="shared" si="44"/>
        <v>1.056332090634899</v>
      </c>
      <c r="Y238" s="101">
        <f t="shared" si="44"/>
        <v>0.15446426521569329</v>
      </c>
      <c r="Z238" s="101">
        <f t="shared" si="44"/>
        <v>-0.32083050998204765</v>
      </c>
      <c r="AA238" s="100">
        <f t="shared" si="44"/>
        <v>-3.5875000459937259E-2</v>
      </c>
      <c r="AB238" s="87">
        <f t="shared" si="44"/>
        <v>107.3298737588469</v>
      </c>
      <c r="AC238" s="157"/>
      <c r="AN238" s="98"/>
      <c r="AO238" s="157"/>
      <c r="AZ238" s="98"/>
    </row>
    <row r="239" spans="2:52" x14ac:dyDescent="0.2">
      <c r="B239" s="99" t="s">
        <v>283</v>
      </c>
      <c r="C239" s="186">
        <f t="shared" ref="C239:AB239" si="45">C179</f>
        <v>110.6729</v>
      </c>
      <c r="D239" s="101">
        <f t="shared" si="45"/>
        <v>111.1811</v>
      </c>
      <c r="E239" s="101">
        <f t="shared" si="45"/>
        <v>110.4735</v>
      </c>
      <c r="F239" s="101">
        <f t="shared" si="45"/>
        <v>110.001</v>
      </c>
      <c r="G239" s="101">
        <f t="shared" si="45"/>
        <v>108.3386</v>
      </c>
      <c r="H239" s="101">
        <f t="shared" si="45"/>
        <v>108.373</v>
      </c>
      <c r="I239" s="101">
        <f t="shared" si="45"/>
        <v>107.76885986328125</v>
      </c>
      <c r="J239" s="101">
        <f t="shared" si="45"/>
        <v>106.51430511474609</v>
      </c>
      <c r="K239" s="101">
        <f t="shared" si="45"/>
        <v>106.58157348632813</v>
      </c>
      <c r="L239" s="101">
        <f t="shared" si="45"/>
        <v>107.6194</v>
      </c>
      <c r="M239" s="101">
        <f t="shared" si="45"/>
        <v>107.3981</v>
      </c>
      <c r="N239" s="101">
        <f t="shared" si="45"/>
        <v>105.4225</v>
      </c>
      <c r="O239" s="101">
        <f t="shared" si="45"/>
        <v>104.7341</v>
      </c>
      <c r="P239" s="173">
        <f t="shared" si="45"/>
        <v>0.4591910033983046</v>
      </c>
      <c r="Q239" s="101">
        <f t="shared" si="45"/>
        <v>-0.63643910700649609</v>
      </c>
      <c r="R239" s="101">
        <f t="shared" si="45"/>
        <v>-0.42770438159377283</v>
      </c>
      <c r="S239" s="101">
        <f t="shared" si="45"/>
        <v>-1.5112589885546541</v>
      </c>
      <c r="T239" s="101">
        <f t="shared" si="45"/>
        <v>3.1752302503452227E-2</v>
      </c>
      <c r="U239" s="101">
        <f t="shared" si="45"/>
        <v>-0.55746370103139586</v>
      </c>
      <c r="V239" s="101">
        <f t="shared" si="45"/>
        <v>-1.1641161928656585</v>
      </c>
      <c r="W239" s="101">
        <f t="shared" si="45"/>
        <v>6.3154307310707369E-2</v>
      </c>
      <c r="X239" s="101">
        <f t="shared" si="45"/>
        <v>0.9737391555820879</v>
      </c>
      <c r="Y239" s="101">
        <f t="shared" si="45"/>
        <v>-0.20563207005428333</v>
      </c>
      <c r="Z239" s="101">
        <f t="shared" si="45"/>
        <v>-1.8395111272918236</v>
      </c>
      <c r="AA239" s="100">
        <f t="shared" si="45"/>
        <v>-0.65299153406531008</v>
      </c>
      <c r="AB239" s="87">
        <f t="shared" si="45"/>
        <v>107.85126361822395</v>
      </c>
      <c r="AC239" s="157"/>
      <c r="AN239" s="98"/>
      <c r="AO239" s="157"/>
      <c r="AZ239" s="98"/>
    </row>
    <row r="240" spans="2:52" x14ac:dyDescent="0.2">
      <c r="B240" s="99" t="s">
        <v>284</v>
      </c>
      <c r="C240" s="186">
        <f t="shared" ref="C240:AB240" si="46">C199</f>
        <v>110.62390000000001</v>
      </c>
      <c r="D240" s="101">
        <f t="shared" si="46"/>
        <v>111.1564</v>
      </c>
      <c r="E240" s="101">
        <f t="shared" si="46"/>
        <v>110.3969</v>
      </c>
      <c r="F240" s="101">
        <f t="shared" si="46"/>
        <v>109.9101</v>
      </c>
      <c r="G240" s="101">
        <f t="shared" si="46"/>
        <v>108.2004</v>
      </c>
      <c r="H240" s="101">
        <f t="shared" si="46"/>
        <v>108.2011</v>
      </c>
      <c r="I240" s="101">
        <f t="shared" si="46"/>
        <v>107.53226470947266</v>
      </c>
      <c r="J240" s="101">
        <f t="shared" si="46"/>
        <v>106.257568359375</v>
      </c>
      <c r="K240" s="101">
        <f t="shared" si="46"/>
        <v>106.32122039794922</v>
      </c>
      <c r="L240" s="101">
        <f t="shared" si="46"/>
        <v>107.3686</v>
      </c>
      <c r="M240" s="101">
        <f t="shared" si="46"/>
        <v>107.1404</v>
      </c>
      <c r="N240" s="101">
        <f t="shared" si="46"/>
        <v>105.09099999999999</v>
      </c>
      <c r="O240" s="101">
        <f t="shared" si="46"/>
        <v>104.3942</v>
      </c>
      <c r="P240" s="173">
        <f t="shared" si="46"/>
        <v>0.48136071861505414</v>
      </c>
      <c r="Q240" s="101">
        <f t="shared" si="46"/>
        <v>-0.6832714985371986</v>
      </c>
      <c r="R240" s="101">
        <f t="shared" si="46"/>
        <v>-0.44095441085755338</v>
      </c>
      <c r="S240" s="101">
        <f t="shared" si="46"/>
        <v>-1.5555440309853217</v>
      </c>
      <c r="T240" s="101">
        <f t="shared" si="46"/>
        <v>6.4694770074308035E-4</v>
      </c>
      <c r="U240" s="101">
        <f t="shared" si="46"/>
        <v>-0.61814093435957718</v>
      </c>
      <c r="V240" s="101">
        <f t="shared" si="46"/>
        <v>-1.185408261921751</v>
      </c>
      <c r="W240" s="101">
        <f t="shared" si="46"/>
        <v>5.990353398540086E-2</v>
      </c>
      <c r="X240" s="101">
        <f t="shared" si="46"/>
        <v>0.98510870937198558</v>
      </c>
      <c r="Y240" s="101">
        <f t="shared" si="46"/>
        <v>-0.21253886145483977</v>
      </c>
      <c r="Z240" s="101">
        <f t="shared" si="46"/>
        <v>-1.9128172006078061</v>
      </c>
      <c r="AA240" s="100">
        <f t="shared" si="46"/>
        <v>-0.66304440913113027</v>
      </c>
      <c r="AB240" s="87">
        <f t="shared" si="46"/>
        <v>0</v>
      </c>
      <c r="AC240" s="157"/>
      <c r="AN240" s="98"/>
      <c r="AO240" s="157"/>
      <c r="AZ240" s="98"/>
    </row>
    <row r="241" spans="2:52" x14ac:dyDescent="0.2">
      <c r="B241" s="48" t="s">
        <v>64</v>
      </c>
      <c r="C241" s="176"/>
      <c r="P241" s="157"/>
      <c r="AA241" s="98"/>
      <c r="AC241" s="157"/>
      <c r="AN241" s="98"/>
      <c r="AO241" s="157"/>
      <c r="AZ241" s="98"/>
    </row>
    <row r="242" spans="2:52" x14ac:dyDescent="0.2">
      <c r="B242" s="89" t="s">
        <v>285</v>
      </c>
      <c r="C242" s="187">
        <v>93.875910000000005</v>
      </c>
      <c r="D242" s="96">
        <v>94.712770000000006</v>
      </c>
      <c r="E242" s="96">
        <v>95.322890000000001</v>
      </c>
      <c r="F242" s="96">
        <v>96.14161</v>
      </c>
      <c r="G242" s="96">
        <v>95.650980000000004</v>
      </c>
      <c r="H242" s="96">
        <v>94.753069999999994</v>
      </c>
      <c r="I242" s="96">
        <v>94.832794189453125</v>
      </c>
      <c r="J242" s="96">
        <v>94.002052307128906</v>
      </c>
      <c r="K242" s="96">
        <v>93.917327880859375</v>
      </c>
      <c r="L242" s="96">
        <v>94.81129</v>
      </c>
      <c r="M242" s="96">
        <v>94.389470000000003</v>
      </c>
      <c r="N242" s="96">
        <v>94.570350000000005</v>
      </c>
      <c r="O242" s="96">
        <v>93.712680000000006</v>
      </c>
      <c r="P242" s="181">
        <v>0.89145340908013715</v>
      </c>
      <c r="Q242" s="96">
        <v>0.6441792379211323</v>
      </c>
      <c r="R242" s="96">
        <v>0.85889129043401746</v>
      </c>
      <c r="S242" s="96">
        <v>-0.510320141299897</v>
      </c>
      <c r="T242" s="96">
        <v>-0.93873580803877821</v>
      </c>
      <c r="U242" s="96">
        <v>8.4138898563530545E-2</v>
      </c>
      <c r="V242" s="96">
        <v>-0.87600696512705956</v>
      </c>
      <c r="W242" s="96">
        <v>-9.0130400549888787E-2</v>
      </c>
      <c r="X242" s="96">
        <v>0.95186068355211029</v>
      </c>
      <c r="Y242" s="96">
        <v>-0.44490482093429673</v>
      </c>
      <c r="Z242" s="96">
        <v>0.19163154534081178</v>
      </c>
      <c r="AA242" s="108">
        <v>-0.90691215587126273</v>
      </c>
      <c r="AB242" s="89"/>
      <c r="AC242" s="191">
        <f>_xlfn.RANK.AVG(D242,D$242:D$251,)</f>
        <v>9</v>
      </c>
      <c r="AD242" s="89">
        <f t="shared" ref="AD242:AD251" si="47">_xlfn.RANK.AVG(E242,E$242:E$251,)</f>
        <v>8</v>
      </c>
      <c r="AE242" s="89">
        <f t="shared" ref="AE242:AE251" si="48">_xlfn.RANK.AVG(F242,F$242:F$251,)</f>
        <v>6</v>
      </c>
      <c r="AF242" s="89">
        <f t="shared" ref="AF242:AF251" si="49">_xlfn.RANK.AVG(G242,G$242:G$251,)</f>
        <v>5</v>
      </c>
      <c r="AG242" s="89">
        <f t="shared" ref="AG242:AG251" si="50">_xlfn.RANK.AVG(H242,H$242:H$251,)</f>
        <v>7</v>
      </c>
      <c r="AH242" s="89">
        <f t="shared" ref="AH242:AH251" si="51">_xlfn.RANK.AVG(I242,I$242:I$251,)</f>
        <v>6</v>
      </c>
      <c r="AI242" s="89">
        <f t="shared" ref="AI242:AI251" si="52">_xlfn.RANK.AVG(J242,J$242:J$251,)</f>
        <v>7</v>
      </c>
      <c r="AJ242" s="89">
        <f t="shared" ref="AJ242:AJ251" si="53">_xlfn.RANK.AVG(K242,K$242:K$251,)</f>
        <v>7</v>
      </c>
      <c r="AK242" s="89">
        <f t="shared" ref="AK242:AK251" si="54">_xlfn.RANK.AVG(L242,L$242:L$251,)</f>
        <v>7</v>
      </c>
      <c r="AL242" s="89">
        <f t="shared" ref="AL242:AL251" si="55">_xlfn.RANK.AVG(M242,M$242:M$251,)</f>
        <v>7</v>
      </c>
      <c r="AM242" s="89">
        <f t="shared" ref="AM242:AM251" si="56">_xlfn.RANK.AVG(N242,N$242:N$251,)</f>
        <v>7</v>
      </c>
      <c r="AN242" s="189">
        <f t="shared" ref="AN242:AN251" si="57">_xlfn.RANK.AVG(O242,O$242:O$251,)</f>
        <v>7</v>
      </c>
      <c r="AO242" s="191">
        <f t="shared" ref="AO242:AO251" si="58">_xlfn.RANK.AVG(P242,P$242:P$251,)</f>
        <v>1</v>
      </c>
      <c r="AP242" s="89">
        <f t="shared" ref="AP242:AP251" si="59">_xlfn.RANK.AVG(Q242,Q$242:Q$251,)</f>
        <v>3</v>
      </c>
      <c r="AQ242" s="89">
        <f t="shared" ref="AQ242:AQ251" si="60">_xlfn.RANK.AVG(R242,R$242:R$251,)</f>
        <v>1</v>
      </c>
      <c r="AR242" s="89">
        <f t="shared" ref="AR242:AR251" si="61">_xlfn.RANK.AVG(S242,S$242:S$251,)</f>
        <v>4</v>
      </c>
      <c r="AS242" s="89">
        <f t="shared" ref="AS242:AS251" si="62">_xlfn.RANK.AVG(T242,T$242:T$251,)</f>
        <v>9</v>
      </c>
      <c r="AT242" s="89">
        <f t="shared" ref="AT242:AT251" si="63">_xlfn.RANK.AVG(U242,U$242:U$251,)</f>
        <v>2</v>
      </c>
      <c r="AU242" s="89">
        <f t="shared" ref="AU242:AU251" si="64">_xlfn.RANK.AVG(V242,V$242:V$251,)</f>
        <v>6</v>
      </c>
      <c r="AV242" s="89">
        <f t="shared" ref="AV242:AV251" si="65">_xlfn.RANK.AVG(W242,W$242:W$251,)</f>
        <v>7</v>
      </c>
      <c r="AW242" s="89">
        <f t="shared" ref="AW242:AW251" si="66">_xlfn.RANK.AVG(X242,X$242:X$251,)</f>
        <v>4</v>
      </c>
      <c r="AX242" s="89">
        <f t="shared" ref="AX242:AX251" si="67">_xlfn.RANK.AVG(Y242,Y$242:Y$251,)</f>
        <v>8</v>
      </c>
      <c r="AY242" s="89">
        <f t="shared" ref="AY242:AY251" si="68">_xlfn.RANK.AVG(Z242,Z$242:Z$251,)</f>
        <v>4</v>
      </c>
      <c r="AZ242" s="189">
        <f t="shared" ref="AZ242:AZ251" si="69">_xlfn.RANK.AVG(AA242,AA$242:AA$251,)</f>
        <v>6</v>
      </c>
    </row>
    <row r="243" spans="2:52" x14ac:dyDescent="0.2">
      <c r="B243" s="89" t="s">
        <v>286</v>
      </c>
      <c r="C243" s="187">
        <v>99.143010000000004</v>
      </c>
      <c r="D243" s="96">
        <v>98.172129999999996</v>
      </c>
      <c r="E243" s="96">
        <v>97.894760000000005</v>
      </c>
      <c r="F243" s="96">
        <v>98.359710000000007</v>
      </c>
      <c r="G243" s="96">
        <v>98.732659999999996</v>
      </c>
      <c r="H243" s="96">
        <v>98.882570000000001</v>
      </c>
      <c r="I243" s="96">
        <v>98.186500549316406</v>
      </c>
      <c r="J243" s="96">
        <v>97.668083190917969</v>
      </c>
      <c r="K243" s="96">
        <v>97.665847778320313</v>
      </c>
      <c r="L243" s="96">
        <v>97.977999999999994</v>
      </c>
      <c r="M243" s="96">
        <v>97.311239999999998</v>
      </c>
      <c r="N243" s="96">
        <v>97.641819999999996</v>
      </c>
      <c r="O243" s="96">
        <v>97.305890000000005</v>
      </c>
      <c r="P243" s="181">
        <v>-0.97927226538714951</v>
      </c>
      <c r="Q243" s="96">
        <v>-0.28253436082113181</v>
      </c>
      <c r="R243" s="96">
        <v>0.47494881237770203</v>
      </c>
      <c r="S243" s="96">
        <v>0.37916947904786297</v>
      </c>
      <c r="T243" s="96">
        <v>0.15183425626333327</v>
      </c>
      <c r="U243" s="96">
        <v>-0.70393543643090473</v>
      </c>
      <c r="V243" s="96">
        <v>-0.52799249947608695</v>
      </c>
      <c r="W243" s="96">
        <v>-2.2887851636102532E-3</v>
      </c>
      <c r="X243" s="96">
        <v>0.31961246308760649</v>
      </c>
      <c r="Y243" s="96">
        <v>-0.68052011676090196</v>
      </c>
      <c r="Z243" s="96">
        <v>0.33971409674771141</v>
      </c>
      <c r="AA243" s="108">
        <v>-0.34404315691779458</v>
      </c>
      <c r="AB243" s="89"/>
      <c r="AC243" s="191">
        <f t="shared" ref="AC243:AC251" si="70">_xlfn.RANK.AVG(D243,D$242:D$251,)</f>
        <v>4</v>
      </c>
      <c r="AD243" s="89">
        <f t="shared" si="47"/>
        <v>5</v>
      </c>
      <c r="AE243" s="89">
        <f t="shared" si="48"/>
        <v>4</v>
      </c>
      <c r="AF243" s="89">
        <f t="shared" si="49"/>
        <v>4</v>
      </c>
      <c r="AG243" s="89">
        <f t="shared" si="50"/>
        <v>4</v>
      </c>
      <c r="AH243" s="89">
        <f t="shared" si="51"/>
        <v>3</v>
      </c>
      <c r="AI243" s="89">
        <f t="shared" si="52"/>
        <v>2</v>
      </c>
      <c r="AJ243" s="89">
        <f t="shared" si="53"/>
        <v>3</v>
      </c>
      <c r="AK243" s="89">
        <f t="shared" si="54"/>
        <v>3</v>
      </c>
      <c r="AL243" s="89">
        <f t="shared" si="55"/>
        <v>3</v>
      </c>
      <c r="AM243" s="89">
        <f t="shared" si="56"/>
        <v>3</v>
      </c>
      <c r="AN243" s="189">
        <f t="shared" si="57"/>
        <v>2</v>
      </c>
      <c r="AO243" s="191">
        <f t="shared" si="58"/>
        <v>7</v>
      </c>
      <c r="AP243" s="89">
        <f t="shared" si="59"/>
        <v>8</v>
      </c>
      <c r="AQ243" s="89">
        <f t="shared" si="60"/>
        <v>2</v>
      </c>
      <c r="AR243" s="89">
        <f t="shared" si="61"/>
        <v>1</v>
      </c>
      <c r="AS243" s="89">
        <f t="shared" si="62"/>
        <v>4</v>
      </c>
      <c r="AT243" s="89">
        <f t="shared" si="63"/>
        <v>8</v>
      </c>
      <c r="AU243" s="89">
        <f t="shared" si="64"/>
        <v>3</v>
      </c>
      <c r="AV243" s="89">
        <f t="shared" si="65"/>
        <v>6</v>
      </c>
      <c r="AW243" s="89">
        <f t="shared" si="66"/>
        <v>7</v>
      </c>
      <c r="AX243" s="89">
        <f t="shared" si="67"/>
        <v>9</v>
      </c>
      <c r="AY243" s="89">
        <f t="shared" si="68"/>
        <v>2</v>
      </c>
      <c r="AZ243" s="189">
        <f t="shared" si="69"/>
        <v>4</v>
      </c>
    </row>
    <row r="244" spans="2:52" x14ac:dyDescent="0.2">
      <c r="B244" s="89" t="s">
        <v>287</v>
      </c>
      <c r="C244" s="187">
        <v>96.241780000000006</v>
      </c>
      <c r="D244" s="96">
        <v>95.811419999999998</v>
      </c>
      <c r="E244" s="96">
        <v>95.569190000000006</v>
      </c>
      <c r="F244" s="96">
        <v>94.832570000000004</v>
      </c>
      <c r="G244" s="96">
        <v>94.709919999999997</v>
      </c>
      <c r="H244" s="96">
        <v>94.814920000000001</v>
      </c>
      <c r="I244" s="96">
        <v>94.823776245117188</v>
      </c>
      <c r="J244" s="96">
        <v>94.067245483398438</v>
      </c>
      <c r="K244" s="96">
        <v>95.127861022949219</v>
      </c>
      <c r="L244" s="96">
        <v>96.373149999999995</v>
      </c>
      <c r="M244" s="96">
        <v>96.527140000000003</v>
      </c>
      <c r="N244" s="96">
        <v>95.846069999999997</v>
      </c>
      <c r="O244" s="96">
        <v>95.160929999999993</v>
      </c>
      <c r="P244" s="181">
        <v>-0.44716546181918848</v>
      </c>
      <c r="Q244" s="96">
        <v>-0.25281954906835968</v>
      </c>
      <c r="R244" s="96">
        <v>-0.77077141702258023</v>
      </c>
      <c r="S244" s="96">
        <v>-0.12933320271717538</v>
      </c>
      <c r="T244" s="96">
        <v>0.11086483865682072</v>
      </c>
      <c r="U244" s="96">
        <v>9.3405606598484132E-3</v>
      </c>
      <c r="V244" s="96">
        <v>-0.79782813095645566</v>
      </c>
      <c r="W244" s="96">
        <v>1.127507810078233</v>
      </c>
      <c r="X244" s="96">
        <v>1.3090686194976628</v>
      </c>
      <c r="Y244" s="96">
        <v>0.15978516837937476</v>
      </c>
      <c r="Z244" s="96">
        <v>-0.70557358272502979</v>
      </c>
      <c r="AA244" s="108">
        <v>-0.71483369114665218</v>
      </c>
      <c r="AB244" s="89"/>
      <c r="AC244" s="191">
        <f t="shared" si="70"/>
        <v>6</v>
      </c>
      <c r="AD244" s="89">
        <f t="shared" si="47"/>
        <v>7</v>
      </c>
      <c r="AE244" s="89">
        <f t="shared" si="48"/>
        <v>9</v>
      </c>
      <c r="AF244" s="89">
        <f t="shared" si="49"/>
        <v>7</v>
      </c>
      <c r="AG244" s="89">
        <f t="shared" si="50"/>
        <v>6</v>
      </c>
      <c r="AH244" s="89">
        <f t="shared" si="51"/>
        <v>7</v>
      </c>
      <c r="AI244" s="89">
        <f t="shared" si="52"/>
        <v>6</v>
      </c>
      <c r="AJ244" s="89">
        <f t="shared" si="53"/>
        <v>5</v>
      </c>
      <c r="AK244" s="89">
        <f t="shared" si="54"/>
        <v>4</v>
      </c>
      <c r="AL244" s="89">
        <f t="shared" si="55"/>
        <v>5</v>
      </c>
      <c r="AM244" s="89">
        <f t="shared" si="56"/>
        <v>5</v>
      </c>
      <c r="AN244" s="189">
        <f t="shared" si="57"/>
        <v>5</v>
      </c>
      <c r="AO244" s="191">
        <f t="shared" si="58"/>
        <v>6</v>
      </c>
      <c r="AP244" s="89">
        <f t="shared" si="59"/>
        <v>6</v>
      </c>
      <c r="AQ244" s="89">
        <f t="shared" si="60"/>
        <v>6</v>
      </c>
      <c r="AR244" s="89">
        <f t="shared" si="61"/>
        <v>3</v>
      </c>
      <c r="AS244" s="89">
        <f t="shared" si="62"/>
        <v>5</v>
      </c>
      <c r="AT244" s="89">
        <f t="shared" si="63"/>
        <v>3</v>
      </c>
      <c r="AU244" s="89">
        <f t="shared" si="64"/>
        <v>5</v>
      </c>
      <c r="AV244" s="89">
        <f t="shared" si="65"/>
        <v>1</v>
      </c>
      <c r="AW244" s="89">
        <f t="shared" si="66"/>
        <v>3</v>
      </c>
      <c r="AX244" s="89">
        <f t="shared" si="67"/>
        <v>6</v>
      </c>
      <c r="AY244" s="89">
        <f t="shared" si="68"/>
        <v>6</v>
      </c>
      <c r="AZ244" s="189">
        <f t="shared" si="69"/>
        <v>5</v>
      </c>
    </row>
    <row r="245" spans="2:52" x14ac:dyDescent="0.2">
      <c r="B245" s="89" t="s">
        <v>288</v>
      </c>
      <c r="C245" s="187">
        <v>104.89579999999999</v>
      </c>
      <c r="D245" s="96">
        <v>103.14960000000001</v>
      </c>
      <c r="E245" s="96">
        <v>104.3505</v>
      </c>
      <c r="F245" s="96">
        <v>102.86879999999999</v>
      </c>
      <c r="G245" s="96">
        <v>101.545</v>
      </c>
      <c r="H245" s="96">
        <v>99.595140000000001</v>
      </c>
      <c r="I245" s="96">
        <v>97.733680725097656</v>
      </c>
      <c r="J245" s="96">
        <v>95.780235290527344</v>
      </c>
      <c r="K245" s="96">
        <v>94.583518981933594</v>
      </c>
      <c r="L245" s="96">
        <v>96.127189999999999</v>
      </c>
      <c r="M245" s="96">
        <v>94.725030000000004</v>
      </c>
      <c r="N245" s="96">
        <v>92.902979999999999</v>
      </c>
      <c r="O245" s="96">
        <v>92.700599999999994</v>
      </c>
      <c r="P245" s="181">
        <v>-1.664699635257072</v>
      </c>
      <c r="Q245" s="96">
        <v>1.1642313688080128</v>
      </c>
      <c r="R245" s="96">
        <v>-1.4199261143933222</v>
      </c>
      <c r="S245" s="96">
        <v>-1.2868819311589048</v>
      </c>
      <c r="T245" s="96">
        <v>-1.9201930178738498</v>
      </c>
      <c r="U245" s="96">
        <v>-1.8690262144341023</v>
      </c>
      <c r="V245" s="96">
        <v>-1.9987433401438186</v>
      </c>
      <c r="W245" s="96">
        <v>-1.2494397251831613</v>
      </c>
      <c r="X245" s="96">
        <v>1.6320718817421687</v>
      </c>
      <c r="Y245" s="96">
        <v>-1.4586507730018894</v>
      </c>
      <c r="Z245" s="96">
        <v>-1.9235148302407552</v>
      </c>
      <c r="AA245" s="108">
        <v>-0.21784015970209469</v>
      </c>
      <c r="AB245" s="89"/>
      <c r="AC245" s="191">
        <f t="shared" si="70"/>
        <v>2</v>
      </c>
      <c r="AD245" s="89">
        <f t="shared" si="47"/>
        <v>2</v>
      </c>
      <c r="AE245" s="89">
        <f t="shared" si="48"/>
        <v>2</v>
      </c>
      <c r="AF245" s="89">
        <f t="shared" si="49"/>
        <v>2</v>
      </c>
      <c r="AG245" s="89">
        <f t="shared" si="50"/>
        <v>2</v>
      </c>
      <c r="AH245" s="89">
        <f t="shared" si="51"/>
        <v>4</v>
      </c>
      <c r="AI245" s="89">
        <f t="shared" si="52"/>
        <v>4</v>
      </c>
      <c r="AJ245" s="89">
        <f t="shared" si="53"/>
        <v>6</v>
      </c>
      <c r="AK245" s="89">
        <f t="shared" si="54"/>
        <v>5</v>
      </c>
      <c r="AL245" s="89">
        <f t="shared" si="55"/>
        <v>6</v>
      </c>
      <c r="AM245" s="89">
        <f t="shared" si="56"/>
        <v>8</v>
      </c>
      <c r="AN245" s="189">
        <f t="shared" si="57"/>
        <v>8</v>
      </c>
      <c r="AO245" s="191">
        <f t="shared" si="58"/>
        <v>9</v>
      </c>
      <c r="AP245" s="89">
        <f t="shared" si="59"/>
        <v>1</v>
      </c>
      <c r="AQ245" s="89">
        <f t="shared" si="60"/>
        <v>9</v>
      </c>
      <c r="AR245" s="89">
        <f t="shared" si="61"/>
        <v>6</v>
      </c>
      <c r="AS245" s="89">
        <f t="shared" si="62"/>
        <v>10</v>
      </c>
      <c r="AT245" s="89">
        <f t="shared" si="63"/>
        <v>10</v>
      </c>
      <c r="AU245" s="89">
        <f t="shared" si="64"/>
        <v>10</v>
      </c>
      <c r="AV245" s="89">
        <f t="shared" si="65"/>
        <v>10</v>
      </c>
      <c r="AW245" s="89">
        <f t="shared" si="66"/>
        <v>2</v>
      </c>
      <c r="AX245" s="89">
        <f t="shared" si="67"/>
        <v>10</v>
      </c>
      <c r="AY245" s="89">
        <f t="shared" si="68"/>
        <v>10</v>
      </c>
      <c r="AZ245" s="189">
        <f t="shared" si="69"/>
        <v>3</v>
      </c>
    </row>
    <row r="246" spans="2:52" x14ac:dyDescent="0.2">
      <c r="B246" s="89" t="s">
        <v>289</v>
      </c>
      <c r="C246" s="187">
        <v>102.64109999999999</v>
      </c>
      <c r="D246" s="96">
        <v>102.2516</v>
      </c>
      <c r="E246" s="96">
        <v>101.9768</v>
      </c>
      <c r="F246" s="96">
        <v>101.3408</v>
      </c>
      <c r="G246" s="96">
        <v>99.544359999999998</v>
      </c>
      <c r="H246" s="96">
        <v>99.434539999999998</v>
      </c>
      <c r="I246" s="96">
        <v>99.171012878417969</v>
      </c>
      <c r="J246" s="96">
        <v>97.479385375976563</v>
      </c>
      <c r="K246" s="96">
        <v>98.050979614257813</v>
      </c>
      <c r="L246" s="96">
        <v>99.700869999999995</v>
      </c>
      <c r="M246" s="96">
        <v>99.737110000000001</v>
      </c>
      <c r="N246" s="96">
        <v>98.070419999999999</v>
      </c>
      <c r="O246" s="96">
        <v>97.133679999999998</v>
      </c>
      <c r="P246" s="181">
        <v>-0.37947761666622648</v>
      </c>
      <c r="Q246" s="96">
        <v>-0.26874885087372624</v>
      </c>
      <c r="R246" s="96">
        <v>-0.62367126640568804</v>
      </c>
      <c r="S246" s="96">
        <v>-1.772672013641104</v>
      </c>
      <c r="T246" s="96">
        <v>-0.11032267423287381</v>
      </c>
      <c r="U246" s="96">
        <v>-0.26502573610943403</v>
      </c>
      <c r="V246" s="96">
        <v>-1.7057681003170893</v>
      </c>
      <c r="W246" s="96">
        <v>0.58637447915435592</v>
      </c>
      <c r="X246" s="96">
        <v>1.682686284454284</v>
      </c>
      <c r="Y246" s="96">
        <v>3.6348729955923649E-2</v>
      </c>
      <c r="Z246" s="96">
        <v>-1.6710831103889041</v>
      </c>
      <c r="AA246" s="108">
        <v>-0.95517078442205139</v>
      </c>
      <c r="AB246" s="89"/>
      <c r="AC246" s="191">
        <f t="shared" si="70"/>
        <v>3</v>
      </c>
      <c r="AD246" s="89">
        <f t="shared" si="47"/>
        <v>3</v>
      </c>
      <c r="AE246" s="89">
        <f t="shared" si="48"/>
        <v>3</v>
      </c>
      <c r="AF246" s="89">
        <f t="shared" si="49"/>
        <v>3</v>
      </c>
      <c r="AG246" s="89">
        <f t="shared" si="50"/>
        <v>3</v>
      </c>
      <c r="AH246" s="89">
        <f t="shared" si="51"/>
        <v>2</v>
      </c>
      <c r="AI246" s="89">
        <f t="shared" si="52"/>
        <v>3</v>
      </c>
      <c r="AJ246" s="89">
        <f t="shared" si="53"/>
        <v>2</v>
      </c>
      <c r="AK246" s="89">
        <f t="shared" si="54"/>
        <v>2</v>
      </c>
      <c r="AL246" s="89">
        <f t="shared" si="55"/>
        <v>2</v>
      </c>
      <c r="AM246" s="89">
        <f t="shared" si="56"/>
        <v>2</v>
      </c>
      <c r="AN246" s="189">
        <f t="shared" si="57"/>
        <v>3</v>
      </c>
      <c r="AO246" s="191">
        <f t="shared" si="58"/>
        <v>5</v>
      </c>
      <c r="AP246" s="89">
        <f t="shared" si="59"/>
        <v>7</v>
      </c>
      <c r="AQ246" s="89">
        <f t="shared" si="60"/>
        <v>5</v>
      </c>
      <c r="AR246" s="89">
        <f t="shared" si="61"/>
        <v>10</v>
      </c>
      <c r="AS246" s="89">
        <f t="shared" si="62"/>
        <v>6</v>
      </c>
      <c r="AT246" s="89">
        <f t="shared" si="63"/>
        <v>4</v>
      </c>
      <c r="AU246" s="89">
        <f t="shared" si="64"/>
        <v>9</v>
      </c>
      <c r="AV246" s="89">
        <f t="shared" si="65"/>
        <v>3</v>
      </c>
      <c r="AW246" s="89">
        <f t="shared" si="66"/>
        <v>1</v>
      </c>
      <c r="AX246" s="89">
        <f t="shared" si="67"/>
        <v>7</v>
      </c>
      <c r="AY246" s="89">
        <f t="shared" si="68"/>
        <v>9</v>
      </c>
      <c r="AZ246" s="189">
        <f t="shared" si="69"/>
        <v>7</v>
      </c>
    </row>
    <row r="247" spans="2:52" x14ac:dyDescent="0.2">
      <c r="B247" s="89" t="s">
        <v>290</v>
      </c>
      <c r="C247" s="187">
        <v>95.983990000000006</v>
      </c>
      <c r="D247" s="96">
        <v>95.662649999999999</v>
      </c>
      <c r="E247" s="96">
        <v>96.173500000000004</v>
      </c>
      <c r="F247" s="96">
        <v>95.344679999999997</v>
      </c>
      <c r="G247" s="96">
        <v>94.009590000000003</v>
      </c>
      <c r="H247" s="96">
        <v>94.267179999999996</v>
      </c>
      <c r="I247" s="96">
        <v>93.654296875</v>
      </c>
      <c r="J247" s="96">
        <v>92.173622131347656</v>
      </c>
      <c r="K247" s="96">
        <v>92.222770690917969</v>
      </c>
      <c r="L247" s="96">
        <v>92.939369999999997</v>
      </c>
      <c r="M247" s="96">
        <v>93.089489999999998</v>
      </c>
      <c r="N247" s="96">
        <v>92.423770000000005</v>
      </c>
      <c r="O247" s="96">
        <v>91.514030000000005</v>
      </c>
      <c r="P247" s="181">
        <v>-0.33478499903995074</v>
      </c>
      <c r="Q247" s="96">
        <v>0.5340119680983173</v>
      </c>
      <c r="R247" s="96">
        <v>-0.86179664876500017</v>
      </c>
      <c r="S247" s="96">
        <v>-1.4002773935577675</v>
      </c>
      <c r="T247" s="96">
        <v>0.27400396065975108</v>
      </c>
      <c r="U247" s="96">
        <v>-0.65015536160092646</v>
      </c>
      <c r="V247" s="96">
        <v>-1.581000331067131</v>
      </c>
      <c r="W247" s="96">
        <v>5.332171876708465E-2</v>
      </c>
      <c r="X247" s="96">
        <v>0.77703077419316591</v>
      </c>
      <c r="Y247" s="96">
        <v>0.16152465849510403</v>
      </c>
      <c r="Z247" s="96">
        <v>-0.71513980794179155</v>
      </c>
      <c r="AA247" s="108">
        <v>-0.9843138837552281</v>
      </c>
      <c r="AB247" s="89"/>
      <c r="AC247" s="191">
        <f t="shared" si="70"/>
        <v>7</v>
      </c>
      <c r="AD247" s="89">
        <f t="shared" si="47"/>
        <v>6</v>
      </c>
      <c r="AE247" s="89">
        <f t="shared" si="48"/>
        <v>7</v>
      </c>
      <c r="AF247" s="89">
        <f t="shared" si="49"/>
        <v>9</v>
      </c>
      <c r="AG247" s="89">
        <f t="shared" si="50"/>
        <v>8</v>
      </c>
      <c r="AH247" s="89">
        <f t="shared" si="51"/>
        <v>8</v>
      </c>
      <c r="AI247" s="89">
        <f t="shared" si="52"/>
        <v>9</v>
      </c>
      <c r="AJ247" s="89">
        <f t="shared" si="53"/>
        <v>9</v>
      </c>
      <c r="AK247" s="89">
        <f t="shared" si="54"/>
        <v>8</v>
      </c>
      <c r="AL247" s="89">
        <f t="shared" si="55"/>
        <v>9</v>
      </c>
      <c r="AM247" s="89">
        <f t="shared" si="56"/>
        <v>9</v>
      </c>
      <c r="AN247" s="189">
        <f t="shared" si="57"/>
        <v>9</v>
      </c>
      <c r="AO247" s="191">
        <f t="shared" si="58"/>
        <v>4</v>
      </c>
      <c r="AP247" s="89">
        <f t="shared" si="59"/>
        <v>4</v>
      </c>
      <c r="AQ247" s="89">
        <f t="shared" si="60"/>
        <v>7</v>
      </c>
      <c r="AR247" s="89">
        <f t="shared" si="61"/>
        <v>7</v>
      </c>
      <c r="AS247" s="89">
        <f t="shared" si="62"/>
        <v>3</v>
      </c>
      <c r="AT247" s="89">
        <f t="shared" si="63"/>
        <v>7</v>
      </c>
      <c r="AU247" s="89">
        <f t="shared" si="64"/>
        <v>8</v>
      </c>
      <c r="AV247" s="89">
        <f t="shared" si="65"/>
        <v>5</v>
      </c>
      <c r="AW247" s="89">
        <f t="shared" si="66"/>
        <v>5</v>
      </c>
      <c r="AX247" s="89">
        <f t="shared" si="67"/>
        <v>5</v>
      </c>
      <c r="AY247" s="89">
        <f t="shared" si="68"/>
        <v>7</v>
      </c>
      <c r="AZ247" s="189">
        <f t="shared" si="69"/>
        <v>8</v>
      </c>
    </row>
    <row r="248" spans="2:52" x14ac:dyDescent="0.2">
      <c r="B248" s="89" t="s">
        <v>291</v>
      </c>
      <c r="C248" s="187">
        <v>95.123990000000006</v>
      </c>
      <c r="D248" s="96">
        <v>95.422129999999996</v>
      </c>
      <c r="E248" s="96">
        <v>95.01643</v>
      </c>
      <c r="F248" s="96">
        <v>95.063190000000006</v>
      </c>
      <c r="G248" s="96">
        <v>94.323970000000003</v>
      </c>
      <c r="H248" s="96">
        <v>93.825159999999997</v>
      </c>
      <c r="I248" s="96">
        <v>93.285331726074219</v>
      </c>
      <c r="J248" s="96">
        <v>92.366485595703125</v>
      </c>
      <c r="K248" s="96">
        <v>92.536354064941406</v>
      </c>
      <c r="L248" s="96">
        <v>92.812290000000004</v>
      </c>
      <c r="M248" s="96">
        <v>94.10812</v>
      </c>
      <c r="N248" s="96">
        <v>95.266990000000007</v>
      </c>
      <c r="O248" s="96">
        <v>94.080870000000004</v>
      </c>
      <c r="P248" s="181">
        <v>0.31342251308002261</v>
      </c>
      <c r="Q248" s="96">
        <v>-0.42516342907038018</v>
      </c>
      <c r="R248" s="96">
        <v>4.9212541452047953E-2</v>
      </c>
      <c r="S248" s="96">
        <v>-0.77760908296892106</v>
      </c>
      <c r="T248" s="96">
        <v>-0.52882634180898658</v>
      </c>
      <c r="U248" s="96">
        <v>-0.575355559133369</v>
      </c>
      <c r="V248" s="96">
        <v>-0.98498457728511957</v>
      </c>
      <c r="W248" s="96">
        <v>0.18390703959638743</v>
      </c>
      <c r="X248" s="96">
        <v>0.29819192451103932</v>
      </c>
      <c r="Y248" s="96">
        <v>1.3961836304222157</v>
      </c>
      <c r="Z248" s="96">
        <v>1.2314240258970295</v>
      </c>
      <c r="AA248" s="108">
        <v>-1.2450482585835896</v>
      </c>
      <c r="AB248" s="89"/>
      <c r="AC248" s="191">
        <f t="shared" si="70"/>
        <v>8</v>
      </c>
      <c r="AD248" s="89">
        <f t="shared" si="47"/>
        <v>9</v>
      </c>
      <c r="AE248" s="89">
        <f t="shared" si="48"/>
        <v>8</v>
      </c>
      <c r="AF248" s="89">
        <f t="shared" si="49"/>
        <v>8</v>
      </c>
      <c r="AG248" s="89">
        <f t="shared" si="50"/>
        <v>9</v>
      </c>
      <c r="AH248" s="89">
        <f t="shared" si="51"/>
        <v>9</v>
      </c>
      <c r="AI248" s="89">
        <f t="shared" si="52"/>
        <v>8</v>
      </c>
      <c r="AJ248" s="89">
        <f t="shared" si="53"/>
        <v>8</v>
      </c>
      <c r="AK248" s="89">
        <f t="shared" si="54"/>
        <v>9</v>
      </c>
      <c r="AL248" s="89">
        <f t="shared" si="55"/>
        <v>8</v>
      </c>
      <c r="AM248" s="89">
        <f t="shared" si="56"/>
        <v>6</v>
      </c>
      <c r="AN248" s="189">
        <f t="shared" si="57"/>
        <v>6</v>
      </c>
      <c r="AO248" s="191">
        <f t="shared" si="58"/>
        <v>2</v>
      </c>
      <c r="AP248" s="89">
        <f t="shared" si="59"/>
        <v>9</v>
      </c>
      <c r="AQ248" s="89">
        <f t="shared" si="60"/>
        <v>3</v>
      </c>
      <c r="AR248" s="89">
        <f t="shared" si="61"/>
        <v>5</v>
      </c>
      <c r="AS248" s="89">
        <f t="shared" si="62"/>
        <v>7</v>
      </c>
      <c r="AT248" s="89">
        <f t="shared" si="63"/>
        <v>6</v>
      </c>
      <c r="AU248" s="89">
        <f t="shared" si="64"/>
        <v>7</v>
      </c>
      <c r="AV248" s="89">
        <f t="shared" si="65"/>
        <v>4</v>
      </c>
      <c r="AW248" s="89">
        <f t="shared" si="66"/>
        <v>8</v>
      </c>
      <c r="AX248" s="89">
        <f t="shared" si="67"/>
        <v>2</v>
      </c>
      <c r="AY248" s="89">
        <f t="shared" si="68"/>
        <v>1</v>
      </c>
      <c r="AZ248" s="189">
        <f t="shared" si="69"/>
        <v>9</v>
      </c>
    </row>
    <row r="249" spans="2:52" x14ac:dyDescent="0.2">
      <c r="B249" s="89" t="s">
        <v>292</v>
      </c>
      <c r="C249" s="187">
        <v>107.3489</v>
      </c>
      <c r="D249" s="96">
        <v>105.977</v>
      </c>
      <c r="E249" s="96">
        <v>105.9867</v>
      </c>
      <c r="F249" s="96">
        <v>105.69799999999999</v>
      </c>
      <c r="G249" s="96">
        <v>105.8322</v>
      </c>
      <c r="H249" s="96">
        <v>106.3415</v>
      </c>
      <c r="I249" s="96">
        <v>106.04424285888672</v>
      </c>
      <c r="J249" s="96">
        <v>105.57064819335938</v>
      </c>
      <c r="K249" s="96">
        <v>105.40201568603516</v>
      </c>
      <c r="L249" s="96">
        <v>105.8229</v>
      </c>
      <c r="M249" s="96">
        <v>106.50239999999999</v>
      </c>
      <c r="N249" s="96">
        <v>105.3188</v>
      </c>
      <c r="O249" s="96">
        <v>105.5959</v>
      </c>
      <c r="P249" s="181">
        <v>-1.2779823547330216</v>
      </c>
      <c r="Q249" s="96">
        <v>9.1529294092068617E-3</v>
      </c>
      <c r="R249" s="96">
        <v>-0.27239266813666785</v>
      </c>
      <c r="S249" s="96">
        <v>0.12696550549679936</v>
      </c>
      <c r="T249" s="96">
        <v>0.48123349982330149</v>
      </c>
      <c r="U249" s="96">
        <v>-0.27953070166706095</v>
      </c>
      <c r="V249" s="96">
        <v>-0.44660101553797416</v>
      </c>
      <c r="W249" s="96">
        <v>-0.15973427293480055</v>
      </c>
      <c r="X249" s="96">
        <v>0.39931334446065192</v>
      </c>
      <c r="Y249" s="96">
        <v>0.64211054507104814</v>
      </c>
      <c r="Z249" s="96">
        <v>-1.1113364581455427</v>
      </c>
      <c r="AA249" s="108">
        <v>0.26310592220952417</v>
      </c>
      <c r="AB249" s="89"/>
      <c r="AC249" s="191">
        <f t="shared" si="70"/>
        <v>1</v>
      </c>
      <c r="AD249" s="89">
        <f t="shared" si="47"/>
        <v>1</v>
      </c>
      <c r="AE249" s="89">
        <f t="shared" si="48"/>
        <v>1</v>
      </c>
      <c r="AF249" s="89">
        <f t="shared" si="49"/>
        <v>1</v>
      </c>
      <c r="AG249" s="89">
        <f t="shared" si="50"/>
        <v>1</v>
      </c>
      <c r="AH249" s="89">
        <f t="shared" si="51"/>
        <v>1</v>
      </c>
      <c r="AI249" s="89">
        <f t="shared" si="52"/>
        <v>1</v>
      </c>
      <c r="AJ249" s="89">
        <f t="shared" si="53"/>
        <v>1</v>
      </c>
      <c r="AK249" s="89">
        <f t="shared" si="54"/>
        <v>1</v>
      </c>
      <c r="AL249" s="89">
        <f t="shared" si="55"/>
        <v>1</v>
      </c>
      <c r="AM249" s="89">
        <f t="shared" si="56"/>
        <v>1</v>
      </c>
      <c r="AN249" s="189">
        <f t="shared" si="57"/>
        <v>1</v>
      </c>
      <c r="AO249" s="191">
        <f t="shared" si="58"/>
        <v>8</v>
      </c>
      <c r="AP249" s="89">
        <f t="shared" si="59"/>
        <v>5</v>
      </c>
      <c r="AQ249" s="89">
        <f t="shared" si="60"/>
        <v>4</v>
      </c>
      <c r="AR249" s="89">
        <f t="shared" si="61"/>
        <v>2</v>
      </c>
      <c r="AS249" s="89">
        <f t="shared" si="62"/>
        <v>2</v>
      </c>
      <c r="AT249" s="89">
        <f t="shared" si="63"/>
        <v>5</v>
      </c>
      <c r="AU249" s="89">
        <f t="shared" si="64"/>
        <v>2</v>
      </c>
      <c r="AV249" s="89">
        <f t="shared" si="65"/>
        <v>8</v>
      </c>
      <c r="AW249" s="89">
        <f t="shared" si="66"/>
        <v>6</v>
      </c>
      <c r="AX249" s="89">
        <f t="shared" si="67"/>
        <v>3</v>
      </c>
      <c r="AY249" s="89">
        <f t="shared" si="68"/>
        <v>8</v>
      </c>
      <c r="AZ249" s="189">
        <f t="shared" si="69"/>
        <v>2</v>
      </c>
    </row>
    <row r="250" spans="2:52" x14ac:dyDescent="0.2">
      <c r="B250" s="89" t="s">
        <v>293</v>
      </c>
      <c r="C250" s="187">
        <v>92.429280000000006</v>
      </c>
      <c r="D250" s="96">
        <v>90.151750000000007</v>
      </c>
      <c r="E250" s="96">
        <v>89.443979999999996</v>
      </c>
      <c r="F250" s="96">
        <v>88.302629999999994</v>
      </c>
      <c r="G250" s="96">
        <v>86.866519999999994</v>
      </c>
      <c r="H250" s="96">
        <v>88.300889999999995</v>
      </c>
      <c r="I250" s="96">
        <v>86.8524169921875</v>
      </c>
      <c r="J250" s="96">
        <v>86.21685791015625</v>
      </c>
      <c r="K250" s="96">
        <v>85.557342529296875</v>
      </c>
      <c r="L250" s="96">
        <v>84.545959999999994</v>
      </c>
      <c r="M250" s="96">
        <v>85.868039999999993</v>
      </c>
      <c r="N250" s="96">
        <v>86.140129999999999</v>
      </c>
      <c r="O250" s="96">
        <v>84.409909999999996</v>
      </c>
      <c r="P250" s="181">
        <v>-2.4640784824895299</v>
      </c>
      <c r="Q250" s="96">
        <v>-0.78508736657914091</v>
      </c>
      <c r="R250" s="96">
        <v>-1.2760501042104822</v>
      </c>
      <c r="S250" s="96">
        <v>-1.6263502004413681</v>
      </c>
      <c r="T250" s="96">
        <v>1.6512345607951155</v>
      </c>
      <c r="U250" s="96">
        <v>-1.6403832484729153</v>
      </c>
      <c r="V250" s="96">
        <v>-0.73176902156726331</v>
      </c>
      <c r="W250" s="96">
        <v>-0.76494945054322705</v>
      </c>
      <c r="X250" s="96">
        <v>-1.1821107334540688</v>
      </c>
      <c r="Y250" s="96">
        <v>1.5637411888161183</v>
      </c>
      <c r="Z250" s="96">
        <v>0.31686993204923014</v>
      </c>
      <c r="AA250" s="108">
        <v>-2.0086108530367937</v>
      </c>
      <c r="AB250" s="89"/>
      <c r="AC250" s="191">
        <f t="shared" si="70"/>
        <v>10</v>
      </c>
      <c r="AD250" s="89">
        <f t="shared" si="47"/>
        <v>10</v>
      </c>
      <c r="AE250" s="89">
        <f t="shared" si="48"/>
        <v>10</v>
      </c>
      <c r="AF250" s="89">
        <f t="shared" si="49"/>
        <v>10</v>
      </c>
      <c r="AG250" s="89">
        <f t="shared" si="50"/>
        <v>10</v>
      </c>
      <c r="AH250" s="89">
        <f t="shared" si="51"/>
        <v>10</v>
      </c>
      <c r="AI250" s="89">
        <f t="shared" si="52"/>
        <v>10</v>
      </c>
      <c r="AJ250" s="89">
        <f t="shared" si="53"/>
        <v>10</v>
      </c>
      <c r="AK250" s="89">
        <f t="shared" si="54"/>
        <v>10</v>
      </c>
      <c r="AL250" s="89">
        <f t="shared" si="55"/>
        <v>10</v>
      </c>
      <c r="AM250" s="89">
        <f t="shared" si="56"/>
        <v>10</v>
      </c>
      <c r="AN250" s="189">
        <f t="shared" si="57"/>
        <v>10</v>
      </c>
      <c r="AO250" s="191">
        <f t="shared" si="58"/>
        <v>10</v>
      </c>
      <c r="AP250" s="89">
        <f t="shared" si="59"/>
        <v>10</v>
      </c>
      <c r="AQ250" s="89">
        <f t="shared" si="60"/>
        <v>8</v>
      </c>
      <c r="AR250" s="89">
        <f t="shared" si="61"/>
        <v>9</v>
      </c>
      <c r="AS250" s="89">
        <f t="shared" si="62"/>
        <v>1</v>
      </c>
      <c r="AT250" s="89">
        <f t="shared" si="63"/>
        <v>9</v>
      </c>
      <c r="AU250" s="89">
        <f t="shared" si="64"/>
        <v>4</v>
      </c>
      <c r="AV250" s="89">
        <f t="shared" si="65"/>
        <v>9</v>
      </c>
      <c r="AW250" s="89">
        <f t="shared" si="66"/>
        <v>10</v>
      </c>
      <c r="AX250" s="89">
        <f t="shared" si="67"/>
        <v>1</v>
      </c>
      <c r="AY250" s="89">
        <f t="shared" si="68"/>
        <v>3</v>
      </c>
      <c r="AZ250" s="189">
        <f t="shared" si="69"/>
        <v>10</v>
      </c>
    </row>
    <row r="251" spans="2:52" x14ac:dyDescent="0.2">
      <c r="B251" s="89" t="s">
        <v>294</v>
      </c>
      <c r="C251" s="187">
        <v>97.975120000000004</v>
      </c>
      <c r="D251" s="96">
        <v>97.936620000000005</v>
      </c>
      <c r="E251" s="96">
        <v>98.584440000000001</v>
      </c>
      <c r="F251" s="96">
        <v>97.102639999999994</v>
      </c>
      <c r="G251" s="96">
        <v>95.622249999999994</v>
      </c>
      <c r="H251" s="96">
        <v>95.089500000000001</v>
      </c>
      <c r="I251" s="96">
        <v>95.292243957519531</v>
      </c>
      <c r="J251" s="96">
        <v>95.623565673828125</v>
      </c>
      <c r="K251" s="96">
        <v>96.483154296875</v>
      </c>
      <c r="L251" s="96">
        <v>96.080089999999998</v>
      </c>
      <c r="M251" s="96">
        <v>96.660319999999999</v>
      </c>
      <c r="N251" s="96">
        <v>96.554959999999994</v>
      </c>
      <c r="O251" s="96">
        <v>97.018039999999999</v>
      </c>
      <c r="P251" s="181">
        <v>-3.9295690579403311E-2</v>
      </c>
      <c r="Q251" s="96">
        <v>0.66146861102618792</v>
      </c>
      <c r="R251" s="96">
        <v>-1.5030769561606343</v>
      </c>
      <c r="S251" s="96">
        <v>-1.5245620510420725</v>
      </c>
      <c r="T251" s="96">
        <v>-0.55714020533923114</v>
      </c>
      <c r="U251" s="96">
        <v>0.21321382226169053</v>
      </c>
      <c r="V251" s="96">
        <v>0.34769011888973267</v>
      </c>
      <c r="W251" s="96">
        <v>0.8989296905941897</v>
      </c>
      <c r="X251" s="96">
        <v>-0.41775613557864</v>
      </c>
      <c r="Y251" s="96">
        <v>0.60390243181495795</v>
      </c>
      <c r="Z251" s="96">
        <v>-0.1090002598791361</v>
      </c>
      <c r="AA251" s="108">
        <v>0.47960249789343296</v>
      </c>
      <c r="AB251" s="89"/>
      <c r="AC251" s="191">
        <f t="shared" si="70"/>
        <v>5</v>
      </c>
      <c r="AD251" s="89">
        <f t="shared" si="47"/>
        <v>4</v>
      </c>
      <c r="AE251" s="89">
        <f t="shared" si="48"/>
        <v>5</v>
      </c>
      <c r="AF251" s="89">
        <f t="shared" si="49"/>
        <v>6</v>
      </c>
      <c r="AG251" s="89">
        <f t="shared" si="50"/>
        <v>5</v>
      </c>
      <c r="AH251" s="89">
        <f t="shared" si="51"/>
        <v>5</v>
      </c>
      <c r="AI251" s="89">
        <f t="shared" si="52"/>
        <v>5</v>
      </c>
      <c r="AJ251" s="89">
        <f t="shared" si="53"/>
        <v>4</v>
      </c>
      <c r="AK251" s="89">
        <f t="shared" si="54"/>
        <v>6</v>
      </c>
      <c r="AL251" s="89">
        <f t="shared" si="55"/>
        <v>4</v>
      </c>
      <c r="AM251" s="89">
        <f t="shared" si="56"/>
        <v>4</v>
      </c>
      <c r="AN251" s="189">
        <f t="shared" si="57"/>
        <v>4</v>
      </c>
      <c r="AO251" s="191">
        <f t="shared" si="58"/>
        <v>3</v>
      </c>
      <c r="AP251" s="89">
        <f t="shared" si="59"/>
        <v>2</v>
      </c>
      <c r="AQ251" s="89">
        <f t="shared" si="60"/>
        <v>10</v>
      </c>
      <c r="AR251" s="89">
        <f t="shared" si="61"/>
        <v>8</v>
      </c>
      <c r="AS251" s="89">
        <f t="shared" si="62"/>
        <v>8</v>
      </c>
      <c r="AT251" s="89">
        <f t="shared" si="63"/>
        <v>1</v>
      </c>
      <c r="AU251" s="89">
        <f t="shared" si="64"/>
        <v>1</v>
      </c>
      <c r="AV251" s="89">
        <f t="shared" si="65"/>
        <v>2</v>
      </c>
      <c r="AW251" s="89">
        <f t="shared" si="66"/>
        <v>9</v>
      </c>
      <c r="AX251" s="89">
        <f t="shared" si="67"/>
        <v>4</v>
      </c>
      <c r="AY251" s="89">
        <f t="shared" si="68"/>
        <v>5</v>
      </c>
      <c r="AZ251" s="189">
        <f t="shared" si="69"/>
        <v>1</v>
      </c>
    </row>
    <row r="252" spans="2:52" x14ac:dyDescent="0.2">
      <c r="B252" s="48" t="s">
        <v>282</v>
      </c>
      <c r="C252" s="14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10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11"/>
      <c r="AC252" s="157"/>
      <c r="AN252" s="98"/>
      <c r="AO252" s="157"/>
      <c r="AZ252" s="98"/>
    </row>
    <row r="253" spans="2:52" x14ac:dyDescent="0.2">
      <c r="B253" s="90" t="s">
        <v>285</v>
      </c>
      <c r="C253" s="188">
        <v>102.62269999999999</v>
      </c>
      <c r="D253" s="97">
        <v>103.24039999999999</v>
      </c>
      <c r="E253" s="97">
        <v>103.8836</v>
      </c>
      <c r="F253" s="97">
        <v>104.3389</v>
      </c>
      <c r="G253" s="97">
        <v>103.5111</v>
      </c>
      <c r="H253" s="97">
        <v>102.797</v>
      </c>
      <c r="I253" s="97">
        <v>102.56257629394531</v>
      </c>
      <c r="J253" s="97">
        <v>102.14255523681641</v>
      </c>
      <c r="K253" s="97">
        <v>102.03221130371094</v>
      </c>
      <c r="L253" s="97">
        <v>102.5568</v>
      </c>
      <c r="M253" s="97">
        <v>102.2189</v>
      </c>
      <c r="N253" s="97">
        <v>102.0603</v>
      </c>
      <c r="O253" s="97">
        <v>101.0874</v>
      </c>
      <c r="P253" s="182">
        <v>0.6019136117057915</v>
      </c>
      <c r="Q253" s="97">
        <v>0.62301192168957831</v>
      </c>
      <c r="R253" s="97">
        <v>0.4382789968772684</v>
      </c>
      <c r="S253" s="97">
        <v>-0.79337620005577625</v>
      </c>
      <c r="T253" s="97">
        <v>-0.6898777039370676</v>
      </c>
      <c r="U253" s="97">
        <v>-0.22804527958470047</v>
      </c>
      <c r="V253" s="97">
        <v>-0.40952662492127923</v>
      </c>
      <c r="W253" s="97">
        <v>-0.1080293447228117</v>
      </c>
      <c r="X253" s="97">
        <v>0.51414027941387819</v>
      </c>
      <c r="Y253" s="97">
        <v>-0.32947595868824942</v>
      </c>
      <c r="Z253" s="97">
        <v>-0.15515721652258727</v>
      </c>
      <c r="AA253" s="111">
        <v>-0.95325998453854799</v>
      </c>
      <c r="AB253" s="90"/>
      <c r="AC253" s="192">
        <f>_xlfn.RANK.AVG(D253,D$253:D$262,)</f>
        <v>9</v>
      </c>
      <c r="AD253" s="90">
        <f t="shared" ref="AD253:AZ262" si="71">_xlfn.RANK.AVG(E253,E$253:E$262,)</f>
        <v>9</v>
      </c>
      <c r="AE253" s="90">
        <f t="shared" si="71"/>
        <v>8</v>
      </c>
      <c r="AF253" s="90">
        <f t="shared" si="71"/>
        <v>8</v>
      </c>
      <c r="AG253" s="90">
        <f t="shared" si="71"/>
        <v>8</v>
      </c>
      <c r="AH253" s="90">
        <f t="shared" si="71"/>
        <v>8</v>
      </c>
      <c r="AI253" s="90">
        <f t="shared" si="71"/>
        <v>8</v>
      </c>
      <c r="AJ253" s="90">
        <f t="shared" si="71"/>
        <v>8</v>
      </c>
      <c r="AK253" s="90">
        <f t="shared" si="71"/>
        <v>8</v>
      </c>
      <c r="AL253" s="90">
        <f t="shared" si="71"/>
        <v>8</v>
      </c>
      <c r="AM253" s="90">
        <f t="shared" si="71"/>
        <v>8</v>
      </c>
      <c r="AN253" s="190">
        <f t="shared" si="71"/>
        <v>8</v>
      </c>
      <c r="AO253" s="192">
        <f t="shared" si="71"/>
        <v>3</v>
      </c>
      <c r="AP253" s="90">
        <f t="shared" si="71"/>
        <v>2</v>
      </c>
      <c r="AQ253" s="90">
        <f t="shared" si="71"/>
        <v>2</v>
      </c>
      <c r="AR253" s="90">
        <f t="shared" si="71"/>
        <v>5</v>
      </c>
      <c r="AS253" s="90">
        <f t="shared" si="71"/>
        <v>9</v>
      </c>
      <c r="AT253" s="90">
        <f t="shared" si="71"/>
        <v>2</v>
      </c>
      <c r="AU253" s="90">
        <f t="shared" si="71"/>
        <v>6</v>
      </c>
      <c r="AV253" s="90">
        <f t="shared" si="71"/>
        <v>5</v>
      </c>
      <c r="AW253" s="90">
        <f t="shared" si="71"/>
        <v>4</v>
      </c>
      <c r="AX253" s="90">
        <f t="shared" si="71"/>
        <v>9</v>
      </c>
      <c r="AY253" s="90">
        <f t="shared" si="71"/>
        <v>3</v>
      </c>
      <c r="AZ253" s="190">
        <f t="shared" si="71"/>
        <v>9</v>
      </c>
    </row>
    <row r="254" spans="2:52" x14ac:dyDescent="0.2">
      <c r="B254" s="90" t="s">
        <v>286</v>
      </c>
      <c r="C254" s="188">
        <v>107.9233</v>
      </c>
      <c r="D254" s="97">
        <v>107.0903</v>
      </c>
      <c r="E254" s="97">
        <v>106.65689999999999</v>
      </c>
      <c r="F254" s="97">
        <v>107.29259999999999</v>
      </c>
      <c r="G254" s="97">
        <v>107.93340000000001</v>
      </c>
      <c r="H254" s="97">
        <v>107.7803</v>
      </c>
      <c r="I254" s="97">
        <v>106.72974395751953</v>
      </c>
      <c r="J254" s="97">
        <v>106.39073944091797</v>
      </c>
      <c r="K254" s="97">
        <v>106.26298522949219</v>
      </c>
      <c r="L254" s="97">
        <v>106.2411</v>
      </c>
      <c r="M254" s="97">
        <v>106.00490000000001</v>
      </c>
      <c r="N254" s="97">
        <v>106.0121</v>
      </c>
      <c r="O254" s="97">
        <v>105.4687</v>
      </c>
      <c r="P254" s="182">
        <v>-0.77184444878909231</v>
      </c>
      <c r="Q254" s="97">
        <v>-0.40470518805158456</v>
      </c>
      <c r="R254" s="97">
        <v>0.59602332338554742</v>
      </c>
      <c r="S254" s="97">
        <v>0.5972452899827323</v>
      </c>
      <c r="T254" s="97">
        <v>-0.14184673141030404</v>
      </c>
      <c r="U254" s="97">
        <v>-0.97471990937162512</v>
      </c>
      <c r="V254" s="97">
        <v>-0.31762890458773396</v>
      </c>
      <c r="W254" s="97">
        <v>-0.1200801988003167</v>
      </c>
      <c r="X254" s="97">
        <v>-2.0595346013402325E-2</v>
      </c>
      <c r="Y254" s="97">
        <v>-0.22232450529973488</v>
      </c>
      <c r="Z254" s="97">
        <v>6.7921388539562135E-3</v>
      </c>
      <c r="AA254" s="111">
        <v>-0.51258299760122239</v>
      </c>
      <c r="AB254" s="90"/>
      <c r="AC254" s="192">
        <f t="shared" ref="AC254:AC262" si="72">_xlfn.RANK.AVG(D254,D$253:D$262,)</f>
        <v>6</v>
      </c>
      <c r="AD254" s="90">
        <f t="shared" si="71"/>
        <v>6</v>
      </c>
      <c r="AE254" s="90">
        <f t="shared" si="71"/>
        <v>6</v>
      </c>
      <c r="AF254" s="90">
        <f t="shared" si="71"/>
        <v>5</v>
      </c>
      <c r="AG254" s="90">
        <f t="shared" si="71"/>
        <v>5</v>
      </c>
      <c r="AH254" s="90">
        <f t="shared" si="71"/>
        <v>5</v>
      </c>
      <c r="AI254" s="90">
        <f t="shared" si="71"/>
        <v>5</v>
      </c>
      <c r="AJ254" s="90">
        <f t="shared" si="71"/>
        <v>6</v>
      </c>
      <c r="AK254" s="90">
        <f t="shared" si="71"/>
        <v>6</v>
      </c>
      <c r="AL254" s="90">
        <f t="shared" si="71"/>
        <v>6</v>
      </c>
      <c r="AM254" s="90">
        <f t="shared" si="71"/>
        <v>4</v>
      </c>
      <c r="AN254" s="190">
        <f t="shared" si="71"/>
        <v>4</v>
      </c>
      <c r="AO254" s="192">
        <f t="shared" si="71"/>
        <v>8</v>
      </c>
      <c r="AP254" s="90">
        <f t="shared" si="71"/>
        <v>7</v>
      </c>
      <c r="AQ254" s="90">
        <f t="shared" si="71"/>
        <v>1</v>
      </c>
      <c r="AR254" s="90">
        <f t="shared" si="71"/>
        <v>1</v>
      </c>
      <c r="AS254" s="90">
        <f t="shared" si="71"/>
        <v>5</v>
      </c>
      <c r="AT254" s="90">
        <f t="shared" si="71"/>
        <v>8</v>
      </c>
      <c r="AU254" s="90">
        <f t="shared" si="71"/>
        <v>4</v>
      </c>
      <c r="AV254" s="90">
        <f t="shared" si="71"/>
        <v>6</v>
      </c>
      <c r="AW254" s="90">
        <f t="shared" si="71"/>
        <v>5</v>
      </c>
      <c r="AX254" s="90">
        <f t="shared" si="71"/>
        <v>8</v>
      </c>
      <c r="AY254" s="90">
        <f t="shared" si="71"/>
        <v>2</v>
      </c>
      <c r="AZ254" s="190">
        <f t="shared" si="71"/>
        <v>5</v>
      </c>
    </row>
    <row r="255" spans="2:52" x14ac:dyDescent="0.2">
      <c r="B255" s="90" t="s">
        <v>287</v>
      </c>
      <c r="C255" s="188">
        <v>108.5789</v>
      </c>
      <c r="D255" s="97">
        <v>108.6875</v>
      </c>
      <c r="E255" s="97">
        <v>108.3334</v>
      </c>
      <c r="F255" s="97">
        <v>108.1648</v>
      </c>
      <c r="G255" s="97">
        <v>108.3687</v>
      </c>
      <c r="H255" s="97">
        <v>107.96599999999999</v>
      </c>
      <c r="I255" s="97">
        <v>107.31642150878906</v>
      </c>
      <c r="J255" s="97">
        <v>107.25641632080078</v>
      </c>
      <c r="K255" s="97">
        <v>108.22879791259766</v>
      </c>
      <c r="L255" s="97">
        <v>108.91500000000001</v>
      </c>
      <c r="M255" s="97">
        <v>109.61409999999999</v>
      </c>
      <c r="N255" s="97">
        <v>109.2264</v>
      </c>
      <c r="O255" s="97">
        <v>108.5249</v>
      </c>
      <c r="P255" s="182">
        <v>0.10001943287323374</v>
      </c>
      <c r="Q255" s="97">
        <v>-0.32579643473260728</v>
      </c>
      <c r="R255" s="97">
        <v>-0.15563067345804513</v>
      </c>
      <c r="S255" s="97">
        <v>0.18850864606600706</v>
      </c>
      <c r="T255" s="97">
        <v>-0.3716017632397639</v>
      </c>
      <c r="U255" s="97">
        <v>-0.6016509745761921</v>
      </c>
      <c r="V255" s="97">
        <v>-5.5914264699337662E-2</v>
      </c>
      <c r="W255" s="97">
        <v>0.90659526502219723</v>
      </c>
      <c r="X255" s="97">
        <v>0.63402911298756759</v>
      </c>
      <c r="Y255" s="97">
        <v>0.64187669283384952</v>
      </c>
      <c r="Z255" s="97">
        <v>-0.35369537313173699</v>
      </c>
      <c r="AA255" s="111">
        <v>-0.64224399961913592</v>
      </c>
      <c r="AB255" s="90"/>
      <c r="AC255" s="192">
        <f t="shared" si="72"/>
        <v>4</v>
      </c>
      <c r="AD255" s="90">
        <f t="shared" si="71"/>
        <v>5</v>
      </c>
      <c r="AE255" s="90">
        <f t="shared" si="71"/>
        <v>4</v>
      </c>
      <c r="AF255" s="90">
        <f t="shared" si="71"/>
        <v>3</v>
      </c>
      <c r="AG255" s="90">
        <f t="shared" si="71"/>
        <v>4</v>
      </c>
      <c r="AH255" s="90">
        <f t="shared" si="71"/>
        <v>4</v>
      </c>
      <c r="AI255" s="90">
        <f t="shared" si="71"/>
        <v>3</v>
      </c>
      <c r="AJ255" s="90">
        <f t="shared" si="71"/>
        <v>2</v>
      </c>
      <c r="AK255" s="90">
        <f t="shared" si="71"/>
        <v>2</v>
      </c>
      <c r="AL255" s="90">
        <f t="shared" si="71"/>
        <v>2</v>
      </c>
      <c r="AM255" s="90">
        <f t="shared" si="71"/>
        <v>2</v>
      </c>
      <c r="AN255" s="190">
        <f t="shared" si="71"/>
        <v>2</v>
      </c>
      <c r="AO255" s="192">
        <f t="shared" si="71"/>
        <v>6</v>
      </c>
      <c r="AP255" s="90">
        <f t="shared" si="71"/>
        <v>6</v>
      </c>
      <c r="AQ255" s="90">
        <f t="shared" si="71"/>
        <v>4</v>
      </c>
      <c r="AR255" s="90">
        <f t="shared" si="71"/>
        <v>2</v>
      </c>
      <c r="AS255" s="90">
        <f t="shared" si="71"/>
        <v>6</v>
      </c>
      <c r="AT255" s="90">
        <f t="shared" si="71"/>
        <v>6</v>
      </c>
      <c r="AU255" s="90">
        <f t="shared" si="71"/>
        <v>2</v>
      </c>
      <c r="AV255" s="90">
        <f t="shared" si="71"/>
        <v>1</v>
      </c>
      <c r="AW255" s="90">
        <f t="shared" si="71"/>
        <v>3</v>
      </c>
      <c r="AX255" s="90">
        <f t="shared" si="71"/>
        <v>3</v>
      </c>
      <c r="AY255" s="90">
        <f t="shared" si="71"/>
        <v>6</v>
      </c>
      <c r="AZ255" s="190">
        <f t="shared" si="71"/>
        <v>6</v>
      </c>
    </row>
    <row r="256" spans="2:52" x14ac:dyDescent="0.2">
      <c r="B256" s="90" t="s">
        <v>288</v>
      </c>
      <c r="C256" s="188">
        <v>117.6052</v>
      </c>
      <c r="D256" s="97">
        <v>115.977</v>
      </c>
      <c r="E256" s="97">
        <v>117.29</v>
      </c>
      <c r="F256" s="97">
        <v>115.6451</v>
      </c>
      <c r="G256" s="97">
        <v>114.9002</v>
      </c>
      <c r="H256" s="97">
        <v>113.19799999999999</v>
      </c>
      <c r="I256" s="97">
        <v>110.56935882568359</v>
      </c>
      <c r="J256" s="97">
        <v>108.984375</v>
      </c>
      <c r="K256" s="97">
        <v>107.47528076171875</v>
      </c>
      <c r="L256" s="97">
        <v>108.1875</v>
      </c>
      <c r="M256" s="97">
        <v>106.6324</v>
      </c>
      <c r="N256" s="97">
        <v>104.6309</v>
      </c>
      <c r="O256" s="97">
        <v>104.593</v>
      </c>
      <c r="P256" s="182">
        <v>-1.3844625917901527</v>
      </c>
      <c r="Q256" s="97">
        <v>1.1321210239961392</v>
      </c>
      <c r="R256" s="97">
        <v>-1.4024213487935944</v>
      </c>
      <c r="S256" s="97">
        <v>-0.64412586439027786</v>
      </c>
      <c r="T256" s="97">
        <v>-1.4814595622984161</v>
      </c>
      <c r="U256" s="97">
        <v>-2.3221622063255531</v>
      </c>
      <c r="V256" s="97">
        <v>-1.4334747370493262</v>
      </c>
      <c r="W256" s="97">
        <v>-1.3846886200716846</v>
      </c>
      <c r="X256" s="97">
        <v>0.66268190530276139</v>
      </c>
      <c r="Y256" s="97">
        <v>-1.4374119006354671</v>
      </c>
      <c r="Z256" s="97">
        <v>-1.8770092392181055</v>
      </c>
      <c r="AA256" s="111">
        <v>-3.6222569049863262E-2</v>
      </c>
      <c r="AB256" s="90"/>
      <c r="AC256" s="192">
        <f t="shared" si="72"/>
        <v>2</v>
      </c>
      <c r="AD256" s="90">
        <f t="shared" si="71"/>
        <v>1</v>
      </c>
      <c r="AE256" s="90">
        <f t="shared" si="71"/>
        <v>2</v>
      </c>
      <c r="AF256" s="90">
        <f t="shared" si="71"/>
        <v>2</v>
      </c>
      <c r="AG256" s="90">
        <f t="shared" si="71"/>
        <v>2</v>
      </c>
      <c r="AH256" s="90">
        <f t="shared" si="71"/>
        <v>2</v>
      </c>
      <c r="AI256" s="90">
        <f t="shared" si="71"/>
        <v>2</v>
      </c>
      <c r="AJ256" s="90">
        <f t="shared" si="71"/>
        <v>3</v>
      </c>
      <c r="AK256" s="90">
        <f t="shared" si="71"/>
        <v>3</v>
      </c>
      <c r="AL256" s="90">
        <f t="shared" si="71"/>
        <v>5</v>
      </c>
      <c r="AM256" s="90">
        <f t="shared" si="71"/>
        <v>7</v>
      </c>
      <c r="AN256" s="190">
        <f t="shared" si="71"/>
        <v>6</v>
      </c>
      <c r="AO256" s="192">
        <f t="shared" si="71"/>
        <v>10</v>
      </c>
      <c r="AP256" s="90">
        <f t="shared" si="71"/>
        <v>1</v>
      </c>
      <c r="AQ256" s="90">
        <f t="shared" si="71"/>
        <v>10</v>
      </c>
      <c r="AR256" s="90">
        <f t="shared" si="71"/>
        <v>4</v>
      </c>
      <c r="AS256" s="90">
        <f t="shared" si="71"/>
        <v>10</v>
      </c>
      <c r="AT256" s="90">
        <f t="shared" si="71"/>
        <v>10</v>
      </c>
      <c r="AU256" s="90">
        <f t="shared" si="71"/>
        <v>10</v>
      </c>
      <c r="AV256" s="90">
        <f t="shared" si="71"/>
        <v>9</v>
      </c>
      <c r="AW256" s="90">
        <f t="shared" si="71"/>
        <v>2</v>
      </c>
      <c r="AX256" s="90">
        <f t="shared" si="71"/>
        <v>10</v>
      </c>
      <c r="AY256" s="90">
        <f t="shared" si="71"/>
        <v>10</v>
      </c>
      <c r="AZ256" s="190">
        <f t="shared" si="71"/>
        <v>3</v>
      </c>
    </row>
    <row r="257" spans="2:52" x14ac:dyDescent="0.2">
      <c r="B257" s="90" t="s">
        <v>289</v>
      </c>
      <c r="C257" s="188">
        <v>110.6729</v>
      </c>
      <c r="D257" s="97">
        <v>111.1811</v>
      </c>
      <c r="E257" s="97">
        <v>110.4735</v>
      </c>
      <c r="F257" s="97">
        <v>110.001</v>
      </c>
      <c r="G257" s="97">
        <v>108.3386</v>
      </c>
      <c r="H257" s="97">
        <v>108.373</v>
      </c>
      <c r="I257" s="97">
        <v>107.76885986328125</v>
      </c>
      <c r="J257" s="97">
        <v>106.51430511474609</v>
      </c>
      <c r="K257" s="97">
        <v>106.58157348632813</v>
      </c>
      <c r="L257" s="97">
        <v>107.6194</v>
      </c>
      <c r="M257" s="97">
        <v>107.3981</v>
      </c>
      <c r="N257" s="97">
        <v>105.4225</v>
      </c>
      <c r="O257" s="97">
        <v>104.7341</v>
      </c>
      <c r="P257" s="182">
        <v>0.4591910033983046</v>
      </c>
      <c r="Q257" s="97">
        <v>-0.63643910700649609</v>
      </c>
      <c r="R257" s="97">
        <v>-0.42770438159377283</v>
      </c>
      <c r="S257" s="97">
        <v>-1.5112589885546541</v>
      </c>
      <c r="T257" s="97">
        <v>3.1752302503452227E-2</v>
      </c>
      <c r="U257" s="97">
        <v>-0.55746370103139586</v>
      </c>
      <c r="V257" s="97">
        <v>-1.1641161928656585</v>
      </c>
      <c r="W257" s="97">
        <v>6.3154307310707369E-2</v>
      </c>
      <c r="X257" s="97">
        <v>0.9737391555820879</v>
      </c>
      <c r="Y257" s="97">
        <v>-0.20563207005428333</v>
      </c>
      <c r="Z257" s="97">
        <v>-1.8395111272918236</v>
      </c>
      <c r="AA257" s="111">
        <v>-0.65299153406531008</v>
      </c>
      <c r="AB257" s="90"/>
      <c r="AC257" s="192">
        <f t="shared" si="72"/>
        <v>3</v>
      </c>
      <c r="AD257" s="90">
        <f t="shared" si="71"/>
        <v>3</v>
      </c>
      <c r="AE257" s="90">
        <f t="shared" si="71"/>
        <v>3</v>
      </c>
      <c r="AF257" s="90">
        <f t="shared" si="71"/>
        <v>4</v>
      </c>
      <c r="AG257" s="90">
        <f t="shared" si="71"/>
        <v>3</v>
      </c>
      <c r="AH257" s="90">
        <f t="shared" si="71"/>
        <v>3</v>
      </c>
      <c r="AI257" s="90">
        <f t="shared" si="71"/>
        <v>4</v>
      </c>
      <c r="AJ257" s="90">
        <f t="shared" si="71"/>
        <v>5</v>
      </c>
      <c r="AK257" s="90">
        <f t="shared" si="71"/>
        <v>4</v>
      </c>
      <c r="AL257" s="90">
        <f t="shared" si="71"/>
        <v>3</v>
      </c>
      <c r="AM257" s="90">
        <f t="shared" si="71"/>
        <v>5</v>
      </c>
      <c r="AN257" s="190">
        <f t="shared" si="71"/>
        <v>5</v>
      </c>
      <c r="AO257" s="192">
        <f t="shared" si="71"/>
        <v>4</v>
      </c>
      <c r="AP257" s="90">
        <f t="shared" si="71"/>
        <v>9</v>
      </c>
      <c r="AQ257" s="90">
        <f t="shared" si="71"/>
        <v>6</v>
      </c>
      <c r="AR257" s="90">
        <f t="shared" si="71"/>
        <v>8</v>
      </c>
      <c r="AS257" s="90">
        <f t="shared" si="71"/>
        <v>4</v>
      </c>
      <c r="AT257" s="90">
        <f t="shared" si="71"/>
        <v>5</v>
      </c>
      <c r="AU257" s="90">
        <f t="shared" si="71"/>
        <v>8</v>
      </c>
      <c r="AV257" s="90">
        <f t="shared" si="71"/>
        <v>3</v>
      </c>
      <c r="AW257" s="90">
        <f t="shared" si="71"/>
        <v>1</v>
      </c>
      <c r="AX257" s="90">
        <f t="shared" si="71"/>
        <v>7</v>
      </c>
      <c r="AY257" s="90">
        <f t="shared" si="71"/>
        <v>9</v>
      </c>
      <c r="AZ257" s="190">
        <f t="shared" si="71"/>
        <v>7</v>
      </c>
    </row>
    <row r="258" spans="2:52" x14ac:dyDescent="0.2">
      <c r="B258" s="90" t="s">
        <v>290</v>
      </c>
      <c r="C258" s="188">
        <v>103.16240000000001</v>
      </c>
      <c r="D258" s="97">
        <v>103.6114</v>
      </c>
      <c r="E258" s="97">
        <v>103.94029999999999</v>
      </c>
      <c r="F258" s="97">
        <v>103.2933</v>
      </c>
      <c r="G258" s="97">
        <v>101.8643</v>
      </c>
      <c r="H258" s="97">
        <v>102.521</v>
      </c>
      <c r="I258" s="97">
        <v>102.18805694580078</v>
      </c>
      <c r="J258" s="97">
        <v>100.84489440917969</v>
      </c>
      <c r="K258" s="97">
        <v>100.65139007568359</v>
      </c>
      <c r="L258" s="97">
        <v>100.2115</v>
      </c>
      <c r="M258" s="97">
        <v>100.03919999999999</v>
      </c>
      <c r="N258" s="97">
        <v>98.957390000000004</v>
      </c>
      <c r="O258" s="97">
        <v>98.480810000000005</v>
      </c>
      <c r="P258" s="182">
        <v>0.43523609377059669</v>
      </c>
      <c r="Q258" s="97">
        <v>0.31743611224246576</v>
      </c>
      <c r="R258" s="97">
        <v>-0.62247270789096376</v>
      </c>
      <c r="S258" s="97">
        <v>-1.3834391969275859</v>
      </c>
      <c r="T258" s="97">
        <v>0.64468120823487796</v>
      </c>
      <c r="U258" s="97">
        <v>-0.32475595653497291</v>
      </c>
      <c r="V258" s="97">
        <v>-1.3144026579676427</v>
      </c>
      <c r="W258" s="97">
        <v>-0.1918831237116943</v>
      </c>
      <c r="X258" s="97">
        <v>-0.4370432195251579</v>
      </c>
      <c r="Y258" s="97">
        <v>-0.17193635461000684</v>
      </c>
      <c r="Z258" s="97">
        <v>-1.0813860966501034</v>
      </c>
      <c r="AA258" s="111">
        <v>-0.48160122250596787</v>
      </c>
      <c r="AB258" s="90"/>
      <c r="AC258" s="192">
        <f t="shared" si="72"/>
        <v>8</v>
      </c>
      <c r="AD258" s="90">
        <f t="shared" si="71"/>
        <v>8</v>
      </c>
      <c r="AE258" s="90">
        <f t="shared" si="71"/>
        <v>9</v>
      </c>
      <c r="AF258" s="90">
        <f t="shared" si="71"/>
        <v>9</v>
      </c>
      <c r="AG258" s="90">
        <f t="shared" si="71"/>
        <v>9</v>
      </c>
      <c r="AH258" s="90">
        <f t="shared" si="71"/>
        <v>9</v>
      </c>
      <c r="AI258" s="90">
        <f t="shared" si="71"/>
        <v>9</v>
      </c>
      <c r="AJ258" s="90">
        <f t="shared" si="71"/>
        <v>9</v>
      </c>
      <c r="AK258" s="90">
        <f t="shared" si="71"/>
        <v>9</v>
      </c>
      <c r="AL258" s="90">
        <f t="shared" si="71"/>
        <v>9</v>
      </c>
      <c r="AM258" s="90">
        <f t="shared" si="71"/>
        <v>9</v>
      </c>
      <c r="AN258" s="190">
        <f t="shared" si="71"/>
        <v>9</v>
      </c>
      <c r="AO258" s="192">
        <f t="shared" si="71"/>
        <v>5</v>
      </c>
      <c r="AP258" s="90">
        <f t="shared" si="71"/>
        <v>4</v>
      </c>
      <c r="AQ258" s="90">
        <f t="shared" si="71"/>
        <v>7</v>
      </c>
      <c r="AR258" s="90">
        <f t="shared" si="71"/>
        <v>7</v>
      </c>
      <c r="AS258" s="90">
        <f t="shared" si="71"/>
        <v>2</v>
      </c>
      <c r="AT258" s="90">
        <f t="shared" si="71"/>
        <v>4</v>
      </c>
      <c r="AU258" s="90">
        <f t="shared" si="71"/>
        <v>9</v>
      </c>
      <c r="AV258" s="90">
        <f t="shared" si="71"/>
        <v>7</v>
      </c>
      <c r="AW258" s="90">
        <f t="shared" si="71"/>
        <v>7</v>
      </c>
      <c r="AX258" s="90">
        <f t="shared" si="71"/>
        <v>6</v>
      </c>
      <c r="AY258" s="90">
        <f t="shared" si="71"/>
        <v>7</v>
      </c>
      <c r="AZ258" s="190">
        <f t="shared" si="71"/>
        <v>4</v>
      </c>
    </row>
    <row r="259" spans="2:52" x14ac:dyDescent="0.2">
      <c r="B259" s="90" t="s">
        <v>291</v>
      </c>
      <c r="C259" s="188">
        <v>105.5741</v>
      </c>
      <c r="D259" s="97">
        <v>106.68899999999999</v>
      </c>
      <c r="E259" s="97">
        <v>106.06529999999999</v>
      </c>
      <c r="F259" s="97">
        <v>106.4765</v>
      </c>
      <c r="G259" s="97">
        <v>105.3216</v>
      </c>
      <c r="H259" s="97">
        <v>104.6914</v>
      </c>
      <c r="I259" s="97">
        <v>103.80227661132813</v>
      </c>
      <c r="J259" s="97">
        <v>103.29713439941406</v>
      </c>
      <c r="K259" s="97">
        <v>103.36141204833984</v>
      </c>
      <c r="L259" s="97">
        <v>102.5932</v>
      </c>
      <c r="M259" s="97">
        <v>103.7597</v>
      </c>
      <c r="N259" s="97">
        <v>104.8023</v>
      </c>
      <c r="O259" s="97">
        <v>103.8792</v>
      </c>
      <c r="P259" s="182">
        <v>1.0560355238642731</v>
      </c>
      <c r="Q259" s="97">
        <v>-0.5845963501391892</v>
      </c>
      <c r="R259" s="97">
        <v>0.38768569928148794</v>
      </c>
      <c r="S259" s="97">
        <v>-1.084652482003069</v>
      </c>
      <c r="T259" s="97">
        <v>-0.59835779175402015</v>
      </c>
      <c r="U259" s="97">
        <v>-0.84928025479827052</v>
      </c>
      <c r="V259" s="97">
        <v>-0.48663885649203137</v>
      </c>
      <c r="W259" s="97">
        <v>6.2225974901919306E-2</v>
      </c>
      <c r="X259" s="97">
        <v>-0.74322905726227118</v>
      </c>
      <c r="Y259" s="97">
        <v>1.1370149288646805</v>
      </c>
      <c r="Z259" s="97">
        <v>1.0048217178731313</v>
      </c>
      <c r="AA259" s="111">
        <v>-0.88080128012458236</v>
      </c>
      <c r="AB259" s="90"/>
      <c r="AC259" s="192">
        <f t="shared" si="72"/>
        <v>7</v>
      </c>
      <c r="AD259" s="90">
        <f t="shared" si="71"/>
        <v>7</v>
      </c>
      <c r="AE259" s="90">
        <f t="shared" si="71"/>
        <v>7</v>
      </c>
      <c r="AF259" s="90">
        <f t="shared" si="71"/>
        <v>7</v>
      </c>
      <c r="AG259" s="90">
        <f t="shared" si="71"/>
        <v>7</v>
      </c>
      <c r="AH259" s="90">
        <f t="shared" si="71"/>
        <v>7</v>
      </c>
      <c r="AI259" s="90">
        <f t="shared" si="71"/>
        <v>7</v>
      </c>
      <c r="AJ259" s="90">
        <f t="shared" si="71"/>
        <v>7</v>
      </c>
      <c r="AK259" s="90">
        <f t="shared" si="71"/>
        <v>7</v>
      </c>
      <c r="AL259" s="90">
        <f t="shared" si="71"/>
        <v>7</v>
      </c>
      <c r="AM259" s="90">
        <f t="shared" si="71"/>
        <v>6</v>
      </c>
      <c r="AN259" s="190">
        <f t="shared" si="71"/>
        <v>7</v>
      </c>
      <c r="AO259" s="192">
        <f t="shared" si="71"/>
        <v>1</v>
      </c>
      <c r="AP259" s="90">
        <f t="shared" si="71"/>
        <v>8</v>
      </c>
      <c r="AQ259" s="90">
        <f t="shared" si="71"/>
        <v>3</v>
      </c>
      <c r="AR259" s="90">
        <f t="shared" si="71"/>
        <v>6</v>
      </c>
      <c r="AS259" s="90">
        <f t="shared" si="71"/>
        <v>8</v>
      </c>
      <c r="AT259" s="90">
        <f t="shared" si="71"/>
        <v>7</v>
      </c>
      <c r="AU259" s="90">
        <f t="shared" si="71"/>
        <v>7</v>
      </c>
      <c r="AV259" s="90">
        <f t="shared" si="71"/>
        <v>4</v>
      </c>
      <c r="AW259" s="90">
        <f t="shared" si="71"/>
        <v>8</v>
      </c>
      <c r="AX259" s="90">
        <f t="shared" si="71"/>
        <v>1</v>
      </c>
      <c r="AY259" s="90">
        <f t="shared" si="71"/>
        <v>1</v>
      </c>
      <c r="AZ259" s="190">
        <f t="shared" si="71"/>
        <v>8</v>
      </c>
    </row>
    <row r="260" spans="2:52" x14ac:dyDescent="0.2">
      <c r="B260" s="90" t="s">
        <v>292</v>
      </c>
      <c r="C260" s="188">
        <v>116.6966</v>
      </c>
      <c r="D260" s="97">
        <v>116.20699999999999</v>
      </c>
      <c r="E260" s="97">
        <v>116.06480000000001</v>
      </c>
      <c r="F260" s="97">
        <v>115.67440000000001</v>
      </c>
      <c r="G260" s="97">
        <v>115.3399</v>
      </c>
      <c r="H260" s="97">
        <v>115.9644</v>
      </c>
      <c r="I260" s="97">
        <v>115.67158508300781</v>
      </c>
      <c r="J260" s="97">
        <v>115.33815765380859</v>
      </c>
      <c r="K260" s="97">
        <v>114.62854766845703</v>
      </c>
      <c r="L260" s="97">
        <v>114.21429999999999</v>
      </c>
      <c r="M260" s="97">
        <v>114.6083</v>
      </c>
      <c r="N260" s="97">
        <v>112.9614</v>
      </c>
      <c r="O260" s="97">
        <v>113.2684</v>
      </c>
      <c r="P260" s="182">
        <v>-0.41954949844297945</v>
      </c>
      <c r="Q260" s="97">
        <v>-0.12236784358944672</v>
      </c>
      <c r="R260" s="97">
        <v>-0.33636382434639928</v>
      </c>
      <c r="S260" s="97">
        <v>-0.28917374976659099</v>
      </c>
      <c r="T260" s="97">
        <v>0.54144316060617159</v>
      </c>
      <c r="U260" s="97">
        <v>-0.25250414523093745</v>
      </c>
      <c r="V260" s="97">
        <v>-0.28825353172081614</v>
      </c>
      <c r="W260" s="97">
        <v>-0.61524303819858217</v>
      </c>
      <c r="X260" s="97">
        <v>-0.36138263712035817</v>
      </c>
      <c r="Y260" s="97">
        <v>0.34496556035453135</v>
      </c>
      <c r="Z260" s="97">
        <v>-1.4369814402621819</v>
      </c>
      <c r="AA260" s="111">
        <v>0.27177425208965378</v>
      </c>
      <c r="AB260" s="90"/>
      <c r="AC260" s="192">
        <f t="shared" si="72"/>
        <v>1</v>
      </c>
      <c r="AD260" s="90">
        <f t="shared" si="71"/>
        <v>2</v>
      </c>
      <c r="AE260" s="90">
        <f t="shared" si="71"/>
        <v>1</v>
      </c>
      <c r="AF260" s="90">
        <f t="shared" si="71"/>
        <v>1</v>
      </c>
      <c r="AG260" s="90">
        <f t="shared" si="71"/>
        <v>1</v>
      </c>
      <c r="AH260" s="90">
        <f t="shared" si="71"/>
        <v>1</v>
      </c>
      <c r="AI260" s="90">
        <f t="shared" si="71"/>
        <v>1</v>
      </c>
      <c r="AJ260" s="90">
        <f t="shared" si="71"/>
        <v>1</v>
      </c>
      <c r="AK260" s="90">
        <f t="shared" si="71"/>
        <v>1</v>
      </c>
      <c r="AL260" s="90">
        <f t="shared" si="71"/>
        <v>1</v>
      </c>
      <c r="AM260" s="90">
        <f t="shared" si="71"/>
        <v>1</v>
      </c>
      <c r="AN260" s="190">
        <f t="shared" si="71"/>
        <v>1</v>
      </c>
      <c r="AO260" s="192">
        <f t="shared" si="71"/>
        <v>7</v>
      </c>
      <c r="AP260" s="90">
        <f t="shared" si="71"/>
        <v>5</v>
      </c>
      <c r="AQ260" s="90">
        <f t="shared" si="71"/>
        <v>5</v>
      </c>
      <c r="AR260" s="90">
        <f t="shared" si="71"/>
        <v>3</v>
      </c>
      <c r="AS260" s="90">
        <f t="shared" si="71"/>
        <v>3</v>
      </c>
      <c r="AT260" s="90">
        <f t="shared" si="71"/>
        <v>3</v>
      </c>
      <c r="AU260" s="90">
        <f t="shared" si="71"/>
        <v>3</v>
      </c>
      <c r="AV260" s="90">
        <f t="shared" si="71"/>
        <v>8</v>
      </c>
      <c r="AW260" s="90">
        <f t="shared" si="71"/>
        <v>6</v>
      </c>
      <c r="AX260" s="90">
        <f t="shared" si="71"/>
        <v>5</v>
      </c>
      <c r="AY260" s="90">
        <f t="shared" si="71"/>
        <v>8</v>
      </c>
      <c r="AZ260" s="190">
        <f t="shared" si="71"/>
        <v>2</v>
      </c>
    </row>
    <row r="261" spans="2:52" x14ac:dyDescent="0.2">
      <c r="B261" s="90" t="s">
        <v>293</v>
      </c>
      <c r="C261" s="188">
        <v>100.3219</v>
      </c>
      <c r="D261" s="97">
        <v>99.465389999999999</v>
      </c>
      <c r="E261" s="97">
        <v>98.284689999999998</v>
      </c>
      <c r="F261" s="97">
        <v>97.322400000000002</v>
      </c>
      <c r="G261" s="97">
        <v>95.851560000000006</v>
      </c>
      <c r="H261" s="97">
        <v>97.320869999999999</v>
      </c>
      <c r="I261" s="97">
        <v>96.053596496582031</v>
      </c>
      <c r="J261" s="97">
        <v>95.692390441894531</v>
      </c>
      <c r="K261" s="97">
        <v>94.325263977050781</v>
      </c>
      <c r="L261" s="97">
        <v>92.686729999999997</v>
      </c>
      <c r="M261" s="97">
        <v>93.325710000000001</v>
      </c>
      <c r="N261" s="97">
        <v>93.176590000000004</v>
      </c>
      <c r="O261" s="97">
        <v>91.51773</v>
      </c>
      <c r="P261" s="182">
        <v>-0.85376174095586321</v>
      </c>
      <c r="Q261" s="97">
        <v>-1.1870460669786764</v>
      </c>
      <c r="R261" s="97">
        <v>-0.97908433144571738</v>
      </c>
      <c r="S261" s="97">
        <v>-1.5113067495252845</v>
      </c>
      <c r="T261" s="97">
        <v>1.5329014989427328</v>
      </c>
      <c r="U261" s="97">
        <v>-1.302160064349988</v>
      </c>
      <c r="V261" s="97">
        <v>-0.37604636147107012</v>
      </c>
      <c r="W261" s="97">
        <v>-1.4286678998513305</v>
      </c>
      <c r="X261" s="97">
        <v>-1.7371104070797376</v>
      </c>
      <c r="Y261" s="97">
        <v>0.68939750059151261</v>
      </c>
      <c r="Z261" s="97">
        <v>-0.15978447953944991</v>
      </c>
      <c r="AA261" s="111">
        <v>-1.7803398900947158</v>
      </c>
      <c r="AB261" s="90"/>
      <c r="AC261" s="192">
        <f t="shared" si="72"/>
        <v>10</v>
      </c>
      <c r="AD261" s="90">
        <f t="shared" si="71"/>
        <v>10</v>
      </c>
      <c r="AE261" s="90">
        <f t="shared" si="71"/>
        <v>10</v>
      </c>
      <c r="AF261" s="90">
        <f t="shared" si="71"/>
        <v>10</v>
      </c>
      <c r="AG261" s="90">
        <f t="shared" si="71"/>
        <v>10</v>
      </c>
      <c r="AH261" s="90">
        <f t="shared" si="71"/>
        <v>10</v>
      </c>
      <c r="AI261" s="90">
        <f t="shared" si="71"/>
        <v>10</v>
      </c>
      <c r="AJ261" s="90">
        <f t="shared" si="71"/>
        <v>10</v>
      </c>
      <c r="AK261" s="90">
        <f t="shared" si="71"/>
        <v>10</v>
      </c>
      <c r="AL261" s="90">
        <f t="shared" si="71"/>
        <v>10</v>
      </c>
      <c r="AM261" s="90">
        <f t="shared" si="71"/>
        <v>10</v>
      </c>
      <c r="AN261" s="190">
        <f t="shared" si="71"/>
        <v>10</v>
      </c>
      <c r="AO261" s="192">
        <f t="shared" si="71"/>
        <v>9</v>
      </c>
      <c r="AP261" s="90">
        <f t="shared" si="71"/>
        <v>10</v>
      </c>
      <c r="AQ261" s="90">
        <f t="shared" si="71"/>
        <v>8</v>
      </c>
      <c r="AR261" s="90">
        <f t="shared" si="71"/>
        <v>9</v>
      </c>
      <c r="AS261" s="90">
        <f t="shared" si="71"/>
        <v>1</v>
      </c>
      <c r="AT261" s="90">
        <f t="shared" si="71"/>
        <v>9</v>
      </c>
      <c r="AU261" s="90">
        <f t="shared" si="71"/>
        <v>5</v>
      </c>
      <c r="AV261" s="90">
        <f t="shared" si="71"/>
        <v>10</v>
      </c>
      <c r="AW261" s="90">
        <f t="shared" si="71"/>
        <v>10</v>
      </c>
      <c r="AX261" s="90">
        <f t="shared" si="71"/>
        <v>2</v>
      </c>
      <c r="AY261" s="90">
        <f t="shared" si="71"/>
        <v>4</v>
      </c>
      <c r="AZ261" s="190">
        <f t="shared" si="71"/>
        <v>10</v>
      </c>
    </row>
    <row r="262" spans="2:52" x14ac:dyDescent="0.2">
      <c r="B262" s="90" t="s">
        <v>294</v>
      </c>
      <c r="C262" s="188">
        <v>107.7508</v>
      </c>
      <c r="D262" s="97">
        <v>108.3998</v>
      </c>
      <c r="E262" s="97">
        <v>109.0441</v>
      </c>
      <c r="F262" s="97">
        <v>107.6507</v>
      </c>
      <c r="G262" s="97">
        <v>105.7901</v>
      </c>
      <c r="H262" s="97">
        <v>105.2109</v>
      </c>
      <c r="I262" s="97">
        <v>105.43128967285156</v>
      </c>
      <c r="J262" s="97">
        <v>106.23965454101563</v>
      </c>
      <c r="K262" s="97">
        <v>107.09784698486328</v>
      </c>
      <c r="L262" s="97">
        <v>106.2854</v>
      </c>
      <c r="M262" s="97">
        <v>106.8913</v>
      </c>
      <c r="N262" s="97">
        <v>106.711</v>
      </c>
      <c r="O262" s="97">
        <v>107.3822</v>
      </c>
      <c r="P262" s="182">
        <v>0.60231571366523584</v>
      </c>
      <c r="Q262" s="97">
        <v>0.59437379035754789</v>
      </c>
      <c r="R262" s="97">
        <v>-1.2778316295883956</v>
      </c>
      <c r="S262" s="97">
        <v>-1.728367767232359</v>
      </c>
      <c r="T262" s="97">
        <v>-0.5474992461487419</v>
      </c>
      <c r="U262" s="97">
        <v>0.20947418266697398</v>
      </c>
      <c r="V262" s="97">
        <v>0.76672197662798347</v>
      </c>
      <c r="W262" s="97">
        <v>0.80778918903236496</v>
      </c>
      <c r="X262" s="97">
        <v>-0.75860253752637352</v>
      </c>
      <c r="Y262" s="97">
        <v>0.57006888998865834</v>
      </c>
      <c r="Z262" s="97">
        <v>-0.16867602882554761</v>
      </c>
      <c r="AA262" s="111">
        <v>0.62898857662284013</v>
      </c>
      <c r="AB262" s="90"/>
      <c r="AC262" s="192">
        <f t="shared" si="72"/>
        <v>5</v>
      </c>
      <c r="AD262" s="90">
        <f t="shared" si="71"/>
        <v>4</v>
      </c>
      <c r="AE262" s="90">
        <f t="shared" si="71"/>
        <v>5</v>
      </c>
      <c r="AF262" s="90">
        <f t="shared" si="71"/>
        <v>6</v>
      </c>
      <c r="AG262" s="90">
        <f t="shared" si="71"/>
        <v>6</v>
      </c>
      <c r="AH262" s="90">
        <f t="shared" si="71"/>
        <v>6</v>
      </c>
      <c r="AI262" s="90">
        <f t="shared" si="71"/>
        <v>6</v>
      </c>
      <c r="AJ262" s="90">
        <f t="shared" si="71"/>
        <v>4</v>
      </c>
      <c r="AK262" s="90">
        <f t="shared" si="71"/>
        <v>5</v>
      </c>
      <c r="AL262" s="90">
        <f t="shared" si="71"/>
        <v>4</v>
      </c>
      <c r="AM262" s="90">
        <f t="shared" si="71"/>
        <v>3</v>
      </c>
      <c r="AN262" s="190">
        <f t="shared" si="71"/>
        <v>3</v>
      </c>
      <c r="AO262" s="192">
        <f t="shared" si="71"/>
        <v>2</v>
      </c>
      <c r="AP262" s="90">
        <f t="shared" si="71"/>
        <v>3</v>
      </c>
      <c r="AQ262" s="90">
        <f t="shared" si="71"/>
        <v>9</v>
      </c>
      <c r="AR262" s="90">
        <f t="shared" si="71"/>
        <v>10</v>
      </c>
      <c r="AS262" s="90">
        <f t="shared" si="71"/>
        <v>7</v>
      </c>
      <c r="AT262" s="90">
        <f t="shared" si="71"/>
        <v>1</v>
      </c>
      <c r="AU262" s="90">
        <f t="shared" si="71"/>
        <v>1</v>
      </c>
      <c r="AV262" s="90">
        <f t="shared" si="71"/>
        <v>2</v>
      </c>
      <c r="AW262" s="90">
        <f t="shared" si="71"/>
        <v>9</v>
      </c>
      <c r="AX262" s="90">
        <f t="shared" si="71"/>
        <v>4</v>
      </c>
      <c r="AY262" s="90">
        <f t="shared" si="71"/>
        <v>5</v>
      </c>
      <c r="AZ262" s="190">
        <f t="shared" si="71"/>
        <v>1</v>
      </c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 tint="0.39997558519241921"/>
  </sheetPr>
  <dimension ref="A1:AZ262"/>
  <sheetViews>
    <sheetView workbookViewId="0">
      <pane xSplit="2" ySplit="5" topLeftCell="M219" activePane="bottomRight" state="frozen"/>
      <selection pane="topRight" activeCell="C1" sqref="C1"/>
      <selection pane="bottomLeft" activeCell="A6" sqref="A6"/>
      <selection pane="bottomRight" activeCell="Y20" sqref="Y20"/>
    </sheetView>
  </sheetViews>
  <sheetFormatPr defaultColWidth="9.140625" defaultRowHeight="12" x14ac:dyDescent="0.2"/>
  <cols>
    <col min="1" max="1" width="3.42578125" style="1" customWidth="1"/>
    <col min="2" max="2" width="49.140625" style="1" bestFit="1" customWidth="1"/>
    <col min="3" max="3" width="8.28515625" style="1" bestFit="1" customWidth="1"/>
    <col min="4" max="4" width="7.7109375" style="1" customWidth="1"/>
    <col min="5" max="15" width="8.140625" style="1" bestFit="1" customWidth="1"/>
    <col min="16" max="16" width="6.28515625" style="1" customWidth="1"/>
    <col min="17" max="17" width="7.42578125" style="1" bestFit="1" customWidth="1"/>
    <col min="18" max="18" width="7.7109375" style="1" bestFit="1" customWidth="1"/>
    <col min="19" max="27" width="6.85546875" style="1" bestFit="1" customWidth="1"/>
    <col min="28" max="16384" width="9.140625" style="1"/>
  </cols>
  <sheetData>
    <row r="1" spans="1:52" x14ac:dyDescent="0.2">
      <c r="A1" s="1" t="s">
        <v>65</v>
      </c>
    </row>
    <row r="2" spans="1:52" x14ac:dyDescent="0.2">
      <c r="A2" s="1" t="s">
        <v>329</v>
      </c>
    </row>
    <row r="4" spans="1:52" x14ac:dyDescent="0.2">
      <c r="A4" s="4"/>
      <c r="B4" s="314" t="s">
        <v>2</v>
      </c>
      <c r="C4" s="12" t="s">
        <v>64</v>
      </c>
      <c r="D4" s="311" t="s">
        <v>301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79">
        <v>2019</v>
      </c>
      <c r="AC4" s="311" t="s">
        <v>295</v>
      </c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3"/>
      <c r="AO4" s="311" t="s">
        <v>299</v>
      </c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x14ac:dyDescent="0.2">
      <c r="A5" s="5"/>
      <c r="B5" s="315"/>
      <c r="C5" s="13" t="s">
        <v>300</v>
      </c>
      <c r="D5" s="50" t="s">
        <v>3</v>
      </c>
      <c r="E5" s="51" t="s">
        <v>4</v>
      </c>
      <c r="F5" s="51" t="s">
        <v>5</v>
      </c>
      <c r="G5" s="51" t="s">
        <v>6</v>
      </c>
      <c r="H5" s="51" t="s">
        <v>0</v>
      </c>
      <c r="I5" s="51" t="s">
        <v>7</v>
      </c>
      <c r="J5" s="51" t="s">
        <v>8</v>
      </c>
      <c r="K5" s="51" t="s">
        <v>9</v>
      </c>
      <c r="L5" s="51" t="s">
        <v>10</v>
      </c>
      <c r="M5" s="51" t="s">
        <v>11</v>
      </c>
      <c r="N5" s="51" t="s">
        <v>12</v>
      </c>
      <c r="O5" s="52" t="s">
        <v>13</v>
      </c>
      <c r="P5" s="50" t="s">
        <v>3</v>
      </c>
      <c r="Q5" s="51" t="s">
        <v>4</v>
      </c>
      <c r="R5" s="51" t="s">
        <v>5</v>
      </c>
      <c r="S5" s="51" t="s">
        <v>6</v>
      </c>
      <c r="T5" s="51" t="s">
        <v>0</v>
      </c>
      <c r="U5" s="51" t="s">
        <v>7</v>
      </c>
      <c r="V5" s="51" t="s">
        <v>8</v>
      </c>
      <c r="W5" s="51" t="s">
        <v>9</v>
      </c>
      <c r="X5" s="51" t="s">
        <v>10</v>
      </c>
      <c r="Y5" s="51" t="s">
        <v>11</v>
      </c>
      <c r="Z5" s="51" t="s">
        <v>12</v>
      </c>
      <c r="AA5" s="52" t="s">
        <v>13</v>
      </c>
      <c r="AB5" s="180" t="s">
        <v>66</v>
      </c>
      <c r="AC5" s="126" t="s">
        <v>3</v>
      </c>
      <c r="AD5" s="154" t="s">
        <v>4</v>
      </c>
      <c r="AE5" s="154" t="s">
        <v>5</v>
      </c>
      <c r="AF5" s="154" t="s">
        <v>6</v>
      </c>
      <c r="AG5" s="154" t="s">
        <v>0</v>
      </c>
      <c r="AH5" s="154" t="s">
        <v>7</v>
      </c>
      <c r="AI5" s="154" t="s">
        <v>8</v>
      </c>
      <c r="AJ5" s="154" t="s">
        <v>9</v>
      </c>
      <c r="AK5" s="154" t="s">
        <v>10</v>
      </c>
      <c r="AL5" s="154" t="s">
        <v>11</v>
      </c>
      <c r="AM5" s="154" t="s">
        <v>12</v>
      </c>
      <c r="AN5" s="127" t="s">
        <v>13</v>
      </c>
      <c r="AO5" s="193" t="s">
        <v>3</v>
      </c>
      <c r="AP5" s="154" t="s">
        <v>4</v>
      </c>
      <c r="AQ5" s="154" t="s">
        <v>5</v>
      </c>
      <c r="AR5" s="154" t="s">
        <v>6</v>
      </c>
      <c r="AS5" s="154" t="s">
        <v>0</v>
      </c>
      <c r="AT5" s="154" t="s">
        <v>7</v>
      </c>
      <c r="AU5" s="154" t="s">
        <v>8</v>
      </c>
      <c r="AV5" s="154" t="s">
        <v>9</v>
      </c>
      <c r="AW5" s="154" t="s">
        <v>10</v>
      </c>
      <c r="AX5" s="154" t="s">
        <v>11</v>
      </c>
      <c r="AY5" s="154" t="s">
        <v>12</v>
      </c>
      <c r="AZ5" s="127" t="s">
        <v>13</v>
      </c>
    </row>
    <row r="6" spans="1:52" ht="20.25" customHeight="1" x14ac:dyDescent="0.2">
      <c r="B6" s="22" t="s">
        <v>49</v>
      </c>
      <c r="C6" s="29"/>
      <c r="D6" s="53"/>
      <c r="E6" s="54"/>
      <c r="F6" s="54"/>
      <c r="G6" s="54"/>
      <c r="H6" s="54"/>
      <c r="I6" s="54"/>
      <c r="J6" s="54"/>
      <c r="K6" s="54"/>
      <c r="L6" s="54"/>
      <c r="M6" s="54"/>
      <c r="N6" s="54"/>
      <c r="O6" s="55"/>
      <c r="P6" s="53"/>
      <c r="Q6" s="54"/>
      <c r="R6" s="54"/>
      <c r="S6" s="54"/>
      <c r="T6" s="54"/>
      <c r="U6" s="54"/>
      <c r="V6" s="54"/>
      <c r="W6" s="54"/>
      <c r="X6" s="54"/>
      <c r="Y6" s="54"/>
      <c r="Z6" s="54"/>
      <c r="AA6" s="55"/>
      <c r="AC6" s="157"/>
      <c r="AN6" s="98"/>
      <c r="AO6" s="157"/>
      <c r="AZ6" s="98"/>
    </row>
    <row r="7" spans="1:52" x14ac:dyDescent="0.2">
      <c r="A7" s="56" t="s">
        <v>14</v>
      </c>
      <c r="B7" s="48" t="s">
        <v>15</v>
      </c>
      <c r="C7" s="26">
        <v>134.94880000000001</v>
      </c>
      <c r="D7" s="21">
        <v>138.57509999999999</v>
      </c>
      <c r="E7" s="20">
        <v>139.75360000000001</v>
      </c>
      <c r="F7" s="20">
        <v>139.15190000000001</v>
      </c>
      <c r="G7" s="20">
        <v>138.15039999999999</v>
      </c>
      <c r="H7" s="20">
        <v>138.4624</v>
      </c>
      <c r="I7" s="20">
        <v>135.56890000000001</v>
      </c>
      <c r="J7" s="20">
        <v>136.7518</v>
      </c>
      <c r="K7" s="20">
        <v>134.90700000000001</v>
      </c>
      <c r="L7" s="20">
        <v>134.80539999999999</v>
      </c>
      <c r="M7" s="20">
        <v>135.5992</v>
      </c>
      <c r="N7" s="20">
        <v>137.65280000000001</v>
      </c>
      <c r="O7" s="20">
        <v>138.80359999999999</v>
      </c>
      <c r="P7" s="21">
        <v>2.6871672812207192</v>
      </c>
      <c r="Q7" s="20">
        <v>0.85044138521279367</v>
      </c>
      <c r="R7" s="20">
        <v>-0.43054347079430788</v>
      </c>
      <c r="S7" s="20">
        <v>-0.71971708614831797</v>
      </c>
      <c r="T7" s="20">
        <v>0.22584082275549827</v>
      </c>
      <c r="U7" s="20">
        <v>-2.0897369971920097</v>
      </c>
      <c r="V7" s="20">
        <v>0.87254525189773557</v>
      </c>
      <c r="W7" s="20">
        <v>-1.3490133219452995</v>
      </c>
      <c r="X7" s="20">
        <v>-7.5311140267012841E-2</v>
      </c>
      <c r="Y7" s="20">
        <v>0.58884881466173056</v>
      </c>
      <c r="Z7" s="20">
        <v>1.514463212172356</v>
      </c>
      <c r="AA7" s="19">
        <v>0.83601641230688761</v>
      </c>
      <c r="AB7" s="7">
        <f>AVERAGE(D7:O7)</f>
        <v>137.34850833333334</v>
      </c>
      <c r="AC7" s="10"/>
      <c r="AN7" s="98"/>
      <c r="AO7" s="157"/>
      <c r="AZ7" s="98"/>
    </row>
    <row r="8" spans="1:52" x14ac:dyDescent="0.2">
      <c r="A8" s="3" t="s">
        <v>16</v>
      </c>
      <c r="B8" s="1" t="s">
        <v>17</v>
      </c>
      <c r="C8" s="14">
        <v>136.03120000000001</v>
      </c>
      <c r="D8" s="10">
        <v>139.81049999999999</v>
      </c>
      <c r="E8" s="7">
        <v>141.16249999999999</v>
      </c>
      <c r="F8" s="7">
        <v>140.97999999999999</v>
      </c>
      <c r="G8" s="7">
        <v>139.44319999999999</v>
      </c>
      <c r="H8" s="7">
        <v>139.43680000000001</v>
      </c>
      <c r="I8" s="7">
        <v>136.5573</v>
      </c>
      <c r="J8" s="7">
        <v>138.30189999999999</v>
      </c>
      <c r="K8" s="7">
        <v>135.7372</v>
      </c>
      <c r="L8" s="7">
        <v>135.45480000000001</v>
      </c>
      <c r="M8" s="7">
        <v>136.4332</v>
      </c>
      <c r="N8" s="7">
        <v>139.1216</v>
      </c>
      <c r="O8" s="7">
        <v>140.5359</v>
      </c>
      <c r="P8" s="10">
        <v>2.778259693364447</v>
      </c>
      <c r="Q8" s="7">
        <v>0.96702322071661562</v>
      </c>
      <c r="R8" s="7">
        <v>-0.12928362702559429</v>
      </c>
      <c r="S8" s="7">
        <v>-1.0900836998155763</v>
      </c>
      <c r="T8" s="7">
        <v>-4.5896823939676401E-3</v>
      </c>
      <c r="U8" s="7">
        <v>-2.0650932895763581</v>
      </c>
      <c r="V8" s="7">
        <v>1.2775589441208866</v>
      </c>
      <c r="W8" s="7">
        <v>-1.854421378158932</v>
      </c>
      <c r="X8" s="7">
        <v>-0.20804908308112699</v>
      </c>
      <c r="Y8" s="7">
        <v>0.72230736747608315</v>
      </c>
      <c r="Z8" s="7">
        <v>1.9704881216595385</v>
      </c>
      <c r="AA8" s="11">
        <v>1.0165926786350914</v>
      </c>
      <c r="AC8" s="10"/>
      <c r="AN8" s="98"/>
      <c r="AO8" s="157"/>
      <c r="AZ8" s="98"/>
    </row>
    <row r="9" spans="1:52" x14ac:dyDescent="0.2">
      <c r="A9" s="3" t="s">
        <v>18</v>
      </c>
      <c r="B9" s="1" t="s">
        <v>19</v>
      </c>
      <c r="C9" s="14">
        <v>131.1174</v>
      </c>
      <c r="D9" s="10">
        <v>134.20249999999999</v>
      </c>
      <c r="E9" s="7">
        <v>134.7663</v>
      </c>
      <c r="F9" s="7">
        <v>132.68109999999999</v>
      </c>
      <c r="G9" s="7">
        <v>133.57409999999999</v>
      </c>
      <c r="H9" s="7">
        <v>135.01339999999999</v>
      </c>
      <c r="I9" s="7">
        <v>132.0703</v>
      </c>
      <c r="J9" s="7">
        <v>131.26499999999999</v>
      </c>
      <c r="K9" s="7">
        <v>131.96850000000001</v>
      </c>
      <c r="L9" s="7">
        <v>132.5067</v>
      </c>
      <c r="M9" s="7">
        <v>132.64709999999999</v>
      </c>
      <c r="N9" s="7">
        <v>132.4538</v>
      </c>
      <c r="O9" s="7">
        <v>132.67179999999999</v>
      </c>
      <c r="P9" s="10">
        <v>2.3529295120250882</v>
      </c>
      <c r="Q9" s="7">
        <v>0.42011139881895998</v>
      </c>
      <c r="R9" s="7">
        <v>-1.5472710907697358</v>
      </c>
      <c r="S9" s="7">
        <v>0.67304235493977727</v>
      </c>
      <c r="T9" s="7">
        <v>1.0775292515540087</v>
      </c>
      <c r="U9" s="7">
        <v>-2.1798577030131732</v>
      </c>
      <c r="V9" s="7">
        <v>-0.60975101896491246</v>
      </c>
      <c r="W9" s="7">
        <v>0.53593874985717416</v>
      </c>
      <c r="X9" s="7">
        <v>0.40782459450549879</v>
      </c>
      <c r="Y9" s="7">
        <v>0.10595690633001928</v>
      </c>
      <c r="Z9" s="7">
        <v>-0.14572501019622261</v>
      </c>
      <c r="AA9" s="11">
        <v>0.16458568950078392</v>
      </c>
      <c r="AC9" s="10"/>
      <c r="AN9" s="98"/>
      <c r="AO9" s="157"/>
      <c r="AZ9" s="98"/>
    </row>
    <row r="10" spans="1:52" x14ac:dyDescent="0.2">
      <c r="A10" s="56" t="s">
        <v>20</v>
      </c>
      <c r="B10" s="48" t="s">
        <v>21</v>
      </c>
      <c r="C10" s="26">
        <v>133.81370000000001</v>
      </c>
      <c r="D10" s="21">
        <v>134.50989999999999</v>
      </c>
      <c r="E10" s="20">
        <v>133.57669999999999</v>
      </c>
      <c r="F10" s="20">
        <v>134.13140000000001</v>
      </c>
      <c r="G10" s="20">
        <v>135.4905</v>
      </c>
      <c r="H10" s="20">
        <v>136.83580000000001</v>
      </c>
      <c r="I10" s="20">
        <v>138.00880000000001</v>
      </c>
      <c r="J10" s="20">
        <v>139.66239999999999</v>
      </c>
      <c r="K10" s="20">
        <v>140.3528</v>
      </c>
      <c r="L10" s="20">
        <v>138.858</v>
      </c>
      <c r="M10" s="20">
        <v>138.3253</v>
      </c>
      <c r="N10" s="20">
        <v>138.75319999999999</v>
      </c>
      <c r="O10" s="20">
        <v>138.30840000000001</v>
      </c>
      <c r="P10" s="21">
        <v>0.52027557716435324</v>
      </c>
      <c r="Q10" s="20">
        <v>-0.69377793010031186</v>
      </c>
      <c r="R10" s="20">
        <v>0.41526703384649072</v>
      </c>
      <c r="S10" s="20">
        <v>1.0132601314829963</v>
      </c>
      <c r="T10" s="20">
        <v>0.99291094209557773</v>
      </c>
      <c r="U10" s="20">
        <v>0.8572318062963068</v>
      </c>
      <c r="V10" s="20">
        <v>1.1981844635994103</v>
      </c>
      <c r="W10" s="20">
        <v>0.49433491046982653</v>
      </c>
      <c r="X10" s="20">
        <v>-1.065030409083394</v>
      </c>
      <c r="Y10" s="20">
        <v>-0.38362931916058524</v>
      </c>
      <c r="Z10" s="20">
        <v>0.30934326547637631</v>
      </c>
      <c r="AA10" s="19">
        <v>-0.32056918326927708</v>
      </c>
      <c r="AB10" s="7">
        <f>AVERAGE(D10:O10)</f>
        <v>137.2344333333333</v>
      </c>
      <c r="AC10" s="10"/>
      <c r="AN10" s="98"/>
      <c r="AO10" s="157"/>
      <c r="AZ10" s="98"/>
    </row>
    <row r="11" spans="1:52" x14ac:dyDescent="0.2">
      <c r="A11" s="56" t="s">
        <v>22</v>
      </c>
      <c r="B11" s="48" t="s">
        <v>23</v>
      </c>
      <c r="C11" s="26">
        <v>136.249</v>
      </c>
      <c r="D11" s="21">
        <v>136.91730000000001</v>
      </c>
      <c r="E11" s="20">
        <v>135.6994</v>
      </c>
      <c r="F11" s="20">
        <v>136.31989999999999</v>
      </c>
      <c r="G11" s="20">
        <v>137.9845</v>
      </c>
      <c r="H11" s="20">
        <v>139.49879999999999</v>
      </c>
      <c r="I11" s="20">
        <v>140.92189999999999</v>
      </c>
      <c r="J11" s="20">
        <v>142.80629999999999</v>
      </c>
      <c r="K11" s="20">
        <v>143.63390000000001</v>
      </c>
      <c r="L11" s="20">
        <v>141.83340000000001</v>
      </c>
      <c r="M11" s="20">
        <v>141.16249999999999</v>
      </c>
      <c r="N11" s="20">
        <v>141.66210000000001</v>
      </c>
      <c r="O11" s="20">
        <v>141.09309999999999</v>
      </c>
      <c r="P11" s="21">
        <v>0.49049901283680347</v>
      </c>
      <c r="Q11" s="20">
        <v>-0.88951505762968919</v>
      </c>
      <c r="R11" s="20">
        <v>0.45726068059253966</v>
      </c>
      <c r="S11" s="20">
        <v>1.2210983135991205</v>
      </c>
      <c r="T11" s="20">
        <v>1.0974421040044293</v>
      </c>
      <c r="U11" s="20">
        <v>1.0201521446779507</v>
      </c>
      <c r="V11" s="20">
        <v>1.3371945737319746</v>
      </c>
      <c r="W11" s="20">
        <v>0.57952625339359554</v>
      </c>
      <c r="X11" s="20">
        <v>-1.2535341587187978</v>
      </c>
      <c r="Y11" s="20">
        <v>-0.47301975416228997</v>
      </c>
      <c r="Z11" s="20">
        <v>0.3539183565040398</v>
      </c>
      <c r="AA11" s="19">
        <v>-0.40166000645198457</v>
      </c>
      <c r="AC11" s="10"/>
      <c r="AN11" s="98"/>
      <c r="AO11" s="157"/>
      <c r="AZ11" s="98"/>
    </row>
    <row r="12" spans="1:52" x14ac:dyDescent="0.2">
      <c r="A12" s="3" t="s">
        <v>24</v>
      </c>
      <c r="B12" s="1" t="s">
        <v>25</v>
      </c>
      <c r="C12" s="14">
        <v>139.76</v>
      </c>
      <c r="D12" s="10">
        <v>140.745</v>
      </c>
      <c r="E12" s="7">
        <v>137.86940000000001</v>
      </c>
      <c r="F12" s="7">
        <v>139.0573</v>
      </c>
      <c r="G12" s="7">
        <v>142.70009999999999</v>
      </c>
      <c r="H12" s="7">
        <v>145.48439999999999</v>
      </c>
      <c r="I12" s="7">
        <v>148.31790000000001</v>
      </c>
      <c r="J12" s="7">
        <v>152.22499999999999</v>
      </c>
      <c r="K12" s="7">
        <v>153.9281</v>
      </c>
      <c r="L12" s="7">
        <v>149.614</v>
      </c>
      <c r="M12" s="7">
        <v>147.84690000000001</v>
      </c>
      <c r="N12" s="7">
        <v>148.7516</v>
      </c>
      <c r="O12" s="7">
        <v>147.18530000000001</v>
      </c>
      <c r="P12" s="10">
        <v>0.70477962220951174</v>
      </c>
      <c r="Q12" s="7">
        <v>-2.0431276421897695</v>
      </c>
      <c r="R12" s="7">
        <v>0.86161251155077534</v>
      </c>
      <c r="S12" s="7">
        <v>2.6196395298916304</v>
      </c>
      <c r="T12" s="7">
        <v>1.9511549045866134</v>
      </c>
      <c r="U12" s="7">
        <v>1.9476314986349157</v>
      </c>
      <c r="V12" s="7">
        <v>2.6342740828989522</v>
      </c>
      <c r="W12" s="7">
        <v>1.1188044013795411</v>
      </c>
      <c r="X12" s="7">
        <v>-2.8026721566757442</v>
      </c>
      <c r="Y12" s="7">
        <v>-1.18110604622562</v>
      </c>
      <c r="Z12" s="7">
        <v>0.61191678689238072</v>
      </c>
      <c r="AA12" s="11">
        <v>-1.0529634639223941</v>
      </c>
      <c r="AC12" s="10"/>
      <c r="AN12" s="98"/>
      <c r="AO12" s="157"/>
      <c r="AZ12" s="98"/>
    </row>
    <row r="13" spans="1:52" x14ac:dyDescent="0.2">
      <c r="A13" s="3" t="s">
        <v>26</v>
      </c>
      <c r="B13" s="1" t="s">
        <v>67</v>
      </c>
      <c r="C13" s="14">
        <v>145.6728</v>
      </c>
      <c r="D13" s="10">
        <v>146.77979999999999</v>
      </c>
      <c r="E13" s="7">
        <v>147.12100000000001</v>
      </c>
      <c r="F13" s="7">
        <v>147.3861</v>
      </c>
      <c r="G13" s="7">
        <v>147.45230000000001</v>
      </c>
      <c r="H13" s="7">
        <v>147.69049999999999</v>
      </c>
      <c r="I13" s="7">
        <v>148.03980000000001</v>
      </c>
      <c r="J13" s="7">
        <v>148.18680000000001</v>
      </c>
      <c r="K13" s="7">
        <v>148.39150000000001</v>
      </c>
      <c r="L13" s="7">
        <v>148.58670000000001</v>
      </c>
      <c r="M13" s="7">
        <v>148.7482</v>
      </c>
      <c r="N13" s="7">
        <v>149.0635</v>
      </c>
      <c r="O13" s="7">
        <v>149.55160000000001</v>
      </c>
      <c r="P13" s="10">
        <v>0.75992223668385539</v>
      </c>
      <c r="Q13" s="7">
        <v>0.23245705471734859</v>
      </c>
      <c r="R13" s="7">
        <v>0.18019181490065297</v>
      </c>
      <c r="S13" s="7">
        <v>4.4916040250748981E-2</v>
      </c>
      <c r="T13" s="7">
        <v>0.16154376703515491</v>
      </c>
      <c r="U13" s="7">
        <v>0.23650810309398912</v>
      </c>
      <c r="V13" s="7">
        <v>9.9297621315343129E-2</v>
      </c>
      <c r="W13" s="7">
        <v>0.1381364601975362</v>
      </c>
      <c r="X13" s="7">
        <v>0.13154392266403386</v>
      </c>
      <c r="Y13" s="7">
        <v>0.10869075092184532</v>
      </c>
      <c r="Z13" s="7">
        <v>0.21196895155706605</v>
      </c>
      <c r="AA13" s="11">
        <v>0.32744434418888785</v>
      </c>
      <c r="AC13" s="10"/>
      <c r="AN13" s="98"/>
      <c r="AO13" s="157"/>
      <c r="AZ13" s="98"/>
    </row>
    <row r="14" spans="1:52" x14ac:dyDescent="0.2">
      <c r="A14" s="3" t="s">
        <v>27</v>
      </c>
      <c r="B14" s="1" t="s">
        <v>28</v>
      </c>
      <c r="C14" s="14">
        <v>126.3783</v>
      </c>
      <c r="D14" s="10">
        <v>126.7367</v>
      </c>
      <c r="E14" s="7">
        <v>126.7252</v>
      </c>
      <c r="F14" s="7">
        <v>126.5671</v>
      </c>
      <c r="G14" s="7">
        <v>126.744</v>
      </c>
      <c r="H14" s="7">
        <v>127.0013</v>
      </c>
      <c r="I14" s="7">
        <v>126.9757</v>
      </c>
      <c r="J14" s="7">
        <v>126.9586</v>
      </c>
      <c r="K14" s="7">
        <v>127.0406</v>
      </c>
      <c r="L14" s="7">
        <v>127.20050000000001</v>
      </c>
      <c r="M14" s="7">
        <v>127.4485</v>
      </c>
      <c r="N14" s="7">
        <v>127.52979999999999</v>
      </c>
      <c r="O14" s="7">
        <v>127.8189</v>
      </c>
      <c r="P14" s="10">
        <v>0.28359299025228474</v>
      </c>
      <c r="Q14" s="7">
        <v>-9.0739304400367597E-3</v>
      </c>
      <c r="R14" s="7">
        <v>-0.12475813808145861</v>
      </c>
      <c r="S14" s="7">
        <v>0.13976775955205056</v>
      </c>
      <c r="T14" s="7">
        <v>0.20300763744240416</v>
      </c>
      <c r="U14" s="7">
        <v>-2.0157273980657822E-2</v>
      </c>
      <c r="V14" s="7">
        <v>-1.3467143713324066E-2</v>
      </c>
      <c r="W14" s="7">
        <v>6.4587983799438267E-2</v>
      </c>
      <c r="X14" s="7">
        <v>0.12586527456577462</v>
      </c>
      <c r="Y14" s="7">
        <v>0.19496778707630116</v>
      </c>
      <c r="Z14" s="7">
        <v>6.3790472229958622E-2</v>
      </c>
      <c r="AA14" s="11">
        <v>0.22669211431367792</v>
      </c>
      <c r="AC14" s="10"/>
      <c r="AN14" s="98"/>
      <c r="AO14" s="157"/>
      <c r="AZ14" s="98"/>
    </row>
    <row r="15" spans="1:52" x14ac:dyDescent="0.2">
      <c r="A15" s="3" t="s">
        <v>29</v>
      </c>
      <c r="B15" s="1" t="s">
        <v>30</v>
      </c>
      <c r="C15" s="14">
        <v>131.19640000000001</v>
      </c>
      <c r="D15" s="10">
        <v>131.35570000000001</v>
      </c>
      <c r="E15" s="7">
        <v>131.36869999999999</v>
      </c>
      <c r="F15" s="7">
        <v>131.9616</v>
      </c>
      <c r="G15" s="7">
        <v>131.8502</v>
      </c>
      <c r="H15" s="7">
        <v>134.1182</v>
      </c>
      <c r="I15" s="7">
        <v>134.7621</v>
      </c>
      <c r="J15" s="7">
        <v>135.0514</v>
      </c>
      <c r="K15" s="7">
        <v>135.11879999999999</v>
      </c>
      <c r="L15" s="7">
        <v>135.39439999999999</v>
      </c>
      <c r="M15" s="7">
        <v>135.81890000000001</v>
      </c>
      <c r="N15" s="7">
        <v>136.1019</v>
      </c>
      <c r="O15" s="7">
        <v>135.8477</v>
      </c>
      <c r="P15" s="10">
        <v>0.12142101460101172</v>
      </c>
      <c r="Q15" s="7">
        <v>9.8967916885044256E-3</v>
      </c>
      <c r="R15" s="7">
        <v>0.45132516345218798</v>
      </c>
      <c r="S15" s="7">
        <v>-8.4418497502306178E-2</v>
      </c>
      <c r="T15" s="7">
        <v>1.7201339095427999</v>
      </c>
      <c r="U15" s="7">
        <v>0.48009889783787896</v>
      </c>
      <c r="V15" s="7">
        <v>0.21467460064810298</v>
      </c>
      <c r="W15" s="7">
        <v>4.9906924326583897E-2</v>
      </c>
      <c r="X15" s="7">
        <v>0.2039686557311027</v>
      </c>
      <c r="Y15" s="7">
        <v>0.31352847680555712</v>
      </c>
      <c r="Z15" s="7">
        <v>0.20836569873558614</v>
      </c>
      <c r="AA15" s="11">
        <v>-0.18677182317072524</v>
      </c>
      <c r="AC15" s="10"/>
      <c r="AN15" s="98"/>
      <c r="AO15" s="157"/>
      <c r="AZ15" s="98"/>
    </row>
    <row r="16" spans="1:52" x14ac:dyDescent="0.2">
      <c r="A16" s="3" t="s">
        <v>31</v>
      </c>
      <c r="B16" s="1" t="s">
        <v>32</v>
      </c>
      <c r="C16" s="14">
        <v>135.13159999999999</v>
      </c>
      <c r="D16" s="10">
        <v>135.6027</v>
      </c>
      <c r="E16" s="7">
        <v>135.88480000000001</v>
      </c>
      <c r="F16" s="7">
        <v>136.2919</v>
      </c>
      <c r="G16" s="7">
        <v>136.33600000000001</v>
      </c>
      <c r="H16" s="7">
        <v>136.44540000000001</v>
      </c>
      <c r="I16" s="7">
        <v>136.88050000000001</v>
      </c>
      <c r="J16" s="7">
        <v>137.9221</v>
      </c>
      <c r="K16" s="7">
        <v>138.0959</v>
      </c>
      <c r="L16" s="7">
        <v>138.41839999999999</v>
      </c>
      <c r="M16" s="7">
        <v>138.63030000000001</v>
      </c>
      <c r="N16" s="7">
        <v>138.69540000000001</v>
      </c>
      <c r="O16" s="7">
        <v>139.3056</v>
      </c>
      <c r="P16" s="10">
        <v>0.34862311998082385</v>
      </c>
      <c r="Q16" s="7">
        <v>0.20803420580859672</v>
      </c>
      <c r="R16" s="7">
        <v>0.2995920073473895</v>
      </c>
      <c r="S16" s="7">
        <v>3.235702195069147E-2</v>
      </c>
      <c r="T16" s="7">
        <v>8.0242929233653407E-2</v>
      </c>
      <c r="U16" s="7">
        <v>0.31888213160722573</v>
      </c>
      <c r="V16" s="7">
        <v>0.7609557241535414</v>
      </c>
      <c r="W16" s="7">
        <v>0.12601316250260108</v>
      </c>
      <c r="X16" s="7">
        <v>0.23353336340904465</v>
      </c>
      <c r="Y16" s="7">
        <v>0.15308658386458318</v>
      </c>
      <c r="Z16" s="7">
        <v>4.695943094691496E-2</v>
      </c>
      <c r="AA16" s="11">
        <v>0.43995691277431831</v>
      </c>
      <c r="AC16" s="10"/>
      <c r="AN16" s="98"/>
      <c r="AO16" s="157"/>
      <c r="AZ16" s="98"/>
    </row>
    <row r="17" spans="1:52" x14ac:dyDescent="0.2">
      <c r="A17" s="3" t="s">
        <v>33</v>
      </c>
      <c r="B17" s="1" t="s">
        <v>68</v>
      </c>
      <c r="C17" s="14">
        <v>113.7542</v>
      </c>
      <c r="D17" s="10">
        <v>113.9242</v>
      </c>
      <c r="E17" s="7">
        <v>114.2062</v>
      </c>
      <c r="F17" s="7">
        <v>114.1965</v>
      </c>
      <c r="G17" s="7">
        <v>114.1461</v>
      </c>
      <c r="H17" s="7">
        <v>114.1461</v>
      </c>
      <c r="I17" s="7">
        <v>114.1108</v>
      </c>
      <c r="J17" s="7">
        <v>114.8105</v>
      </c>
      <c r="K17" s="7">
        <v>114.8169</v>
      </c>
      <c r="L17" s="7">
        <v>115.2479</v>
      </c>
      <c r="M17" s="7">
        <v>115.28440000000001</v>
      </c>
      <c r="N17" s="7">
        <v>115.4629</v>
      </c>
      <c r="O17" s="7">
        <v>115.5252</v>
      </c>
      <c r="P17" s="10">
        <v>0.14944503148015786</v>
      </c>
      <c r="Q17" s="7">
        <v>0.24753300879005205</v>
      </c>
      <c r="R17" s="7">
        <v>-8.4934092895089398E-3</v>
      </c>
      <c r="S17" s="7">
        <v>-4.4134452456945902E-2</v>
      </c>
      <c r="T17" s="7">
        <v>0</v>
      </c>
      <c r="U17" s="7">
        <v>-3.0925279094079033E-2</v>
      </c>
      <c r="V17" s="7">
        <v>0.61317596581568712</v>
      </c>
      <c r="W17" s="7">
        <v>5.5744030380490417E-3</v>
      </c>
      <c r="X17" s="7">
        <v>0.37538027938395602</v>
      </c>
      <c r="Y17" s="7">
        <v>3.1670859078563471E-2</v>
      </c>
      <c r="Z17" s="7">
        <v>0.15483447890607893</v>
      </c>
      <c r="AA17" s="11">
        <v>5.3956725493637663E-2</v>
      </c>
      <c r="AC17" s="10"/>
      <c r="AN17" s="98"/>
      <c r="AO17" s="157"/>
      <c r="AZ17" s="98"/>
    </row>
    <row r="18" spans="1:52" x14ac:dyDescent="0.2">
      <c r="A18" s="3" t="s">
        <v>34</v>
      </c>
      <c r="B18" s="1" t="s">
        <v>35</v>
      </c>
      <c r="C18" s="14">
        <v>127.26430000000001</v>
      </c>
      <c r="D18" s="10">
        <v>126.83410000000001</v>
      </c>
      <c r="E18" s="7">
        <v>126.739</v>
      </c>
      <c r="F18" s="7">
        <v>126.74290000000001</v>
      </c>
      <c r="G18" s="7">
        <v>126.8022</v>
      </c>
      <c r="H18" s="7">
        <v>127.1037</v>
      </c>
      <c r="I18" s="7">
        <v>127.3762</v>
      </c>
      <c r="J18" s="7">
        <v>127.557</v>
      </c>
      <c r="K18" s="7">
        <v>127.60590000000001</v>
      </c>
      <c r="L18" s="7">
        <v>127.8989</v>
      </c>
      <c r="M18" s="7">
        <v>128.11349999999999</v>
      </c>
      <c r="N18" s="7">
        <v>128.11760000000001</v>
      </c>
      <c r="O18" s="7">
        <v>128.12889999999999</v>
      </c>
      <c r="P18" s="10">
        <v>-0.33803666857083975</v>
      </c>
      <c r="Q18" s="7">
        <v>-7.4979835864331573E-2</v>
      </c>
      <c r="R18" s="7">
        <v>3.0771901309001718E-3</v>
      </c>
      <c r="S18" s="7">
        <v>4.6787630707513593E-2</v>
      </c>
      <c r="T18" s="7">
        <v>0.23777189985663053</v>
      </c>
      <c r="U18" s="7">
        <v>0.2143918705749665</v>
      </c>
      <c r="V18" s="7">
        <v>0.14194174421909661</v>
      </c>
      <c r="W18" s="7">
        <v>3.8335802817566482E-2</v>
      </c>
      <c r="X18" s="7">
        <v>0.2296132075397706</v>
      </c>
      <c r="Y18" s="7">
        <v>0.16778877691676014</v>
      </c>
      <c r="Z18" s="7">
        <v>3.2002872453117111E-3</v>
      </c>
      <c r="AA18" s="11">
        <v>8.8200216051324849E-3</v>
      </c>
      <c r="AC18" s="10"/>
      <c r="AN18" s="98"/>
      <c r="AO18" s="157"/>
      <c r="AZ18" s="98"/>
    </row>
    <row r="19" spans="1:52" x14ac:dyDescent="0.2">
      <c r="A19" s="56" t="s">
        <v>36</v>
      </c>
      <c r="B19" s="48" t="s">
        <v>37</v>
      </c>
      <c r="C19" s="26">
        <v>122.44540000000001</v>
      </c>
      <c r="D19" s="21">
        <v>123.2714</v>
      </c>
      <c r="E19" s="20">
        <v>123.6674</v>
      </c>
      <c r="F19" s="20">
        <v>123.91500000000001</v>
      </c>
      <c r="G19" s="20">
        <v>123.848</v>
      </c>
      <c r="H19" s="20">
        <v>124.404</v>
      </c>
      <c r="I19" s="20">
        <v>124.40989999999999</v>
      </c>
      <c r="J19" s="20">
        <v>124.9854</v>
      </c>
      <c r="K19" s="20">
        <v>125.0355</v>
      </c>
      <c r="L19" s="20">
        <v>124.96850000000001</v>
      </c>
      <c r="M19" s="20">
        <v>125.0808</v>
      </c>
      <c r="N19" s="20">
        <v>125.1739</v>
      </c>
      <c r="O19" s="20">
        <v>125.3086</v>
      </c>
      <c r="P19" s="21">
        <v>0.67458638707537677</v>
      </c>
      <c r="Q19" s="20">
        <v>0.32124239685766592</v>
      </c>
      <c r="R19" s="20">
        <v>0.2002144461677092</v>
      </c>
      <c r="S19" s="20">
        <v>-5.4069321712470059E-2</v>
      </c>
      <c r="T19" s="20">
        <v>0.44893740714423919</v>
      </c>
      <c r="U19" s="20">
        <v>4.7426127777217032E-3</v>
      </c>
      <c r="V19" s="20">
        <v>0.46258376543989288</v>
      </c>
      <c r="W19" s="20">
        <v>4.0084681890845235E-2</v>
      </c>
      <c r="X19" s="20">
        <v>-5.3584781921928629E-2</v>
      </c>
      <c r="Y19" s="20">
        <v>8.9862645386629844E-2</v>
      </c>
      <c r="Z19" s="20">
        <v>7.4431887228101234E-2</v>
      </c>
      <c r="AA19" s="19">
        <v>0.10761029256098528</v>
      </c>
      <c r="AB19" s="7">
        <f>AVERAGE(D19:O19)</f>
        <v>124.5057</v>
      </c>
      <c r="AC19" s="10"/>
      <c r="AN19" s="98"/>
      <c r="AO19" s="157"/>
      <c r="AZ19" s="98"/>
    </row>
    <row r="20" spans="1:52" x14ac:dyDescent="0.2">
      <c r="A20" s="3" t="s">
        <v>38</v>
      </c>
      <c r="B20" s="1" t="s">
        <v>39</v>
      </c>
      <c r="C20" s="14">
        <v>112.14919999999999</v>
      </c>
      <c r="D20" s="10">
        <v>112.9961</v>
      </c>
      <c r="E20" s="7">
        <v>112.89660000000001</v>
      </c>
      <c r="F20" s="7">
        <v>113.41840000000001</v>
      </c>
      <c r="G20" s="7">
        <v>113.22790000000001</v>
      </c>
      <c r="H20" s="7">
        <v>113.2877</v>
      </c>
      <c r="I20" s="7">
        <v>112.80800000000001</v>
      </c>
      <c r="J20" s="7">
        <v>113.2244</v>
      </c>
      <c r="K20" s="7">
        <v>112.7586</v>
      </c>
      <c r="L20" s="7">
        <v>112.7586</v>
      </c>
      <c r="M20" s="7">
        <v>112.8475</v>
      </c>
      <c r="N20" s="7">
        <v>113.6619</v>
      </c>
      <c r="O20" s="7">
        <v>113.91679999999999</v>
      </c>
      <c r="P20" s="10">
        <v>0.75515474029240082</v>
      </c>
      <c r="Q20" s="7">
        <v>-8.8056136450719913E-2</v>
      </c>
      <c r="R20" s="7">
        <v>0.46219283840257269</v>
      </c>
      <c r="S20" s="7">
        <v>-0.16796216486919241</v>
      </c>
      <c r="T20" s="7">
        <v>5.2813838285436392E-2</v>
      </c>
      <c r="U20" s="7">
        <v>-0.42343520082056041</v>
      </c>
      <c r="V20" s="7">
        <v>0.3691227572512551</v>
      </c>
      <c r="W20" s="7">
        <v>-0.41139542360127462</v>
      </c>
      <c r="X20" s="7">
        <v>0</v>
      </c>
      <c r="Y20" s="7">
        <v>7.8840993059505274E-2</v>
      </c>
      <c r="Z20" s="7">
        <v>0.72168191585990504</v>
      </c>
      <c r="AA20" s="11">
        <v>0.22426160393235736</v>
      </c>
      <c r="AC20" s="10"/>
      <c r="AN20" s="98"/>
      <c r="AO20" s="157"/>
      <c r="AZ20" s="98"/>
    </row>
    <row r="21" spans="1:52" x14ac:dyDescent="0.2">
      <c r="A21" s="3" t="s">
        <v>40</v>
      </c>
      <c r="B21" s="1" t="s">
        <v>69</v>
      </c>
      <c r="C21" s="14">
        <v>127.9803</v>
      </c>
      <c r="D21" s="10">
        <v>127.96250000000001</v>
      </c>
      <c r="E21" s="7">
        <v>128.62459999999999</v>
      </c>
      <c r="F21" s="7">
        <v>129.02979999999999</v>
      </c>
      <c r="G21" s="7">
        <v>128.98269999999999</v>
      </c>
      <c r="H21" s="7">
        <v>128.94290000000001</v>
      </c>
      <c r="I21" s="7">
        <v>129.11580000000001</v>
      </c>
      <c r="J21" s="7">
        <v>129.2569</v>
      </c>
      <c r="K21" s="7">
        <v>129.18440000000001</v>
      </c>
      <c r="L21" s="7">
        <v>129.25790000000001</v>
      </c>
      <c r="M21" s="7">
        <v>129.54060000000001</v>
      </c>
      <c r="N21" s="7">
        <v>129.33529999999999</v>
      </c>
      <c r="O21" s="7">
        <v>129.1302</v>
      </c>
      <c r="P21" s="10">
        <v>-1.3908390588234317E-2</v>
      </c>
      <c r="Q21" s="7">
        <v>0.51741721207383495</v>
      </c>
      <c r="R21" s="7">
        <v>0.3150252751029024</v>
      </c>
      <c r="S21" s="7">
        <v>-3.6503195385872385E-2</v>
      </c>
      <c r="T21" s="7">
        <v>-3.0856851345169085E-2</v>
      </c>
      <c r="U21" s="7">
        <v>0.13409036092719995</v>
      </c>
      <c r="V21" s="7">
        <v>0.10928174553384981</v>
      </c>
      <c r="W21" s="7">
        <v>-5.6089848975173398E-2</v>
      </c>
      <c r="X21" s="7">
        <v>5.6895414616622189E-2</v>
      </c>
      <c r="Y21" s="7">
        <v>0.21871003629178989</v>
      </c>
      <c r="Z21" s="7">
        <v>-0.1584831319293121</v>
      </c>
      <c r="AA21" s="11">
        <v>-0.15858006282893181</v>
      </c>
      <c r="AC21" s="10"/>
      <c r="AN21" s="98"/>
      <c r="AO21" s="157"/>
      <c r="AZ21" s="98"/>
    </row>
    <row r="22" spans="1:52" x14ac:dyDescent="0.2">
      <c r="A22" s="3" t="s">
        <v>41</v>
      </c>
      <c r="B22" s="1" t="s">
        <v>70</v>
      </c>
      <c r="C22" s="14">
        <v>110.38</v>
      </c>
      <c r="D22" s="10">
        <v>110.3601</v>
      </c>
      <c r="E22" s="7">
        <v>112.10680000000001</v>
      </c>
      <c r="F22" s="7">
        <v>112.87260000000001</v>
      </c>
      <c r="G22" s="7">
        <v>112.4966</v>
      </c>
      <c r="H22" s="7">
        <v>112.4966</v>
      </c>
      <c r="I22" s="7">
        <v>112.4966</v>
      </c>
      <c r="J22" s="7">
        <v>111.87520000000001</v>
      </c>
      <c r="K22" s="7">
        <v>111.87520000000001</v>
      </c>
      <c r="L22" s="7">
        <v>111.87520000000001</v>
      </c>
      <c r="M22" s="7">
        <v>112.1948</v>
      </c>
      <c r="N22" s="7">
        <v>112.1948</v>
      </c>
      <c r="O22" s="7">
        <v>112.1948</v>
      </c>
      <c r="P22" s="10">
        <v>-1.802862837469895E-2</v>
      </c>
      <c r="Q22" s="7">
        <v>1.5827278155782789</v>
      </c>
      <c r="R22" s="7">
        <v>0.68309861667623972</v>
      </c>
      <c r="S22" s="7">
        <v>-0.33311893231838796</v>
      </c>
      <c r="T22" s="7">
        <v>0</v>
      </c>
      <c r="U22" s="7">
        <v>0</v>
      </c>
      <c r="V22" s="7">
        <v>-0.55237224947242325</v>
      </c>
      <c r="W22" s="7">
        <v>0</v>
      </c>
      <c r="X22" s="7">
        <v>0</v>
      </c>
      <c r="Y22" s="7">
        <v>0.28567546694888063</v>
      </c>
      <c r="Z22" s="7">
        <v>0</v>
      </c>
      <c r="AA22" s="11">
        <v>0</v>
      </c>
      <c r="AC22" s="10"/>
      <c r="AN22" s="98"/>
      <c r="AO22" s="157"/>
      <c r="AZ22" s="98"/>
    </row>
    <row r="23" spans="1:52" x14ac:dyDescent="0.2">
      <c r="A23" s="3" t="s">
        <v>42</v>
      </c>
      <c r="B23" s="1" t="s">
        <v>43</v>
      </c>
      <c r="C23" s="14">
        <v>138.7765</v>
      </c>
      <c r="D23" s="10">
        <v>138.84690000000001</v>
      </c>
      <c r="E23" s="7">
        <v>139.57650000000001</v>
      </c>
      <c r="F23" s="7">
        <v>139.68450000000001</v>
      </c>
      <c r="G23" s="7">
        <v>139.68459999999999</v>
      </c>
      <c r="H23" s="7">
        <v>139.90350000000001</v>
      </c>
      <c r="I23" s="7">
        <v>140.01249999999999</v>
      </c>
      <c r="J23" s="7">
        <v>139.98009999999999</v>
      </c>
      <c r="K23" s="7">
        <v>139.99440000000001</v>
      </c>
      <c r="L23" s="7">
        <v>140.03059999999999</v>
      </c>
      <c r="M23" s="7">
        <v>140.03059999999999</v>
      </c>
      <c r="N23" s="7">
        <v>140.1046</v>
      </c>
      <c r="O23" s="7">
        <v>140.1814</v>
      </c>
      <c r="P23" s="10">
        <v>5.0729049947221945E-2</v>
      </c>
      <c r="Q23" s="7">
        <v>0.52547086035050461</v>
      </c>
      <c r="R23" s="7">
        <v>7.7376922332917139E-2</v>
      </c>
      <c r="S23" s="7">
        <v>7.1589904373712144E-5</v>
      </c>
      <c r="T23" s="7">
        <v>0.15671018852473301</v>
      </c>
      <c r="U23" s="7">
        <v>7.7910845690050953E-2</v>
      </c>
      <c r="V23" s="7">
        <v>-2.3140791000800319E-2</v>
      </c>
      <c r="W23" s="7">
        <v>1.0215737808459892E-2</v>
      </c>
      <c r="X23" s="7">
        <v>2.5858177184215639E-2</v>
      </c>
      <c r="Y23" s="7">
        <v>0</v>
      </c>
      <c r="Z23" s="7">
        <v>5.2845592320544421E-2</v>
      </c>
      <c r="AA23" s="11">
        <v>5.4816187334314176E-2</v>
      </c>
      <c r="AC23" s="10"/>
      <c r="AN23" s="98"/>
      <c r="AO23" s="157"/>
      <c r="AZ23" s="98"/>
    </row>
    <row r="24" spans="1:52" x14ac:dyDescent="0.2">
      <c r="A24" s="3" t="s">
        <v>44</v>
      </c>
      <c r="B24" s="1" t="s">
        <v>45</v>
      </c>
      <c r="C24" s="14">
        <v>122.17140000000001</v>
      </c>
      <c r="D24" s="10">
        <v>124.22410000000001</v>
      </c>
      <c r="E24" s="7">
        <v>124.2214</v>
      </c>
      <c r="F24" s="7">
        <v>124.2705</v>
      </c>
      <c r="G24" s="7">
        <v>124.43810000000001</v>
      </c>
      <c r="H24" s="7">
        <v>125.4121</v>
      </c>
      <c r="I24" s="7">
        <v>125.4121</v>
      </c>
      <c r="J24" s="7">
        <v>125.66970000000001</v>
      </c>
      <c r="K24" s="7">
        <v>125.9812</v>
      </c>
      <c r="L24" s="7">
        <v>124.9383</v>
      </c>
      <c r="M24" s="7">
        <v>124.98399999999999</v>
      </c>
      <c r="N24" s="7">
        <v>125.5166</v>
      </c>
      <c r="O24" s="7">
        <v>125.6673</v>
      </c>
      <c r="P24" s="10">
        <v>1.6801804677690535</v>
      </c>
      <c r="Q24" s="7">
        <v>-2.1734912951708769E-3</v>
      </c>
      <c r="R24" s="7">
        <v>3.9526200799536712E-2</v>
      </c>
      <c r="S24" s="7">
        <v>0.13486708430400401</v>
      </c>
      <c r="T24" s="7">
        <v>0.78271847609372813</v>
      </c>
      <c r="U24" s="7">
        <v>0</v>
      </c>
      <c r="V24" s="7">
        <v>0.20540282795680057</v>
      </c>
      <c r="W24" s="7">
        <v>0.24787200096761208</v>
      </c>
      <c r="X24" s="7">
        <v>-0.82782192898623219</v>
      </c>
      <c r="Y24" s="7">
        <v>3.6578054927909637E-2</v>
      </c>
      <c r="Z24" s="7">
        <v>0.42613454522179017</v>
      </c>
      <c r="AA24" s="11">
        <v>0.12006380032601306</v>
      </c>
      <c r="AC24" s="10"/>
      <c r="AN24" s="98"/>
      <c r="AO24" s="157"/>
      <c r="AZ24" s="98"/>
    </row>
    <row r="25" spans="1:52" x14ac:dyDescent="0.2">
      <c r="A25" s="3" t="s">
        <v>46</v>
      </c>
      <c r="B25" s="1" t="s">
        <v>71</v>
      </c>
      <c r="C25" s="14">
        <v>122.4299</v>
      </c>
      <c r="D25" s="10">
        <v>123.9042</v>
      </c>
      <c r="E25" s="7">
        <v>123.7628</v>
      </c>
      <c r="F25" s="7">
        <v>123.7628</v>
      </c>
      <c r="G25" s="7">
        <v>123.7629</v>
      </c>
      <c r="H25" s="7">
        <v>124.9027</v>
      </c>
      <c r="I25" s="7">
        <v>124.9027</v>
      </c>
      <c r="J25" s="7">
        <v>126.37569999999999</v>
      </c>
      <c r="K25" s="7">
        <v>126.55880000000001</v>
      </c>
      <c r="L25" s="7">
        <v>126.55880000000001</v>
      </c>
      <c r="M25" s="7">
        <v>126.55880000000001</v>
      </c>
      <c r="N25" s="7">
        <v>126.6026</v>
      </c>
      <c r="O25" s="7">
        <v>126.935</v>
      </c>
      <c r="P25" s="10">
        <v>1.2041993009877485</v>
      </c>
      <c r="Q25" s="7">
        <v>-0.1141204252963212</v>
      </c>
      <c r="R25" s="7">
        <v>0</v>
      </c>
      <c r="S25" s="7">
        <v>8.0799723344429557E-5</v>
      </c>
      <c r="T25" s="7">
        <v>0.92095450252054034</v>
      </c>
      <c r="U25" s="7">
        <v>0</v>
      </c>
      <c r="V25" s="7">
        <v>1.1793179811165002</v>
      </c>
      <c r="W25" s="7">
        <v>0.14488544870573239</v>
      </c>
      <c r="X25" s="7">
        <v>0</v>
      </c>
      <c r="Y25" s="7">
        <v>0</v>
      </c>
      <c r="Z25" s="7">
        <v>3.46084191695799E-2</v>
      </c>
      <c r="AA25" s="11">
        <v>0.2625538496049899</v>
      </c>
      <c r="AC25" s="10"/>
      <c r="AN25" s="98"/>
      <c r="AO25" s="157"/>
      <c r="AZ25" s="98"/>
    </row>
    <row r="26" spans="1:52" x14ac:dyDescent="0.2">
      <c r="A26" s="56" t="s">
        <v>47</v>
      </c>
      <c r="B26" s="48" t="s">
        <v>72</v>
      </c>
      <c r="C26" s="26">
        <v>100.84820000000001</v>
      </c>
      <c r="D26" s="21">
        <v>103.0223</v>
      </c>
      <c r="E26" s="20">
        <v>104.6242</v>
      </c>
      <c r="F26" s="20">
        <v>103.74299999999999</v>
      </c>
      <c r="G26" s="20">
        <v>101.9631</v>
      </c>
      <c r="H26" s="20">
        <v>101.1887</v>
      </c>
      <c r="I26" s="20">
        <v>98.232039999999998</v>
      </c>
      <c r="J26" s="20">
        <v>97.916030000000006</v>
      </c>
      <c r="K26" s="20">
        <v>96.119960000000006</v>
      </c>
      <c r="L26" s="20">
        <v>97.081460000000007</v>
      </c>
      <c r="M26" s="20">
        <v>98.029179999999997</v>
      </c>
      <c r="N26" s="20">
        <v>99.20693</v>
      </c>
      <c r="O26" s="20">
        <v>100.35809999999999</v>
      </c>
      <c r="P26" s="21">
        <v>2.1558143824084075</v>
      </c>
      <c r="Q26" s="20">
        <v>1.5549060737335514</v>
      </c>
      <c r="R26" s="20">
        <v>-0.84225255724775605</v>
      </c>
      <c r="S26" s="20">
        <v>-1.7156820219195492</v>
      </c>
      <c r="T26" s="20">
        <v>-0.75949044311128233</v>
      </c>
      <c r="U26" s="20">
        <v>-2.9219270531195671</v>
      </c>
      <c r="V26" s="20">
        <v>-0.32169748281720656</v>
      </c>
      <c r="W26" s="20">
        <v>-1.8342961821470909</v>
      </c>
      <c r="X26" s="20">
        <v>1.0003125261392127</v>
      </c>
      <c r="Y26" s="20">
        <v>0.97621111178178588</v>
      </c>
      <c r="Z26" s="20">
        <v>1.2014279829740524</v>
      </c>
      <c r="AA26" s="19">
        <v>1.1603725667148388</v>
      </c>
      <c r="AB26" s="7">
        <f>(AB7/AB10)*100</f>
        <v>100.08312418190482</v>
      </c>
      <c r="AC26" s="10"/>
      <c r="AN26" s="98"/>
      <c r="AO26" s="157"/>
      <c r="AZ26" s="98"/>
    </row>
    <row r="27" spans="1:52" x14ac:dyDescent="0.2">
      <c r="A27" s="56"/>
      <c r="B27" s="48" t="s">
        <v>73</v>
      </c>
      <c r="C27" s="26">
        <v>110.2114</v>
      </c>
      <c r="D27" s="21">
        <v>112.4147</v>
      </c>
      <c r="E27" s="20">
        <v>113.0076</v>
      </c>
      <c r="F27" s="20">
        <v>112.2963</v>
      </c>
      <c r="G27" s="20">
        <v>111.5483</v>
      </c>
      <c r="H27" s="20">
        <v>111.3006</v>
      </c>
      <c r="I27" s="20">
        <v>108.9695</v>
      </c>
      <c r="J27" s="20">
        <v>109.41419999999999</v>
      </c>
      <c r="K27" s="20">
        <v>107.895</v>
      </c>
      <c r="L27" s="20">
        <v>107.8715</v>
      </c>
      <c r="M27" s="20">
        <v>108.4093</v>
      </c>
      <c r="N27" s="20">
        <v>109.9693</v>
      </c>
      <c r="O27" s="20">
        <v>110.76949999999999</v>
      </c>
      <c r="P27" s="21">
        <v>1.9991579818421676</v>
      </c>
      <c r="Q27" s="20">
        <v>0.527422125398191</v>
      </c>
      <c r="R27" s="20">
        <v>-0.62942669342592383</v>
      </c>
      <c r="S27" s="20">
        <v>-0.66609496483856068</v>
      </c>
      <c r="T27" s="20">
        <v>-0.22205627517406784</v>
      </c>
      <c r="U27" s="20">
        <v>-2.094418179237135</v>
      </c>
      <c r="V27" s="20">
        <v>0.40809584333230625</v>
      </c>
      <c r="W27" s="20">
        <v>-1.3884852240385599</v>
      </c>
      <c r="X27" s="20">
        <v>-2.178043468186526E-2</v>
      </c>
      <c r="Y27" s="20">
        <v>0.49855615245917989</v>
      </c>
      <c r="Z27" s="20">
        <v>1.4389909352795398</v>
      </c>
      <c r="AA27" s="19">
        <v>0.72765762808346468</v>
      </c>
      <c r="AB27" s="7">
        <f>(AB7/AB19)*100</f>
        <v>110.31503644679186</v>
      </c>
      <c r="AC27" s="10"/>
      <c r="AN27" s="98"/>
      <c r="AO27" s="157"/>
      <c r="AZ27" s="98"/>
    </row>
    <row r="28" spans="1:52" ht="18" customHeight="1" x14ac:dyDescent="0.2">
      <c r="B28" s="22" t="s">
        <v>52</v>
      </c>
      <c r="C28" s="27"/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4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5"/>
      <c r="AC28" s="10"/>
      <c r="AN28" s="98"/>
      <c r="AO28" s="157"/>
      <c r="AZ28" s="98"/>
    </row>
    <row r="29" spans="1:52" x14ac:dyDescent="0.2">
      <c r="A29" s="56" t="s">
        <v>14</v>
      </c>
      <c r="B29" s="48" t="s">
        <v>15</v>
      </c>
      <c r="C29" s="26">
        <v>118.1328</v>
      </c>
      <c r="D29" s="21">
        <v>117.7799</v>
      </c>
      <c r="E29" s="20">
        <v>116.8717</v>
      </c>
      <c r="F29" s="20">
        <v>119.4973</v>
      </c>
      <c r="G29" s="20">
        <v>120.54689999999999</v>
      </c>
      <c r="H29" s="20">
        <v>122.0236</v>
      </c>
      <c r="I29" s="20">
        <v>123.8811</v>
      </c>
      <c r="J29" s="20">
        <v>127.48139999999999</v>
      </c>
      <c r="K29" s="20">
        <v>128.52289999999999</v>
      </c>
      <c r="L29" s="20">
        <v>127.7873</v>
      </c>
      <c r="M29" s="20">
        <v>126.0262</v>
      </c>
      <c r="N29" s="20">
        <v>123.7804</v>
      </c>
      <c r="O29" s="20">
        <v>121.6991</v>
      </c>
      <c r="P29" s="21">
        <v>-0.29873159698238366</v>
      </c>
      <c r="Q29" s="20">
        <v>-0.77109931321048297</v>
      </c>
      <c r="R29" s="20">
        <v>2.2465661062515485</v>
      </c>
      <c r="S29" s="20">
        <v>0.87834620531175023</v>
      </c>
      <c r="T29" s="20">
        <v>1.225000394037514</v>
      </c>
      <c r="U29" s="20">
        <v>1.5222465162476781</v>
      </c>
      <c r="V29" s="20">
        <v>2.9062544649668025</v>
      </c>
      <c r="W29" s="20">
        <v>0.81698192834405592</v>
      </c>
      <c r="X29" s="20">
        <v>-0.57234936342083076</v>
      </c>
      <c r="Y29" s="20">
        <v>-1.378149471817621</v>
      </c>
      <c r="Z29" s="20">
        <v>-1.7820104073597416</v>
      </c>
      <c r="AA29" s="19">
        <v>-1.6814455277249052</v>
      </c>
      <c r="AB29" s="7">
        <f>AVERAGE(D29:O29)</f>
        <v>122.99148333333335</v>
      </c>
      <c r="AC29" s="10"/>
      <c r="AN29" s="98"/>
      <c r="AO29" s="157"/>
      <c r="AZ29" s="98"/>
    </row>
    <row r="30" spans="1:52" x14ac:dyDescent="0.2">
      <c r="A30" s="3" t="s">
        <v>16</v>
      </c>
      <c r="B30" s="1" t="s">
        <v>50</v>
      </c>
      <c r="C30" s="14">
        <v>101.21769999999999</v>
      </c>
      <c r="D30" s="10">
        <v>99.424970000000002</v>
      </c>
      <c r="E30" s="7">
        <v>98.12021</v>
      </c>
      <c r="F30" s="7">
        <v>100.1992</v>
      </c>
      <c r="G30" s="7">
        <v>102.5067</v>
      </c>
      <c r="H30" s="7">
        <v>104.50749999999999</v>
      </c>
      <c r="I30" s="7">
        <v>107.4393</v>
      </c>
      <c r="J30" s="7">
        <v>110.5171</v>
      </c>
      <c r="K30" s="7">
        <v>114.4487</v>
      </c>
      <c r="L30" s="7">
        <v>112.79130000000001</v>
      </c>
      <c r="M30" s="7">
        <v>111.3439</v>
      </c>
      <c r="N30" s="7">
        <v>107.77679999999999</v>
      </c>
      <c r="O30" s="7">
        <v>104.6875</v>
      </c>
      <c r="P30" s="10">
        <v>-1.7711625535849873</v>
      </c>
      <c r="Q30" s="7">
        <v>-1.3123061540777952</v>
      </c>
      <c r="R30" s="7">
        <v>2.1188193543409706</v>
      </c>
      <c r="S30" s="7">
        <v>2.3029125981045659</v>
      </c>
      <c r="T30" s="7">
        <v>1.9518724141934118</v>
      </c>
      <c r="U30" s="7">
        <v>2.8053488984044304</v>
      </c>
      <c r="V30" s="7">
        <v>2.8646873164661311</v>
      </c>
      <c r="W30" s="7">
        <v>3.557458529042115</v>
      </c>
      <c r="X30" s="7">
        <v>-1.4481597431862445</v>
      </c>
      <c r="Y30" s="7">
        <v>-1.283255002823801</v>
      </c>
      <c r="Z30" s="7">
        <v>-3.2036779742761032</v>
      </c>
      <c r="AA30" s="11">
        <v>-2.8663868290763825</v>
      </c>
      <c r="AC30" s="10"/>
      <c r="AN30" s="98"/>
      <c r="AO30" s="157"/>
      <c r="AZ30" s="98"/>
    </row>
    <row r="31" spans="1:52" x14ac:dyDescent="0.2">
      <c r="A31" s="3" t="s">
        <v>18</v>
      </c>
      <c r="B31" s="1" t="s">
        <v>51</v>
      </c>
      <c r="C31" s="14">
        <v>151.38939999999999</v>
      </c>
      <c r="D31" s="10">
        <v>153.8338</v>
      </c>
      <c r="E31" s="7">
        <v>153.70590000000001</v>
      </c>
      <c r="F31" s="7">
        <v>157.45689999999999</v>
      </c>
      <c r="G31" s="7">
        <v>156.0753</v>
      </c>
      <c r="H31" s="7">
        <v>156.5258</v>
      </c>
      <c r="I31" s="7">
        <v>156.3329</v>
      </c>
      <c r="J31" s="7">
        <v>161.01130000000001</v>
      </c>
      <c r="K31" s="7">
        <v>156.36099999999999</v>
      </c>
      <c r="L31" s="7">
        <v>157.35390000000001</v>
      </c>
      <c r="M31" s="7">
        <v>154.95859999999999</v>
      </c>
      <c r="N31" s="7">
        <v>155.226</v>
      </c>
      <c r="O31" s="7">
        <v>155.0943</v>
      </c>
      <c r="P31" s="10">
        <v>1.6146440900089449</v>
      </c>
      <c r="Q31" s="7">
        <v>-8.314167627659369E-2</v>
      </c>
      <c r="R31" s="7">
        <v>2.4403747676569187</v>
      </c>
      <c r="S31" s="7">
        <v>-0.87744646312736485</v>
      </c>
      <c r="T31" s="7">
        <v>0.28864272565870785</v>
      </c>
      <c r="U31" s="7">
        <v>-0.12323846931305174</v>
      </c>
      <c r="V31" s="7">
        <v>2.9925882523768257</v>
      </c>
      <c r="W31" s="7">
        <v>-2.8881823822303252</v>
      </c>
      <c r="X31" s="7">
        <v>0.63500489252436354</v>
      </c>
      <c r="Y31" s="7">
        <v>-1.522237453282073</v>
      </c>
      <c r="Z31" s="7">
        <v>0.17256221984453216</v>
      </c>
      <c r="AA31" s="11">
        <v>-8.4844033860303716E-2</v>
      </c>
      <c r="AC31" s="10"/>
      <c r="AN31" s="98"/>
      <c r="AO31" s="157"/>
      <c r="AZ31" s="98"/>
    </row>
    <row r="32" spans="1:52" x14ac:dyDescent="0.2">
      <c r="A32" s="56" t="s">
        <v>20</v>
      </c>
      <c r="B32" s="1" t="s">
        <v>74</v>
      </c>
      <c r="C32" s="14">
        <v>113.32550000000001</v>
      </c>
      <c r="D32" s="10">
        <v>114.1892</v>
      </c>
      <c r="E32" s="7">
        <v>113.14660000000001</v>
      </c>
      <c r="F32" s="7">
        <v>113.14660000000001</v>
      </c>
      <c r="G32" s="7">
        <v>112.52979999999999</v>
      </c>
      <c r="H32" s="7">
        <v>113.953</v>
      </c>
      <c r="I32" s="7">
        <v>113.10599999999999</v>
      </c>
      <c r="J32" s="7">
        <v>114.1032</v>
      </c>
      <c r="K32" s="7">
        <v>116.42619999999999</v>
      </c>
      <c r="L32" s="7">
        <v>119.50709999999999</v>
      </c>
      <c r="M32" s="7">
        <v>118.66840000000001</v>
      </c>
      <c r="N32" s="7">
        <v>120.1503</v>
      </c>
      <c r="O32" s="7">
        <v>119.34569999999999</v>
      </c>
      <c r="P32" s="10">
        <v>0.76214091268072437</v>
      </c>
      <c r="Q32" s="7">
        <v>-0.91304606740391669</v>
      </c>
      <c r="R32" s="7">
        <v>0</v>
      </c>
      <c r="S32" s="7">
        <v>-0.54513348169543929</v>
      </c>
      <c r="T32" s="7">
        <v>1.2647316533042878</v>
      </c>
      <c r="U32" s="7">
        <v>-0.74328889980957802</v>
      </c>
      <c r="V32" s="7">
        <v>0.88165084080420708</v>
      </c>
      <c r="W32" s="7">
        <v>2.0358762944422182</v>
      </c>
      <c r="X32" s="7">
        <v>2.6462256777254605</v>
      </c>
      <c r="Y32" s="7">
        <v>-0.70179930732148021</v>
      </c>
      <c r="Z32" s="7">
        <v>1.2487738943139</v>
      </c>
      <c r="AA32" s="11">
        <v>-0.66966124928527671</v>
      </c>
      <c r="AB32" s="7"/>
      <c r="AC32" s="10"/>
      <c r="AN32" s="98"/>
      <c r="AO32" s="157"/>
      <c r="AZ32" s="98"/>
    </row>
    <row r="33" spans="1:52" x14ac:dyDescent="0.2">
      <c r="A33" s="56" t="s">
        <v>22</v>
      </c>
      <c r="B33" s="48" t="s">
        <v>21</v>
      </c>
      <c r="C33" s="26">
        <v>132.20009999999999</v>
      </c>
      <c r="D33" s="21">
        <v>132.8477</v>
      </c>
      <c r="E33" s="20">
        <v>132.20910000000001</v>
      </c>
      <c r="F33" s="20">
        <v>132.57839999999999</v>
      </c>
      <c r="G33" s="20">
        <v>133.5615</v>
      </c>
      <c r="H33" s="20">
        <v>134.69290000000001</v>
      </c>
      <c r="I33" s="20">
        <v>135.6009</v>
      </c>
      <c r="J33" s="20">
        <v>136.7362</v>
      </c>
      <c r="K33" s="20">
        <v>137.143</v>
      </c>
      <c r="L33" s="20">
        <v>136.0949</v>
      </c>
      <c r="M33" s="20">
        <v>135.7021</v>
      </c>
      <c r="N33" s="20">
        <v>136.01910000000001</v>
      </c>
      <c r="O33" s="20">
        <v>135.7987</v>
      </c>
      <c r="P33" s="21">
        <v>0.48986347211538517</v>
      </c>
      <c r="Q33" s="20">
        <v>-0.48070083260756247</v>
      </c>
      <c r="R33" s="20">
        <v>0.27933024277449986</v>
      </c>
      <c r="S33" s="20">
        <v>0.74152350609149575</v>
      </c>
      <c r="T33" s="20">
        <v>0.84710039944146598</v>
      </c>
      <c r="U33" s="20">
        <v>0.67412610464247702</v>
      </c>
      <c r="V33" s="20">
        <v>0.83723633102730211</v>
      </c>
      <c r="W33" s="20">
        <v>0.2975071707419133</v>
      </c>
      <c r="X33" s="20">
        <v>-0.76423878725126704</v>
      </c>
      <c r="Y33" s="20">
        <v>-0.28862213058681413</v>
      </c>
      <c r="Z33" s="20">
        <v>0.23359992218249184</v>
      </c>
      <c r="AA33" s="19">
        <v>-0.16203606699354145</v>
      </c>
      <c r="AB33" s="7">
        <f>AVERAGE(D33:O33)</f>
        <v>134.91537500000001</v>
      </c>
      <c r="AC33" s="10"/>
      <c r="AN33" s="98"/>
      <c r="AO33" s="157"/>
      <c r="AZ33" s="98"/>
    </row>
    <row r="34" spans="1:52" x14ac:dyDescent="0.2">
      <c r="A34" s="3" t="s">
        <v>24</v>
      </c>
      <c r="B34" s="48" t="s">
        <v>23</v>
      </c>
      <c r="C34" s="26">
        <v>135.29089999999999</v>
      </c>
      <c r="D34" s="21">
        <v>135.92840000000001</v>
      </c>
      <c r="E34" s="20">
        <v>135.09440000000001</v>
      </c>
      <c r="F34" s="20">
        <v>135.53319999999999</v>
      </c>
      <c r="G34" s="20">
        <v>136.71129999999999</v>
      </c>
      <c r="H34" s="20">
        <v>137.96619999999999</v>
      </c>
      <c r="I34" s="20">
        <v>139.02070000000001</v>
      </c>
      <c r="J34" s="20">
        <v>140.3631</v>
      </c>
      <c r="K34" s="20">
        <v>140.85980000000001</v>
      </c>
      <c r="L34" s="20">
        <v>139.59829999999999</v>
      </c>
      <c r="M34" s="20">
        <v>139.125</v>
      </c>
      <c r="N34" s="20">
        <v>139.4933</v>
      </c>
      <c r="O34" s="20">
        <v>139.19239999999999</v>
      </c>
      <c r="P34" s="21">
        <v>0.47120685870226092</v>
      </c>
      <c r="Q34" s="20">
        <v>-0.61355831452441367</v>
      </c>
      <c r="R34" s="20">
        <v>0.32480991069947113</v>
      </c>
      <c r="S34" s="20">
        <v>0.86923351621595346</v>
      </c>
      <c r="T34" s="20">
        <v>0.9179197330432759</v>
      </c>
      <c r="U34" s="20">
        <v>0.76431763721840473</v>
      </c>
      <c r="V34" s="20">
        <v>0.96561159597095803</v>
      </c>
      <c r="W34" s="20">
        <v>0.35386793252642906</v>
      </c>
      <c r="X34" s="20">
        <v>-0.89557134114915138</v>
      </c>
      <c r="Y34" s="20">
        <v>-0.3390442433754528</v>
      </c>
      <c r="Z34" s="20">
        <v>0.26472596585804486</v>
      </c>
      <c r="AA34" s="19">
        <v>-0.21570928496208261</v>
      </c>
      <c r="AC34" s="10"/>
      <c r="AN34" s="98"/>
      <c r="AO34" s="157"/>
      <c r="AZ34" s="98"/>
    </row>
    <row r="35" spans="1:52" x14ac:dyDescent="0.2">
      <c r="A35" s="3" t="s">
        <v>26</v>
      </c>
      <c r="B35" s="1" t="s">
        <v>25</v>
      </c>
      <c r="C35" s="14">
        <v>137.71340000000001</v>
      </c>
      <c r="D35" s="10">
        <v>138.81219999999999</v>
      </c>
      <c r="E35" s="7">
        <v>136.47059999999999</v>
      </c>
      <c r="F35" s="7">
        <v>137.393</v>
      </c>
      <c r="G35" s="7">
        <v>140.24590000000001</v>
      </c>
      <c r="H35" s="7">
        <v>142.83000000000001</v>
      </c>
      <c r="I35" s="7">
        <v>145.10159999999999</v>
      </c>
      <c r="J35" s="7">
        <v>148.18090000000001</v>
      </c>
      <c r="K35" s="7">
        <v>149.2587</v>
      </c>
      <c r="L35" s="7">
        <v>145.83760000000001</v>
      </c>
      <c r="M35" s="7">
        <v>144.32900000000001</v>
      </c>
      <c r="N35" s="7">
        <v>145.01910000000001</v>
      </c>
      <c r="O35" s="7">
        <v>143.9349</v>
      </c>
      <c r="P35" s="10">
        <v>0.79788894907829067</v>
      </c>
      <c r="Q35" s="7">
        <v>-1.6868834295544626</v>
      </c>
      <c r="R35" s="7">
        <v>0.67589649345720648</v>
      </c>
      <c r="S35" s="7">
        <v>2.0764522210010741</v>
      </c>
      <c r="T35" s="7">
        <v>1.8425494078614819</v>
      </c>
      <c r="U35" s="7">
        <v>1.5904221802142251</v>
      </c>
      <c r="V35" s="7">
        <v>2.1221681911157546</v>
      </c>
      <c r="W35" s="7">
        <v>0.72735420017019481</v>
      </c>
      <c r="X35" s="7">
        <v>-2.2920606972993838</v>
      </c>
      <c r="Y35" s="7">
        <v>-1.0344383067192555</v>
      </c>
      <c r="Z35" s="7">
        <v>0.47814368560718984</v>
      </c>
      <c r="AA35" s="11">
        <v>-0.74762565758580057</v>
      </c>
      <c r="AC35" s="10"/>
      <c r="AN35" s="98"/>
      <c r="AO35" s="157"/>
      <c r="AZ35" s="98"/>
    </row>
    <row r="36" spans="1:52" x14ac:dyDescent="0.2">
      <c r="A36" s="3" t="s">
        <v>27</v>
      </c>
      <c r="B36" s="1" t="s">
        <v>67</v>
      </c>
      <c r="C36" s="14">
        <v>147.47620000000001</v>
      </c>
      <c r="D36" s="10">
        <v>148.56200000000001</v>
      </c>
      <c r="E36" s="7">
        <v>148.93369999999999</v>
      </c>
      <c r="F36" s="7">
        <v>149.1232</v>
      </c>
      <c r="G36" s="7">
        <v>149.17619999999999</v>
      </c>
      <c r="H36" s="7">
        <v>149.37780000000001</v>
      </c>
      <c r="I36" s="7">
        <v>149.7003</v>
      </c>
      <c r="J36" s="7">
        <v>149.87039999999999</v>
      </c>
      <c r="K36" s="7">
        <v>150.119</v>
      </c>
      <c r="L36" s="7">
        <v>150.27109999999999</v>
      </c>
      <c r="M36" s="7">
        <v>150.4358</v>
      </c>
      <c r="N36" s="7">
        <v>150.74940000000001</v>
      </c>
      <c r="O36" s="7">
        <v>151.20920000000001</v>
      </c>
      <c r="P36" s="10">
        <v>0.73625439223414091</v>
      </c>
      <c r="Q36" s="7">
        <v>0.25019857029386766</v>
      </c>
      <c r="R36" s="7">
        <v>0.12723782461592612</v>
      </c>
      <c r="S36" s="7">
        <v>3.5541082809379947E-2</v>
      </c>
      <c r="T36" s="7">
        <v>0.13514220096772364</v>
      </c>
      <c r="U36" s="7">
        <v>0.21589553467783762</v>
      </c>
      <c r="V36" s="7">
        <v>0.11362702679953937</v>
      </c>
      <c r="W36" s="7">
        <v>0.16587665075959657</v>
      </c>
      <c r="X36" s="7">
        <v>0.10131961976831057</v>
      </c>
      <c r="Y36" s="7">
        <v>0.10960191280958914</v>
      </c>
      <c r="Z36" s="7">
        <v>0.20846101792260091</v>
      </c>
      <c r="AA36" s="11">
        <v>0.30500950584214681</v>
      </c>
      <c r="AC36" s="10"/>
      <c r="AN36" s="98"/>
      <c r="AO36" s="157"/>
      <c r="AZ36" s="98"/>
    </row>
    <row r="37" spans="1:52" x14ac:dyDescent="0.2">
      <c r="A37" s="3" t="s">
        <v>29</v>
      </c>
      <c r="B37" s="1" t="s">
        <v>28</v>
      </c>
      <c r="C37" s="14">
        <v>129.57239999999999</v>
      </c>
      <c r="D37" s="10">
        <v>130.11770000000001</v>
      </c>
      <c r="E37" s="7">
        <v>130.04689999999999</v>
      </c>
      <c r="F37" s="7">
        <v>129.809</v>
      </c>
      <c r="G37" s="7">
        <v>130.05009999999999</v>
      </c>
      <c r="H37" s="7">
        <v>130.25989999999999</v>
      </c>
      <c r="I37" s="7">
        <v>130.1994</v>
      </c>
      <c r="J37" s="7">
        <v>130.23699999999999</v>
      </c>
      <c r="K37" s="7">
        <v>130.28309999999999</v>
      </c>
      <c r="L37" s="7">
        <v>130.37440000000001</v>
      </c>
      <c r="M37" s="7">
        <v>130.56909999999999</v>
      </c>
      <c r="N37" s="7">
        <v>130.6645</v>
      </c>
      <c r="O37" s="7">
        <v>130.86439999999999</v>
      </c>
      <c r="P37" s="10">
        <v>0.42084579740749262</v>
      </c>
      <c r="Q37" s="7">
        <v>-5.4412274425400788E-2</v>
      </c>
      <c r="R37" s="7">
        <v>-0.18293400304043866</v>
      </c>
      <c r="S37" s="7">
        <v>0.18573442519393013</v>
      </c>
      <c r="T37" s="7">
        <v>0.16132244419650685</v>
      </c>
      <c r="U37" s="7">
        <v>-4.6445606053735995E-2</v>
      </c>
      <c r="V37" s="7">
        <v>2.8878781315426674E-2</v>
      </c>
      <c r="W37" s="7">
        <v>3.5397006994936607E-2</v>
      </c>
      <c r="X37" s="7">
        <v>7.0078160559595329E-2</v>
      </c>
      <c r="Y37" s="7">
        <v>0.14933913406311608</v>
      </c>
      <c r="Z37" s="7">
        <v>7.3064760345297727E-2</v>
      </c>
      <c r="AA37" s="11">
        <v>0.1529872306555991</v>
      </c>
      <c r="AC37" s="10"/>
      <c r="AN37" s="98"/>
      <c r="AO37" s="157"/>
      <c r="AZ37" s="98"/>
    </row>
    <row r="38" spans="1:52" x14ac:dyDescent="0.2">
      <c r="A38" s="3" t="s">
        <v>31</v>
      </c>
      <c r="B38" s="1" t="s">
        <v>30</v>
      </c>
      <c r="C38" s="14">
        <v>130.97900000000001</v>
      </c>
      <c r="D38" s="10">
        <v>131.10159999999999</v>
      </c>
      <c r="E38" s="7">
        <v>131.12309999999999</v>
      </c>
      <c r="F38" s="7">
        <v>131.77760000000001</v>
      </c>
      <c r="G38" s="7">
        <v>131.69229999999999</v>
      </c>
      <c r="H38" s="7">
        <v>133.9666</v>
      </c>
      <c r="I38" s="7">
        <v>134.55709999999999</v>
      </c>
      <c r="J38" s="7">
        <v>134.84270000000001</v>
      </c>
      <c r="K38" s="7">
        <v>134.86109999999999</v>
      </c>
      <c r="L38" s="7">
        <v>134.96010000000001</v>
      </c>
      <c r="M38" s="7">
        <v>135.36770000000001</v>
      </c>
      <c r="N38" s="7">
        <v>135.5985</v>
      </c>
      <c r="O38" s="7">
        <v>135.3143</v>
      </c>
      <c r="P38" s="10">
        <v>9.3602791287135459E-2</v>
      </c>
      <c r="Q38" s="7">
        <v>1.6399494743010903E-2</v>
      </c>
      <c r="R38" s="7">
        <v>0.49914927270634463</v>
      </c>
      <c r="S38" s="7">
        <v>-6.4730272823315893E-2</v>
      </c>
      <c r="T38" s="7">
        <v>1.7269802410619384</v>
      </c>
      <c r="U38" s="7">
        <v>0.44078150822667117</v>
      </c>
      <c r="V38" s="7">
        <v>0.21225189900794275</v>
      </c>
      <c r="W38" s="7">
        <v>1.3645529198084538E-2</v>
      </c>
      <c r="X38" s="7">
        <v>7.3408862896727059E-2</v>
      </c>
      <c r="Y38" s="7">
        <v>0.30201518819266004</v>
      </c>
      <c r="Z38" s="7">
        <v>0.17049857536176494</v>
      </c>
      <c r="AA38" s="11">
        <v>-0.20958933911510705</v>
      </c>
      <c r="AC38" s="10"/>
      <c r="AN38" s="98"/>
      <c r="AO38" s="157"/>
      <c r="AZ38" s="98"/>
    </row>
    <row r="39" spans="1:52" x14ac:dyDescent="0.2">
      <c r="A39" s="3" t="s">
        <v>33</v>
      </c>
      <c r="B39" s="1" t="s">
        <v>32</v>
      </c>
      <c r="C39" s="14">
        <v>126.3706</v>
      </c>
      <c r="D39" s="10">
        <v>126.52370000000001</v>
      </c>
      <c r="E39" s="7">
        <v>126.58799999999999</v>
      </c>
      <c r="F39" s="7">
        <v>126.8567</v>
      </c>
      <c r="G39" s="7">
        <v>127.03149999999999</v>
      </c>
      <c r="H39" s="7">
        <v>127.1039</v>
      </c>
      <c r="I39" s="7">
        <v>127.7034</v>
      </c>
      <c r="J39" s="7">
        <v>128.21690000000001</v>
      </c>
      <c r="K39" s="7">
        <v>128.2878</v>
      </c>
      <c r="L39" s="7">
        <v>128.5164</v>
      </c>
      <c r="M39" s="7">
        <v>128.65770000000001</v>
      </c>
      <c r="N39" s="7">
        <v>128.69229999999999</v>
      </c>
      <c r="O39" s="7">
        <v>128.88820000000001</v>
      </c>
      <c r="P39" s="10">
        <v>0.12115159696955552</v>
      </c>
      <c r="Q39" s="7">
        <v>5.0820518211203668E-2</v>
      </c>
      <c r="R39" s="7">
        <v>0.21226340569407029</v>
      </c>
      <c r="S39" s="7">
        <v>0.13779327382786286</v>
      </c>
      <c r="T39" s="7">
        <v>5.6993737773703215E-2</v>
      </c>
      <c r="U39" s="7">
        <v>0.47166137309713246</v>
      </c>
      <c r="V39" s="7">
        <v>0.40210362449238435</v>
      </c>
      <c r="W39" s="7">
        <v>5.5296922636559317E-2</v>
      </c>
      <c r="X39" s="7">
        <v>0.17819309396528751</v>
      </c>
      <c r="Y39" s="7">
        <v>0.10994705734054259</v>
      </c>
      <c r="Z39" s="7">
        <v>2.6893065863903449E-2</v>
      </c>
      <c r="AA39" s="11">
        <v>0.15222355960692527</v>
      </c>
      <c r="AC39" s="10"/>
      <c r="AN39" s="98"/>
      <c r="AO39" s="157"/>
      <c r="AZ39" s="98"/>
    </row>
    <row r="40" spans="1:52" x14ac:dyDescent="0.2">
      <c r="A40" s="3" t="s">
        <v>34</v>
      </c>
      <c r="B40" s="1" t="s">
        <v>68</v>
      </c>
      <c r="C40" s="14">
        <v>110.55670000000001</v>
      </c>
      <c r="D40" s="10">
        <v>110.69750000000001</v>
      </c>
      <c r="E40" s="7">
        <v>110.9044</v>
      </c>
      <c r="F40" s="7">
        <v>110.9136</v>
      </c>
      <c r="G40" s="7">
        <v>110.90170000000001</v>
      </c>
      <c r="H40" s="7">
        <v>110.90170000000001</v>
      </c>
      <c r="I40" s="7">
        <v>110.8201</v>
      </c>
      <c r="J40" s="7">
        <v>111.10080000000001</v>
      </c>
      <c r="K40" s="7">
        <v>111.11409999999999</v>
      </c>
      <c r="L40" s="7">
        <v>111.3125</v>
      </c>
      <c r="M40" s="7">
        <v>111.3783</v>
      </c>
      <c r="N40" s="7">
        <v>111.4205</v>
      </c>
      <c r="O40" s="7">
        <v>111.81610000000001</v>
      </c>
      <c r="P40" s="10">
        <v>0.12735546556653618</v>
      </c>
      <c r="Q40" s="7">
        <v>0.18690575667922971</v>
      </c>
      <c r="R40" s="7">
        <v>8.295432823230621E-3</v>
      </c>
      <c r="S40" s="7">
        <v>-1.0729071998381745E-2</v>
      </c>
      <c r="T40" s="7">
        <v>0</v>
      </c>
      <c r="U40" s="7">
        <v>-7.3578673726380009E-2</v>
      </c>
      <c r="V40" s="7">
        <v>0.25329340074590273</v>
      </c>
      <c r="W40" s="7">
        <v>1.1971110919081381E-2</v>
      </c>
      <c r="X40" s="7">
        <v>0.17855519686521026</v>
      </c>
      <c r="Y40" s="7">
        <v>5.9112857944971009E-2</v>
      </c>
      <c r="Z40" s="7">
        <v>3.7888888589615963E-2</v>
      </c>
      <c r="AA40" s="11">
        <v>0.355051359489503</v>
      </c>
      <c r="AC40" s="10"/>
      <c r="AN40" s="98"/>
      <c r="AO40" s="157"/>
      <c r="AZ40" s="98"/>
    </row>
    <row r="41" spans="1:52" x14ac:dyDescent="0.2">
      <c r="A41" s="56" t="s">
        <v>36</v>
      </c>
      <c r="B41" s="1" t="s">
        <v>35</v>
      </c>
      <c r="C41" s="14">
        <v>128.72399999999999</v>
      </c>
      <c r="D41" s="10">
        <v>127.9421</v>
      </c>
      <c r="E41" s="7">
        <v>128.02799999999999</v>
      </c>
      <c r="F41" s="7">
        <v>128.03469999999999</v>
      </c>
      <c r="G41" s="7">
        <v>128.0812</v>
      </c>
      <c r="H41" s="7">
        <v>128.22409999999999</v>
      </c>
      <c r="I41" s="7">
        <v>128.44059999999999</v>
      </c>
      <c r="J41" s="7">
        <v>128.59020000000001</v>
      </c>
      <c r="K41" s="7">
        <v>128.6378</v>
      </c>
      <c r="L41" s="7">
        <v>128.8776</v>
      </c>
      <c r="M41" s="7">
        <v>129.16919999999999</v>
      </c>
      <c r="N41" s="7">
        <v>129.17449999999999</v>
      </c>
      <c r="O41" s="7">
        <v>129.18549999999999</v>
      </c>
      <c r="P41" s="10">
        <v>-0.60742363506416308</v>
      </c>
      <c r="Q41" s="7">
        <v>6.7139745244134019E-2</v>
      </c>
      <c r="R41" s="7">
        <v>5.2332302308831218E-3</v>
      </c>
      <c r="S41" s="7">
        <v>3.6318279341466704E-2</v>
      </c>
      <c r="T41" s="7">
        <v>0.11156984787775048</v>
      </c>
      <c r="U41" s="7">
        <v>0.16884501431477889</v>
      </c>
      <c r="V41" s="7">
        <v>0.11647407439705268</v>
      </c>
      <c r="W41" s="7">
        <v>3.7016817766819352E-2</v>
      </c>
      <c r="X41" s="7">
        <v>0.18641487960770664</v>
      </c>
      <c r="Y41" s="7">
        <v>0.22626119667031999</v>
      </c>
      <c r="Z41" s="7">
        <v>4.1031453318634871E-3</v>
      </c>
      <c r="AA41" s="11">
        <v>8.5156126015550129E-3</v>
      </c>
      <c r="AC41" s="10"/>
      <c r="AN41" s="98"/>
      <c r="AO41" s="157"/>
      <c r="AZ41" s="98"/>
    </row>
    <row r="42" spans="1:52" x14ac:dyDescent="0.2">
      <c r="A42" s="3" t="s">
        <v>38</v>
      </c>
      <c r="B42" s="48" t="s">
        <v>37</v>
      </c>
      <c r="C42" s="26">
        <v>117.3049</v>
      </c>
      <c r="D42" s="21">
        <v>118.00109999999999</v>
      </c>
      <c r="E42" s="20">
        <v>118.3039</v>
      </c>
      <c r="F42" s="20">
        <v>118.33839999999999</v>
      </c>
      <c r="G42" s="20">
        <v>118.3815</v>
      </c>
      <c r="H42" s="20">
        <v>118.91849999999999</v>
      </c>
      <c r="I42" s="20">
        <v>119.11969999999999</v>
      </c>
      <c r="J42" s="20">
        <v>119.25749999999999</v>
      </c>
      <c r="K42" s="20">
        <v>119.2311</v>
      </c>
      <c r="L42" s="20">
        <v>119.21120000000001</v>
      </c>
      <c r="M42" s="20">
        <v>119.2063</v>
      </c>
      <c r="N42" s="20">
        <v>119.2758</v>
      </c>
      <c r="O42" s="20">
        <v>119.4434</v>
      </c>
      <c r="P42" s="21">
        <v>0.59349609436604134</v>
      </c>
      <c r="Q42" s="20">
        <v>0.25660777738513019</v>
      </c>
      <c r="R42" s="20">
        <v>2.91621831571015E-2</v>
      </c>
      <c r="S42" s="20">
        <v>3.6420975777946708E-2</v>
      </c>
      <c r="T42" s="20">
        <v>0.45361817513715563</v>
      </c>
      <c r="U42" s="20">
        <v>0.16919150510643849</v>
      </c>
      <c r="V42" s="20">
        <v>0.11568195688874182</v>
      </c>
      <c r="W42" s="20">
        <v>-2.2136972517447808E-2</v>
      </c>
      <c r="X42" s="20">
        <v>-1.6690276278582269E-2</v>
      </c>
      <c r="Y42" s="20">
        <v>-4.1103520474639488E-3</v>
      </c>
      <c r="Z42" s="20">
        <v>5.8302287714663573E-2</v>
      </c>
      <c r="AA42" s="19">
        <v>0.140514672716505</v>
      </c>
      <c r="AB42" s="7">
        <f>AVERAGE(D42:O42)</f>
        <v>118.8907</v>
      </c>
      <c r="AC42" s="10"/>
      <c r="AN42" s="98"/>
      <c r="AO42" s="157"/>
      <c r="AZ42" s="98"/>
    </row>
    <row r="43" spans="1:52" x14ac:dyDescent="0.2">
      <c r="A43" s="3" t="s">
        <v>40</v>
      </c>
      <c r="B43" s="1" t="s">
        <v>39</v>
      </c>
      <c r="C43" s="14">
        <v>123.4768</v>
      </c>
      <c r="D43" s="10">
        <v>123.5582</v>
      </c>
      <c r="E43" s="7">
        <v>122.1506</v>
      </c>
      <c r="F43" s="7">
        <v>122.9289</v>
      </c>
      <c r="G43" s="7">
        <v>123.59</v>
      </c>
      <c r="H43" s="7">
        <v>124.46429999999999</v>
      </c>
      <c r="I43" s="7">
        <v>124.6369</v>
      </c>
      <c r="J43" s="7">
        <v>124.84780000000001</v>
      </c>
      <c r="K43" s="7">
        <v>124.4444</v>
      </c>
      <c r="L43" s="7">
        <v>123.80549999999999</v>
      </c>
      <c r="M43" s="7">
        <v>123.6416</v>
      </c>
      <c r="N43" s="7">
        <v>123.6033</v>
      </c>
      <c r="O43" s="7">
        <v>124.676</v>
      </c>
      <c r="P43" s="10">
        <v>6.5923315149082368E-2</v>
      </c>
      <c r="Q43" s="7">
        <v>-1.1392202217254721</v>
      </c>
      <c r="R43" s="7">
        <v>0.63716428736330522</v>
      </c>
      <c r="S43" s="7">
        <v>0.5377905439648486</v>
      </c>
      <c r="T43" s="7">
        <v>0.70741969415000483</v>
      </c>
      <c r="U43" s="7">
        <v>0.13867430259118702</v>
      </c>
      <c r="V43" s="7">
        <v>0.16921152563968569</v>
      </c>
      <c r="W43" s="7">
        <v>-0.32311342290373146</v>
      </c>
      <c r="X43" s="7">
        <v>-0.5134019690721372</v>
      </c>
      <c r="Y43" s="7">
        <v>-0.13238507174559949</v>
      </c>
      <c r="Z43" s="7">
        <v>-3.0976629225109069E-2</v>
      </c>
      <c r="AA43" s="11">
        <v>0.86785708795800565</v>
      </c>
      <c r="AC43" s="10"/>
      <c r="AN43" s="98"/>
      <c r="AO43" s="157"/>
      <c r="AZ43" s="98"/>
    </row>
    <row r="44" spans="1:52" x14ac:dyDescent="0.2">
      <c r="A44" s="3" t="s">
        <v>41</v>
      </c>
      <c r="B44" s="1" t="s">
        <v>69</v>
      </c>
      <c r="C44" s="14">
        <v>118.4038</v>
      </c>
      <c r="D44" s="10">
        <v>118.04900000000001</v>
      </c>
      <c r="E44" s="7">
        <v>118.8523</v>
      </c>
      <c r="F44" s="7">
        <v>118.5962</v>
      </c>
      <c r="G44" s="7">
        <v>118.3912</v>
      </c>
      <c r="H44" s="7">
        <v>118.5611</v>
      </c>
      <c r="I44" s="7">
        <v>118.7313</v>
      </c>
      <c r="J44" s="7">
        <v>118.9076</v>
      </c>
      <c r="K44" s="7">
        <v>118.9956</v>
      </c>
      <c r="L44" s="7">
        <v>119.1456</v>
      </c>
      <c r="M44" s="7">
        <v>119.333</v>
      </c>
      <c r="N44" s="7">
        <v>119.1177</v>
      </c>
      <c r="O44" s="7">
        <v>119.1264</v>
      </c>
      <c r="P44" s="10">
        <v>-0.29965254493521098</v>
      </c>
      <c r="Q44" s="7">
        <v>0.68048013960304021</v>
      </c>
      <c r="R44" s="7">
        <v>-0.21547752967338751</v>
      </c>
      <c r="S44" s="7">
        <v>-0.1728554540533325</v>
      </c>
      <c r="T44" s="7">
        <v>0.14350728770381446</v>
      </c>
      <c r="U44" s="7">
        <v>0.14355467349746953</v>
      </c>
      <c r="V44" s="7">
        <v>0.14848654061734157</v>
      </c>
      <c r="W44" s="7">
        <v>7.4007044125012925E-2</v>
      </c>
      <c r="X44" s="7">
        <v>0.12605508102821086</v>
      </c>
      <c r="Y44" s="7">
        <v>0.15728654688045271</v>
      </c>
      <c r="Z44" s="7">
        <v>-0.18041949837848639</v>
      </c>
      <c r="AA44" s="11">
        <v>7.3037004576184672E-3</v>
      </c>
      <c r="AC44" s="10"/>
      <c r="AN44" s="98"/>
      <c r="AO44" s="157"/>
      <c r="AZ44" s="98"/>
    </row>
    <row r="45" spans="1:52" x14ac:dyDescent="0.2">
      <c r="A45" s="3" t="s">
        <v>42</v>
      </c>
      <c r="B45" s="1" t="s">
        <v>70</v>
      </c>
      <c r="C45" s="14">
        <v>109.43210000000001</v>
      </c>
      <c r="D45" s="10">
        <v>109.8352</v>
      </c>
      <c r="E45" s="7">
        <v>110.4808</v>
      </c>
      <c r="F45" s="7">
        <v>110.36709999999999</v>
      </c>
      <c r="G45" s="7">
        <v>110.36709999999999</v>
      </c>
      <c r="H45" s="7">
        <v>110.5577</v>
      </c>
      <c r="I45" s="7">
        <v>110.5939</v>
      </c>
      <c r="J45" s="7">
        <v>110.5939</v>
      </c>
      <c r="K45" s="7">
        <v>110.5939</v>
      </c>
      <c r="L45" s="7">
        <v>110.5939</v>
      </c>
      <c r="M45" s="7">
        <v>109.926</v>
      </c>
      <c r="N45" s="7">
        <v>110.3618</v>
      </c>
      <c r="O45" s="7">
        <v>110.3618</v>
      </c>
      <c r="P45" s="10">
        <v>0.36835626840752839</v>
      </c>
      <c r="Q45" s="7">
        <v>0.58778970676067577</v>
      </c>
      <c r="R45" s="7">
        <v>-0.10291380945830278</v>
      </c>
      <c r="S45" s="7">
        <v>0</v>
      </c>
      <c r="T45" s="7">
        <v>0.17269639231256728</v>
      </c>
      <c r="U45" s="7">
        <v>3.2743083475875498E-2</v>
      </c>
      <c r="V45" s="7">
        <v>0</v>
      </c>
      <c r="W45" s="7">
        <v>0</v>
      </c>
      <c r="X45" s="7">
        <v>0</v>
      </c>
      <c r="Y45" s="7">
        <v>-0.60392119276018208</v>
      </c>
      <c r="Z45" s="7">
        <v>0.39644851991339664</v>
      </c>
      <c r="AA45" s="11">
        <v>0</v>
      </c>
      <c r="AC45" s="10"/>
      <c r="AN45" s="98"/>
      <c r="AO45" s="157"/>
      <c r="AZ45" s="98"/>
    </row>
    <row r="46" spans="1:52" x14ac:dyDescent="0.2">
      <c r="A46" s="3" t="s">
        <v>44</v>
      </c>
      <c r="B46" s="1" t="s">
        <v>43</v>
      </c>
      <c r="C46" s="14">
        <v>122.6225</v>
      </c>
      <c r="D46" s="10">
        <v>123.3724</v>
      </c>
      <c r="E46" s="7">
        <v>123.7633</v>
      </c>
      <c r="F46" s="7">
        <v>123.9461</v>
      </c>
      <c r="G46" s="7">
        <v>123.8503</v>
      </c>
      <c r="H46" s="7">
        <v>123.86150000000001</v>
      </c>
      <c r="I46" s="7">
        <v>123.9913</v>
      </c>
      <c r="J46" s="7">
        <v>124.14190000000001</v>
      </c>
      <c r="K46" s="7">
        <v>124.1451</v>
      </c>
      <c r="L46" s="7">
        <v>124.285</v>
      </c>
      <c r="M46" s="7">
        <v>124.28660000000001</v>
      </c>
      <c r="N46" s="7">
        <v>124.1571</v>
      </c>
      <c r="O46" s="7">
        <v>124.1651</v>
      </c>
      <c r="P46" s="10">
        <v>0.61155171359252725</v>
      </c>
      <c r="Q46" s="7">
        <v>0.31684558296669435</v>
      </c>
      <c r="R46" s="7">
        <v>0.14770129755751527</v>
      </c>
      <c r="S46" s="7">
        <v>-7.7291661456065988E-2</v>
      </c>
      <c r="T46" s="7">
        <v>9.0431755110825882E-3</v>
      </c>
      <c r="U46" s="7">
        <v>0.10479446801466864</v>
      </c>
      <c r="V46" s="7">
        <v>0.12146013470300851</v>
      </c>
      <c r="W46" s="7">
        <v>2.5776953631227988E-3</v>
      </c>
      <c r="X46" s="7">
        <v>0.11269071433346724</v>
      </c>
      <c r="Y46" s="7">
        <v>1.2873637204895861E-3</v>
      </c>
      <c r="Z46" s="7">
        <v>-0.10419465976220066</v>
      </c>
      <c r="AA46" s="11">
        <v>6.4434494684521195E-3</v>
      </c>
      <c r="AC46" s="10"/>
      <c r="AN46" s="98"/>
      <c r="AO46" s="157"/>
      <c r="AZ46" s="98"/>
    </row>
    <row r="47" spans="1:52" x14ac:dyDescent="0.2">
      <c r="A47" s="3" t="s">
        <v>46</v>
      </c>
      <c r="B47" s="1" t="s">
        <v>45</v>
      </c>
      <c r="C47" s="14">
        <v>106.46599999999999</v>
      </c>
      <c r="D47" s="10">
        <v>108.7567</v>
      </c>
      <c r="E47" s="7">
        <v>108.7324</v>
      </c>
      <c r="F47" s="7">
        <v>108.6185</v>
      </c>
      <c r="G47" s="7">
        <v>108.6798</v>
      </c>
      <c r="H47" s="7">
        <v>109.0087</v>
      </c>
      <c r="I47" s="7">
        <v>109.02070000000001</v>
      </c>
      <c r="J47" s="7">
        <v>109.2842</v>
      </c>
      <c r="K47" s="7">
        <v>109.32850000000001</v>
      </c>
      <c r="L47" s="7">
        <v>109.41</v>
      </c>
      <c r="M47" s="7">
        <v>109.4212</v>
      </c>
      <c r="N47" s="7">
        <v>109.5921</v>
      </c>
      <c r="O47" s="7">
        <v>109.5921</v>
      </c>
      <c r="P47" s="10">
        <v>2.1515789078203382</v>
      </c>
      <c r="Q47" s="7">
        <v>-2.2343451024163713E-2</v>
      </c>
      <c r="R47" s="7">
        <v>-0.10475258524598097</v>
      </c>
      <c r="S47" s="7">
        <v>5.6436058314193988E-2</v>
      </c>
      <c r="T47" s="7">
        <v>0.30263213587069943</v>
      </c>
      <c r="U47" s="7">
        <v>1.1008295668144336E-2</v>
      </c>
      <c r="V47" s="7">
        <v>0.24169721896850177</v>
      </c>
      <c r="W47" s="7">
        <v>4.0536509394777008E-2</v>
      </c>
      <c r="X47" s="7">
        <v>7.4545978404525121E-2</v>
      </c>
      <c r="Y47" s="7">
        <v>1.0236724248242682E-2</v>
      </c>
      <c r="Z47" s="7">
        <v>0.1561854558348868</v>
      </c>
      <c r="AA47" s="11">
        <v>0</v>
      </c>
      <c r="AC47" s="10"/>
      <c r="AN47" s="98"/>
      <c r="AO47" s="157"/>
      <c r="AZ47" s="98"/>
    </row>
    <row r="48" spans="1:52" x14ac:dyDescent="0.2">
      <c r="A48" s="56" t="s">
        <v>47</v>
      </c>
      <c r="B48" s="1" t="s">
        <v>71</v>
      </c>
      <c r="C48" s="14">
        <v>115.32080000000001</v>
      </c>
      <c r="D48" s="10">
        <v>117.5384</v>
      </c>
      <c r="E48" s="7">
        <v>118.245</v>
      </c>
      <c r="F48" s="7">
        <v>118.24509999999999</v>
      </c>
      <c r="G48" s="7">
        <v>118.3383</v>
      </c>
      <c r="H48" s="7">
        <v>119.7696</v>
      </c>
      <c r="I48" s="7">
        <v>120.2286</v>
      </c>
      <c r="J48" s="7">
        <v>120.2286</v>
      </c>
      <c r="K48" s="7">
        <v>120.2286</v>
      </c>
      <c r="L48" s="7">
        <v>120.2286</v>
      </c>
      <c r="M48" s="7">
        <v>120.2286</v>
      </c>
      <c r="N48" s="7">
        <v>120.8031</v>
      </c>
      <c r="O48" s="7">
        <v>120.8031</v>
      </c>
      <c r="P48" s="10">
        <v>1.922983538095461</v>
      </c>
      <c r="Q48" s="7">
        <v>0.60116523621217299</v>
      </c>
      <c r="R48" s="7">
        <v>8.4570172091089505E-5</v>
      </c>
      <c r="S48" s="7">
        <v>7.8819333739842221E-2</v>
      </c>
      <c r="T48" s="7">
        <v>1.2094985309067252</v>
      </c>
      <c r="U48" s="7">
        <v>0.38323581276050284</v>
      </c>
      <c r="V48" s="7">
        <v>0</v>
      </c>
      <c r="W48" s="7">
        <v>0</v>
      </c>
      <c r="X48" s="7">
        <v>0</v>
      </c>
      <c r="Y48" s="7">
        <v>0</v>
      </c>
      <c r="Z48" s="7">
        <v>0.47783971534227332</v>
      </c>
      <c r="AA48" s="11">
        <v>0</v>
      </c>
      <c r="AB48" s="7"/>
      <c r="AC48" s="10"/>
      <c r="AN48" s="98"/>
      <c r="AO48" s="157"/>
      <c r="AZ48" s="98"/>
    </row>
    <row r="49" spans="1:52" x14ac:dyDescent="0.2">
      <c r="A49" s="56"/>
      <c r="B49" s="48" t="s">
        <v>48</v>
      </c>
      <c r="C49" s="26">
        <v>89.359070000000003</v>
      </c>
      <c r="D49" s="21">
        <v>88.657809999999998</v>
      </c>
      <c r="E49" s="20">
        <v>88.399169999999998</v>
      </c>
      <c r="F49" s="20">
        <v>90.133330000000001</v>
      </c>
      <c r="G49" s="20">
        <v>90.255750000000006</v>
      </c>
      <c r="H49" s="20">
        <v>90.593950000000007</v>
      </c>
      <c r="I49" s="20">
        <v>91.357150000000004</v>
      </c>
      <c r="J49" s="20">
        <v>93.231639999999999</v>
      </c>
      <c r="K49" s="20">
        <v>93.714519999999993</v>
      </c>
      <c r="L49" s="20">
        <v>93.89573</v>
      </c>
      <c r="M49" s="20">
        <v>92.869749999999996</v>
      </c>
      <c r="N49" s="20">
        <v>91.002200000000002</v>
      </c>
      <c r="O49" s="20">
        <v>89.6173</v>
      </c>
      <c r="P49" s="21">
        <v>-0.78476644844222843</v>
      </c>
      <c r="Q49" s="20">
        <v>-0.29172838805740836</v>
      </c>
      <c r="R49" s="20">
        <v>1.9617378760456721</v>
      </c>
      <c r="S49" s="20">
        <v>0.13582101094013205</v>
      </c>
      <c r="T49" s="20">
        <v>0.3747129684258349</v>
      </c>
      <c r="U49" s="20">
        <v>0.8424403616356253</v>
      </c>
      <c r="V49" s="20">
        <v>2.0518262664717479</v>
      </c>
      <c r="W49" s="20">
        <v>0.51793575657362079</v>
      </c>
      <c r="X49" s="20">
        <v>0.19336384585868574</v>
      </c>
      <c r="Y49" s="20">
        <v>-1.0926801463708775</v>
      </c>
      <c r="Z49" s="20">
        <v>-2.0109346692545143</v>
      </c>
      <c r="AA49" s="19">
        <v>-1.5218313403412245</v>
      </c>
      <c r="AB49" s="7">
        <f>(AB29/AB33)*100</f>
        <v>91.161947504747573</v>
      </c>
      <c r="AC49" s="10"/>
      <c r="AN49" s="98"/>
      <c r="AO49" s="157"/>
      <c r="AZ49" s="98"/>
    </row>
    <row r="50" spans="1:52" x14ac:dyDescent="0.2">
      <c r="A50" s="56"/>
      <c r="B50" s="48" t="s">
        <v>73</v>
      </c>
      <c r="C50" s="26">
        <v>100.70569999999999</v>
      </c>
      <c r="D50" s="21">
        <v>99.812539999999998</v>
      </c>
      <c r="E50" s="20">
        <v>98.789450000000002</v>
      </c>
      <c r="F50" s="20">
        <v>100.97929999999999</v>
      </c>
      <c r="G50" s="20">
        <v>101.8292</v>
      </c>
      <c r="H50" s="20">
        <v>102.6112</v>
      </c>
      <c r="I50" s="20">
        <v>103.99720000000001</v>
      </c>
      <c r="J50" s="20">
        <v>106.896</v>
      </c>
      <c r="K50" s="20">
        <v>107.7931</v>
      </c>
      <c r="L50" s="20">
        <v>107.19410000000001</v>
      </c>
      <c r="M50" s="20">
        <v>105.72110000000001</v>
      </c>
      <c r="N50" s="20">
        <v>103.7766</v>
      </c>
      <c r="O50" s="20">
        <v>101.88849999999999</v>
      </c>
      <c r="P50" s="21">
        <v>-0.88690113866443965</v>
      </c>
      <c r="Q50" s="20">
        <v>-1.0250114865326505</v>
      </c>
      <c r="R50" s="20">
        <v>2.2166840689972389</v>
      </c>
      <c r="S50" s="20">
        <v>0.84165764666620302</v>
      </c>
      <c r="T50" s="20">
        <v>0.76795261084246602</v>
      </c>
      <c r="U50" s="20">
        <v>1.3507297449011511</v>
      </c>
      <c r="V50" s="20">
        <v>2.787382737227535</v>
      </c>
      <c r="W50" s="20">
        <v>0.83922691213889644</v>
      </c>
      <c r="X50" s="20">
        <v>-0.55569419563959987</v>
      </c>
      <c r="Y50" s="20">
        <v>-1.3741427933067203</v>
      </c>
      <c r="Z50" s="20">
        <v>-1.8392733333270319</v>
      </c>
      <c r="AA50" s="19">
        <v>-1.8193889566626855</v>
      </c>
      <c r="AB50" s="7">
        <f>(AB29/AB42)*100</f>
        <v>103.44920446538994</v>
      </c>
      <c r="AC50" s="10"/>
      <c r="AN50" s="98"/>
      <c r="AO50" s="157"/>
      <c r="AZ50" s="98"/>
    </row>
    <row r="51" spans="1:52" ht="18" customHeight="1" x14ac:dyDescent="0.2">
      <c r="B51" s="22" t="s">
        <v>53</v>
      </c>
      <c r="C51" s="27"/>
      <c r="D51" s="24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4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5"/>
      <c r="AC51" s="10"/>
      <c r="AN51" s="98"/>
      <c r="AO51" s="157"/>
      <c r="AZ51" s="98"/>
    </row>
    <row r="52" spans="1:52" x14ac:dyDescent="0.2">
      <c r="A52" s="56" t="s">
        <v>14</v>
      </c>
      <c r="B52" s="48" t="s">
        <v>15</v>
      </c>
      <c r="C52" s="26">
        <v>129.65780000000001</v>
      </c>
      <c r="D52" s="21">
        <v>131.91679999999999</v>
      </c>
      <c r="E52" s="20">
        <v>134.24100000000001</v>
      </c>
      <c r="F52" s="20">
        <v>137.00649999999999</v>
      </c>
      <c r="G52" s="20">
        <v>135.18190000000001</v>
      </c>
      <c r="H52" s="20">
        <v>137.12430000000001</v>
      </c>
      <c r="I52" s="20">
        <v>134.32740000000001</v>
      </c>
      <c r="J52" s="20">
        <v>135.43680000000001</v>
      </c>
      <c r="K52" s="20">
        <v>132.01650000000001</v>
      </c>
      <c r="L52" s="20">
        <v>136.19810000000001</v>
      </c>
      <c r="M52" s="20">
        <v>134.3938</v>
      </c>
      <c r="N52" s="20">
        <v>138.20650000000001</v>
      </c>
      <c r="O52" s="20">
        <v>143.30549999999999</v>
      </c>
      <c r="P52" s="21">
        <v>1.7422785208448592</v>
      </c>
      <c r="Q52" s="20">
        <v>1.7618680865515379</v>
      </c>
      <c r="R52" s="20">
        <v>2.0601008633725719</v>
      </c>
      <c r="S52" s="20">
        <v>-1.331761631747381</v>
      </c>
      <c r="T52" s="20">
        <v>1.4368787537384753</v>
      </c>
      <c r="U52" s="20">
        <v>-2.0396822445037048</v>
      </c>
      <c r="V52" s="20">
        <v>0.82589255803357586</v>
      </c>
      <c r="W52" s="20">
        <v>-2.5253845335979568</v>
      </c>
      <c r="X52" s="20">
        <v>3.1674828525222249</v>
      </c>
      <c r="Y52" s="20">
        <v>-1.3247615054835653</v>
      </c>
      <c r="Z52" s="20">
        <v>2.8369612288662176</v>
      </c>
      <c r="AA52" s="19">
        <v>3.6894067934576085</v>
      </c>
      <c r="AB52" s="7">
        <f>AVERAGE(D52:O52)</f>
        <v>135.77959166666668</v>
      </c>
      <c r="AC52" s="10"/>
      <c r="AN52" s="98"/>
      <c r="AO52" s="157"/>
      <c r="AZ52" s="98"/>
    </row>
    <row r="53" spans="1:52" x14ac:dyDescent="0.2">
      <c r="A53" s="3" t="s">
        <v>16</v>
      </c>
      <c r="B53" s="1" t="s">
        <v>75</v>
      </c>
      <c r="C53" s="14">
        <v>129.65780000000001</v>
      </c>
      <c r="D53" s="10">
        <v>131.91679999999999</v>
      </c>
      <c r="E53" s="7">
        <v>134.24100000000001</v>
      </c>
      <c r="F53" s="7">
        <v>137.00649999999999</v>
      </c>
      <c r="G53" s="7">
        <v>135.18190000000001</v>
      </c>
      <c r="H53" s="7">
        <v>137.12430000000001</v>
      </c>
      <c r="I53" s="7">
        <v>134.32740000000001</v>
      </c>
      <c r="J53" s="7">
        <v>135.43680000000001</v>
      </c>
      <c r="K53" s="7">
        <v>132.01650000000001</v>
      </c>
      <c r="L53" s="7">
        <v>136.19810000000001</v>
      </c>
      <c r="M53" s="7">
        <v>134.3938</v>
      </c>
      <c r="N53" s="7">
        <v>138.20650000000001</v>
      </c>
      <c r="O53" s="7">
        <v>143.30549999999999</v>
      </c>
      <c r="P53" s="10">
        <v>1.7422785208448592</v>
      </c>
      <c r="Q53" s="7">
        <v>1.7618680865515379</v>
      </c>
      <c r="R53" s="7">
        <v>2.0601008633725719</v>
      </c>
      <c r="S53" s="7">
        <v>-1.331761631747381</v>
      </c>
      <c r="T53" s="7">
        <v>1.4368787537384753</v>
      </c>
      <c r="U53" s="7">
        <v>-2.0396822445037048</v>
      </c>
      <c r="V53" s="7">
        <v>0.82589255803357586</v>
      </c>
      <c r="W53" s="7">
        <v>-2.5253845335979568</v>
      </c>
      <c r="X53" s="7">
        <v>3.1674828525222249</v>
      </c>
      <c r="Y53" s="7">
        <v>-1.3247615054835653</v>
      </c>
      <c r="Z53" s="7">
        <v>2.8369612288662176</v>
      </c>
      <c r="AA53" s="11">
        <v>3.6894067934576085</v>
      </c>
      <c r="AC53" s="10"/>
      <c r="AN53" s="98"/>
      <c r="AO53" s="157"/>
      <c r="AZ53" s="98"/>
    </row>
    <row r="54" spans="1:52" x14ac:dyDescent="0.2">
      <c r="A54" s="56" t="s">
        <v>20</v>
      </c>
      <c r="B54" s="48" t="s">
        <v>21</v>
      </c>
      <c r="C54" s="26">
        <v>133.75049999999999</v>
      </c>
      <c r="D54" s="21">
        <v>134.6559</v>
      </c>
      <c r="E54" s="20">
        <v>134.0094</v>
      </c>
      <c r="F54" s="20">
        <v>134.51740000000001</v>
      </c>
      <c r="G54" s="20">
        <v>135.6438</v>
      </c>
      <c r="H54" s="20">
        <v>136.81819999999999</v>
      </c>
      <c r="I54" s="20">
        <v>137.76349999999999</v>
      </c>
      <c r="J54" s="20">
        <v>139.09780000000001</v>
      </c>
      <c r="K54" s="20">
        <v>139.59729999999999</v>
      </c>
      <c r="L54" s="20">
        <v>138.48419999999999</v>
      </c>
      <c r="M54" s="20">
        <v>138.06120000000001</v>
      </c>
      <c r="N54" s="20">
        <v>138.40880000000001</v>
      </c>
      <c r="O54" s="20">
        <v>138.15110000000001</v>
      </c>
      <c r="P54" s="21">
        <v>0.67693204885216463</v>
      </c>
      <c r="Q54" s="20">
        <v>-0.48011264266920584</v>
      </c>
      <c r="R54" s="20">
        <v>0.37907788558116801</v>
      </c>
      <c r="S54" s="20">
        <v>0.83736379085530177</v>
      </c>
      <c r="T54" s="20">
        <v>0.86579703606061731</v>
      </c>
      <c r="U54" s="20">
        <v>0.69091685170540418</v>
      </c>
      <c r="V54" s="20">
        <v>0.96854391765599257</v>
      </c>
      <c r="W54" s="20">
        <v>0.35909985636004549</v>
      </c>
      <c r="X54" s="20">
        <v>-0.79736499201632327</v>
      </c>
      <c r="Y54" s="20">
        <v>-0.30545000801533567</v>
      </c>
      <c r="Z54" s="20">
        <v>0.25177240238387028</v>
      </c>
      <c r="AA54" s="19">
        <v>-0.1861875834484511</v>
      </c>
      <c r="AB54" s="7">
        <f>AVERAGE(D54:O54)</f>
        <v>137.10071666666667</v>
      </c>
      <c r="AC54" s="10"/>
      <c r="AN54" s="98"/>
      <c r="AO54" s="157"/>
      <c r="AZ54" s="98"/>
    </row>
    <row r="55" spans="1:52" x14ac:dyDescent="0.2">
      <c r="A55" s="56" t="s">
        <v>22</v>
      </c>
      <c r="B55" s="48" t="s">
        <v>23</v>
      </c>
      <c r="C55" s="26">
        <v>135.09649999999999</v>
      </c>
      <c r="D55" s="21">
        <v>135.84889999999999</v>
      </c>
      <c r="E55" s="20">
        <v>135.03290000000001</v>
      </c>
      <c r="F55" s="20">
        <v>135.54130000000001</v>
      </c>
      <c r="G55" s="20">
        <v>136.8715</v>
      </c>
      <c r="H55" s="20">
        <v>138.2654</v>
      </c>
      <c r="I55" s="20">
        <v>139.3537</v>
      </c>
      <c r="J55" s="20">
        <v>140.91079999999999</v>
      </c>
      <c r="K55" s="20">
        <v>141.49680000000001</v>
      </c>
      <c r="L55" s="20">
        <v>140.10409999999999</v>
      </c>
      <c r="M55" s="20">
        <v>139.5652</v>
      </c>
      <c r="N55" s="20">
        <v>139.9847</v>
      </c>
      <c r="O55" s="20">
        <v>139.61490000000001</v>
      </c>
      <c r="P55" s="21">
        <v>0.55693522778161864</v>
      </c>
      <c r="Q55" s="20">
        <v>-0.60066735910263114</v>
      </c>
      <c r="R55" s="20">
        <v>0.37650083794393407</v>
      </c>
      <c r="S55" s="20">
        <v>0.98139828967258724</v>
      </c>
      <c r="T55" s="20">
        <v>1.0184004705143161</v>
      </c>
      <c r="U55" s="20">
        <v>0.78710942867847178</v>
      </c>
      <c r="V55" s="20">
        <v>1.1173725563081505</v>
      </c>
      <c r="W55" s="20">
        <v>0.41586592369074105</v>
      </c>
      <c r="X55" s="20">
        <v>-0.98426254162639648</v>
      </c>
      <c r="Y55" s="20">
        <v>-0.38464256220908882</v>
      </c>
      <c r="Z55" s="20">
        <v>0.30057636144253674</v>
      </c>
      <c r="AA55" s="19">
        <v>-0.26417172733877198</v>
      </c>
      <c r="AC55" s="10"/>
      <c r="AN55" s="98"/>
      <c r="AO55" s="157"/>
      <c r="AZ55" s="98"/>
    </row>
    <row r="56" spans="1:52" x14ac:dyDescent="0.2">
      <c r="A56" s="3" t="s">
        <v>24</v>
      </c>
      <c r="B56" s="1" t="s">
        <v>25</v>
      </c>
      <c r="C56" s="14">
        <v>140.22710000000001</v>
      </c>
      <c r="D56" s="10">
        <v>141.48099999999999</v>
      </c>
      <c r="E56" s="7">
        <v>139.3871</v>
      </c>
      <c r="F56" s="7">
        <v>140.399</v>
      </c>
      <c r="G56" s="7">
        <v>143.39400000000001</v>
      </c>
      <c r="H56" s="7">
        <v>146.1267</v>
      </c>
      <c r="I56" s="7">
        <v>148.35849999999999</v>
      </c>
      <c r="J56" s="7">
        <v>151.62029999999999</v>
      </c>
      <c r="K56" s="7">
        <v>152.83160000000001</v>
      </c>
      <c r="L56" s="7">
        <v>149.33600000000001</v>
      </c>
      <c r="M56" s="7">
        <v>147.85599999999999</v>
      </c>
      <c r="N56" s="7">
        <v>148.57679999999999</v>
      </c>
      <c r="O56" s="7">
        <v>147.43979999999999</v>
      </c>
      <c r="P56" s="10">
        <v>0.89419234941034031</v>
      </c>
      <c r="Q56" s="7">
        <v>-1.4799867119966574</v>
      </c>
      <c r="R56" s="7">
        <v>0.72596388044517535</v>
      </c>
      <c r="S56" s="7">
        <v>2.1332060769663634</v>
      </c>
      <c r="T56" s="7">
        <v>1.9057282731494998</v>
      </c>
      <c r="U56" s="7">
        <v>1.5273047293889432</v>
      </c>
      <c r="V56" s="7">
        <v>2.1985932723773791</v>
      </c>
      <c r="W56" s="7">
        <v>0.79890357689572089</v>
      </c>
      <c r="X56" s="7">
        <v>-2.2872233229253607</v>
      </c>
      <c r="Y56" s="7">
        <v>-0.99105373118338391</v>
      </c>
      <c r="Z56" s="7">
        <v>0.48750135266745825</v>
      </c>
      <c r="AA56" s="11">
        <v>-0.765260794417433</v>
      </c>
      <c r="AC56" s="10"/>
      <c r="AN56" s="98"/>
      <c r="AO56" s="157"/>
      <c r="AZ56" s="98"/>
    </row>
    <row r="57" spans="1:52" x14ac:dyDescent="0.2">
      <c r="A57" s="3" t="s">
        <v>26</v>
      </c>
      <c r="B57" s="1" t="s">
        <v>67</v>
      </c>
      <c r="C57" s="14">
        <v>140.7321</v>
      </c>
      <c r="D57" s="10">
        <v>141.79640000000001</v>
      </c>
      <c r="E57" s="7">
        <v>142.20419999999999</v>
      </c>
      <c r="F57" s="7">
        <v>142.36529999999999</v>
      </c>
      <c r="G57" s="7">
        <v>142.43010000000001</v>
      </c>
      <c r="H57" s="7">
        <v>142.7046</v>
      </c>
      <c r="I57" s="7">
        <v>143.03479999999999</v>
      </c>
      <c r="J57" s="7">
        <v>143.22730000000001</v>
      </c>
      <c r="K57" s="7">
        <v>143.43530000000001</v>
      </c>
      <c r="L57" s="7">
        <v>143.58349999999999</v>
      </c>
      <c r="M57" s="7">
        <v>143.73699999999999</v>
      </c>
      <c r="N57" s="7">
        <v>144.1027</v>
      </c>
      <c r="O57" s="7">
        <v>144.52789999999999</v>
      </c>
      <c r="P57" s="10">
        <v>0.75625958825314399</v>
      </c>
      <c r="Q57" s="7">
        <v>0.28759545376326934</v>
      </c>
      <c r="R57" s="7">
        <v>0.11328779318754628</v>
      </c>
      <c r="S57" s="7">
        <v>4.5516709479079182E-2</v>
      </c>
      <c r="T57" s="7">
        <v>0.1927261161790865</v>
      </c>
      <c r="U57" s="7">
        <v>0.23138707511880535</v>
      </c>
      <c r="V57" s="7">
        <v>0.1345826330375712</v>
      </c>
      <c r="W57" s="7">
        <v>0.145223710842834</v>
      </c>
      <c r="X57" s="7">
        <v>0.10332184615640247</v>
      </c>
      <c r="Y57" s="7">
        <v>0.10690643423513718</v>
      </c>
      <c r="Z57" s="7">
        <v>0.2544230086894842</v>
      </c>
      <c r="AA57" s="11">
        <v>0.29506733739200552</v>
      </c>
      <c r="AC57" s="10"/>
      <c r="AN57" s="98"/>
      <c r="AO57" s="157"/>
      <c r="AZ57" s="98"/>
    </row>
    <row r="58" spans="1:52" x14ac:dyDescent="0.2">
      <c r="A58" s="3" t="s">
        <v>27</v>
      </c>
      <c r="B58" s="1" t="s">
        <v>28</v>
      </c>
      <c r="C58" s="14">
        <v>127.923</v>
      </c>
      <c r="D58" s="10">
        <v>128.02189999999999</v>
      </c>
      <c r="E58" s="7">
        <v>128.00219999999999</v>
      </c>
      <c r="F58" s="7">
        <v>128.0367</v>
      </c>
      <c r="G58" s="7">
        <v>128.25479999999999</v>
      </c>
      <c r="H58" s="7">
        <v>128.3484</v>
      </c>
      <c r="I58" s="7">
        <v>128.46010000000001</v>
      </c>
      <c r="J58" s="7">
        <v>128.7791</v>
      </c>
      <c r="K58" s="7">
        <v>128.85079999999999</v>
      </c>
      <c r="L58" s="7">
        <v>128.95169999999999</v>
      </c>
      <c r="M58" s="7">
        <v>129.03790000000001</v>
      </c>
      <c r="N58" s="7">
        <v>129.19120000000001</v>
      </c>
      <c r="O58" s="7">
        <v>129.4091</v>
      </c>
      <c r="P58" s="10">
        <v>7.7312133080045198E-2</v>
      </c>
      <c r="Q58" s="7">
        <v>-1.5387992210707914E-2</v>
      </c>
      <c r="R58" s="7">
        <v>2.6952661751132725E-2</v>
      </c>
      <c r="S58" s="7">
        <v>0.17034178481637893</v>
      </c>
      <c r="T58" s="7">
        <v>7.2979724735455706E-2</v>
      </c>
      <c r="U58" s="7">
        <v>8.7028743638419517E-2</v>
      </c>
      <c r="V58" s="7">
        <v>0.24832613395131126</v>
      </c>
      <c r="W58" s="7">
        <v>5.5676736364823773E-2</v>
      </c>
      <c r="X58" s="7">
        <v>7.8307624011644303E-2</v>
      </c>
      <c r="Y58" s="7">
        <v>6.6846734087274054E-2</v>
      </c>
      <c r="Z58" s="7">
        <v>0.11880230536919893</v>
      </c>
      <c r="AA58" s="11">
        <v>0.16866473877476637</v>
      </c>
      <c r="AC58" s="10"/>
      <c r="AN58" s="98"/>
      <c r="AO58" s="157"/>
      <c r="AZ58" s="98"/>
    </row>
    <row r="59" spans="1:52" x14ac:dyDescent="0.2">
      <c r="A59" s="3" t="s">
        <v>29</v>
      </c>
      <c r="B59" s="1" t="s">
        <v>30</v>
      </c>
      <c r="C59" s="14">
        <v>131.5855</v>
      </c>
      <c r="D59" s="10">
        <v>131.69380000000001</v>
      </c>
      <c r="E59" s="7">
        <v>131.6823</v>
      </c>
      <c r="F59" s="7">
        <v>132.1816</v>
      </c>
      <c r="G59" s="7">
        <v>132.06379999999999</v>
      </c>
      <c r="H59" s="7">
        <v>134.43020000000001</v>
      </c>
      <c r="I59" s="7">
        <v>134.8991</v>
      </c>
      <c r="J59" s="7">
        <v>135.04050000000001</v>
      </c>
      <c r="K59" s="7">
        <v>135.08080000000001</v>
      </c>
      <c r="L59" s="7">
        <v>135.3689</v>
      </c>
      <c r="M59" s="7">
        <v>135.8586</v>
      </c>
      <c r="N59" s="7">
        <v>136.08539999999999</v>
      </c>
      <c r="O59" s="7">
        <v>135.77000000000001</v>
      </c>
      <c r="P59" s="10">
        <v>8.2303901265727647E-2</v>
      </c>
      <c r="Q59" s="7">
        <v>-8.7323776821781121E-3</v>
      </c>
      <c r="R59" s="7">
        <v>0.37917016941533155</v>
      </c>
      <c r="S59" s="7">
        <v>-8.9119816979077865E-2</v>
      </c>
      <c r="T59" s="7">
        <v>1.7918612064774959</v>
      </c>
      <c r="U59" s="7">
        <v>0.34880555113359252</v>
      </c>
      <c r="V59" s="7">
        <v>0.10481908330004011</v>
      </c>
      <c r="W59" s="7">
        <v>2.9842898982158684E-2</v>
      </c>
      <c r="X59" s="7">
        <v>0.21327975552409062</v>
      </c>
      <c r="Y59" s="7">
        <v>0.36175221930591084</v>
      </c>
      <c r="Z59" s="7">
        <v>0.16693827258634877</v>
      </c>
      <c r="AA59" s="11">
        <v>-0.23176622914727268</v>
      </c>
      <c r="AC59" s="10"/>
      <c r="AN59" s="98"/>
      <c r="AO59" s="157"/>
      <c r="AZ59" s="98"/>
    </row>
    <row r="60" spans="1:52" x14ac:dyDescent="0.2">
      <c r="A60" s="3" t="s">
        <v>31</v>
      </c>
      <c r="B60" s="1" t="s">
        <v>32</v>
      </c>
      <c r="C60" s="14">
        <v>128.31110000000001</v>
      </c>
      <c r="D60" s="10">
        <v>128.56</v>
      </c>
      <c r="E60" s="7">
        <v>128.7038</v>
      </c>
      <c r="F60" s="7">
        <v>129.02770000000001</v>
      </c>
      <c r="G60" s="7">
        <v>129.0916</v>
      </c>
      <c r="H60" s="7">
        <v>129.2311</v>
      </c>
      <c r="I60" s="7">
        <v>129.65469999999999</v>
      </c>
      <c r="J60" s="7">
        <v>130.2775</v>
      </c>
      <c r="K60" s="7">
        <v>130.4143</v>
      </c>
      <c r="L60" s="7">
        <v>130.63310000000001</v>
      </c>
      <c r="M60" s="7">
        <v>130.76900000000001</v>
      </c>
      <c r="N60" s="7">
        <v>130.81880000000001</v>
      </c>
      <c r="O60" s="7">
        <v>131.11600000000001</v>
      </c>
      <c r="P60" s="10">
        <v>0.19398165864059452</v>
      </c>
      <c r="Q60" s="7">
        <v>0.11185438705662634</v>
      </c>
      <c r="R60" s="7">
        <v>0.25166312105781563</v>
      </c>
      <c r="S60" s="7">
        <v>4.952424944410358E-2</v>
      </c>
      <c r="T60" s="7">
        <v>0.10806280191739678</v>
      </c>
      <c r="U60" s="7">
        <v>0.32778487531251638</v>
      </c>
      <c r="V60" s="7">
        <v>0.48035281405148622</v>
      </c>
      <c r="W60" s="7">
        <v>0.10500662048319458</v>
      </c>
      <c r="X60" s="7">
        <v>0.16777301262209426</v>
      </c>
      <c r="Y60" s="7">
        <v>0.10403182654319032</v>
      </c>
      <c r="Z60" s="7">
        <v>3.8082420145450928E-2</v>
      </c>
      <c r="AA60" s="11">
        <v>0.22718447195663288</v>
      </c>
      <c r="AC60" s="10"/>
      <c r="AN60" s="98"/>
      <c r="AO60" s="157"/>
      <c r="AZ60" s="98"/>
    </row>
    <row r="61" spans="1:52" x14ac:dyDescent="0.2">
      <c r="A61" s="3" t="s">
        <v>33</v>
      </c>
      <c r="B61" s="1" t="s">
        <v>68</v>
      </c>
      <c r="C61" s="14">
        <v>115.61409999999999</v>
      </c>
      <c r="D61" s="10">
        <v>115.7148</v>
      </c>
      <c r="E61" s="7">
        <v>116.0288</v>
      </c>
      <c r="F61" s="7">
        <v>116.01300000000001</v>
      </c>
      <c r="G61" s="7">
        <v>115.9481</v>
      </c>
      <c r="H61" s="7">
        <v>115.9481</v>
      </c>
      <c r="I61" s="7">
        <v>115.92570000000001</v>
      </c>
      <c r="J61" s="7">
        <v>116.6704</v>
      </c>
      <c r="K61" s="7">
        <v>116.6764</v>
      </c>
      <c r="L61" s="7">
        <v>117.1636</v>
      </c>
      <c r="M61" s="7">
        <v>117.2017</v>
      </c>
      <c r="N61" s="7">
        <v>117.43170000000001</v>
      </c>
      <c r="O61" s="7">
        <v>117.77930000000001</v>
      </c>
      <c r="P61" s="10">
        <v>8.7100102842130281E-2</v>
      </c>
      <c r="Q61" s="7">
        <v>0.27135681866105904</v>
      </c>
      <c r="R61" s="7">
        <v>-1.3617308806088406E-2</v>
      </c>
      <c r="S61" s="7">
        <v>-5.5942006499279058E-2</v>
      </c>
      <c r="T61" s="7">
        <v>0</v>
      </c>
      <c r="U61" s="7">
        <v>-1.9318988409461155E-2</v>
      </c>
      <c r="V61" s="7">
        <v>0.64239422319640471</v>
      </c>
      <c r="W61" s="7">
        <v>5.1426925766948836E-3</v>
      </c>
      <c r="X61" s="7">
        <v>0.4175651631349625</v>
      </c>
      <c r="Y61" s="7">
        <v>3.2518632066614567E-2</v>
      </c>
      <c r="Z61" s="7">
        <v>0.19624288726187758</v>
      </c>
      <c r="AA61" s="11">
        <v>0.29600184617952385</v>
      </c>
      <c r="AC61" s="10"/>
      <c r="AN61" s="98"/>
      <c r="AO61" s="157"/>
      <c r="AZ61" s="98"/>
    </row>
    <row r="62" spans="1:52" x14ac:dyDescent="0.2">
      <c r="A62" s="3" t="s">
        <v>34</v>
      </c>
      <c r="B62" s="1" t="s">
        <v>35</v>
      </c>
      <c r="C62" s="14">
        <v>124.31740000000001</v>
      </c>
      <c r="D62" s="10">
        <v>124.1028</v>
      </c>
      <c r="E62" s="7">
        <v>124.0497</v>
      </c>
      <c r="F62" s="7">
        <v>124.0472</v>
      </c>
      <c r="G62" s="7">
        <v>124.09310000000001</v>
      </c>
      <c r="H62" s="7">
        <v>124.3207</v>
      </c>
      <c r="I62" s="7">
        <v>124.3935</v>
      </c>
      <c r="J62" s="7">
        <v>124.55289999999999</v>
      </c>
      <c r="K62" s="7">
        <v>124.608</v>
      </c>
      <c r="L62" s="7">
        <v>124.8646</v>
      </c>
      <c r="M62" s="7">
        <v>125.07299999999999</v>
      </c>
      <c r="N62" s="7">
        <v>125.05540000000001</v>
      </c>
      <c r="O62" s="7">
        <v>125.07080000000001</v>
      </c>
      <c r="P62" s="10">
        <v>-0.17262265780977107</v>
      </c>
      <c r="Q62" s="7">
        <v>-4.2787108751777228E-2</v>
      </c>
      <c r="R62" s="7">
        <v>-2.015321278485741E-3</v>
      </c>
      <c r="S62" s="7">
        <v>3.7002044383108328E-2</v>
      </c>
      <c r="T62" s="7">
        <v>0.18341068117405027</v>
      </c>
      <c r="U62" s="7">
        <v>5.8558228838802275E-2</v>
      </c>
      <c r="V62" s="7">
        <v>0.1281417437406222</v>
      </c>
      <c r="W62" s="7">
        <v>4.4238231305742497E-2</v>
      </c>
      <c r="X62" s="7">
        <v>0.20592578325628508</v>
      </c>
      <c r="Y62" s="7">
        <v>0.16690078693240318</v>
      </c>
      <c r="Z62" s="7">
        <v>-1.4071782079255638E-2</v>
      </c>
      <c r="AA62" s="11">
        <v>1.231454219489893E-2</v>
      </c>
      <c r="AC62" s="10"/>
      <c r="AN62" s="98"/>
      <c r="AO62" s="157"/>
      <c r="AZ62" s="98"/>
    </row>
    <row r="63" spans="1:52" x14ac:dyDescent="0.2">
      <c r="A63" s="56" t="s">
        <v>36</v>
      </c>
      <c r="B63" s="48" t="s">
        <v>37</v>
      </c>
      <c r="C63" s="26">
        <v>126.5303</v>
      </c>
      <c r="D63" s="21">
        <v>128.2567</v>
      </c>
      <c r="E63" s="20">
        <v>128.5187</v>
      </c>
      <c r="F63" s="20">
        <v>129.0247</v>
      </c>
      <c r="G63" s="20">
        <v>129.05799999999999</v>
      </c>
      <c r="H63" s="20">
        <v>129.0548</v>
      </c>
      <c r="I63" s="20">
        <v>129.23310000000001</v>
      </c>
      <c r="J63" s="20">
        <v>129.37200000000001</v>
      </c>
      <c r="K63" s="20">
        <v>129.40780000000001</v>
      </c>
      <c r="L63" s="20">
        <v>129.7946</v>
      </c>
      <c r="M63" s="20">
        <v>129.99350000000001</v>
      </c>
      <c r="N63" s="20">
        <v>129.95480000000001</v>
      </c>
      <c r="O63" s="20">
        <v>130.29849999999999</v>
      </c>
      <c r="P63" s="21">
        <v>1.3644162702530527</v>
      </c>
      <c r="Q63" s="20">
        <v>0.20427782720123042</v>
      </c>
      <c r="R63" s="20">
        <v>0.39371702328143704</v>
      </c>
      <c r="S63" s="20">
        <v>2.5809011762861687E-2</v>
      </c>
      <c r="T63" s="20">
        <v>-2.4795053386791536E-3</v>
      </c>
      <c r="U63" s="20">
        <v>0.13815836373386128</v>
      </c>
      <c r="V63" s="20">
        <v>0.10748020437489055</v>
      </c>
      <c r="W63" s="20">
        <v>2.7672139257331356E-2</v>
      </c>
      <c r="X63" s="20">
        <v>0.29890006630202642</v>
      </c>
      <c r="Y63" s="20">
        <v>0.15324212255364164</v>
      </c>
      <c r="Z63" s="20">
        <v>-2.9770719305200432E-2</v>
      </c>
      <c r="AA63" s="19">
        <v>0.2644765718542017</v>
      </c>
      <c r="AB63" s="7">
        <f>AVERAGE(D63:O63)</f>
        <v>129.3306</v>
      </c>
      <c r="AC63" s="10"/>
      <c r="AN63" s="98"/>
      <c r="AO63" s="157"/>
      <c r="AZ63" s="98"/>
    </row>
    <row r="64" spans="1:52" x14ac:dyDescent="0.2">
      <c r="A64" s="3" t="s">
        <v>38</v>
      </c>
      <c r="B64" s="1" t="s">
        <v>39</v>
      </c>
      <c r="C64" s="14">
        <v>126.5466</v>
      </c>
      <c r="D64" s="10">
        <v>125.494</v>
      </c>
      <c r="E64" s="7">
        <v>125.4541</v>
      </c>
      <c r="F64" s="7">
        <v>124.1614</v>
      </c>
      <c r="G64" s="7">
        <v>125.4362</v>
      </c>
      <c r="H64" s="7">
        <v>125.4362</v>
      </c>
      <c r="I64" s="7">
        <v>126.1619</v>
      </c>
      <c r="J64" s="7">
        <v>126.1619</v>
      </c>
      <c r="K64" s="7">
        <v>125.0414</v>
      </c>
      <c r="L64" s="7">
        <v>125.0414</v>
      </c>
      <c r="M64" s="7">
        <v>125.7642</v>
      </c>
      <c r="N64" s="7">
        <v>125.867</v>
      </c>
      <c r="O64" s="7">
        <v>126.1113</v>
      </c>
      <c r="P64" s="10">
        <v>-0.83178844789192141</v>
      </c>
      <c r="Q64" s="7">
        <v>-3.1794348733806349E-2</v>
      </c>
      <c r="R64" s="7">
        <v>-1.0304167022042297</v>
      </c>
      <c r="S64" s="7">
        <v>1.0267281135683064</v>
      </c>
      <c r="T64" s="7">
        <v>0</v>
      </c>
      <c r="U64" s="7">
        <v>0.57854112289753945</v>
      </c>
      <c r="V64" s="7">
        <v>0</v>
      </c>
      <c r="W64" s="7">
        <v>-0.8881445190663797</v>
      </c>
      <c r="X64" s="7">
        <v>0</v>
      </c>
      <c r="Y64" s="7">
        <v>0.57804855032013924</v>
      </c>
      <c r="Z64" s="7">
        <v>8.1740272669012334E-2</v>
      </c>
      <c r="AA64" s="11">
        <v>0.19409376564150693</v>
      </c>
      <c r="AC64" s="10"/>
      <c r="AN64" s="98"/>
      <c r="AO64" s="157"/>
      <c r="AZ64" s="98"/>
    </row>
    <row r="65" spans="1:52" x14ac:dyDescent="0.2">
      <c r="A65" s="3" t="s">
        <v>40</v>
      </c>
      <c r="B65" s="1" t="s">
        <v>69</v>
      </c>
      <c r="C65" s="14">
        <v>132.2679</v>
      </c>
      <c r="D65" s="10">
        <v>132.53290000000001</v>
      </c>
      <c r="E65" s="7">
        <v>132.5496</v>
      </c>
      <c r="F65" s="7">
        <v>132.58009999999999</v>
      </c>
      <c r="G65" s="7">
        <v>132.5924</v>
      </c>
      <c r="H65" s="7">
        <v>132.446</v>
      </c>
      <c r="I65" s="7">
        <v>132.41470000000001</v>
      </c>
      <c r="J65" s="7">
        <v>132.35579999999999</v>
      </c>
      <c r="K65" s="7">
        <v>132.42099999999999</v>
      </c>
      <c r="L65" s="7">
        <v>132.46350000000001</v>
      </c>
      <c r="M65" s="7">
        <v>132.56110000000001</v>
      </c>
      <c r="N65" s="7">
        <v>132.3862</v>
      </c>
      <c r="O65" s="7">
        <v>133.26679999999999</v>
      </c>
      <c r="P65" s="10">
        <v>0.20035095438879336</v>
      </c>
      <c r="Q65" s="7">
        <v>1.2600644821011198E-2</v>
      </c>
      <c r="R65" s="7">
        <v>2.301025427461819E-2</v>
      </c>
      <c r="S65" s="7">
        <v>9.2774104107708581E-3</v>
      </c>
      <c r="T65" s="7">
        <v>-0.11041356819847885</v>
      </c>
      <c r="U65" s="7">
        <v>-2.3632272775310277E-2</v>
      </c>
      <c r="V65" s="7">
        <v>-4.4481466181641914E-2</v>
      </c>
      <c r="W65" s="7">
        <v>4.9261158181208811E-2</v>
      </c>
      <c r="X65" s="7">
        <v>3.2094607350811571E-2</v>
      </c>
      <c r="Y65" s="7">
        <v>7.3680674298957749E-2</v>
      </c>
      <c r="Z65" s="7">
        <v>-0.13193915862195474</v>
      </c>
      <c r="AA65" s="11">
        <v>0.6651750711176746</v>
      </c>
      <c r="AC65" s="10"/>
      <c r="AN65" s="98"/>
      <c r="AO65" s="157"/>
      <c r="AZ65" s="98"/>
    </row>
    <row r="66" spans="1:52" x14ac:dyDescent="0.2">
      <c r="A66" s="3" t="s">
        <v>41</v>
      </c>
      <c r="B66" s="1" t="s">
        <v>70</v>
      </c>
      <c r="C66" s="14">
        <v>105.7015</v>
      </c>
      <c r="D66" s="10">
        <v>105.7015</v>
      </c>
      <c r="E66" s="7">
        <v>105.7016</v>
      </c>
      <c r="F66" s="7">
        <v>105.7016</v>
      </c>
      <c r="G66" s="7">
        <v>105.7016</v>
      </c>
      <c r="H66" s="7">
        <v>105.744</v>
      </c>
      <c r="I66" s="7">
        <v>105.744</v>
      </c>
      <c r="J66" s="7">
        <v>105.744</v>
      </c>
      <c r="K66" s="7">
        <v>105.744</v>
      </c>
      <c r="L66" s="7">
        <v>105.744</v>
      </c>
      <c r="M66" s="7">
        <v>105.744</v>
      </c>
      <c r="N66" s="7">
        <v>105.744</v>
      </c>
      <c r="O66" s="7">
        <v>105.744</v>
      </c>
      <c r="P66" s="10">
        <v>0</v>
      </c>
      <c r="Q66" s="7">
        <v>9.460603681434951E-5</v>
      </c>
      <c r="R66" s="7">
        <v>0</v>
      </c>
      <c r="S66" s="7">
        <v>0</v>
      </c>
      <c r="T66" s="7">
        <v>4.0112921658707779E-2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11">
        <v>0</v>
      </c>
      <c r="AC66" s="10"/>
      <c r="AN66" s="98"/>
      <c r="AO66" s="157"/>
      <c r="AZ66" s="98"/>
    </row>
    <row r="67" spans="1:52" x14ac:dyDescent="0.2">
      <c r="A67" s="3" t="s">
        <v>42</v>
      </c>
      <c r="B67" s="1" t="s">
        <v>43</v>
      </c>
      <c r="C67" s="14">
        <v>127.117</v>
      </c>
      <c r="D67" s="10">
        <v>127.6618</v>
      </c>
      <c r="E67" s="7">
        <v>127.6584</v>
      </c>
      <c r="F67" s="7">
        <v>127.6584</v>
      </c>
      <c r="G67" s="7">
        <v>127.6451</v>
      </c>
      <c r="H67" s="7">
        <v>127.6795</v>
      </c>
      <c r="I67" s="7">
        <v>127.7847</v>
      </c>
      <c r="J67" s="7">
        <v>127.7985</v>
      </c>
      <c r="K67" s="7">
        <v>127.8386</v>
      </c>
      <c r="L67" s="7">
        <v>127.95180000000001</v>
      </c>
      <c r="M67" s="7">
        <v>128.02539999999999</v>
      </c>
      <c r="N67" s="7">
        <v>128.16059999999999</v>
      </c>
      <c r="O67" s="7">
        <v>128.28110000000001</v>
      </c>
      <c r="P67" s="10">
        <v>0.42858154298795209</v>
      </c>
      <c r="Q67" s="7">
        <v>-2.6632869033643438E-3</v>
      </c>
      <c r="R67" s="7">
        <v>0</v>
      </c>
      <c r="S67" s="7">
        <v>-1.041842918288258E-2</v>
      </c>
      <c r="T67" s="7">
        <v>2.6949722316019251E-2</v>
      </c>
      <c r="U67" s="7">
        <v>8.2393806366720113E-2</v>
      </c>
      <c r="V67" s="7">
        <v>1.0799414953436027E-2</v>
      </c>
      <c r="W67" s="7">
        <v>3.1377520080435498E-2</v>
      </c>
      <c r="X67" s="7">
        <v>8.8549154950074691E-2</v>
      </c>
      <c r="Y67" s="7">
        <v>5.7521660500270251E-2</v>
      </c>
      <c r="Z67" s="7">
        <v>0.10560404419747765</v>
      </c>
      <c r="AA67" s="11">
        <v>9.4022655948880665E-2</v>
      </c>
      <c r="AC67" s="10"/>
      <c r="AN67" s="98"/>
      <c r="AO67" s="157"/>
      <c r="AZ67" s="98"/>
    </row>
    <row r="68" spans="1:52" x14ac:dyDescent="0.2">
      <c r="A68" s="3" t="s">
        <v>44</v>
      </c>
      <c r="B68" s="1" t="s">
        <v>45</v>
      </c>
      <c r="C68" s="14">
        <v>120.13939999999999</v>
      </c>
      <c r="D68" s="10">
        <v>121.1478</v>
      </c>
      <c r="E68" s="7">
        <v>121.07680000000001</v>
      </c>
      <c r="F68" s="7">
        <v>121.1704</v>
      </c>
      <c r="G68" s="7">
        <v>121.1524</v>
      </c>
      <c r="H68" s="7">
        <v>121.5132</v>
      </c>
      <c r="I68" s="7">
        <v>121.59650000000001</v>
      </c>
      <c r="J68" s="7">
        <v>121.92400000000001</v>
      </c>
      <c r="K68" s="7">
        <v>122.2869</v>
      </c>
      <c r="L68" s="7">
        <v>121.9716</v>
      </c>
      <c r="M68" s="7">
        <v>122.0209</v>
      </c>
      <c r="N68" s="7">
        <v>121.8994</v>
      </c>
      <c r="O68" s="7">
        <v>122.1482</v>
      </c>
      <c r="P68" s="10">
        <v>0.83935827879946867</v>
      </c>
      <c r="Q68" s="7">
        <v>-5.8606099326605966E-2</v>
      </c>
      <c r="R68" s="7">
        <v>7.730630475862843E-2</v>
      </c>
      <c r="S68" s="7">
        <v>-1.4855113129939888E-2</v>
      </c>
      <c r="T68" s="7">
        <v>0.2978067293755613</v>
      </c>
      <c r="U68" s="7">
        <v>6.8552223132966938E-2</v>
      </c>
      <c r="V68" s="7">
        <v>0.269333410089929</v>
      </c>
      <c r="W68" s="7">
        <v>0.29764443423771875</v>
      </c>
      <c r="X68" s="7">
        <v>-0.25783628499864475</v>
      </c>
      <c r="Y68" s="7">
        <v>4.041924513575483E-2</v>
      </c>
      <c r="Z68" s="7">
        <v>-9.9573105918738108E-2</v>
      </c>
      <c r="AA68" s="11">
        <v>0.20410272733089974</v>
      </c>
      <c r="AC68" s="10"/>
      <c r="AN68" s="98"/>
      <c r="AO68" s="157"/>
      <c r="AZ68" s="98"/>
    </row>
    <row r="69" spans="1:52" x14ac:dyDescent="0.2">
      <c r="A69" s="3" t="s">
        <v>46</v>
      </c>
      <c r="B69" s="1" t="s">
        <v>71</v>
      </c>
      <c r="C69" s="14">
        <v>126.9954</v>
      </c>
      <c r="D69" s="10">
        <v>131.95779999999999</v>
      </c>
      <c r="E69" s="7">
        <v>132.85310000000001</v>
      </c>
      <c r="F69" s="7">
        <v>134.6097</v>
      </c>
      <c r="G69" s="7">
        <v>134.6097</v>
      </c>
      <c r="H69" s="7">
        <v>134.6097</v>
      </c>
      <c r="I69" s="7">
        <v>135.0926</v>
      </c>
      <c r="J69" s="7">
        <v>135.50810000000001</v>
      </c>
      <c r="K69" s="7">
        <v>135.50810000000001</v>
      </c>
      <c r="L69" s="7">
        <v>136.8066</v>
      </c>
      <c r="M69" s="7">
        <v>137.2456</v>
      </c>
      <c r="N69" s="7">
        <v>137.26249999999999</v>
      </c>
      <c r="O69" s="7">
        <v>137.26249999999999</v>
      </c>
      <c r="P69" s="10">
        <v>3.9075431078605902</v>
      </c>
      <c r="Q69" s="7">
        <v>0.67847448199350113</v>
      </c>
      <c r="R69" s="7">
        <v>1.3222122780725414</v>
      </c>
      <c r="S69" s="7">
        <v>0</v>
      </c>
      <c r="T69" s="7">
        <v>0</v>
      </c>
      <c r="U69" s="7">
        <v>0.35874086339988925</v>
      </c>
      <c r="V69" s="7">
        <v>0.30756680972903672</v>
      </c>
      <c r="W69" s="7">
        <v>0</v>
      </c>
      <c r="X69" s="7">
        <v>0.95824530046542589</v>
      </c>
      <c r="Y69" s="7">
        <v>0.32089095116755545</v>
      </c>
      <c r="Z69" s="7">
        <v>1.2313691659326484E-2</v>
      </c>
      <c r="AA69" s="11">
        <v>0</v>
      </c>
      <c r="AC69" s="10"/>
      <c r="AN69" s="98"/>
      <c r="AO69" s="157"/>
      <c r="AZ69" s="98"/>
    </row>
    <row r="70" spans="1:52" x14ac:dyDescent="0.2">
      <c r="A70" s="56" t="s">
        <v>47</v>
      </c>
      <c r="B70" s="48" t="s">
        <v>48</v>
      </c>
      <c r="C70" s="26">
        <v>96.940060000000003</v>
      </c>
      <c r="D70" s="21">
        <v>97.965810000000005</v>
      </c>
      <c r="E70" s="20">
        <v>100.1728</v>
      </c>
      <c r="F70" s="20">
        <v>101.85039999999999</v>
      </c>
      <c r="G70" s="20">
        <v>99.659509999999997</v>
      </c>
      <c r="H70" s="20">
        <v>100.22369999999999</v>
      </c>
      <c r="I70" s="20">
        <v>97.505769999999998</v>
      </c>
      <c r="J70" s="20">
        <v>97.368030000000005</v>
      </c>
      <c r="K70" s="20">
        <v>94.569500000000005</v>
      </c>
      <c r="L70" s="20">
        <v>98.349199999999996</v>
      </c>
      <c r="M70" s="20">
        <v>97.343609999999998</v>
      </c>
      <c r="N70" s="20">
        <v>99.853830000000002</v>
      </c>
      <c r="O70" s="20">
        <v>103.73099999999999</v>
      </c>
      <c r="P70" s="21">
        <v>1.0581280845091308</v>
      </c>
      <c r="Q70" s="20">
        <v>2.2528165693725088</v>
      </c>
      <c r="R70" s="20">
        <v>1.6747061078456409</v>
      </c>
      <c r="S70" s="20">
        <v>-2.1510862991210602</v>
      </c>
      <c r="T70" s="20">
        <v>0.56611757372677873</v>
      </c>
      <c r="U70" s="20">
        <v>-2.7118635612135606</v>
      </c>
      <c r="V70" s="20">
        <v>-0.1412634349741495</v>
      </c>
      <c r="W70" s="20">
        <v>-2.874177489264186</v>
      </c>
      <c r="X70" s="20">
        <v>3.9967431360004984</v>
      </c>
      <c r="Y70" s="20">
        <v>-1.0224689168798506</v>
      </c>
      <c r="Z70" s="20">
        <v>2.5787208836820454</v>
      </c>
      <c r="AA70" s="19">
        <v>3.8828455553482453</v>
      </c>
      <c r="AB70" s="7">
        <f>(AB52/AB54)*100</f>
        <v>99.03638359293771</v>
      </c>
      <c r="AC70" s="10"/>
      <c r="AN70" s="98"/>
      <c r="AO70" s="157"/>
      <c r="AZ70" s="98"/>
    </row>
    <row r="71" spans="1:52" x14ac:dyDescent="0.2">
      <c r="A71" s="56"/>
      <c r="B71" s="48" t="s">
        <v>73</v>
      </c>
      <c r="C71" s="26">
        <v>102.4718</v>
      </c>
      <c r="D71" s="21">
        <v>102.85380000000001</v>
      </c>
      <c r="E71" s="20">
        <v>104.4525</v>
      </c>
      <c r="F71" s="20">
        <v>106.1862</v>
      </c>
      <c r="G71" s="20">
        <v>104.74509999999999</v>
      </c>
      <c r="H71" s="20">
        <v>106.25279999999999</v>
      </c>
      <c r="I71" s="20">
        <v>103.9419</v>
      </c>
      <c r="J71" s="20">
        <v>104.6878</v>
      </c>
      <c r="K71" s="20">
        <v>102.0159</v>
      </c>
      <c r="L71" s="20">
        <v>104.9336</v>
      </c>
      <c r="M71" s="20">
        <v>103.38500000000001</v>
      </c>
      <c r="N71" s="20">
        <v>106.3497</v>
      </c>
      <c r="O71" s="20">
        <v>109.9825</v>
      </c>
      <c r="P71" s="21">
        <v>0.37278548830020064</v>
      </c>
      <c r="Q71" s="20">
        <v>1.5543421827876012</v>
      </c>
      <c r="R71" s="20">
        <v>1.6597975156171456</v>
      </c>
      <c r="S71" s="20">
        <v>-1.3571443370230838</v>
      </c>
      <c r="T71" s="20">
        <v>1.4393990745151801</v>
      </c>
      <c r="U71" s="20">
        <v>-2.1749073906758123</v>
      </c>
      <c r="V71" s="20">
        <v>0.71761243540861941</v>
      </c>
      <c r="W71" s="20">
        <v>-2.552255372641314</v>
      </c>
      <c r="X71" s="20">
        <v>2.8600443656331969</v>
      </c>
      <c r="Y71" s="20">
        <v>-1.4757904045987114</v>
      </c>
      <c r="Z71" s="20">
        <v>2.8676307007786361</v>
      </c>
      <c r="AA71" s="19">
        <v>3.4159005620138121</v>
      </c>
      <c r="AB71" s="7">
        <f>(AB52/AB63)*100</f>
        <v>104.98643914639433</v>
      </c>
      <c r="AC71" s="10"/>
      <c r="AN71" s="98"/>
      <c r="AO71" s="157"/>
      <c r="AZ71" s="98"/>
    </row>
    <row r="72" spans="1:52" ht="18" customHeight="1" x14ac:dyDescent="0.2">
      <c r="B72" s="22" t="s">
        <v>60</v>
      </c>
      <c r="C72" s="27"/>
      <c r="D72" s="24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4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5"/>
      <c r="AC72" s="10"/>
      <c r="AN72" s="98"/>
      <c r="AO72" s="157"/>
      <c r="AZ72" s="98"/>
    </row>
    <row r="73" spans="1:52" x14ac:dyDescent="0.2">
      <c r="A73" s="56" t="s">
        <v>14</v>
      </c>
      <c r="B73" s="48" t="s">
        <v>15</v>
      </c>
      <c r="C73" s="26">
        <v>125.70010000000001</v>
      </c>
      <c r="D73" s="21">
        <v>127.09350000000001</v>
      </c>
      <c r="E73" s="20">
        <v>126.76130000000001</v>
      </c>
      <c r="F73" s="20">
        <v>126.58620000000001</v>
      </c>
      <c r="G73" s="20">
        <v>127.5485</v>
      </c>
      <c r="H73" s="20">
        <v>129.47540000000001</v>
      </c>
      <c r="I73" s="20">
        <v>130.86410000000001</v>
      </c>
      <c r="J73" s="20">
        <v>132.3903</v>
      </c>
      <c r="K73" s="20">
        <v>134.21539999999999</v>
      </c>
      <c r="L73" s="20">
        <v>134.31819999999999</v>
      </c>
      <c r="M73" s="20">
        <v>133.67529999999999</v>
      </c>
      <c r="N73" s="20">
        <v>133.09569999999999</v>
      </c>
      <c r="O73" s="20">
        <v>132.5889</v>
      </c>
      <c r="P73" s="21">
        <v>1.1085114490760148</v>
      </c>
      <c r="Q73" s="20">
        <v>-0.26138236809907683</v>
      </c>
      <c r="R73" s="20">
        <v>-0.13813364173450451</v>
      </c>
      <c r="S73" s="20">
        <v>0.76019344920694276</v>
      </c>
      <c r="T73" s="20">
        <v>1.5107194518163705</v>
      </c>
      <c r="U73" s="20">
        <v>1.0725589571455272</v>
      </c>
      <c r="V73" s="20">
        <v>1.1662480389961714</v>
      </c>
      <c r="W73" s="20">
        <v>1.3785753185845124</v>
      </c>
      <c r="X73" s="20">
        <v>7.6593297043410821E-2</v>
      </c>
      <c r="Y73" s="20">
        <v>-0.47863952911816671</v>
      </c>
      <c r="Z73" s="20">
        <v>-0.43358795529166516</v>
      </c>
      <c r="AA73" s="19">
        <v>-0.38077864273601503</v>
      </c>
      <c r="AB73" s="7">
        <f>AVERAGE(D73:O73)</f>
        <v>130.71773333333331</v>
      </c>
      <c r="AC73" s="10"/>
      <c r="AN73" s="98"/>
      <c r="AO73" s="157"/>
      <c r="AZ73" s="98"/>
    </row>
    <row r="74" spans="1:52" x14ac:dyDescent="0.2">
      <c r="A74" s="3" t="s">
        <v>16</v>
      </c>
      <c r="B74" s="1" t="s">
        <v>54</v>
      </c>
      <c r="C74" s="14">
        <v>132.5275</v>
      </c>
      <c r="D74" s="10">
        <v>135.4212</v>
      </c>
      <c r="E74" s="7">
        <v>135.852</v>
      </c>
      <c r="F74" s="7">
        <v>135.31710000000001</v>
      </c>
      <c r="G74" s="7">
        <v>137.18960000000001</v>
      </c>
      <c r="H74" s="7">
        <v>138.76300000000001</v>
      </c>
      <c r="I74" s="7">
        <v>139.36689999999999</v>
      </c>
      <c r="J74" s="7">
        <v>141.499</v>
      </c>
      <c r="K74" s="7">
        <v>144.22479999999999</v>
      </c>
      <c r="L74" s="7">
        <v>144.73169999999999</v>
      </c>
      <c r="M74" s="7">
        <v>144.17259999999999</v>
      </c>
      <c r="N74" s="7">
        <v>143.71289999999999</v>
      </c>
      <c r="O74" s="7">
        <v>143.43899999999999</v>
      </c>
      <c r="P74" s="10">
        <v>2.1834713550017888</v>
      </c>
      <c r="Q74" s="7">
        <v>0.31811858113796432</v>
      </c>
      <c r="R74" s="7">
        <v>-0.3937373023584439</v>
      </c>
      <c r="S74" s="7">
        <v>1.3837866758894493</v>
      </c>
      <c r="T74" s="7">
        <v>1.1468799384209825</v>
      </c>
      <c r="U74" s="7">
        <v>0.43520246751654379</v>
      </c>
      <c r="V74" s="7">
        <v>1.5298467570133285</v>
      </c>
      <c r="W74" s="7">
        <v>1.9263740379790617</v>
      </c>
      <c r="X74" s="7">
        <v>0.35146521264026837</v>
      </c>
      <c r="Y74" s="7">
        <v>-0.38630099694814668</v>
      </c>
      <c r="Z74" s="7">
        <v>-0.31885392924869083</v>
      </c>
      <c r="AA74" s="11">
        <v>-0.19058831879392707</v>
      </c>
      <c r="AC74" s="10"/>
      <c r="AN74" s="98"/>
      <c r="AO74" s="157"/>
      <c r="AZ74" s="98"/>
    </row>
    <row r="75" spans="1:52" x14ac:dyDescent="0.2">
      <c r="A75" s="3" t="s">
        <v>18</v>
      </c>
      <c r="B75" s="1" t="s">
        <v>55</v>
      </c>
      <c r="C75" s="14">
        <v>134.66679999999999</v>
      </c>
      <c r="D75" s="10">
        <v>133.27979999999999</v>
      </c>
      <c r="E75" s="7">
        <v>132.0694</v>
      </c>
      <c r="F75" s="7">
        <v>130.2012</v>
      </c>
      <c r="G75" s="7">
        <v>130.24100000000001</v>
      </c>
      <c r="H75" s="7">
        <v>131.07820000000001</v>
      </c>
      <c r="I75" s="7">
        <v>133.42269999999999</v>
      </c>
      <c r="J75" s="7">
        <v>136.9538</v>
      </c>
      <c r="K75" s="7">
        <v>140.20050000000001</v>
      </c>
      <c r="L75" s="7">
        <v>139.499</v>
      </c>
      <c r="M75" s="7">
        <v>138.6936</v>
      </c>
      <c r="N75" s="7">
        <v>138.32679999999999</v>
      </c>
      <c r="O75" s="7">
        <v>138.23920000000001</v>
      </c>
      <c r="P75" s="10">
        <v>-1.0299494752975495</v>
      </c>
      <c r="Q75" s="7">
        <v>-0.90816462809817611</v>
      </c>
      <c r="R75" s="7">
        <v>-1.4145593150267977</v>
      </c>
      <c r="S75" s="7">
        <v>3.0568074641411772E-2</v>
      </c>
      <c r="T75" s="7">
        <v>0.64280833224560296</v>
      </c>
      <c r="U75" s="7">
        <v>1.7886269417797789</v>
      </c>
      <c r="V75" s="7">
        <v>2.6465511490923279</v>
      </c>
      <c r="W75" s="7">
        <v>2.370653461240217</v>
      </c>
      <c r="X75" s="7">
        <v>-0.50035484894847726</v>
      </c>
      <c r="Y75" s="7">
        <v>-0.57735180897353511</v>
      </c>
      <c r="Z75" s="7">
        <v>-0.26446786297277741</v>
      </c>
      <c r="AA75" s="11">
        <v>-6.3328292131373379E-2</v>
      </c>
      <c r="AC75" s="10"/>
      <c r="AN75" s="98"/>
      <c r="AO75" s="157"/>
      <c r="AZ75" s="98"/>
    </row>
    <row r="76" spans="1:52" x14ac:dyDescent="0.2">
      <c r="A76" s="3" t="s">
        <v>56</v>
      </c>
      <c r="B76" s="1" t="s">
        <v>57</v>
      </c>
      <c r="C76" s="14">
        <v>108.83029999999999</v>
      </c>
      <c r="D76" s="10">
        <v>108.9046</v>
      </c>
      <c r="E76" s="7">
        <v>107.5292</v>
      </c>
      <c r="F76" s="7">
        <v>108.7325</v>
      </c>
      <c r="G76" s="7">
        <v>108.4332</v>
      </c>
      <c r="H76" s="7">
        <v>111.3704</v>
      </c>
      <c r="I76" s="7">
        <v>113.8886</v>
      </c>
      <c r="J76" s="7">
        <v>113.8717</v>
      </c>
      <c r="K76" s="7">
        <v>113.759</v>
      </c>
      <c r="L76" s="7">
        <v>113.46129999999999</v>
      </c>
      <c r="M76" s="7">
        <v>112.6129</v>
      </c>
      <c r="N76" s="7">
        <v>111.72799999999999</v>
      </c>
      <c r="O76" s="7">
        <v>110.69029999999999</v>
      </c>
      <c r="P76" s="10">
        <v>6.8271428085751887E-2</v>
      </c>
      <c r="Q76" s="7">
        <v>-1.2629402247471631</v>
      </c>
      <c r="R76" s="7">
        <v>1.1190448733925284</v>
      </c>
      <c r="S76" s="7">
        <v>-0.27526268594946529</v>
      </c>
      <c r="T76" s="7">
        <v>2.7087644743491883</v>
      </c>
      <c r="U76" s="7">
        <v>2.2611034888983008</v>
      </c>
      <c r="V76" s="7">
        <v>-1.4839062030784986E-2</v>
      </c>
      <c r="W76" s="7">
        <v>-9.8971034945472658E-2</v>
      </c>
      <c r="X76" s="7">
        <v>-0.26169358028815837</v>
      </c>
      <c r="Y76" s="7">
        <v>-0.74774394441100012</v>
      </c>
      <c r="Z76" s="7">
        <v>-0.78578919466597685</v>
      </c>
      <c r="AA76" s="11">
        <v>-0.92877344980667431</v>
      </c>
      <c r="AC76" s="10"/>
      <c r="AN76" s="98"/>
      <c r="AO76" s="157"/>
      <c r="AZ76" s="98"/>
    </row>
    <row r="77" spans="1:52" x14ac:dyDescent="0.2">
      <c r="A77" s="3" t="s">
        <v>58</v>
      </c>
      <c r="B77" s="1" t="s">
        <v>59</v>
      </c>
      <c r="C77" s="14">
        <v>129.18809999999999</v>
      </c>
      <c r="D77" s="10">
        <v>128.9982</v>
      </c>
      <c r="E77" s="7">
        <v>128.7321</v>
      </c>
      <c r="F77" s="7">
        <v>128.5018</v>
      </c>
      <c r="G77" s="7">
        <v>129.33629999999999</v>
      </c>
      <c r="H77" s="7">
        <v>131.82079999999999</v>
      </c>
      <c r="I77" s="7">
        <v>132.6781</v>
      </c>
      <c r="J77" s="7">
        <v>131.79740000000001</v>
      </c>
      <c r="K77" s="7">
        <v>131.79740000000001</v>
      </c>
      <c r="L77" s="7">
        <v>131.87729999999999</v>
      </c>
      <c r="M77" s="7">
        <v>131.94</v>
      </c>
      <c r="N77" s="7">
        <v>131.33959999999999</v>
      </c>
      <c r="O77" s="7">
        <v>130.40880000000001</v>
      </c>
      <c r="P77" s="10">
        <v>-0.14699496315836708</v>
      </c>
      <c r="Q77" s="7">
        <v>-0.20628194812020206</v>
      </c>
      <c r="R77" s="7">
        <v>-0.17889865853194326</v>
      </c>
      <c r="S77" s="7">
        <v>0.6494072456572525</v>
      </c>
      <c r="T77" s="7">
        <v>1.9209610913564075</v>
      </c>
      <c r="U77" s="7">
        <v>0.65035259989319538</v>
      </c>
      <c r="V77" s="7">
        <v>-0.66378701534012796</v>
      </c>
      <c r="W77" s="7">
        <v>0</v>
      </c>
      <c r="X77" s="7">
        <v>6.0623350688238736E-2</v>
      </c>
      <c r="Y77" s="7">
        <v>4.7544194489883125E-2</v>
      </c>
      <c r="Z77" s="7">
        <v>-0.4550553281794813</v>
      </c>
      <c r="AA77" s="11">
        <v>-0.70869714846091858</v>
      </c>
      <c r="AC77" s="10"/>
      <c r="AN77" s="98"/>
      <c r="AO77" s="157"/>
      <c r="AZ77" s="98"/>
    </row>
    <row r="78" spans="1:52" x14ac:dyDescent="0.2">
      <c r="A78" s="56" t="s">
        <v>20</v>
      </c>
      <c r="B78" s="48" t="s">
        <v>21</v>
      </c>
      <c r="C78" s="26">
        <v>126.3271</v>
      </c>
      <c r="D78" s="21">
        <v>127.1263</v>
      </c>
      <c r="E78" s="20">
        <v>126.8171</v>
      </c>
      <c r="F78" s="20">
        <v>127.2402</v>
      </c>
      <c r="G78" s="20">
        <v>127.9543</v>
      </c>
      <c r="H78" s="20">
        <v>128.708</v>
      </c>
      <c r="I78" s="20">
        <v>129.32650000000001</v>
      </c>
      <c r="J78" s="20">
        <v>130.37970000000001</v>
      </c>
      <c r="K78" s="20">
        <v>130.95169999999999</v>
      </c>
      <c r="L78" s="20">
        <v>130.22069999999999</v>
      </c>
      <c r="M78" s="20">
        <v>129.8897</v>
      </c>
      <c r="N78" s="20">
        <v>130.35839999999999</v>
      </c>
      <c r="O78" s="20">
        <v>130.21170000000001</v>
      </c>
      <c r="P78" s="21">
        <v>0.63264335205985023</v>
      </c>
      <c r="Q78" s="20">
        <v>-0.24322268484177084</v>
      </c>
      <c r="R78" s="20">
        <v>0.33363008616346307</v>
      </c>
      <c r="S78" s="20">
        <v>0.56122200373781395</v>
      </c>
      <c r="T78" s="20">
        <v>0.5890384301270023</v>
      </c>
      <c r="U78" s="20">
        <v>0.48054510986108995</v>
      </c>
      <c r="V78" s="20">
        <v>0.81437292434265507</v>
      </c>
      <c r="W78" s="20">
        <v>0.43871860419986725</v>
      </c>
      <c r="X78" s="20">
        <v>-0.55822108456781749</v>
      </c>
      <c r="Y78" s="20">
        <v>-0.25418385863383386</v>
      </c>
      <c r="Z78" s="20">
        <v>0.36084462432354847</v>
      </c>
      <c r="AA78" s="19">
        <v>-0.11253590102362518</v>
      </c>
      <c r="AB78" s="7">
        <f>AVERAGE(D78:O78)</f>
        <v>129.0986916666667</v>
      </c>
      <c r="AC78" s="10"/>
      <c r="AN78" s="98"/>
      <c r="AO78" s="157"/>
      <c r="AZ78" s="98"/>
    </row>
    <row r="79" spans="1:52" x14ac:dyDescent="0.2">
      <c r="A79" s="56" t="s">
        <v>22</v>
      </c>
      <c r="B79" s="48" t="s">
        <v>23</v>
      </c>
      <c r="C79" s="26">
        <v>136.3561</v>
      </c>
      <c r="D79" s="21">
        <v>136.94040000000001</v>
      </c>
      <c r="E79" s="20">
        <v>136.03489999999999</v>
      </c>
      <c r="F79" s="20">
        <v>136.6748</v>
      </c>
      <c r="G79" s="20">
        <v>138.17089999999999</v>
      </c>
      <c r="H79" s="20">
        <v>139.65600000000001</v>
      </c>
      <c r="I79" s="20">
        <v>140.88200000000001</v>
      </c>
      <c r="J79" s="20">
        <v>142.63740000000001</v>
      </c>
      <c r="K79" s="20">
        <v>143.39920000000001</v>
      </c>
      <c r="L79" s="20">
        <v>141.75409999999999</v>
      </c>
      <c r="M79" s="20">
        <v>141.1473</v>
      </c>
      <c r="N79" s="20">
        <v>141.63339999999999</v>
      </c>
      <c r="O79" s="20">
        <v>141.1045</v>
      </c>
      <c r="P79" s="21">
        <v>0.428510349005298</v>
      </c>
      <c r="Q79" s="20">
        <v>-0.66123656714893309</v>
      </c>
      <c r="R79" s="20">
        <v>0.47039399448230679</v>
      </c>
      <c r="S79" s="20">
        <v>1.0946421725145996</v>
      </c>
      <c r="T79" s="20">
        <v>1.0748283466345063</v>
      </c>
      <c r="U79" s="20">
        <v>0.87787134100933661</v>
      </c>
      <c r="V79" s="20">
        <v>1.2460072968867624</v>
      </c>
      <c r="W79" s="20">
        <v>0.53408152420052091</v>
      </c>
      <c r="X79" s="20">
        <v>-1.1472169998159079</v>
      </c>
      <c r="Y79" s="20">
        <v>-0.42806521998305003</v>
      </c>
      <c r="Z79" s="20">
        <v>0.34439199332895021</v>
      </c>
      <c r="AA79" s="19">
        <v>-0.37342886635496508</v>
      </c>
      <c r="AC79" s="10"/>
      <c r="AN79" s="98"/>
      <c r="AO79" s="157"/>
      <c r="AZ79" s="98"/>
    </row>
    <row r="80" spans="1:52" x14ac:dyDescent="0.2">
      <c r="A80" s="3" t="s">
        <v>24</v>
      </c>
      <c r="B80" s="1" t="s">
        <v>25</v>
      </c>
      <c r="C80" s="14">
        <v>141.30690000000001</v>
      </c>
      <c r="D80" s="10">
        <v>142.17320000000001</v>
      </c>
      <c r="E80" s="7">
        <v>139.79390000000001</v>
      </c>
      <c r="F80" s="7">
        <v>140.98670000000001</v>
      </c>
      <c r="G80" s="7">
        <v>144.37989999999999</v>
      </c>
      <c r="H80" s="7">
        <v>147.38220000000001</v>
      </c>
      <c r="I80" s="7">
        <v>149.929</v>
      </c>
      <c r="J80" s="7">
        <v>153.71709999999999</v>
      </c>
      <c r="K80" s="7">
        <v>155.40190000000001</v>
      </c>
      <c r="L80" s="7">
        <v>151.23769999999999</v>
      </c>
      <c r="M80" s="7">
        <v>149.529</v>
      </c>
      <c r="N80" s="7">
        <v>150.34379999999999</v>
      </c>
      <c r="O80" s="7">
        <v>148.8329</v>
      </c>
      <c r="P80" s="10">
        <v>0.61306277329698367</v>
      </c>
      <c r="Q80" s="7">
        <v>-1.6735221546676873</v>
      </c>
      <c r="R80" s="7">
        <v>0.85325611489485975</v>
      </c>
      <c r="S80" s="7">
        <v>2.4067518425496721</v>
      </c>
      <c r="T80" s="7">
        <v>2.0794445764265106</v>
      </c>
      <c r="U80" s="7">
        <v>1.7280241440282409</v>
      </c>
      <c r="V80" s="7">
        <v>2.5265959220697702</v>
      </c>
      <c r="W80" s="7">
        <v>1.0960394126613267</v>
      </c>
      <c r="X80" s="7">
        <v>-2.6796326171044385</v>
      </c>
      <c r="Y80" s="7">
        <v>-1.1298108871002359</v>
      </c>
      <c r="Z80" s="7">
        <v>0.54491102060469276</v>
      </c>
      <c r="AA80" s="11">
        <v>-1.0049632908041386</v>
      </c>
      <c r="AC80" s="10"/>
      <c r="AN80" s="98"/>
      <c r="AO80" s="157"/>
      <c r="AZ80" s="98"/>
    </row>
    <row r="81" spans="1:52" x14ac:dyDescent="0.2">
      <c r="A81" s="3" t="s">
        <v>26</v>
      </c>
      <c r="B81" s="1" t="s">
        <v>67</v>
      </c>
      <c r="C81" s="14">
        <v>141.22980000000001</v>
      </c>
      <c r="D81" s="10">
        <v>142.25470000000001</v>
      </c>
      <c r="E81" s="7">
        <v>142.6379</v>
      </c>
      <c r="F81" s="7">
        <v>142.77529999999999</v>
      </c>
      <c r="G81" s="7">
        <v>142.82400000000001</v>
      </c>
      <c r="H81" s="7">
        <v>143.0976</v>
      </c>
      <c r="I81" s="7">
        <v>143.4289</v>
      </c>
      <c r="J81" s="7">
        <v>143.62379999999999</v>
      </c>
      <c r="K81" s="7">
        <v>143.84039999999999</v>
      </c>
      <c r="L81" s="7">
        <v>143.96940000000001</v>
      </c>
      <c r="M81" s="7">
        <v>144.1207</v>
      </c>
      <c r="N81" s="7">
        <v>144.48339999999999</v>
      </c>
      <c r="O81" s="7">
        <v>144.88319999999999</v>
      </c>
      <c r="P81" s="10">
        <v>0.72569670140437947</v>
      </c>
      <c r="Q81" s="7">
        <v>0.26937598546830999</v>
      </c>
      <c r="R81" s="7">
        <v>9.6327834327331871E-2</v>
      </c>
      <c r="S81" s="7">
        <v>3.4109541356260549E-2</v>
      </c>
      <c r="T81" s="7">
        <v>0.19156444295075592</v>
      </c>
      <c r="U81" s="7">
        <v>0.23152030502258517</v>
      </c>
      <c r="V81" s="7">
        <v>0.13588614289030304</v>
      </c>
      <c r="W81" s="7">
        <v>0.15081065951464848</v>
      </c>
      <c r="X81" s="7">
        <v>8.9682731694307793E-2</v>
      </c>
      <c r="Y81" s="7">
        <v>0.10509177644693385</v>
      </c>
      <c r="Z81" s="7">
        <v>0.25166405658589613</v>
      </c>
      <c r="AA81" s="11">
        <v>0.27670998882916586</v>
      </c>
      <c r="AC81" s="10"/>
      <c r="AN81" s="98"/>
      <c r="AO81" s="157"/>
      <c r="AZ81" s="98"/>
    </row>
    <row r="82" spans="1:52" x14ac:dyDescent="0.2">
      <c r="A82" s="3" t="s">
        <v>27</v>
      </c>
      <c r="B82" s="1" t="s">
        <v>28</v>
      </c>
      <c r="C82" s="14">
        <v>135.55699999999999</v>
      </c>
      <c r="D82" s="10">
        <v>135.91249999999999</v>
      </c>
      <c r="E82" s="7">
        <v>136.0189</v>
      </c>
      <c r="F82" s="7">
        <v>136.49109999999999</v>
      </c>
      <c r="G82" s="7">
        <v>136.91560000000001</v>
      </c>
      <c r="H82" s="7">
        <v>137.07220000000001</v>
      </c>
      <c r="I82" s="7">
        <v>137.25819999999999</v>
      </c>
      <c r="J82" s="7">
        <v>137.64529999999999</v>
      </c>
      <c r="K82" s="7">
        <v>137.65770000000001</v>
      </c>
      <c r="L82" s="7">
        <v>137.74619999999999</v>
      </c>
      <c r="M82" s="7">
        <v>137.95070000000001</v>
      </c>
      <c r="N82" s="7">
        <v>138.33510000000001</v>
      </c>
      <c r="O82" s="7">
        <v>138.49170000000001</v>
      </c>
      <c r="P82" s="10">
        <v>0.26225130387955353</v>
      </c>
      <c r="Q82" s="7">
        <v>7.8285661730898792E-2</v>
      </c>
      <c r="R82" s="7">
        <v>0.34715763765181651</v>
      </c>
      <c r="S82" s="7">
        <v>0.31100928925037841</v>
      </c>
      <c r="T82" s="7">
        <v>0.11437703227389531</v>
      </c>
      <c r="U82" s="7">
        <v>0.13569491114899929</v>
      </c>
      <c r="V82" s="7">
        <v>0.28202322338483515</v>
      </c>
      <c r="W82" s="7">
        <v>9.0086621192396205E-3</v>
      </c>
      <c r="X82" s="7">
        <v>6.4289901690920331E-2</v>
      </c>
      <c r="Y82" s="7">
        <v>0.1484614457604089</v>
      </c>
      <c r="Z82" s="7">
        <v>0.27865027143754934</v>
      </c>
      <c r="AA82" s="11">
        <v>0.11320337354727571</v>
      </c>
      <c r="AC82" s="10"/>
      <c r="AN82" s="98"/>
      <c r="AO82" s="157"/>
      <c r="AZ82" s="98"/>
    </row>
    <row r="83" spans="1:52" x14ac:dyDescent="0.2">
      <c r="A83" s="3" t="s">
        <v>29</v>
      </c>
      <c r="B83" s="1" t="s">
        <v>30</v>
      </c>
      <c r="C83" s="14">
        <v>133.64070000000001</v>
      </c>
      <c r="D83" s="10">
        <v>133.7809</v>
      </c>
      <c r="E83" s="7">
        <v>133.79589999999999</v>
      </c>
      <c r="F83" s="7">
        <v>134.54849999999999</v>
      </c>
      <c r="G83" s="7">
        <v>134.41040000000001</v>
      </c>
      <c r="H83" s="7">
        <v>136.98240000000001</v>
      </c>
      <c r="I83" s="7">
        <v>137.5444</v>
      </c>
      <c r="J83" s="7">
        <v>137.4101</v>
      </c>
      <c r="K83" s="7">
        <v>137.35749999999999</v>
      </c>
      <c r="L83" s="7">
        <v>137.5179</v>
      </c>
      <c r="M83" s="7">
        <v>137.99879999999999</v>
      </c>
      <c r="N83" s="7">
        <v>138.31020000000001</v>
      </c>
      <c r="O83" s="7">
        <v>137.98609999999999</v>
      </c>
      <c r="P83" s="10">
        <v>0.10490816046308722</v>
      </c>
      <c r="Q83" s="7">
        <v>1.1212362900822432E-2</v>
      </c>
      <c r="R83" s="7">
        <v>0.5624985518988258</v>
      </c>
      <c r="S83" s="7">
        <v>-0.10263956863137094</v>
      </c>
      <c r="T83" s="7">
        <v>1.9135424044568001</v>
      </c>
      <c r="U83" s="7">
        <v>0.41027168453756352</v>
      </c>
      <c r="V83" s="7">
        <v>-9.7641198042229344E-2</v>
      </c>
      <c r="W83" s="7">
        <v>-3.8279573335593536E-2</v>
      </c>
      <c r="X83" s="7">
        <v>0.11677556740622819</v>
      </c>
      <c r="Y83" s="7">
        <v>0.34969992997274629</v>
      </c>
      <c r="Z83" s="7">
        <v>0.22565413612293758</v>
      </c>
      <c r="AA83" s="11">
        <v>-0.23432834310124312</v>
      </c>
      <c r="AC83" s="10"/>
      <c r="AN83" s="98"/>
      <c r="AO83" s="157"/>
      <c r="AZ83" s="98"/>
    </row>
    <row r="84" spans="1:52" x14ac:dyDescent="0.2">
      <c r="A84" s="3" t="s">
        <v>31</v>
      </c>
      <c r="B84" s="1" t="s">
        <v>32</v>
      </c>
      <c r="C84" s="14">
        <v>129.90430000000001</v>
      </c>
      <c r="D84" s="10">
        <v>130.26169999999999</v>
      </c>
      <c r="E84" s="7">
        <v>130.4237</v>
      </c>
      <c r="F84" s="7">
        <v>130.79689999999999</v>
      </c>
      <c r="G84" s="7">
        <v>130.9066</v>
      </c>
      <c r="H84" s="7">
        <v>131.06209999999999</v>
      </c>
      <c r="I84" s="7">
        <v>131.44739999999999</v>
      </c>
      <c r="J84" s="7">
        <v>132.27449999999999</v>
      </c>
      <c r="K84" s="7">
        <v>132.40440000000001</v>
      </c>
      <c r="L84" s="7">
        <v>132.7312</v>
      </c>
      <c r="M84" s="7">
        <v>132.87479999999999</v>
      </c>
      <c r="N84" s="7">
        <v>132.92760000000001</v>
      </c>
      <c r="O84" s="7">
        <v>133.34630000000001</v>
      </c>
      <c r="P84" s="10">
        <v>0.27512561170029337</v>
      </c>
      <c r="Q84" s="7">
        <v>0.12436502824698752</v>
      </c>
      <c r="R84" s="7">
        <v>0.28614431272843593</v>
      </c>
      <c r="S84" s="7">
        <v>8.3870489285299332E-2</v>
      </c>
      <c r="T84" s="7">
        <v>0.11878698247451946</v>
      </c>
      <c r="U84" s="7">
        <v>0.29398277610384765</v>
      </c>
      <c r="V84" s="7">
        <v>0.62922507406004347</v>
      </c>
      <c r="W84" s="7">
        <v>9.820486941929138E-2</v>
      </c>
      <c r="X84" s="7">
        <v>0.24681959209814139</v>
      </c>
      <c r="Y84" s="7">
        <v>0.10818857962558326</v>
      </c>
      <c r="Z84" s="7">
        <v>3.9736654354338867E-2</v>
      </c>
      <c r="AA84" s="11">
        <v>0.31498349477459997</v>
      </c>
      <c r="AC84" s="10"/>
      <c r="AN84" s="98"/>
      <c r="AO84" s="157"/>
      <c r="AZ84" s="98"/>
    </row>
    <row r="85" spans="1:52" x14ac:dyDescent="0.2">
      <c r="A85" s="3" t="s">
        <v>33</v>
      </c>
      <c r="B85" s="1" t="s">
        <v>68</v>
      </c>
      <c r="C85" s="14">
        <v>109.17789999999999</v>
      </c>
      <c r="D85" s="10">
        <v>109.249</v>
      </c>
      <c r="E85" s="7">
        <v>109.4524</v>
      </c>
      <c r="F85" s="7">
        <v>109.44499999999999</v>
      </c>
      <c r="G85" s="7">
        <v>109.40260000000001</v>
      </c>
      <c r="H85" s="7">
        <v>109.40260000000001</v>
      </c>
      <c r="I85" s="7">
        <v>109.3887</v>
      </c>
      <c r="J85" s="7">
        <v>109.8575</v>
      </c>
      <c r="K85" s="7">
        <v>109.8593</v>
      </c>
      <c r="L85" s="7">
        <v>110.16119999999999</v>
      </c>
      <c r="M85" s="7">
        <v>110.1819</v>
      </c>
      <c r="N85" s="7">
        <v>110.3319</v>
      </c>
      <c r="O85" s="7">
        <v>110.396</v>
      </c>
      <c r="P85" s="10">
        <v>6.5123069778775078E-2</v>
      </c>
      <c r="Q85" s="7">
        <v>0.1861801938690533</v>
      </c>
      <c r="R85" s="7">
        <v>-6.7609298654063956E-3</v>
      </c>
      <c r="S85" s="7">
        <v>-3.8740920096839923E-2</v>
      </c>
      <c r="T85" s="7">
        <v>0</v>
      </c>
      <c r="U85" s="7">
        <v>-1.2705365320391548E-2</v>
      </c>
      <c r="V85" s="7">
        <v>0.42856346222233344</v>
      </c>
      <c r="W85" s="7">
        <v>1.6384862207886675E-3</v>
      </c>
      <c r="X85" s="7">
        <v>0.27480604737149167</v>
      </c>
      <c r="Y85" s="7">
        <v>1.8790644982085387E-2</v>
      </c>
      <c r="Z85" s="7">
        <v>0.13613851276843628</v>
      </c>
      <c r="AA85" s="11">
        <v>5.8097431477203122E-2</v>
      </c>
      <c r="AC85" s="10"/>
      <c r="AN85" s="98"/>
      <c r="AO85" s="157"/>
      <c r="AZ85" s="98"/>
    </row>
    <row r="86" spans="1:52" x14ac:dyDescent="0.2">
      <c r="A86" s="3" t="s">
        <v>34</v>
      </c>
      <c r="B86" s="1" t="s">
        <v>35</v>
      </c>
      <c r="C86" s="14">
        <v>126.1795</v>
      </c>
      <c r="D86" s="10">
        <v>125.77</v>
      </c>
      <c r="E86" s="7">
        <v>125.688</v>
      </c>
      <c r="F86" s="7">
        <v>125.6961</v>
      </c>
      <c r="G86" s="7">
        <v>125.7482</v>
      </c>
      <c r="H86" s="7">
        <v>126.0076</v>
      </c>
      <c r="I86" s="7">
        <v>126.2265</v>
      </c>
      <c r="J86" s="7">
        <v>126.4066</v>
      </c>
      <c r="K86" s="7">
        <v>126.4601</v>
      </c>
      <c r="L86" s="7">
        <v>126.7486</v>
      </c>
      <c r="M86" s="7">
        <v>126.9791</v>
      </c>
      <c r="N86" s="7">
        <v>126.9742</v>
      </c>
      <c r="O86" s="7">
        <v>126.9913</v>
      </c>
      <c r="P86" s="10">
        <v>-0.32453766261556621</v>
      </c>
      <c r="Q86" s="7">
        <v>-6.5198377991566858E-2</v>
      </c>
      <c r="R86" s="7">
        <v>6.4445293106731635E-3</v>
      </c>
      <c r="S86" s="7">
        <v>4.1449177818560654E-2</v>
      </c>
      <c r="T86" s="7">
        <v>0.20628525895400443</v>
      </c>
      <c r="U86" s="7">
        <v>0.17371968040023378</v>
      </c>
      <c r="V86" s="7">
        <v>0.14268002360835161</v>
      </c>
      <c r="W86" s="7">
        <v>4.2323739424998112E-2</v>
      </c>
      <c r="X86" s="7">
        <v>0.22813519837482266</v>
      </c>
      <c r="Y86" s="7">
        <v>0.18185605205896269</v>
      </c>
      <c r="Z86" s="7">
        <v>-3.8589027643181782E-3</v>
      </c>
      <c r="AA86" s="11">
        <v>1.346730280639628E-2</v>
      </c>
      <c r="AC86" s="10"/>
      <c r="AN86" s="98"/>
      <c r="AO86" s="157"/>
      <c r="AZ86" s="98"/>
    </row>
    <row r="87" spans="1:52" x14ac:dyDescent="0.2">
      <c r="A87" s="56" t="s">
        <v>36</v>
      </c>
      <c r="B87" s="48" t="s">
        <v>37</v>
      </c>
      <c r="C87" s="26">
        <v>116.9469</v>
      </c>
      <c r="D87" s="21">
        <v>117.94710000000001</v>
      </c>
      <c r="E87" s="20">
        <v>118.1956</v>
      </c>
      <c r="F87" s="20">
        <v>118.41589999999999</v>
      </c>
      <c r="G87" s="20">
        <v>118.3986</v>
      </c>
      <c r="H87" s="20">
        <v>118.4682</v>
      </c>
      <c r="I87" s="20">
        <v>118.5185</v>
      </c>
      <c r="J87" s="20">
        <v>118.91500000000001</v>
      </c>
      <c r="K87" s="20">
        <v>119.3094</v>
      </c>
      <c r="L87" s="20">
        <v>119.43340000000001</v>
      </c>
      <c r="M87" s="20">
        <v>119.3604</v>
      </c>
      <c r="N87" s="20">
        <v>119.81270000000001</v>
      </c>
      <c r="O87" s="20">
        <v>120.0235</v>
      </c>
      <c r="P87" s="21">
        <v>0.85525995131124177</v>
      </c>
      <c r="Q87" s="20">
        <v>0.2106876726939389</v>
      </c>
      <c r="R87" s="20">
        <v>0.18638595683764422</v>
      </c>
      <c r="S87" s="20">
        <v>-1.4609524565528494E-2</v>
      </c>
      <c r="T87" s="20">
        <v>5.8784478870522211E-2</v>
      </c>
      <c r="U87" s="20">
        <v>4.2458651351170287E-2</v>
      </c>
      <c r="V87" s="20">
        <v>0.33454692727296009</v>
      </c>
      <c r="W87" s="20">
        <v>0.33166547533952007</v>
      </c>
      <c r="X87" s="20">
        <v>0.10393145887919095</v>
      </c>
      <c r="Y87" s="20">
        <v>-6.11219307162046E-2</v>
      </c>
      <c r="Z87" s="20">
        <v>0.37893639766623449</v>
      </c>
      <c r="AA87" s="19">
        <v>0.17594128168382139</v>
      </c>
      <c r="AB87" s="7">
        <f>AVERAGE(D87:O87)</f>
        <v>118.89985833333333</v>
      </c>
      <c r="AC87" s="10"/>
      <c r="AN87" s="98"/>
      <c r="AO87" s="157"/>
      <c r="AZ87" s="98"/>
    </row>
    <row r="88" spans="1:52" x14ac:dyDescent="0.2">
      <c r="A88" s="3" t="s">
        <v>38</v>
      </c>
      <c r="B88" s="1" t="s">
        <v>39</v>
      </c>
      <c r="C88" s="14">
        <v>124.0348</v>
      </c>
      <c r="D88" s="10">
        <v>125.19880000000001</v>
      </c>
      <c r="E88" s="7">
        <v>126.12560000000001</v>
      </c>
      <c r="F88" s="7">
        <v>126.96169999999999</v>
      </c>
      <c r="G88" s="7">
        <v>126.89100000000001</v>
      </c>
      <c r="H88" s="7">
        <v>126.9515</v>
      </c>
      <c r="I88" s="7">
        <v>126.824</v>
      </c>
      <c r="J88" s="7">
        <v>128.4725</v>
      </c>
      <c r="K88" s="7">
        <v>128.80170000000001</v>
      </c>
      <c r="L88" s="7">
        <v>127.7118</v>
      </c>
      <c r="M88" s="7">
        <v>127.3456</v>
      </c>
      <c r="N88" s="7">
        <v>127.9843</v>
      </c>
      <c r="O88" s="7">
        <v>128.31209999999999</v>
      </c>
      <c r="P88" s="10">
        <v>0.93844630700416454</v>
      </c>
      <c r="Q88" s="7">
        <v>0.74026268622382962</v>
      </c>
      <c r="R88" s="7">
        <v>0.66291062242715793</v>
      </c>
      <c r="S88" s="7">
        <v>-5.5686084858652653E-2</v>
      </c>
      <c r="T88" s="7">
        <v>4.7678716378616641E-2</v>
      </c>
      <c r="U88" s="7">
        <v>-0.10043205476106837</v>
      </c>
      <c r="V88" s="7">
        <v>1.299832839210243</v>
      </c>
      <c r="W88" s="7">
        <v>0.2562416081262639</v>
      </c>
      <c r="X88" s="7">
        <v>-0.8461844835899015</v>
      </c>
      <c r="Y88" s="7">
        <v>-0.28673936159383245</v>
      </c>
      <c r="Z88" s="7">
        <v>0.50154854192056897</v>
      </c>
      <c r="AA88" s="11">
        <v>0.25612516535229873</v>
      </c>
      <c r="AC88" s="10"/>
      <c r="AN88" s="98"/>
      <c r="AO88" s="157"/>
      <c r="AZ88" s="98"/>
    </row>
    <row r="89" spans="1:52" x14ac:dyDescent="0.2">
      <c r="A89" s="3" t="s">
        <v>40</v>
      </c>
      <c r="B89" s="1" t="s">
        <v>76</v>
      </c>
      <c r="C89" s="14">
        <v>115.27330000000001</v>
      </c>
      <c r="D89" s="10">
        <v>115.8597</v>
      </c>
      <c r="E89" s="7">
        <v>115.9652</v>
      </c>
      <c r="F89" s="7">
        <v>115.9393</v>
      </c>
      <c r="G89" s="7">
        <v>115.9314</v>
      </c>
      <c r="H89" s="7">
        <v>116.02460000000001</v>
      </c>
      <c r="I89" s="7">
        <v>116.20180000000001</v>
      </c>
      <c r="J89" s="7">
        <v>116.22320000000001</v>
      </c>
      <c r="K89" s="7">
        <v>117.05459999999999</v>
      </c>
      <c r="L89" s="7">
        <v>117.86020000000001</v>
      </c>
      <c r="M89" s="7">
        <v>117.88979999999999</v>
      </c>
      <c r="N89" s="7">
        <v>118.6825</v>
      </c>
      <c r="O89" s="7">
        <v>118.82129999999999</v>
      </c>
      <c r="P89" s="10">
        <v>0.50870409713263831</v>
      </c>
      <c r="Q89" s="7">
        <v>9.105840943830526E-2</v>
      </c>
      <c r="R89" s="7">
        <v>-2.2334286492838307E-2</v>
      </c>
      <c r="S89" s="7">
        <v>-6.8139103824211957E-3</v>
      </c>
      <c r="T89" s="7">
        <v>8.0392369970525818E-2</v>
      </c>
      <c r="U89" s="7">
        <v>0.15272623219558537</v>
      </c>
      <c r="V89" s="7">
        <v>1.8416237958448031E-2</v>
      </c>
      <c r="W89" s="7">
        <v>0.71534771026781907</v>
      </c>
      <c r="X89" s="7">
        <v>0.68822583648999058</v>
      </c>
      <c r="Y89" s="7">
        <v>2.5114500060230558E-2</v>
      </c>
      <c r="Z89" s="7">
        <v>0.67240762135486765</v>
      </c>
      <c r="AA89" s="11">
        <v>0.11695068775934882</v>
      </c>
      <c r="AC89" s="10"/>
      <c r="AN89" s="98"/>
      <c r="AO89" s="157"/>
      <c r="AZ89" s="98"/>
    </row>
    <row r="90" spans="1:52" x14ac:dyDescent="0.2">
      <c r="A90" s="3" t="s">
        <v>41</v>
      </c>
      <c r="B90" s="1" t="s">
        <v>70</v>
      </c>
      <c r="C90" s="14">
        <v>103.9153</v>
      </c>
      <c r="D90" s="10">
        <v>103.93219999999999</v>
      </c>
      <c r="E90" s="7">
        <v>103.8914</v>
      </c>
      <c r="F90" s="7">
        <v>103.96899999999999</v>
      </c>
      <c r="G90" s="7">
        <v>103.86839999999999</v>
      </c>
      <c r="H90" s="7">
        <v>104.149</v>
      </c>
      <c r="I90" s="7">
        <v>104.4384</v>
      </c>
      <c r="J90" s="7">
        <v>104.47329999999999</v>
      </c>
      <c r="K90" s="7">
        <v>104.49460000000001</v>
      </c>
      <c r="L90" s="7">
        <v>104.67749999999999</v>
      </c>
      <c r="M90" s="7">
        <v>104.67959999999999</v>
      </c>
      <c r="N90" s="7">
        <v>104.67959999999999</v>
      </c>
      <c r="O90" s="7">
        <v>104.7811</v>
      </c>
      <c r="P90" s="10">
        <v>1.6263245162158591E-2</v>
      </c>
      <c r="Q90" s="7">
        <v>-3.925636135864552E-2</v>
      </c>
      <c r="R90" s="7">
        <v>7.4693381742848466E-2</v>
      </c>
      <c r="S90" s="7">
        <v>-9.6759611037905549E-2</v>
      </c>
      <c r="T90" s="7">
        <v>0.27014953537361397</v>
      </c>
      <c r="U90" s="7">
        <v>0.2778711269431301</v>
      </c>
      <c r="V90" s="7">
        <v>3.341682752703342E-2</v>
      </c>
      <c r="W90" s="7">
        <v>2.0387984298390838E-2</v>
      </c>
      <c r="X90" s="7">
        <v>0.17503296821078734</v>
      </c>
      <c r="Y90" s="7">
        <v>2.0061617826167598E-3</v>
      </c>
      <c r="Z90" s="7">
        <v>0</v>
      </c>
      <c r="AA90" s="11">
        <v>9.6962540934433725E-2</v>
      </c>
      <c r="AC90" s="10"/>
      <c r="AN90" s="98"/>
      <c r="AO90" s="157"/>
      <c r="AZ90" s="98"/>
    </row>
    <row r="91" spans="1:52" x14ac:dyDescent="0.2">
      <c r="A91" s="3" t="s">
        <v>42</v>
      </c>
      <c r="B91" s="1" t="s">
        <v>43</v>
      </c>
      <c r="C91" s="14">
        <v>123.66</v>
      </c>
      <c r="D91" s="10">
        <v>126.07089999999999</v>
      </c>
      <c r="E91" s="7">
        <v>125.9405</v>
      </c>
      <c r="F91" s="7">
        <v>126.54470000000001</v>
      </c>
      <c r="G91" s="7">
        <v>126.67319999999999</v>
      </c>
      <c r="H91" s="7">
        <v>126.8218</v>
      </c>
      <c r="I91" s="7">
        <v>126.8218</v>
      </c>
      <c r="J91" s="7">
        <v>126.8438</v>
      </c>
      <c r="K91" s="7">
        <v>126.83969999999999</v>
      </c>
      <c r="L91" s="7">
        <v>127.0073</v>
      </c>
      <c r="M91" s="7">
        <v>127.0318</v>
      </c>
      <c r="N91" s="7">
        <v>127.051</v>
      </c>
      <c r="O91" s="7">
        <v>127.22969999999999</v>
      </c>
      <c r="P91" s="10">
        <v>1.9496199256024569</v>
      </c>
      <c r="Q91" s="7">
        <v>-0.10343386142241749</v>
      </c>
      <c r="R91" s="7">
        <v>0.47975035830412444</v>
      </c>
      <c r="S91" s="7">
        <v>0.10154514570739691</v>
      </c>
      <c r="T91" s="7">
        <v>0.11730973876084433</v>
      </c>
      <c r="U91" s="7">
        <v>0</v>
      </c>
      <c r="V91" s="7">
        <v>1.7347175327905435E-2</v>
      </c>
      <c r="W91" s="7">
        <v>-3.2323219581944155E-3</v>
      </c>
      <c r="X91" s="7">
        <v>0.13213528571890923</v>
      </c>
      <c r="Y91" s="7">
        <v>1.9290229774196678E-2</v>
      </c>
      <c r="Z91" s="7">
        <v>1.511432570427081E-2</v>
      </c>
      <c r="AA91" s="11">
        <v>0.14065217904620356</v>
      </c>
      <c r="AC91" s="10"/>
      <c r="AN91" s="98"/>
      <c r="AO91" s="157"/>
      <c r="AZ91" s="98"/>
    </row>
    <row r="92" spans="1:52" x14ac:dyDescent="0.2">
      <c r="A92" s="3" t="s">
        <v>44</v>
      </c>
      <c r="B92" s="1" t="s">
        <v>45</v>
      </c>
      <c r="C92" s="14">
        <v>113.7573</v>
      </c>
      <c r="D92" s="10">
        <v>115.4224</v>
      </c>
      <c r="E92" s="7">
        <v>115.4224</v>
      </c>
      <c r="F92" s="7">
        <v>115.4224</v>
      </c>
      <c r="G92" s="7">
        <v>115.4225</v>
      </c>
      <c r="H92" s="7">
        <v>115.4225</v>
      </c>
      <c r="I92" s="7">
        <v>115.4225</v>
      </c>
      <c r="J92" s="7">
        <v>115.4225</v>
      </c>
      <c r="K92" s="7">
        <v>115.4225</v>
      </c>
      <c r="L92" s="7">
        <v>115.43680000000001</v>
      </c>
      <c r="M92" s="7">
        <v>115.43680000000001</v>
      </c>
      <c r="N92" s="7">
        <v>115.43680000000001</v>
      </c>
      <c r="O92" s="7">
        <v>115.505</v>
      </c>
      <c r="P92" s="10">
        <v>1.4637302397296661</v>
      </c>
      <c r="Q92" s="7">
        <v>0</v>
      </c>
      <c r="R92" s="7">
        <v>0</v>
      </c>
      <c r="S92" s="7">
        <v>8.6638295515705486E-5</v>
      </c>
      <c r="T92" s="7">
        <v>0</v>
      </c>
      <c r="U92" s="7">
        <v>0</v>
      </c>
      <c r="V92" s="7">
        <v>0</v>
      </c>
      <c r="W92" s="7">
        <v>0</v>
      </c>
      <c r="X92" s="7">
        <v>1.238926552449111E-2</v>
      </c>
      <c r="Y92" s="7">
        <v>0</v>
      </c>
      <c r="Z92" s="7">
        <v>0</v>
      </c>
      <c r="AA92" s="11">
        <v>5.9079946776062972E-2</v>
      </c>
      <c r="AC92" s="10"/>
      <c r="AN92" s="98"/>
      <c r="AO92" s="157"/>
      <c r="AZ92" s="98"/>
    </row>
    <row r="93" spans="1:52" x14ac:dyDescent="0.2">
      <c r="A93" s="3" t="s">
        <v>46</v>
      </c>
      <c r="B93" s="1" t="s">
        <v>71</v>
      </c>
      <c r="C93" s="14">
        <v>115.8019</v>
      </c>
      <c r="D93" s="10">
        <v>115.8019</v>
      </c>
      <c r="E93" s="7">
        <v>115.8019</v>
      </c>
      <c r="F93" s="7">
        <v>115.8019</v>
      </c>
      <c r="G93" s="7">
        <v>115.8019</v>
      </c>
      <c r="H93" s="7">
        <v>115.8019</v>
      </c>
      <c r="I93" s="7">
        <v>115.80200000000001</v>
      </c>
      <c r="J93" s="7">
        <v>115.80200000000001</v>
      </c>
      <c r="K93" s="7">
        <v>115.80200000000001</v>
      </c>
      <c r="L93" s="7">
        <v>116.64570000000001</v>
      </c>
      <c r="M93" s="7">
        <v>116.64579999999999</v>
      </c>
      <c r="N93" s="7">
        <v>116.64579999999999</v>
      </c>
      <c r="O93" s="7">
        <v>117.4837</v>
      </c>
      <c r="P93" s="10">
        <v>0</v>
      </c>
      <c r="Q93" s="7">
        <v>0</v>
      </c>
      <c r="R93" s="7">
        <v>0</v>
      </c>
      <c r="S93" s="7">
        <v>0</v>
      </c>
      <c r="T93" s="7">
        <v>0</v>
      </c>
      <c r="U93" s="7">
        <v>8.6354368972633134E-5</v>
      </c>
      <c r="V93" s="7">
        <v>0</v>
      </c>
      <c r="W93" s="7">
        <v>0</v>
      </c>
      <c r="X93" s="7">
        <v>0.72857118184487168</v>
      </c>
      <c r="Y93" s="7">
        <v>8.5729692555412505E-5</v>
      </c>
      <c r="Z93" s="7">
        <v>0</v>
      </c>
      <c r="AA93" s="11">
        <v>0.71832847817924417</v>
      </c>
      <c r="AC93" s="10"/>
      <c r="AN93" s="98"/>
      <c r="AO93" s="157"/>
      <c r="AZ93" s="98"/>
    </row>
    <row r="94" spans="1:52" x14ac:dyDescent="0.2">
      <c r="A94" s="56" t="s">
        <v>47</v>
      </c>
      <c r="B94" s="48" t="s">
        <v>48</v>
      </c>
      <c r="C94" s="26">
        <v>99.503680000000003</v>
      </c>
      <c r="D94" s="21">
        <v>99.974230000000006</v>
      </c>
      <c r="E94" s="20">
        <v>99.955960000000005</v>
      </c>
      <c r="F94" s="20">
        <v>99.486000000000004</v>
      </c>
      <c r="G94" s="20">
        <v>99.682860000000005</v>
      </c>
      <c r="H94" s="20">
        <v>100.5962</v>
      </c>
      <c r="I94" s="20">
        <v>101.1889</v>
      </c>
      <c r="J94" s="20">
        <v>101.5421</v>
      </c>
      <c r="K94" s="20">
        <v>102.4923</v>
      </c>
      <c r="L94" s="20">
        <v>103.14660000000001</v>
      </c>
      <c r="M94" s="20">
        <v>102.9144</v>
      </c>
      <c r="N94" s="20">
        <v>102.0998</v>
      </c>
      <c r="O94" s="20">
        <v>101.8257</v>
      </c>
      <c r="P94" s="21">
        <v>0.47289708280136261</v>
      </c>
      <c r="Q94" s="20">
        <v>-1.8274709392611593E-2</v>
      </c>
      <c r="R94" s="20">
        <v>-0.47016706157391747</v>
      </c>
      <c r="S94" s="20">
        <v>0.19787708823352121</v>
      </c>
      <c r="T94" s="20">
        <v>0.91624578187262173</v>
      </c>
      <c r="U94" s="20">
        <v>0.58918726552295997</v>
      </c>
      <c r="V94" s="20">
        <v>0.34905014285163793</v>
      </c>
      <c r="W94" s="20">
        <v>0.93576949856266045</v>
      </c>
      <c r="X94" s="20">
        <v>0.63838942047354419</v>
      </c>
      <c r="Y94" s="20">
        <v>-0.22511648469266651</v>
      </c>
      <c r="Z94" s="20">
        <v>-0.79153160296323799</v>
      </c>
      <c r="AA94" s="19">
        <v>-0.26846281775283032</v>
      </c>
      <c r="AB94" s="7">
        <f>(AB73/AB78)*100</f>
        <v>101.25411159924609</v>
      </c>
      <c r="AC94" s="10"/>
      <c r="AN94" s="98"/>
      <c r="AO94" s="157"/>
      <c r="AZ94" s="98"/>
    </row>
    <row r="95" spans="1:52" x14ac:dyDescent="0.2">
      <c r="A95" s="56"/>
      <c r="B95" s="48" t="s">
        <v>73</v>
      </c>
      <c r="C95" s="26">
        <v>107.4847</v>
      </c>
      <c r="D95" s="21">
        <v>107.7547</v>
      </c>
      <c r="E95" s="20">
        <v>107.247</v>
      </c>
      <c r="F95" s="20">
        <v>106.89960000000001</v>
      </c>
      <c r="G95" s="20">
        <v>107.7281</v>
      </c>
      <c r="H95" s="20">
        <v>109.29130000000001</v>
      </c>
      <c r="I95" s="20">
        <v>110.4166</v>
      </c>
      <c r="J95" s="20">
        <v>111.3319</v>
      </c>
      <c r="K95" s="20">
        <v>112.4936</v>
      </c>
      <c r="L95" s="20">
        <v>112.4628</v>
      </c>
      <c r="M95" s="20">
        <v>111.99299999999999</v>
      </c>
      <c r="N95" s="20">
        <v>111.0865</v>
      </c>
      <c r="O95" s="20">
        <v>110.4691</v>
      </c>
      <c r="P95" s="21">
        <v>0.25119854267630276</v>
      </c>
      <c r="Q95" s="20">
        <v>-0.47116274278523329</v>
      </c>
      <c r="R95" s="20">
        <v>-0.32392514475928769</v>
      </c>
      <c r="S95" s="20">
        <v>0.77502628634718096</v>
      </c>
      <c r="T95" s="20">
        <v>1.4510605867921267</v>
      </c>
      <c r="U95" s="20">
        <v>1.0296336487899729</v>
      </c>
      <c r="V95" s="20">
        <v>0.82895144389521314</v>
      </c>
      <c r="W95" s="20">
        <v>1.0434565474944704</v>
      </c>
      <c r="X95" s="20">
        <v>-2.7379335357744151E-2</v>
      </c>
      <c r="Y95" s="20">
        <v>-0.41773813207567873</v>
      </c>
      <c r="Z95" s="20">
        <v>-0.8094255890993135</v>
      </c>
      <c r="AA95" s="19">
        <v>-0.55578310595797287</v>
      </c>
      <c r="AB95" s="7">
        <f>(AB73/AB87)*100</f>
        <v>109.93935162384199</v>
      </c>
      <c r="AC95" s="10"/>
      <c r="AN95" s="98"/>
      <c r="AO95" s="157"/>
      <c r="AZ95" s="98"/>
    </row>
    <row r="96" spans="1:52" ht="18" customHeight="1" x14ac:dyDescent="0.2">
      <c r="B96" s="22" t="s">
        <v>62</v>
      </c>
      <c r="C96" s="27"/>
      <c r="D96" s="24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4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5"/>
      <c r="AC96" s="10"/>
      <c r="AN96" s="98"/>
      <c r="AO96" s="157"/>
      <c r="AZ96" s="98"/>
    </row>
    <row r="97" spans="1:52" x14ac:dyDescent="0.2">
      <c r="A97" s="56" t="s">
        <v>14</v>
      </c>
      <c r="B97" s="48" t="s">
        <v>15</v>
      </c>
      <c r="C97" s="26">
        <v>135.68989999999999</v>
      </c>
      <c r="D97" s="21">
        <v>136.3964</v>
      </c>
      <c r="E97" s="20">
        <v>137.86969999999999</v>
      </c>
      <c r="F97" s="20">
        <v>136.5686</v>
      </c>
      <c r="G97" s="20">
        <v>137.40639999999999</v>
      </c>
      <c r="H97" s="20">
        <v>138.83869999999999</v>
      </c>
      <c r="I97" s="20">
        <v>140.4041</v>
      </c>
      <c r="J97" s="20">
        <v>139.2388</v>
      </c>
      <c r="K97" s="20">
        <v>139.98230000000001</v>
      </c>
      <c r="L97" s="20">
        <v>139.8098</v>
      </c>
      <c r="M97" s="20">
        <v>139.8064</v>
      </c>
      <c r="N97" s="20">
        <v>141.87479999999999</v>
      </c>
      <c r="O97" s="20">
        <v>141.93459999999999</v>
      </c>
      <c r="P97" s="21">
        <v>0.52067250399624843</v>
      </c>
      <c r="Q97" s="20">
        <v>1.0801604734435766</v>
      </c>
      <c r="R97" s="20">
        <v>-0.94371714742252366</v>
      </c>
      <c r="S97" s="20">
        <v>0.61346458849251373</v>
      </c>
      <c r="T97" s="20">
        <v>1.0423823053365766</v>
      </c>
      <c r="U97" s="20">
        <v>1.127495431749225</v>
      </c>
      <c r="V97" s="20">
        <v>-0.82996151821777431</v>
      </c>
      <c r="W97" s="20">
        <v>0.53397472543573454</v>
      </c>
      <c r="X97" s="20">
        <v>-0.12322986549014669</v>
      </c>
      <c r="Y97" s="20">
        <v>-2.4318753048778994E-3</v>
      </c>
      <c r="Z97" s="20">
        <v>1.4794744732716076</v>
      </c>
      <c r="AA97" s="19">
        <v>4.2149839153955204E-2</v>
      </c>
      <c r="AB97" s="7">
        <f>AVERAGE(D97:O97)</f>
        <v>139.17755</v>
      </c>
      <c r="AC97" s="10"/>
      <c r="AN97" s="98"/>
      <c r="AO97" s="157"/>
      <c r="AZ97" s="98"/>
    </row>
    <row r="98" spans="1:52" x14ac:dyDescent="0.2">
      <c r="A98" s="3" t="s">
        <v>16</v>
      </c>
      <c r="B98" s="1" t="s">
        <v>77</v>
      </c>
      <c r="C98" s="14">
        <v>147.41290000000001</v>
      </c>
      <c r="D98" s="10">
        <v>147.56440000000001</v>
      </c>
      <c r="E98" s="7">
        <v>149.6831</v>
      </c>
      <c r="F98" s="7">
        <v>148.08940000000001</v>
      </c>
      <c r="G98" s="7">
        <v>149.13929999999999</v>
      </c>
      <c r="H98" s="7">
        <v>149.6867</v>
      </c>
      <c r="I98" s="7">
        <v>152.96010000000001</v>
      </c>
      <c r="J98" s="7">
        <v>152.33160000000001</v>
      </c>
      <c r="K98" s="7">
        <v>152.76</v>
      </c>
      <c r="L98" s="7">
        <v>153.52889999999999</v>
      </c>
      <c r="M98" s="7">
        <v>153.9854</v>
      </c>
      <c r="N98" s="7">
        <v>156.54650000000001</v>
      </c>
      <c r="O98" s="7">
        <v>157.11330000000001</v>
      </c>
      <c r="P98" s="10">
        <v>0.10277255246996608</v>
      </c>
      <c r="Q98" s="7">
        <v>1.4357799035539667</v>
      </c>
      <c r="R98" s="7">
        <v>-1.0647160567892995</v>
      </c>
      <c r="S98" s="7">
        <v>0.70896363953124231</v>
      </c>
      <c r="T98" s="7">
        <v>0.36703940544176511</v>
      </c>
      <c r="U98" s="7">
        <v>2.1868342344376681</v>
      </c>
      <c r="V98" s="7">
        <v>-0.41089146777493113</v>
      </c>
      <c r="W98" s="7">
        <v>0.28122858290727737</v>
      </c>
      <c r="X98" s="7">
        <v>0.50333857030636431</v>
      </c>
      <c r="Y98" s="7">
        <v>0.29733815587814771</v>
      </c>
      <c r="Z98" s="7">
        <v>1.6632096289648308</v>
      </c>
      <c r="AA98" s="11">
        <v>0.36206494555930702</v>
      </c>
      <c r="AC98" s="10"/>
      <c r="AN98" s="98"/>
      <c r="AO98" s="157"/>
      <c r="AZ98" s="98"/>
    </row>
    <row r="99" spans="1:52" x14ac:dyDescent="0.2">
      <c r="A99" s="3" t="s">
        <v>18</v>
      </c>
      <c r="B99" s="1" t="s">
        <v>61</v>
      </c>
      <c r="C99" s="14">
        <v>123.2363</v>
      </c>
      <c r="D99" s="10">
        <v>124.5325</v>
      </c>
      <c r="E99" s="7">
        <v>125.3201</v>
      </c>
      <c r="F99" s="7">
        <v>124.32980000000001</v>
      </c>
      <c r="G99" s="7">
        <v>124.94240000000001</v>
      </c>
      <c r="H99" s="7">
        <v>127.3147</v>
      </c>
      <c r="I99" s="7">
        <v>127.0655</v>
      </c>
      <c r="J99" s="7">
        <v>125.33</v>
      </c>
      <c r="K99" s="7">
        <v>126.4083</v>
      </c>
      <c r="L99" s="7">
        <v>125.23560000000001</v>
      </c>
      <c r="M99" s="7">
        <v>124.7437</v>
      </c>
      <c r="N99" s="7">
        <v>126.2886</v>
      </c>
      <c r="O99" s="7">
        <v>125.8099</v>
      </c>
      <c r="P99" s="10">
        <v>1.0518004841106061</v>
      </c>
      <c r="Q99" s="7">
        <v>0.63244534559251409</v>
      </c>
      <c r="R99" s="7">
        <v>-0.79021641380751428</v>
      </c>
      <c r="S99" s="7">
        <v>0.49272177707999243</v>
      </c>
      <c r="T99" s="7">
        <v>1.8987149278387443</v>
      </c>
      <c r="U99" s="7">
        <v>-0.19573544924506112</v>
      </c>
      <c r="V99" s="7">
        <v>-1.3658310084169203</v>
      </c>
      <c r="W99" s="7">
        <v>0.86036862682518056</v>
      </c>
      <c r="X99" s="7">
        <v>-0.92770806980237208</v>
      </c>
      <c r="Y99" s="7">
        <v>-0.39277968884247061</v>
      </c>
      <c r="Z99" s="7">
        <v>1.238459337024634</v>
      </c>
      <c r="AA99" s="11">
        <v>-0.37905242436768122</v>
      </c>
      <c r="AC99" s="10"/>
      <c r="AN99" s="98"/>
      <c r="AO99" s="157"/>
      <c r="AZ99" s="98"/>
    </row>
    <row r="100" spans="1:52" x14ac:dyDescent="0.2">
      <c r="A100" s="56" t="s">
        <v>20</v>
      </c>
      <c r="B100" s="48" t="s">
        <v>21</v>
      </c>
      <c r="C100" s="26">
        <v>129.1396</v>
      </c>
      <c r="D100" s="21">
        <v>129.49930000000001</v>
      </c>
      <c r="E100" s="20">
        <v>129.55009999999999</v>
      </c>
      <c r="F100" s="20">
        <v>129.9554</v>
      </c>
      <c r="G100" s="20">
        <v>130.57040000000001</v>
      </c>
      <c r="H100" s="20">
        <v>131.38460000000001</v>
      </c>
      <c r="I100" s="20">
        <v>132.08029999999999</v>
      </c>
      <c r="J100" s="20">
        <v>132.74100000000001</v>
      </c>
      <c r="K100" s="20">
        <v>133.10310000000001</v>
      </c>
      <c r="L100" s="20">
        <v>132.45740000000001</v>
      </c>
      <c r="M100" s="20">
        <v>132.34229999999999</v>
      </c>
      <c r="N100" s="20">
        <v>132.5522</v>
      </c>
      <c r="O100" s="20">
        <v>132.40530000000001</v>
      </c>
      <c r="P100" s="21">
        <v>0.27853578607956325</v>
      </c>
      <c r="Q100" s="20">
        <v>3.922801127108879E-2</v>
      </c>
      <c r="R100" s="20">
        <v>0.31285193913398068</v>
      </c>
      <c r="S100" s="20">
        <v>0.47323928055318143</v>
      </c>
      <c r="T100" s="20">
        <v>0.62357165176793483</v>
      </c>
      <c r="U100" s="20">
        <v>0.52951411352623368</v>
      </c>
      <c r="V100" s="20">
        <v>0.50022599888099883</v>
      </c>
      <c r="W100" s="20">
        <v>0.27278685560602833</v>
      </c>
      <c r="X100" s="20">
        <v>-0.48511266829999072</v>
      </c>
      <c r="Y100" s="20">
        <v>-8.6895862367834795E-2</v>
      </c>
      <c r="Z100" s="20">
        <v>0.1586038628616887</v>
      </c>
      <c r="AA100" s="19">
        <v>-0.11082426395034413</v>
      </c>
      <c r="AB100" s="7">
        <f>AVERAGE(D100:O100)</f>
        <v>131.55345</v>
      </c>
      <c r="AC100" s="10"/>
      <c r="AN100" s="98"/>
      <c r="AO100" s="157"/>
      <c r="AZ100" s="98"/>
    </row>
    <row r="101" spans="1:52" x14ac:dyDescent="0.2">
      <c r="A101" s="56" t="s">
        <v>22</v>
      </c>
      <c r="B101" s="48" t="s">
        <v>23</v>
      </c>
      <c r="C101" s="26">
        <v>136.3158</v>
      </c>
      <c r="D101" s="21">
        <v>136.9349</v>
      </c>
      <c r="E101" s="20">
        <v>136.60659999999999</v>
      </c>
      <c r="F101" s="20">
        <v>137.06460000000001</v>
      </c>
      <c r="G101" s="20">
        <v>138.00120000000001</v>
      </c>
      <c r="H101" s="20">
        <v>139.22630000000001</v>
      </c>
      <c r="I101" s="20">
        <v>140.27950000000001</v>
      </c>
      <c r="J101" s="20">
        <v>141.24619999999999</v>
      </c>
      <c r="K101" s="20">
        <v>141.8348</v>
      </c>
      <c r="L101" s="20">
        <v>140.77019999999999</v>
      </c>
      <c r="M101" s="20">
        <v>140.5067</v>
      </c>
      <c r="N101" s="20">
        <v>140.852</v>
      </c>
      <c r="O101" s="20">
        <v>140.47130000000001</v>
      </c>
      <c r="P101" s="21">
        <v>0.45416598809529279</v>
      </c>
      <c r="Q101" s="20">
        <v>-0.23974896100264648</v>
      </c>
      <c r="R101" s="20">
        <v>0.33526930616824285</v>
      </c>
      <c r="S101" s="20">
        <v>0.68332742371115407</v>
      </c>
      <c r="T101" s="20">
        <v>0.88774590365880701</v>
      </c>
      <c r="U101" s="20">
        <v>0.75646627109964415</v>
      </c>
      <c r="V101" s="20">
        <v>0.68912421273241953</v>
      </c>
      <c r="W101" s="20">
        <v>0.41671917545393355</v>
      </c>
      <c r="X101" s="20">
        <v>-0.75059153324854888</v>
      </c>
      <c r="Y101" s="20">
        <v>-0.18718450353838628</v>
      </c>
      <c r="Z101" s="20">
        <v>0.24575340535362999</v>
      </c>
      <c r="AA101" s="19">
        <v>-0.27028370204185265</v>
      </c>
      <c r="AC101" s="10"/>
      <c r="AN101" s="98"/>
      <c r="AO101" s="157"/>
      <c r="AZ101" s="98"/>
    </row>
    <row r="102" spans="1:52" x14ac:dyDescent="0.2">
      <c r="A102" s="3" t="s">
        <v>24</v>
      </c>
      <c r="B102" s="1" t="s">
        <v>25</v>
      </c>
      <c r="C102" s="14">
        <v>139.33670000000001</v>
      </c>
      <c r="D102" s="10">
        <v>140.0772</v>
      </c>
      <c r="E102" s="7">
        <v>139.21379999999999</v>
      </c>
      <c r="F102" s="7">
        <v>139.94239999999999</v>
      </c>
      <c r="G102" s="7">
        <v>141.81979999999999</v>
      </c>
      <c r="H102" s="7">
        <v>143.8382</v>
      </c>
      <c r="I102" s="7">
        <v>145.73249999999999</v>
      </c>
      <c r="J102" s="7">
        <v>147.38509999999999</v>
      </c>
      <c r="K102" s="7">
        <v>148.37629999999999</v>
      </c>
      <c r="L102" s="7">
        <v>145.96360000000001</v>
      </c>
      <c r="M102" s="7">
        <v>145.24279999999999</v>
      </c>
      <c r="N102" s="7">
        <v>145.7604</v>
      </c>
      <c r="O102" s="7">
        <v>144.6619</v>
      </c>
      <c r="P102" s="10">
        <v>0.53144648897239366</v>
      </c>
      <c r="Q102" s="7">
        <v>-0.61637439925984583</v>
      </c>
      <c r="R102" s="7">
        <v>0.52336765464343349</v>
      </c>
      <c r="S102" s="7">
        <v>1.3415519528034352</v>
      </c>
      <c r="T102" s="7">
        <v>1.4232145299880654</v>
      </c>
      <c r="U102" s="7">
        <v>1.3169658685940084</v>
      </c>
      <c r="V102" s="7">
        <v>1.1339955054637827</v>
      </c>
      <c r="W102" s="7">
        <v>0.67252388470747193</v>
      </c>
      <c r="X102" s="7">
        <v>-1.6260683141444914</v>
      </c>
      <c r="Y102" s="7">
        <v>-0.49382174733976508</v>
      </c>
      <c r="Z102" s="7">
        <v>0.3563687838571109</v>
      </c>
      <c r="AA102" s="11">
        <v>-0.75363404600975392</v>
      </c>
      <c r="AC102" s="10"/>
      <c r="AN102" s="98"/>
      <c r="AO102" s="157"/>
      <c r="AZ102" s="98"/>
    </row>
    <row r="103" spans="1:52" x14ac:dyDescent="0.2">
      <c r="A103" s="3" t="s">
        <v>26</v>
      </c>
      <c r="B103" s="1" t="s">
        <v>67</v>
      </c>
      <c r="C103" s="14">
        <v>143.69540000000001</v>
      </c>
      <c r="D103" s="10">
        <v>144.70830000000001</v>
      </c>
      <c r="E103" s="7">
        <v>145.02279999999999</v>
      </c>
      <c r="F103" s="7">
        <v>145.2475</v>
      </c>
      <c r="G103" s="7">
        <v>145.31290000000001</v>
      </c>
      <c r="H103" s="7">
        <v>145.5864</v>
      </c>
      <c r="I103" s="7">
        <v>146.01009999999999</v>
      </c>
      <c r="J103" s="7">
        <v>146.21039999999999</v>
      </c>
      <c r="K103" s="7">
        <v>146.67070000000001</v>
      </c>
      <c r="L103" s="7">
        <v>146.74770000000001</v>
      </c>
      <c r="M103" s="7">
        <v>146.74619999999999</v>
      </c>
      <c r="N103" s="7">
        <v>147.06729999999999</v>
      </c>
      <c r="O103" s="7">
        <v>147.3819</v>
      </c>
      <c r="P103" s="10">
        <v>0.70489382401942013</v>
      </c>
      <c r="Q103" s="7">
        <v>0.21733376730980955</v>
      </c>
      <c r="R103" s="7">
        <v>0.15494115408060855</v>
      </c>
      <c r="S103" s="7">
        <v>4.5026592540326683E-2</v>
      </c>
      <c r="T103" s="7">
        <v>0.1882145356675039</v>
      </c>
      <c r="U103" s="7">
        <v>0.29102993136721333</v>
      </c>
      <c r="V103" s="7">
        <v>0.13718229081412767</v>
      </c>
      <c r="W103" s="7">
        <v>0.31482028638182918</v>
      </c>
      <c r="X103" s="7">
        <v>5.2498556289700793E-2</v>
      </c>
      <c r="Y103" s="7">
        <v>-1.0221625279451555E-3</v>
      </c>
      <c r="Z103" s="7">
        <v>0.21881316177182189</v>
      </c>
      <c r="AA103" s="11">
        <v>0.21391566990079566</v>
      </c>
      <c r="AC103" s="10"/>
      <c r="AN103" s="98"/>
      <c r="AO103" s="157"/>
      <c r="AZ103" s="98"/>
    </row>
    <row r="104" spans="1:52" x14ac:dyDescent="0.2">
      <c r="A104" s="3" t="s">
        <v>27</v>
      </c>
      <c r="B104" s="1" t="s">
        <v>28</v>
      </c>
      <c r="C104" s="14">
        <v>125.95489999999999</v>
      </c>
      <c r="D104" s="10">
        <v>126.5757</v>
      </c>
      <c r="E104" s="7">
        <v>126.676</v>
      </c>
      <c r="F104" s="7">
        <v>126.87220000000001</v>
      </c>
      <c r="G104" s="7">
        <v>126.98650000000001</v>
      </c>
      <c r="H104" s="7">
        <v>127.29430000000001</v>
      </c>
      <c r="I104" s="7">
        <v>127.4273</v>
      </c>
      <c r="J104" s="7">
        <v>127.9234</v>
      </c>
      <c r="K104" s="7">
        <v>128.02930000000001</v>
      </c>
      <c r="L104" s="7">
        <v>128.3777</v>
      </c>
      <c r="M104" s="7">
        <v>128.68219999999999</v>
      </c>
      <c r="N104" s="7">
        <v>128.8373</v>
      </c>
      <c r="O104" s="7">
        <v>129.3493</v>
      </c>
      <c r="P104" s="10">
        <v>0.49287483059412751</v>
      </c>
      <c r="Q104" s="7">
        <v>7.9241118160914198E-2</v>
      </c>
      <c r="R104" s="7">
        <v>0.15488332438662777</v>
      </c>
      <c r="S104" s="7">
        <v>9.0090658158367282E-2</v>
      </c>
      <c r="T104" s="7">
        <v>0.24238797037480384</v>
      </c>
      <c r="U104" s="7">
        <v>0.10448229025179882</v>
      </c>
      <c r="V104" s="7">
        <v>0.38932002796888771</v>
      </c>
      <c r="W104" s="7">
        <v>8.2783915999735336E-2</v>
      </c>
      <c r="X104" s="7">
        <v>0.27212520883891267</v>
      </c>
      <c r="Y104" s="7">
        <v>0.23719072704993954</v>
      </c>
      <c r="Z104" s="7">
        <v>0.12052949048120445</v>
      </c>
      <c r="AA104" s="11">
        <v>0.39740044226322691</v>
      </c>
      <c r="AC104" s="10"/>
      <c r="AN104" s="98"/>
      <c r="AO104" s="157"/>
      <c r="AZ104" s="98"/>
    </row>
    <row r="105" spans="1:52" x14ac:dyDescent="0.2">
      <c r="A105" s="3" t="s">
        <v>29</v>
      </c>
      <c r="B105" s="1" t="s">
        <v>30</v>
      </c>
      <c r="C105" s="14">
        <v>138.5386</v>
      </c>
      <c r="D105" s="10">
        <v>138.5549</v>
      </c>
      <c r="E105" s="7">
        <v>138.53149999999999</v>
      </c>
      <c r="F105" s="7">
        <v>138.96709999999999</v>
      </c>
      <c r="G105" s="7">
        <v>138.89109999999999</v>
      </c>
      <c r="H105" s="7">
        <v>141.4041</v>
      </c>
      <c r="I105" s="7">
        <v>141.8434</v>
      </c>
      <c r="J105" s="7">
        <v>142.0607</v>
      </c>
      <c r="K105" s="7">
        <v>142.10480000000001</v>
      </c>
      <c r="L105" s="7">
        <v>142.28909999999999</v>
      </c>
      <c r="M105" s="7">
        <v>142.5686</v>
      </c>
      <c r="N105" s="7">
        <v>142.7628</v>
      </c>
      <c r="O105" s="7">
        <v>142.51730000000001</v>
      </c>
      <c r="P105" s="10">
        <v>1.176567397100959E-2</v>
      </c>
      <c r="Q105" s="7">
        <v>-1.688861238397878E-2</v>
      </c>
      <c r="R105" s="7">
        <v>0.3144411198896957</v>
      </c>
      <c r="S105" s="7">
        <v>-5.4689203415767766E-2</v>
      </c>
      <c r="T105" s="7">
        <v>1.8093311954473723</v>
      </c>
      <c r="U105" s="7">
        <v>0.31066991692603174</v>
      </c>
      <c r="V105" s="7">
        <v>0.15319711738437919</v>
      </c>
      <c r="W105" s="7">
        <v>3.104306820958538E-2</v>
      </c>
      <c r="X105" s="7">
        <v>0.12969301529573879</v>
      </c>
      <c r="Y105" s="7">
        <v>0.1964310688591136</v>
      </c>
      <c r="Z105" s="7">
        <v>0.13621512731414565</v>
      </c>
      <c r="AA105" s="11">
        <v>-0.17196356473814797</v>
      </c>
      <c r="AC105" s="10"/>
      <c r="AN105" s="98"/>
      <c r="AO105" s="157"/>
      <c r="AZ105" s="98"/>
    </row>
    <row r="106" spans="1:52" x14ac:dyDescent="0.2">
      <c r="A106" s="3" t="s">
        <v>31</v>
      </c>
      <c r="B106" s="1" t="s">
        <v>32</v>
      </c>
      <c r="C106" s="14">
        <v>133.17330000000001</v>
      </c>
      <c r="D106" s="10">
        <v>133.45949999999999</v>
      </c>
      <c r="E106" s="7">
        <v>133.60409999999999</v>
      </c>
      <c r="F106" s="7">
        <v>133.90870000000001</v>
      </c>
      <c r="G106" s="7">
        <v>133.9616</v>
      </c>
      <c r="H106" s="7">
        <v>134.054</v>
      </c>
      <c r="I106" s="7">
        <v>134.2217</v>
      </c>
      <c r="J106" s="7">
        <v>134.9075</v>
      </c>
      <c r="K106" s="7">
        <v>135.05260000000001</v>
      </c>
      <c r="L106" s="7">
        <v>135.22550000000001</v>
      </c>
      <c r="M106" s="7">
        <v>135.3963</v>
      </c>
      <c r="N106" s="7">
        <v>135.41569999999999</v>
      </c>
      <c r="O106" s="7">
        <v>135.82900000000001</v>
      </c>
      <c r="P106" s="10">
        <v>0.21490794325888116</v>
      </c>
      <c r="Q106" s="7">
        <v>0.10834747620064288</v>
      </c>
      <c r="R106" s="7">
        <v>0.22798701536855681</v>
      </c>
      <c r="S106" s="7">
        <v>3.9504528085175905E-2</v>
      </c>
      <c r="T106" s="7">
        <v>6.8974989847835358E-2</v>
      </c>
      <c r="U106" s="7">
        <v>0.12509884076565891</v>
      </c>
      <c r="V106" s="7">
        <v>0.51094569656024358</v>
      </c>
      <c r="W106" s="7">
        <v>0.10755517669515302</v>
      </c>
      <c r="X106" s="7">
        <v>0.12802419205553872</v>
      </c>
      <c r="Y106" s="7">
        <v>0.12630753814922896</v>
      </c>
      <c r="Z106" s="7">
        <v>1.4328308823793792E-2</v>
      </c>
      <c r="AA106" s="11">
        <v>0.30520833256411251</v>
      </c>
      <c r="AC106" s="10"/>
      <c r="AN106" s="98"/>
      <c r="AO106" s="157"/>
      <c r="AZ106" s="98"/>
    </row>
    <row r="107" spans="1:52" x14ac:dyDescent="0.2">
      <c r="A107" s="3" t="s">
        <v>33</v>
      </c>
      <c r="B107" s="1" t="s">
        <v>68</v>
      </c>
      <c r="C107" s="14">
        <v>112.41200000000001</v>
      </c>
      <c r="D107" s="10">
        <v>112.4316</v>
      </c>
      <c r="E107" s="7">
        <v>112.6652</v>
      </c>
      <c r="F107" s="7">
        <v>112.6589</v>
      </c>
      <c r="G107" s="7">
        <v>112.6414</v>
      </c>
      <c r="H107" s="7">
        <v>112.6414</v>
      </c>
      <c r="I107" s="7">
        <v>112.5491</v>
      </c>
      <c r="J107" s="7">
        <v>113.04819999999999</v>
      </c>
      <c r="K107" s="7">
        <v>113.0518</v>
      </c>
      <c r="L107" s="7">
        <v>113.3167</v>
      </c>
      <c r="M107" s="7">
        <v>113.4187</v>
      </c>
      <c r="N107" s="7">
        <v>113.48099999999999</v>
      </c>
      <c r="O107" s="7">
        <v>113.8965</v>
      </c>
      <c r="P107" s="10">
        <v>1.7435860940110445E-2</v>
      </c>
      <c r="Q107" s="7">
        <v>0.20777076907203632</v>
      </c>
      <c r="R107" s="7">
        <v>-5.5917887688443062E-3</v>
      </c>
      <c r="S107" s="7">
        <v>-1.5533615187080909E-2</v>
      </c>
      <c r="T107" s="7">
        <v>0</v>
      </c>
      <c r="U107" s="7">
        <v>-8.1941453142458015E-2</v>
      </c>
      <c r="V107" s="7">
        <v>0.44345090276154903</v>
      </c>
      <c r="W107" s="7">
        <v>3.1844823712414887E-3</v>
      </c>
      <c r="X107" s="7">
        <v>0.2343173660215912</v>
      </c>
      <c r="Y107" s="7">
        <v>9.0013210762406481E-2</v>
      </c>
      <c r="Z107" s="7">
        <v>5.4929213612916888E-2</v>
      </c>
      <c r="AA107" s="11">
        <v>0.3661405874111161</v>
      </c>
      <c r="AC107" s="10"/>
      <c r="AN107" s="98"/>
      <c r="AO107" s="157"/>
      <c r="AZ107" s="98"/>
    </row>
    <row r="108" spans="1:52" x14ac:dyDescent="0.2">
      <c r="A108" s="3" t="s">
        <v>34</v>
      </c>
      <c r="B108" s="1" t="s">
        <v>35</v>
      </c>
      <c r="C108" s="14">
        <v>128.4418</v>
      </c>
      <c r="D108" s="10">
        <v>128.00489999999999</v>
      </c>
      <c r="E108" s="7">
        <v>128.10400000000001</v>
      </c>
      <c r="F108" s="7">
        <v>128.11519999999999</v>
      </c>
      <c r="G108" s="7">
        <v>128.17840000000001</v>
      </c>
      <c r="H108" s="7">
        <v>128.3184</v>
      </c>
      <c r="I108" s="7">
        <v>128.5497</v>
      </c>
      <c r="J108" s="7">
        <v>128.64449999999999</v>
      </c>
      <c r="K108" s="7">
        <v>128.70599999999999</v>
      </c>
      <c r="L108" s="7">
        <v>128.82419999999999</v>
      </c>
      <c r="M108" s="7">
        <v>129.0214</v>
      </c>
      <c r="N108" s="7">
        <v>129.02850000000001</v>
      </c>
      <c r="O108" s="7">
        <v>129.04750000000001</v>
      </c>
      <c r="P108" s="10">
        <v>-0.34015406199540066</v>
      </c>
      <c r="Q108" s="7">
        <v>7.741891130731815E-2</v>
      </c>
      <c r="R108" s="7">
        <v>8.7428963966573216E-3</v>
      </c>
      <c r="S108" s="7">
        <v>4.9330602457806134E-2</v>
      </c>
      <c r="T108" s="7">
        <v>0.10922277076323807</v>
      </c>
      <c r="U108" s="7">
        <v>0.1802547413309428</v>
      </c>
      <c r="V108" s="7">
        <v>7.3745796372914313E-2</v>
      </c>
      <c r="W108" s="7">
        <v>4.7806163497075456E-2</v>
      </c>
      <c r="X108" s="7">
        <v>9.1837210386463447E-2</v>
      </c>
      <c r="Y108" s="7">
        <v>0.15307682873249698</v>
      </c>
      <c r="Z108" s="7">
        <v>5.5029630743491558E-3</v>
      </c>
      <c r="AA108" s="11">
        <v>1.4725428878120304E-2</v>
      </c>
      <c r="AC108" s="10"/>
      <c r="AN108" s="98"/>
      <c r="AO108" s="157"/>
      <c r="AZ108" s="98"/>
    </row>
    <row r="109" spans="1:52" x14ac:dyDescent="0.2">
      <c r="A109" s="56" t="s">
        <v>36</v>
      </c>
      <c r="B109" s="48" t="s">
        <v>37</v>
      </c>
      <c r="C109" s="26">
        <v>116.5549</v>
      </c>
      <c r="D109" s="21">
        <v>116.476</v>
      </c>
      <c r="E109" s="20">
        <v>117.1772</v>
      </c>
      <c r="F109" s="20">
        <v>117.482</v>
      </c>
      <c r="G109" s="20">
        <v>117.53879999999999</v>
      </c>
      <c r="H109" s="20">
        <v>117.642</v>
      </c>
      <c r="I109" s="20">
        <v>117.717</v>
      </c>
      <c r="J109" s="20">
        <v>117.85039999999999</v>
      </c>
      <c r="K109" s="20">
        <v>117.8176</v>
      </c>
      <c r="L109" s="20">
        <v>117.9021</v>
      </c>
      <c r="M109" s="20">
        <v>118.0419</v>
      </c>
      <c r="N109" s="20">
        <v>118.01739999999999</v>
      </c>
      <c r="O109" s="20">
        <v>118.2771</v>
      </c>
      <c r="P109" s="21">
        <v>-6.7693421726589278E-2</v>
      </c>
      <c r="Q109" s="20">
        <v>0.60201243174559571</v>
      </c>
      <c r="R109" s="20">
        <v>0.260118862713907</v>
      </c>
      <c r="S109" s="20">
        <v>4.8347832008303844E-2</v>
      </c>
      <c r="T109" s="20">
        <v>8.7800794290907411E-2</v>
      </c>
      <c r="U109" s="20">
        <v>6.3752741367881241E-2</v>
      </c>
      <c r="V109" s="20">
        <v>0.11332262969664078</v>
      </c>
      <c r="W109" s="20">
        <v>-2.7831895352068904E-2</v>
      </c>
      <c r="X109" s="20">
        <v>7.1721033190292091E-2</v>
      </c>
      <c r="Y109" s="20">
        <v>0.11857295162681065</v>
      </c>
      <c r="Z109" s="20">
        <v>-2.0755341959086814E-2</v>
      </c>
      <c r="AA109" s="19">
        <v>0.22005229737310719</v>
      </c>
      <c r="AB109" s="7">
        <f>AVERAGE(D109:O109)</f>
        <v>117.661625</v>
      </c>
      <c r="AC109" s="10"/>
      <c r="AN109" s="98"/>
      <c r="AO109" s="157"/>
      <c r="AZ109" s="98"/>
    </row>
    <row r="110" spans="1:52" x14ac:dyDescent="0.2">
      <c r="A110" s="3" t="s">
        <v>38</v>
      </c>
      <c r="B110" s="1" t="s">
        <v>39</v>
      </c>
      <c r="C110" s="14">
        <v>110.7129</v>
      </c>
      <c r="D110" s="10">
        <v>111.01560000000001</v>
      </c>
      <c r="E110" s="7">
        <v>111.38339999999999</v>
      </c>
      <c r="F110" s="7">
        <v>111.9575</v>
      </c>
      <c r="G110" s="7">
        <v>111.3858</v>
      </c>
      <c r="H110" s="7">
        <v>112.16719999999999</v>
      </c>
      <c r="I110" s="7">
        <v>112.16719999999999</v>
      </c>
      <c r="J110" s="7">
        <v>112.37050000000001</v>
      </c>
      <c r="K110" s="7">
        <v>112.04940000000001</v>
      </c>
      <c r="L110" s="7">
        <v>112.4629</v>
      </c>
      <c r="M110" s="7">
        <v>112.23560000000001</v>
      </c>
      <c r="N110" s="7">
        <v>111.5784</v>
      </c>
      <c r="O110" s="7">
        <v>111.5784</v>
      </c>
      <c r="P110" s="10">
        <v>0.27340987364616187</v>
      </c>
      <c r="Q110" s="7">
        <v>0.33130478959712717</v>
      </c>
      <c r="R110" s="7">
        <v>0.51542689485147819</v>
      </c>
      <c r="S110" s="7">
        <v>-0.51064019828952301</v>
      </c>
      <c r="T110" s="7">
        <v>0.70152568819363936</v>
      </c>
      <c r="U110" s="7">
        <v>0</v>
      </c>
      <c r="V110" s="7">
        <v>0.18124728084503572</v>
      </c>
      <c r="W110" s="7">
        <v>-0.28575115355008768</v>
      </c>
      <c r="X110" s="7">
        <v>0.36903365836854019</v>
      </c>
      <c r="Y110" s="7">
        <v>-0.20211109619261072</v>
      </c>
      <c r="Z110" s="7">
        <v>-0.58555395970619228</v>
      </c>
      <c r="AA110" s="11">
        <v>0</v>
      </c>
      <c r="AC110" s="10"/>
      <c r="AN110" s="98"/>
      <c r="AO110" s="157"/>
      <c r="AZ110" s="98"/>
    </row>
    <row r="111" spans="1:52" x14ac:dyDescent="0.2">
      <c r="A111" s="3" t="s">
        <v>40</v>
      </c>
      <c r="B111" s="1" t="s">
        <v>78</v>
      </c>
      <c r="C111" s="14">
        <v>112.43129999999999</v>
      </c>
      <c r="D111" s="10">
        <v>112.5701</v>
      </c>
      <c r="E111" s="7">
        <v>112.94889999999999</v>
      </c>
      <c r="F111" s="7">
        <v>112.54900000000001</v>
      </c>
      <c r="G111" s="7">
        <v>113.1983</v>
      </c>
      <c r="H111" s="7">
        <v>113.1708</v>
      </c>
      <c r="I111" s="7">
        <v>113.4248</v>
      </c>
      <c r="J111" s="7">
        <v>114.11109999999999</v>
      </c>
      <c r="K111" s="7">
        <v>114.1514</v>
      </c>
      <c r="L111" s="7">
        <v>114.1514</v>
      </c>
      <c r="M111" s="7">
        <v>114.5428</v>
      </c>
      <c r="N111" s="7">
        <v>115.09229999999999</v>
      </c>
      <c r="O111" s="7">
        <v>115.9845</v>
      </c>
      <c r="P111" s="10">
        <v>0.12345316651146378</v>
      </c>
      <c r="Q111" s="7">
        <v>0.33650143332909738</v>
      </c>
      <c r="R111" s="7">
        <v>-0.35405391287563509</v>
      </c>
      <c r="S111" s="7">
        <v>0.57690428169063834</v>
      </c>
      <c r="T111" s="7">
        <v>-2.429365105306653E-2</v>
      </c>
      <c r="U111" s="7">
        <v>0.22443951973477688</v>
      </c>
      <c r="V111" s="7">
        <v>0.60507049604670993</v>
      </c>
      <c r="W111" s="7">
        <v>3.5316459135002642E-2</v>
      </c>
      <c r="X111" s="7">
        <v>0</v>
      </c>
      <c r="Y111" s="7">
        <v>0.34287796733110976</v>
      </c>
      <c r="Z111" s="7">
        <v>0.47973333985199834</v>
      </c>
      <c r="AA111" s="11">
        <v>0.77520390156422503</v>
      </c>
      <c r="AC111" s="10"/>
      <c r="AN111" s="98"/>
      <c r="AO111" s="157"/>
      <c r="AZ111" s="98"/>
    </row>
    <row r="112" spans="1:52" x14ac:dyDescent="0.2">
      <c r="A112" s="3" t="s">
        <v>41</v>
      </c>
      <c r="B112" s="1" t="s">
        <v>70</v>
      </c>
      <c r="C112" s="14">
        <v>107.80159999999999</v>
      </c>
      <c r="D112" s="10">
        <v>107.70359999999999</v>
      </c>
      <c r="E112" s="7">
        <v>107.70359999999999</v>
      </c>
      <c r="F112" s="7">
        <v>107.6724</v>
      </c>
      <c r="G112" s="7">
        <v>107.8343</v>
      </c>
      <c r="H112" s="7">
        <v>107.8343</v>
      </c>
      <c r="I112" s="7">
        <v>107.9028</v>
      </c>
      <c r="J112" s="7">
        <v>107.8883</v>
      </c>
      <c r="K112" s="7">
        <v>107.8883</v>
      </c>
      <c r="L112" s="7">
        <v>107.95950000000001</v>
      </c>
      <c r="M112" s="7">
        <v>107.88379999999999</v>
      </c>
      <c r="N112" s="7">
        <v>107.88379999999999</v>
      </c>
      <c r="O112" s="7">
        <v>107.88379999999999</v>
      </c>
      <c r="P112" s="10">
        <v>-9.0907741629065786E-2</v>
      </c>
      <c r="Q112" s="7">
        <v>0</v>
      </c>
      <c r="R112" s="7">
        <v>-2.8968391028710596E-2</v>
      </c>
      <c r="S112" s="7">
        <v>0.15036351005457557</v>
      </c>
      <c r="T112" s="7">
        <v>0</v>
      </c>
      <c r="U112" s="7">
        <v>6.352338727102623E-2</v>
      </c>
      <c r="V112" s="7">
        <v>-1.3438020144053892E-2</v>
      </c>
      <c r="W112" s="7">
        <v>0</v>
      </c>
      <c r="X112" s="7">
        <v>6.5994181018706008E-2</v>
      </c>
      <c r="Y112" s="7">
        <v>-7.0118887175294312E-2</v>
      </c>
      <c r="Z112" s="7">
        <v>0</v>
      </c>
      <c r="AA112" s="11">
        <v>0</v>
      </c>
      <c r="AC112" s="10"/>
      <c r="AN112" s="98"/>
      <c r="AO112" s="157"/>
      <c r="AZ112" s="98"/>
    </row>
    <row r="113" spans="1:52" x14ac:dyDescent="0.2">
      <c r="A113" s="3" t="s">
        <v>42</v>
      </c>
      <c r="B113" s="1" t="s">
        <v>43</v>
      </c>
      <c r="C113" s="14">
        <v>134.42779999999999</v>
      </c>
      <c r="D113" s="10">
        <v>134.18129999999999</v>
      </c>
      <c r="E113" s="7">
        <v>135.0615</v>
      </c>
      <c r="F113" s="7">
        <v>135.32990000000001</v>
      </c>
      <c r="G113" s="7">
        <v>135.4683</v>
      </c>
      <c r="H113" s="7">
        <v>135.61359999999999</v>
      </c>
      <c r="I113" s="7">
        <v>135.81549999999999</v>
      </c>
      <c r="J113" s="7">
        <v>135.83879999999999</v>
      </c>
      <c r="K113" s="7">
        <v>135.83879999999999</v>
      </c>
      <c r="L113" s="7">
        <v>135.85769999999999</v>
      </c>
      <c r="M113" s="7">
        <v>135.92150000000001</v>
      </c>
      <c r="N113" s="7">
        <v>135.7645</v>
      </c>
      <c r="O113" s="7">
        <v>135.81129999999999</v>
      </c>
      <c r="P113" s="10">
        <v>-0.18336980892345001</v>
      </c>
      <c r="Q113" s="7">
        <v>0.65597814300502544</v>
      </c>
      <c r="R113" s="7">
        <v>0.19872428486283211</v>
      </c>
      <c r="S113" s="7">
        <v>0.10226860435128533</v>
      </c>
      <c r="T113" s="7">
        <v>0.10725756505395859</v>
      </c>
      <c r="U113" s="7">
        <v>0.14887887350530837</v>
      </c>
      <c r="V113" s="7">
        <v>1.7155626566927998E-2</v>
      </c>
      <c r="W113" s="7">
        <v>0</v>
      </c>
      <c r="X113" s="7">
        <v>1.3913550473062291E-2</v>
      </c>
      <c r="Y113" s="7">
        <v>4.6960901001573511E-2</v>
      </c>
      <c r="Z113" s="7">
        <v>-0.11550784828008127</v>
      </c>
      <c r="AA113" s="11">
        <v>3.4471456087556328E-2</v>
      </c>
      <c r="AC113" s="10"/>
      <c r="AN113" s="98"/>
      <c r="AO113" s="157"/>
      <c r="AZ113" s="98"/>
    </row>
    <row r="114" spans="1:52" x14ac:dyDescent="0.2">
      <c r="A114" s="3" t="s">
        <v>44</v>
      </c>
      <c r="B114" s="1" t="s">
        <v>45</v>
      </c>
      <c r="C114" s="14">
        <v>118.9937</v>
      </c>
      <c r="D114" s="10">
        <v>119.30119999999999</v>
      </c>
      <c r="E114" s="7">
        <v>120.4252</v>
      </c>
      <c r="F114" s="7">
        <v>121.03959999999999</v>
      </c>
      <c r="G114" s="7">
        <v>121.0371</v>
      </c>
      <c r="H114" s="7">
        <v>121.0371</v>
      </c>
      <c r="I114" s="7">
        <v>121.0371</v>
      </c>
      <c r="J114" s="7">
        <v>121.0371</v>
      </c>
      <c r="K114" s="7">
        <v>121.0371</v>
      </c>
      <c r="L114" s="7">
        <v>121.0372</v>
      </c>
      <c r="M114" s="7">
        <v>121.3293</v>
      </c>
      <c r="N114" s="7">
        <v>121.4181</v>
      </c>
      <c r="O114" s="7">
        <v>121.7984</v>
      </c>
      <c r="P114" s="10">
        <v>0.25841704224676626</v>
      </c>
      <c r="Q114" s="7">
        <v>0.94215313844287363</v>
      </c>
      <c r="R114" s="7">
        <v>0.51019221890433986</v>
      </c>
      <c r="S114" s="7">
        <v>-2.065439740380608E-3</v>
      </c>
      <c r="T114" s="7">
        <v>0</v>
      </c>
      <c r="U114" s="7">
        <v>0</v>
      </c>
      <c r="V114" s="7">
        <v>0</v>
      </c>
      <c r="W114" s="7">
        <v>0</v>
      </c>
      <c r="X114" s="7">
        <v>8.2619296069816331E-5</v>
      </c>
      <c r="Y114" s="7">
        <v>0.24133076442614745</v>
      </c>
      <c r="Z114" s="7">
        <v>7.3189246126032212E-2</v>
      </c>
      <c r="AA114" s="11">
        <v>0.31321524550294016</v>
      </c>
      <c r="AC114" s="10"/>
      <c r="AN114" s="98"/>
      <c r="AO114" s="157"/>
      <c r="AZ114" s="98"/>
    </row>
    <row r="115" spans="1:52" x14ac:dyDescent="0.2">
      <c r="A115" s="3" t="s">
        <v>46</v>
      </c>
      <c r="B115" s="1" t="s">
        <v>71</v>
      </c>
      <c r="C115" s="14">
        <v>109.3167</v>
      </c>
      <c r="D115" s="10">
        <v>109.7709</v>
      </c>
      <c r="E115" s="7">
        <v>109.7709</v>
      </c>
      <c r="F115" s="7">
        <v>109.7709</v>
      </c>
      <c r="G115" s="7">
        <v>109.7709</v>
      </c>
      <c r="H115" s="7">
        <v>109.771</v>
      </c>
      <c r="I115" s="7">
        <v>109.771</v>
      </c>
      <c r="J115" s="7">
        <v>109.771</v>
      </c>
      <c r="K115" s="7">
        <v>109.771</v>
      </c>
      <c r="L115" s="7">
        <v>109.9696</v>
      </c>
      <c r="M115" s="7">
        <v>109.9697</v>
      </c>
      <c r="N115" s="7">
        <v>109.9697</v>
      </c>
      <c r="O115" s="7">
        <v>109.9697</v>
      </c>
      <c r="P115" s="10">
        <v>0.41549003949076418</v>
      </c>
      <c r="Q115" s="7">
        <v>0</v>
      </c>
      <c r="R115" s="7">
        <v>0</v>
      </c>
      <c r="S115" s="7">
        <v>0</v>
      </c>
      <c r="T115" s="7">
        <v>9.1098824919281566E-5</v>
      </c>
      <c r="U115" s="7">
        <v>0</v>
      </c>
      <c r="V115" s="7">
        <v>0</v>
      </c>
      <c r="W115" s="7">
        <v>0</v>
      </c>
      <c r="X115" s="7">
        <v>0.18092210146577783</v>
      </c>
      <c r="Y115" s="7">
        <v>9.0934221824322047E-5</v>
      </c>
      <c r="Z115" s="7">
        <v>0</v>
      </c>
      <c r="AA115" s="11">
        <v>0</v>
      </c>
      <c r="AC115" s="10"/>
      <c r="AN115" s="98"/>
      <c r="AO115" s="157"/>
      <c r="AZ115" s="98"/>
    </row>
    <row r="116" spans="1:52" x14ac:dyDescent="0.2">
      <c r="A116" s="56" t="s">
        <v>47</v>
      </c>
      <c r="B116" s="48" t="s">
        <v>48</v>
      </c>
      <c r="C116" s="26">
        <v>105.0723</v>
      </c>
      <c r="D116" s="21">
        <v>105.32599999999999</v>
      </c>
      <c r="E116" s="20">
        <v>106.42189999999999</v>
      </c>
      <c r="F116" s="20">
        <v>105.08880000000001</v>
      </c>
      <c r="G116" s="20">
        <v>105.2355</v>
      </c>
      <c r="H116" s="20">
        <v>105.6735</v>
      </c>
      <c r="I116" s="20">
        <v>106.3021</v>
      </c>
      <c r="J116" s="20">
        <v>104.8951</v>
      </c>
      <c r="K116" s="20">
        <v>105.16840000000001</v>
      </c>
      <c r="L116" s="20">
        <v>105.55070000000001</v>
      </c>
      <c r="M116" s="20">
        <v>105.64</v>
      </c>
      <c r="N116" s="20">
        <v>107.0331</v>
      </c>
      <c r="O116" s="20">
        <v>107.19710000000001</v>
      </c>
      <c r="P116" s="21">
        <v>0.24145279012641291</v>
      </c>
      <c r="Q116" s="20">
        <v>1.0404838311528022</v>
      </c>
      <c r="R116" s="20">
        <v>-1.2526557033843482</v>
      </c>
      <c r="S116" s="20">
        <v>0.13959622719071452</v>
      </c>
      <c r="T116" s="20">
        <v>0.41620935900908185</v>
      </c>
      <c r="U116" s="20">
        <v>0.59485112161515574</v>
      </c>
      <c r="V116" s="20">
        <v>-1.323586269697397</v>
      </c>
      <c r="W116" s="20">
        <v>0.26054601215881967</v>
      </c>
      <c r="X116" s="20">
        <v>0.36351223371278896</v>
      </c>
      <c r="Y116" s="20">
        <v>8.4603891779016505E-2</v>
      </c>
      <c r="Z116" s="20">
        <v>1.3187239681938698</v>
      </c>
      <c r="AA116" s="19">
        <v>0.15322362895216662</v>
      </c>
      <c r="AB116" s="7">
        <f>(AB97/AB100)*100</f>
        <v>105.79543904017721</v>
      </c>
      <c r="AC116" s="10"/>
      <c r="AN116" s="98"/>
      <c r="AO116" s="157"/>
      <c r="AZ116" s="98"/>
    </row>
    <row r="117" spans="1:52" x14ac:dyDescent="0.2">
      <c r="A117" s="56"/>
      <c r="B117" s="48" t="s">
        <v>73</v>
      </c>
      <c r="C117" s="26">
        <v>116.41719999999999</v>
      </c>
      <c r="D117" s="21">
        <v>117.1027</v>
      </c>
      <c r="E117" s="20">
        <v>117.6592</v>
      </c>
      <c r="F117" s="20">
        <v>116.24639999999999</v>
      </c>
      <c r="G117" s="20">
        <v>116.90309999999999</v>
      </c>
      <c r="H117" s="20">
        <v>118.018</v>
      </c>
      <c r="I117" s="20">
        <v>119.27249999999999</v>
      </c>
      <c r="J117" s="20">
        <v>118.14879999999999</v>
      </c>
      <c r="K117" s="20">
        <v>118.8128</v>
      </c>
      <c r="L117" s="20">
        <v>118.5812</v>
      </c>
      <c r="M117" s="20">
        <v>118.4379</v>
      </c>
      <c r="N117" s="20">
        <v>120.2152</v>
      </c>
      <c r="O117" s="20">
        <v>120.0018</v>
      </c>
      <c r="P117" s="21">
        <v>0.5888305164528993</v>
      </c>
      <c r="Q117" s="20">
        <v>0.47522388467558796</v>
      </c>
      <c r="R117" s="20">
        <v>-1.200756081972344</v>
      </c>
      <c r="S117" s="20">
        <v>0.56492072012552708</v>
      </c>
      <c r="T117" s="20">
        <v>0.95369583869033914</v>
      </c>
      <c r="U117" s="20">
        <v>1.0629734447287642</v>
      </c>
      <c r="V117" s="20">
        <v>-0.94212831960426713</v>
      </c>
      <c r="W117" s="20">
        <v>0.56200316888533908</v>
      </c>
      <c r="X117" s="20">
        <v>-0.19492849255299113</v>
      </c>
      <c r="Y117" s="20">
        <v>-0.12084546285582912</v>
      </c>
      <c r="Z117" s="20">
        <v>1.5006176232439083</v>
      </c>
      <c r="AA117" s="19">
        <v>-0.1775149897849797</v>
      </c>
      <c r="AB117" s="7">
        <f>(AB97/AB109)*100</f>
        <v>118.28627218092561</v>
      </c>
      <c r="AC117" s="10"/>
      <c r="AN117" s="98"/>
      <c r="AO117" s="157"/>
      <c r="AZ117" s="98"/>
    </row>
    <row r="118" spans="1:52" ht="24" customHeight="1" x14ac:dyDescent="0.2">
      <c r="A118" s="56"/>
      <c r="B118" s="22" t="s">
        <v>82</v>
      </c>
      <c r="C118" s="27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4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5"/>
      <c r="AB118" s="7"/>
      <c r="AC118" s="10"/>
      <c r="AN118" s="98"/>
      <c r="AO118" s="157"/>
      <c r="AZ118" s="98"/>
    </row>
    <row r="119" spans="1:52" x14ac:dyDescent="0.2">
      <c r="A119" s="49"/>
      <c r="B119" s="48" t="s">
        <v>15</v>
      </c>
      <c r="C119" s="26">
        <v>147.41290000000001</v>
      </c>
      <c r="D119" s="20">
        <v>147.56440000000001</v>
      </c>
      <c r="E119" s="20">
        <v>149.6831</v>
      </c>
      <c r="F119" s="20">
        <v>148.08940000000001</v>
      </c>
      <c r="G119" s="20">
        <v>149.13929999999999</v>
      </c>
      <c r="H119" s="20">
        <v>149.6867</v>
      </c>
      <c r="I119" s="20">
        <v>152.96010000000001</v>
      </c>
      <c r="J119" s="20">
        <v>152.33160000000001</v>
      </c>
      <c r="K119" s="20">
        <v>152.76</v>
      </c>
      <c r="L119" s="20">
        <v>153.52889999999999</v>
      </c>
      <c r="M119" s="20">
        <v>153.9854</v>
      </c>
      <c r="N119" s="20">
        <v>156.54650000000001</v>
      </c>
      <c r="O119" s="20">
        <v>157.11330000000001</v>
      </c>
      <c r="P119" s="21">
        <v>0.10277255246996608</v>
      </c>
      <c r="Q119" s="20">
        <v>1.4357799035539667</v>
      </c>
      <c r="R119" s="20">
        <v>-1.0647160567892995</v>
      </c>
      <c r="S119" s="20">
        <v>0.70896363953124231</v>
      </c>
      <c r="T119" s="20">
        <v>0.36703940544176511</v>
      </c>
      <c r="U119" s="20">
        <v>2.1868342344376681</v>
      </c>
      <c r="V119" s="20">
        <v>-0.41089146777493113</v>
      </c>
      <c r="W119" s="20">
        <v>0.28122858290727737</v>
      </c>
      <c r="X119" s="20">
        <v>0.50333857030636431</v>
      </c>
      <c r="Y119" s="20">
        <v>0.29733815587814771</v>
      </c>
      <c r="Z119" s="20">
        <v>1.6632096289648308</v>
      </c>
      <c r="AA119" s="19">
        <v>0.36206494555930702</v>
      </c>
      <c r="AB119" s="14">
        <f>AVERAGE(D119:O119)</f>
        <v>151.94905833333334</v>
      </c>
      <c r="AC119" s="10"/>
      <c r="AN119" s="98"/>
      <c r="AO119" s="157"/>
      <c r="AZ119" s="98"/>
    </row>
    <row r="120" spans="1:52" x14ac:dyDescent="0.2">
      <c r="A120" s="57"/>
      <c r="B120" s="1" t="s">
        <v>79</v>
      </c>
      <c r="C120" s="14">
        <v>144.3074</v>
      </c>
      <c r="D120" s="7">
        <v>141.40549999999999</v>
      </c>
      <c r="E120" s="7">
        <v>142.00569999999999</v>
      </c>
      <c r="F120" s="7">
        <v>144.85570000000001</v>
      </c>
      <c r="G120" s="7">
        <v>147.0838</v>
      </c>
      <c r="H120" s="7">
        <v>151.12860000000001</v>
      </c>
      <c r="I120" s="7">
        <v>148.26769999999999</v>
      </c>
      <c r="J120" s="7">
        <v>149.48519999999999</v>
      </c>
      <c r="K120" s="7">
        <v>149.99019999999999</v>
      </c>
      <c r="L120" s="7">
        <v>150.9418</v>
      </c>
      <c r="M120" s="7">
        <v>150.1002</v>
      </c>
      <c r="N120" s="7">
        <v>152.0369</v>
      </c>
      <c r="O120" s="7">
        <v>150.06710000000001</v>
      </c>
      <c r="P120" s="10">
        <v>-2.0109155871424553</v>
      </c>
      <c r="Q120" s="7">
        <v>0.42445307997213755</v>
      </c>
      <c r="R120" s="7">
        <v>2.0069616923827867</v>
      </c>
      <c r="S120" s="7">
        <v>1.5381514155121154</v>
      </c>
      <c r="T120" s="7">
        <v>2.7499969405196287</v>
      </c>
      <c r="U120" s="7">
        <v>-1.8930235574206435</v>
      </c>
      <c r="V120" s="7">
        <v>0.82114985259770079</v>
      </c>
      <c r="W120" s="7">
        <v>0.33782608579310558</v>
      </c>
      <c r="X120" s="7">
        <v>0.63444145017475373</v>
      </c>
      <c r="Y120" s="7">
        <v>-0.55756589625935271</v>
      </c>
      <c r="Z120" s="7">
        <v>1.2902714320167474</v>
      </c>
      <c r="AA120" s="11">
        <v>-1.2956065270996659</v>
      </c>
      <c r="AB120" s="176"/>
      <c r="AC120" s="10"/>
      <c r="AN120" s="98"/>
      <c r="AO120" s="157"/>
      <c r="AZ120" s="98"/>
    </row>
    <row r="121" spans="1:52" x14ac:dyDescent="0.2">
      <c r="A121" s="57"/>
      <c r="B121" s="1" t="s">
        <v>80</v>
      </c>
      <c r="C121" s="14">
        <v>147.60059999999999</v>
      </c>
      <c r="D121" s="7">
        <v>147.93680000000001</v>
      </c>
      <c r="E121" s="7">
        <v>150.1473</v>
      </c>
      <c r="F121" s="7">
        <v>148.28489999999999</v>
      </c>
      <c r="G121" s="7">
        <v>149.26349999999999</v>
      </c>
      <c r="H121" s="7">
        <v>149.59950000000001</v>
      </c>
      <c r="I121" s="7">
        <v>153.2439</v>
      </c>
      <c r="J121" s="7">
        <v>152.50370000000001</v>
      </c>
      <c r="K121" s="7">
        <v>152.92750000000001</v>
      </c>
      <c r="L121" s="7">
        <v>153.68530000000001</v>
      </c>
      <c r="M121" s="7">
        <v>154.22030000000001</v>
      </c>
      <c r="N121" s="7">
        <v>156.8192</v>
      </c>
      <c r="O121" s="7">
        <v>157.5394</v>
      </c>
      <c r="P121" s="10">
        <v>0.2277768518556289</v>
      </c>
      <c r="Q121" s="7">
        <v>1.4942191530437294</v>
      </c>
      <c r="R121" s="7">
        <v>-1.2403819449300839</v>
      </c>
      <c r="S121" s="7">
        <v>0.65994582051173123</v>
      </c>
      <c r="T121" s="7">
        <v>0.22510526686029256</v>
      </c>
      <c r="U121" s="7">
        <v>2.4361043987446416</v>
      </c>
      <c r="V121" s="7">
        <v>-0.48302085760019642</v>
      </c>
      <c r="W121" s="7">
        <v>0.27789489697627007</v>
      </c>
      <c r="X121" s="7">
        <v>0.49552892710598362</v>
      </c>
      <c r="Y121" s="7">
        <v>0.34811397056191873</v>
      </c>
      <c r="Z121" s="7">
        <v>1.6851867101801681</v>
      </c>
      <c r="AA121" s="11">
        <v>0.45925498918500129</v>
      </c>
      <c r="AB121" s="176"/>
      <c r="AC121" s="10"/>
      <c r="AN121" s="98"/>
      <c r="AO121" s="157"/>
      <c r="AZ121" s="98"/>
    </row>
    <row r="122" spans="1:52" x14ac:dyDescent="0.2">
      <c r="A122" s="49"/>
      <c r="B122" s="48" t="s">
        <v>21</v>
      </c>
      <c r="C122" s="26">
        <v>130.02690000000001</v>
      </c>
      <c r="D122" s="20">
        <v>130.25069999999999</v>
      </c>
      <c r="E122" s="20">
        <v>130.3938</v>
      </c>
      <c r="F122" s="20">
        <v>130.9015</v>
      </c>
      <c r="G122" s="20">
        <v>131.52529999999999</v>
      </c>
      <c r="H122" s="20">
        <v>132.31120000000001</v>
      </c>
      <c r="I122" s="20">
        <v>133.00620000000001</v>
      </c>
      <c r="J122" s="20">
        <v>133.6328</v>
      </c>
      <c r="K122" s="20">
        <v>134.0068</v>
      </c>
      <c r="L122" s="20">
        <v>133.3186</v>
      </c>
      <c r="M122" s="20">
        <v>133.2296</v>
      </c>
      <c r="N122" s="20">
        <v>133.42840000000001</v>
      </c>
      <c r="O122" s="20">
        <v>133.2698</v>
      </c>
      <c r="P122" s="21">
        <v>0.17211823091989648</v>
      </c>
      <c r="Q122" s="20">
        <v>0.10986505254866501</v>
      </c>
      <c r="R122" s="20">
        <v>0.38935900326549255</v>
      </c>
      <c r="S122" s="20">
        <v>0.47654152167850528</v>
      </c>
      <c r="T122" s="20">
        <v>0.5975276239628623</v>
      </c>
      <c r="U122" s="20">
        <v>0.52527677173209297</v>
      </c>
      <c r="V122" s="20">
        <v>0.47110585822314766</v>
      </c>
      <c r="W122" s="20">
        <v>0.27987140881579614</v>
      </c>
      <c r="X122" s="20">
        <v>-0.51355602850004245</v>
      </c>
      <c r="Y122" s="20">
        <v>-6.6757376690123243E-2</v>
      </c>
      <c r="Z122" s="20">
        <v>0.14921609011811612</v>
      </c>
      <c r="AA122" s="19">
        <v>-0.11886524907741303</v>
      </c>
      <c r="AB122" s="14">
        <f>AVERAGE(D122:O122)</f>
        <v>132.43955833333334</v>
      </c>
      <c r="AC122" s="10"/>
      <c r="AN122" s="98"/>
      <c r="AO122" s="157"/>
      <c r="AZ122" s="98"/>
    </row>
    <row r="123" spans="1:52" x14ac:dyDescent="0.2">
      <c r="A123" s="49"/>
      <c r="B123" s="48" t="s">
        <v>23</v>
      </c>
      <c r="C123" s="26">
        <v>136.37389999999999</v>
      </c>
      <c r="D123" s="20">
        <v>137.00139999999999</v>
      </c>
      <c r="E123" s="20">
        <v>136.6541</v>
      </c>
      <c r="F123" s="20">
        <v>137.12299999999999</v>
      </c>
      <c r="G123" s="20">
        <v>138.09350000000001</v>
      </c>
      <c r="H123" s="20">
        <v>139.3433</v>
      </c>
      <c r="I123" s="20">
        <v>140.4238</v>
      </c>
      <c r="J123" s="20">
        <v>141.41909999999999</v>
      </c>
      <c r="K123" s="20">
        <v>142.01920000000001</v>
      </c>
      <c r="L123" s="20">
        <v>140.91329999999999</v>
      </c>
      <c r="M123" s="20">
        <v>140.63650000000001</v>
      </c>
      <c r="N123" s="20">
        <v>140.9863</v>
      </c>
      <c r="O123" s="20">
        <v>140.58359999999999</v>
      </c>
      <c r="P123" s="21">
        <v>0.46013203406223463</v>
      </c>
      <c r="Q123" s="20">
        <v>-0.25350105911325721</v>
      </c>
      <c r="R123" s="20">
        <v>0.34312911211591224</v>
      </c>
      <c r="S123" s="20">
        <v>0.7077587275657734</v>
      </c>
      <c r="T123" s="20">
        <v>0.90503897721470827</v>
      </c>
      <c r="U123" s="20">
        <v>0.77542300203884995</v>
      </c>
      <c r="V123" s="20">
        <v>0.70878298408103613</v>
      </c>
      <c r="W123" s="20">
        <v>0.42434154933812063</v>
      </c>
      <c r="X123" s="20">
        <v>-0.77869752822155003</v>
      </c>
      <c r="Y123" s="20">
        <v>-0.19643284203831732</v>
      </c>
      <c r="Z123" s="20">
        <v>0.24872632638041164</v>
      </c>
      <c r="AA123" s="19">
        <v>-0.28563058963885857</v>
      </c>
      <c r="AB123" s="176"/>
      <c r="AC123" s="10"/>
      <c r="AN123" s="98"/>
      <c r="AO123" s="157"/>
      <c r="AZ123" s="98"/>
    </row>
    <row r="124" spans="1:52" x14ac:dyDescent="0.2">
      <c r="A124" s="57"/>
      <c r="B124" s="1" t="s">
        <v>25</v>
      </c>
      <c r="C124" s="14">
        <v>139.27449999999999</v>
      </c>
      <c r="D124" s="7">
        <v>140.01339999999999</v>
      </c>
      <c r="E124" s="7">
        <v>139.1491</v>
      </c>
      <c r="F124" s="7">
        <v>139.8793</v>
      </c>
      <c r="G124" s="7">
        <v>141.75899999999999</v>
      </c>
      <c r="H124" s="7">
        <v>143.7758</v>
      </c>
      <c r="I124" s="7">
        <v>145.6686</v>
      </c>
      <c r="J124" s="7">
        <v>147.32570000000001</v>
      </c>
      <c r="K124" s="7">
        <v>148.315</v>
      </c>
      <c r="L124" s="7">
        <v>145.90799999999999</v>
      </c>
      <c r="M124" s="7">
        <v>145.18819999999999</v>
      </c>
      <c r="N124" s="7">
        <v>145.7022</v>
      </c>
      <c r="O124" s="7">
        <v>144.6035</v>
      </c>
      <c r="P124" s="10">
        <v>0.53053502256335583</v>
      </c>
      <c r="Q124" s="7">
        <v>-0.6172980586143797</v>
      </c>
      <c r="R124" s="7">
        <v>0.52476085005220763</v>
      </c>
      <c r="S124" s="7">
        <v>1.3438014059263848</v>
      </c>
      <c r="T124" s="7">
        <v>1.4226962661982787</v>
      </c>
      <c r="U124" s="7">
        <v>1.3164941527016327</v>
      </c>
      <c r="V124" s="7">
        <v>1.1375821556601864</v>
      </c>
      <c r="W124" s="7">
        <v>0.67150537889858031</v>
      </c>
      <c r="X124" s="7">
        <v>-1.6228972120149752</v>
      </c>
      <c r="Y124" s="7">
        <v>-0.49332456068206831</v>
      </c>
      <c r="Z124" s="7">
        <v>0.35402326084351898</v>
      </c>
      <c r="AA124" s="11">
        <v>-0.75407234756922537</v>
      </c>
      <c r="AB124" s="176"/>
      <c r="AC124" s="10"/>
      <c r="AN124" s="98"/>
      <c r="AO124" s="157"/>
      <c r="AZ124" s="98"/>
    </row>
    <row r="125" spans="1:52" x14ac:dyDescent="0.2">
      <c r="A125" s="57"/>
      <c r="B125" s="1" t="s">
        <v>67</v>
      </c>
      <c r="C125" s="14">
        <v>143.73339999999999</v>
      </c>
      <c r="D125" s="7">
        <v>144.74809999999999</v>
      </c>
      <c r="E125" s="7">
        <v>145.0626</v>
      </c>
      <c r="F125" s="7">
        <v>145.2877</v>
      </c>
      <c r="G125" s="7">
        <v>145.3535</v>
      </c>
      <c r="H125" s="7">
        <v>145.62700000000001</v>
      </c>
      <c r="I125" s="7">
        <v>146.05080000000001</v>
      </c>
      <c r="J125" s="7">
        <v>146.25110000000001</v>
      </c>
      <c r="K125" s="7">
        <v>146.71129999999999</v>
      </c>
      <c r="L125" s="7">
        <v>146.78870000000001</v>
      </c>
      <c r="M125" s="7">
        <v>146.78720000000001</v>
      </c>
      <c r="N125" s="7">
        <v>147.10820000000001</v>
      </c>
      <c r="O125" s="7">
        <v>147.4237</v>
      </c>
      <c r="P125" s="10">
        <v>0.70595978387765468</v>
      </c>
      <c r="Q125" s="7">
        <v>0.21727400912344244</v>
      </c>
      <c r="R125" s="7">
        <v>0.15517438678198078</v>
      </c>
      <c r="S125" s="7">
        <v>4.528944982954225E-2</v>
      </c>
      <c r="T125" s="7">
        <v>0.18816196376421121</v>
      </c>
      <c r="U125" s="7">
        <v>0.29101746242111692</v>
      </c>
      <c r="V125" s="7">
        <v>0.13714406220301331</v>
      </c>
      <c r="W125" s="7">
        <v>0.31466429996081136</v>
      </c>
      <c r="X125" s="7">
        <v>5.2756672458093866E-2</v>
      </c>
      <c r="Y125" s="7">
        <v>-1.021877024589053E-3</v>
      </c>
      <c r="Z125" s="7">
        <v>0.21868391794379752</v>
      </c>
      <c r="AA125" s="11">
        <v>0.21446799022759158</v>
      </c>
      <c r="AB125" s="176"/>
      <c r="AC125" s="10"/>
      <c r="AN125" s="98"/>
      <c r="AO125" s="157"/>
      <c r="AZ125" s="98"/>
    </row>
    <row r="126" spans="1:52" x14ac:dyDescent="0.2">
      <c r="A126" s="57"/>
      <c r="B126" s="1" t="s">
        <v>28</v>
      </c>
      <c r="C126" s="14">
        <v>126.13420000000001</v>
      </c>
      <c r="D126" s="7">
        <v>126.7586</v>
      </c>
      <c r="E126" s="7">
        <v>126.86150000000001</v>
      </c>
      <c r="F126" s="7">
        <v>127.059</v>
      </c>
      <c r="G126" s="7">
        <v>127.1748</v>
      </c>
      <c r="H126" s="7">
        <v>127.4807</v>
      </c>
      <c r="I126" s="7">
        <v>127.619</v>
      </c>
      <c r="J126" s="7">
        <v>128.1215</v>
      </c>
      <c r="K126" s="7">
        <v>128.22550000000001</v>
      </c>
      <c r="L126" s="7">
        <v>128.5677</v>
      </c>
      <c r="M126" s="7">
        <v>128.86859999999999</v>
      </c>
      <c r="N126" s="7">
        <v>129.02629999999999</v>
      </c>
      <c r="O126" s="7">
        <v>129.52979999999999</v>
      </c>
      <c r="P126" s="10">
        <v>0.49502831111625095</v>
      </c>
      <c r="Q126" s="7">
        <v>8.1177924022516279E-2</v>
      </c>
      <c r="R126" s="7">
        <v>0.15568158976520921</v>
      </c>
      <c r="S126" s="7">
        <v>9.1138762307280269E-2</v>
      </c>
      <c r="T126" s="7">
        <v>0.24053507455879158</v>
      </c>
      <c r="U126" s="7">
        <v>0.10848701019056295</v>
      </c>
      <c r="V126" s="7">
        <v>0.39375014692169485</v>
      </c>
      <c r="W126" s="7">
        <v>8.1172949114717993E-2</v>
      </c>
      <c r="X126" s="7">
        <v>0.2668735937859405</v>
      </c>
      <c r="Y126" s="7">
        <v>0.23404012049681561</v>
      </c>
      <c r="Z126" s="7">
        <v>0.12237271142854468</v>
      </c>
      <c r="AA126" s="11">
        <v>0.3902305188942119</v>
      </c>
      <c r="AB126" s="176"/>
      <c r="AC126" s="10"/>
      <c r="AN126" s="98"/>
      <c r="AO126" s="157"/>
      <c r="AZ126" s="98"/>
    </row>
    <row r="127" spans="1:52" x14ac:dyDescent="0.2">
      <c r="A127" s="57"/>
      <c r="B127" s="1" t="s">
        <v>30</v>
      </c>
      <c r="C127" s="14">
        <v>138.62280000000001</v>
      </c>
      <c r="D127" s="7">
        <v>138.6379</v>
      </c>
      <c r="E127" s="7">
        <v>138.61359999999999</v>
      </c>
      <c r="F127" s="7">
        <v>139.05070000000001</v>
      </c>
      <c r="G127" s="7">
        <v>138.97479999999999</v>
      </c>
      <c r="H127" s="7">
        <v>141.48750000000001</v>
      </c>
      <c r="I127" s="7">
        <v>141.9272</v>
      </c>
      <c r="J127" s="7">
        <v>142.14449999999999</v>
      </c>
      <c r="K127" s="7">
        <v>142.1885</v>
      </c>
      <c r="L127" s="7">
        <v>142.3706</v>
      </c>
      <c r="M127" s="7">
        <v>142.65039999999999</v>
      </c>
      <c r="N127" s="7">
        <v>142.84469999999999</v>
      </c>
      <c r="O127" s="7">
        <v>142.59909999999999</v>
      </c>
      <c r="P127" s="10">
        <v>1.0892868994126273E-2</v>
      </c>
      <c r="Q127" s="7">
        <v>-1.752767461135149E-2</v>
      </c>
      <c r="R127" s="7">
        <v>0.31533702320696899</v>
      </c>
      <c r="S127" s="7">
        <v>-5.4584406982502429E-2</v>
      </c>
      <c r="T127" s="7">
        <v>1.8080256276677669</v>
      </c>
      <c r="U127" s="7">
        <v>0.3107695026062286</v>
      </c>
      <c r="V127" s="7">
        <v>0.15310666313433541</v>
      </c>
      <c r="W127" s="7">
        <v>3.0954416104746328E-2</v>
      </c>
      <c r="X127" s="7">
        <v>0.12806942896225171</v>
      </c>
      <c r="Y127" s="7">
        <v>0.19652933962489061</v>
      </c>
      <c r="Z127" s="7">
        <v>0.13620711894253248</v>
      </c>
      <c r="AA127" s="11">
        <v>-0.17193497553636647</v>
      </c>
      <c r="AB127" s="176"/>
      <c r="AC127" s="10"/>
      <c r="AN127" s="98"/>
      <c r="AO127" s="157"/>
      <c r="AZ127" s="98"/>
    </row>
    <row r="128" spans="1:52" x14ac:dyDescent="0.2">
      <c r="A128" s="57"/>
      <c r="B128" s="1" t="s">
        <v>32</v>
      </c>
      <c r="C128" s="14">
        <v>133.17330000000001</v>
      </c>
      <c r="D128" s="7">
        <v>133.45949999999999</v>
      </c>
      <c r="E128" s="7">
        <v>133.60409999999999</v>
      </c>
      <c r="F128" s="7">
        <v>133.90870000000001</v>
      </c>
      <c r="G128" s="7">
        <v>133.9616</v>
      </c>
      <c r="H128" s="7">
        <v>134.054</v>
      </c>
      <c r="I128" s="7">
        <v>134.2217</v>
      </c>
      <c r="J128" s="7">
        <v>134.9075</v>
      </c>
      <c r="K128" s="7">
        <v>135.05260000000001</v>
      </c>
      <c r="L128" s="7">
        <v>135.22550000000001</v>
      </c>
      <c r="M128" s="7">
        <v>135.3963</v>
      </c>
      <c r="N128" s="7">
        <v>135.41569999999999</v>
      </c>
      <c r="O128" s="7">
        <v>135.82900000000001</v>
      </c>
      <c r="P128" s="10">
        <v>0.21490794325888116</v>
      </c>
      <c r="Q128" s="7">
        <v>0.10834747620064288</v>
      </c>
      <c r="R128" s="7">
        <v>0.22798701536855681</v>
      </c>
      <c r="S128" s="7">
        <v>3.9504528085175905E-2</v>
      </c>
      <c r="T128" s="7">
        <v>6.8974989847835358E-2</v>
      </c>
      <c r="U128" s="7">
        <v>0.12509884076565891</v>
      </c>
      <c r="V128" s="7">
        <v>0.51094569656024358</v>
      </c>
      <c r="W128" s="7">
        <v>0.10755517669515302</v>
      </c>
      <c r="X128" s="7">
        <v>0.12802419205553872</v>
      </c>
      <c r="Y128" s="7">
        <v>0.12630753814922896</v>
      </c>
      <c r="Z128" s="7">
        <v>1.4328308823793792E-2</v>
      </c>
      <c r="AA128" s="11">
        <v>0.30520833256411251</v>
      </c>
      <c r="AB128" s="176"/>
      <c r="AC128" s="10"/>
      <c r="AN128" s="98"/>
      <c r="AO128" s="157"/>
      <c r="AZ128" s="98"/>
    </row>
    <row r="129" spans="1:52" x14ac:dyDescent="0.2">
      <c r="A129" s="57"/>
      <c r="B129" s="1" t="s">
        <v>68</v>
      </c>
      <c r="C129" s="14">
        <v>112.3373</v>
      </c>
      <c r="D129" s="7">
        <v>112.35680000000001</v>
      </c>
      <c r="E129" s="7">
        <v>112.5904</v>
      </c>
      <c r="F129" s="7">
        <v>112.5842</v>
      </c>
      <c r="G129" s="7">
        <v>112.56659999999999</v>
      </c>
      <c r="H129" s="7">
        <v>112.56659999999999</v>
      </c>
      <c r="I129" s="7">
        <v>112.4744</v>
      </c>
      <c r="J129" s="7">
        <v>112.9729</v>
      </c>
      <c r="K129" s="7">
        <v>112.9765</v>
      </c>
      <c r="L129" s="7">
        <v>113.2413</v>
      </c>
      <c r="M129" s="7">
        <v>113.3432</v>
      </c>
      <c r="N129" s="7">
        <v>113.4055</v>
      </c>
      <c r="O129" s="7">
        <v>113.821</v>
      </c>
      <c r="P129" s="10">
        <v>1.73584374913834E-2</v>
      </c>
      <c r="Q129" s="7">
        <v>0.20790908961450982</v>
      </c>
      <c r="R129" s="7">
        <v>-5.506686182842291E-3</v>
      </c>
      <c r="S129" s="7">
        <v>-1.5632744203895051E-2</v>
      </c>
      <c r="T129" s="7">
        <v>0</v>
      </c>
      <c r="U129" s="7">
        <v>-8.1907066572137019E-2</v>
      </c>
      <c r="V129" s="7">
        <v>0.44321196645636057</v>
      </c>
      <c r="W129" s="7">
        <v>3.1866049291518774E-3</v>
      </c>
      <c r="X129" s="7">
        <v>0.23438502697463093</v>
      </c>
      <c r="Y129" s="7">
        <v>8.9984837687310679E-2</v>
      </c>
      <c r="Z129" s="7">
        <v>5.4965802977159257E-2</v>
      </c>
      <c r="AA129" s="11">
        <v>0.36638434643821899</v>
      </c>
      <c r="AB129" s="176"/>
      <c r="AC129" s="10"/>
      <c r="AN129" s="98"/>
      <c r="AO129" s="157"/>
      <c r="AZ129" s="98"/>
    </row>
    <row r="130" spans="1:52" x14ac:dyDescent="0.2">
      <c r="A130" s="57"/>
      <c r="B130" s="1" t="s">
        <v>35</v>
      </c>
      <c r="C130" s="14">
        <v>128.45840000000001</v>
      </c>
      <c r="D130" s="7">
        <v>128.02180000000001</v>
      </c>
      <c r="E130" s="7">
        <v>128.12110000000001</v>
      </c>
      <c r="F130" s="7">
        <v>128.13229999999999</v>
      </c>
      <c r="G130" s="7">
        <v>128.1953</v>
      </c>
      <c r="H130" s="7">
        <v>128.3355</v>
      </c>
      <c r="I130" s="7">
        <v>128.5668</v>
      </c>
      <c r="J130" s="7">
        <v>128.66149999999999</v>
      </c>
      <c r="K130" s="7">
        <v>128.72300000000001</v>
      </c>
      <c r="L130" s="7">
        <v>128.84119999999999</v>
      </c>
      <c r="M130" s="7">
        <v>129.0385</v>
      </c>
      <c r="N130" s="7">
        <v>129.04570000000001</v>
      </c>
      <c r="O130" s="7">
        <v>129.06469999999999</v>
      </c>
      <c r="P130" s="10">
        <v>-0.33987656704427155</v>
      </c>
      <c r="Q130" s="7">
        <v>7.7564914725460427E-2</v>
      </c>
      <c r="R130" s="7">
        <v>8.7417295043313685E-3</v>
      </c>
      <c r="S130" s="7">
        <v>4.9167930334518779E-2</v>
      </c>
      <c r="T130" s="7">
        <v>0.10936438387366229</v>
      </c>
      <c r="U130" s="7">
        <v>0.18023072337740104</v>
      </c>
      <c r="V130" s="7">
        <v>7.3658207251007954E-2</v>
      </c>
      <c r="W130" s="7">
        <v>4.7799846885061698E-2</v>
      </c>
      <c r="X130" s="7">
        <v>9.1825081764698779E-2</v>
      </c>
      <c r="Y130" s="7">
        <v>0.15313424587788121</v>
      </c>
      <c r="Z130" s="7">
        <v>5.5797300805663754E-3</v>
      </c>
      <c r="AA130" s="11">
        <v>1.47234661828926E-2</v>
      </c>
      <c r="AB130" s="176"/>
      <c r="AC130" s="10"/>
      <c r="AN130" s="98"/>
      <c r="AO130" s="157"/>
      <c r="AZ130" s="98"/>
    </row>
    <row r="131" spans="1:52" x14ac:dyDescent="0.2">
      <c r="A131" s="49"/>
      <c r="B131" s="48" t="s">
        <v>37</v>
      </c>
      <c r="C131" s="26">
        <v>119.52249999999999</v>
      </c>
      <c r="D131" s="20">
        <v>119.0783</v>
      </c>
      <c r="E131" s="20">
        <v>120.033</v>
      </c>
      <c r="F131" s="20">
        <v>120.6049</v>
      </c>
      <c r="G131" s="20">
        <v>120.6549</v>
      </c>
      <c r="H131" s="20">
        <v>120.67310000000001</v>
      </c>
      <c r="I131" s="20">
        <v>120.73009999999999</v>
      </c>
      <c r="J131" s="20">
        <v>120.7462</v>
      </c>
      <c r="K131" s="20">
        <v>120.7462</v>
      </c>
      <c r="L131" s="20">
        <v>120.74939999999999</v>
      </c>
      <c r="M131" s="20">
        <v>120.971</v>
      </c>
      <c r="N131" s="20">
        <v>120.9198</v>
      </c>
      <c r="O131" s="20">
        <v>121.1652</v>
      </c>
      <c r="P131" s="21">
        <v>-0.37164550607625768</v>
      </c>
      <c r="Q131" s="20">
        <v>0.80174137521278233</v>
      </c>
      <c r="R131" s="20">
        <v>0.47645230894837204</v>
      </c>
      <c r="S131" s="20">
        <v>4.1457685384256489E-2</v>
      </c>
      <c r="T131" s="20">
        <v>1.508434386005651E-2</v>
      </c>
      <c r="U131" s="20">
        <v>4.7235050727948438E-2</v>
      </c>
      <c r="V131" s="20">
        <v>1.3335531073037015E-2</v>
      </c>
      <c r="W131" s="20">
        <v>0</v>
      </c>
      <c r="X131" s="20">
        <v>2.6501869209900951E-3</v>
      </c>
      <c r="Y131" s="20">
        <v>0.18352058064057408</v>
      </c>
      <c r="Z131" s="20">
        <v>-4.2324193401731464E-2</v>
      </c>
      <c r="AA131" s="19">
        <v>0.20294443093687189</v>
      </c>
      <c r="AB131" s="14">
        <f>AVERAGE(D131:O131)</f>
        <v>120.58934166666666</v>
      </c>
      <c r="AC131" s="10"/>
      <c r="AN131" s="98"/>
      <c r="AO131" s="157"/>
      <c r="AZ131" s="98"/>
    </row>
    <row r="132" spans="1:52" x14ac:dyDescent="0.2">
      <c r="A132" s="57"/>
      <c r="B132" s="1" t="s">
        <v>70</v>
      </c>
      <c r="C132" s="14">
        <v>104.2353</v>
      </c>
      <c r="D132" s="7">
        <v>104.045</v>
      </c>
      <c r="E132" s="7">
        <v>104.045</v>
      </c>
      <c r="F132" s="7">
        <v>103.98439999999999</v>
      </c>
      <c r="G132" s="7">
        <v>104.2987</v>
      </c>
      <c r="H132" s="7">
        <v>104.2987</v>
      </c>
      <c r="I132" s="7">
        <v>104.2987</v>
      </c>
      <c r="J132" s="7">
        <v>104.2987</v>
      </c>
      <c r="K132" s="7">
        <v>104.2987</v>
      </c>
      <c r="L132" s="7">
        <v>104.4088</v>
      </c>
      <c r="M132" s="7">
        <v>104.4088</v>
      </c>
      <c r="N132" s="7">
        <v>104.4088</v>
      </c>
      <c r="O132" s="7">
        <v>104.4088</v>
      </c>
      <c r="P132" s="10">
        <v>-0.18256770978736905</v>
      </c>
      <c r="Q132" s="7">
        <v>0</v>
      </c>
      <c r="R132" s="7">
        <v>-5.8244029025909923E-2</v>
      </c>
      <c r="S132" s="7">
        <v>0.30225687699309023</v>
      </c>
      <c r="T132" s="7">
        <v>0</v>
      </c>
      <c r="U132" s="7">
        <v>0</v>
      </c>
      <c r="V132" s="7">
        <v>0</v>
      </c>
      <c r="W132" s="7">
        <v>0</v>
      </c>
      <c r="X132" s="7">
        <v>0.10556219780304334</v>
      </c>
      <c r="Y132" s="7">
        <v>0</v>
      </c>
      <c r="Z132" s="7">
        <v>0</v>
      </c>
      <c r="AA132" s="11">
        <v>0</v>
      </c>
      <c r="AB132" s="176"/>
      <c r="AC132" s="10"/>
      <c r="AN132" s="98"/>
      <c r="AO132" s="157"/>
      <c r="AZ132" s="98"/>
    </row>
    <row r="133" spans="1:52" x14ac:dyDescent="0.2">
      <c r="A133" s="57"/>
      <c r="B133" s="1" t="s">
        <v>43</v>
      </c>
      <c r="C133" s="14">
        <v>129.08920000000001</v>
      </c>
      <c r="D133" s="7">
        <v>127.6078</v>
      </c>
      <c r="E133" s="7">
        <v>129.26689999999999</v>
      </c>
      <c r="F133" s="7">
        <v>129.78800000000001</v>
      </c>
      <c r="G133" s="7">
        <v>129.78800000000001</v>
      </c>
      <c r="H133" s="7">
        <v>129.8391</v>
      </c>
      <c r="I133" s="7">
        <v>129.9992</v>
      </c>
      <c r="J133" s="7">
        <v>130.0444</v>
      </c>
      <c r="K133" s="7">
        <v>130.0444</v>
      </c>
      <c r="L133" s="7">
        <v>130.0027</v>
      </c>
      <c r="M133" s="7">
        <v>130.09549999999999</v>
      </c>
      <c r="N133" s="7">
        <v>129.79069999999999</v>
      </c>
      <c r="O133" s="7">
        <v>129.79069999999999</v>
      </c>
      <c r="P133" s="10">
        <v>-1.1475785735754871</v>
      </c>
      <c r="Q133" s="7">
        <v>1.3001556331196018</v>
      </c>
      <c r="R133" s="7">
        <v>0.4031194373811226</v>
      </c>
      <c r="S133" s="7">
        <v>0</v>
      </c>
      <c r="T133" s="7">
        <v>3.9371898788787128E-2</v>
      </c>
      <c r="U133" s="7">
        <v>0.12330646161287311</v>
      </c>
      <c r="V133" s="7">
        <v>3.4769444735040012E-2</v>
      </c>
      <c r="W133" s="7">
        <v>0</v>
      </c>
      <c r="X133" s="7">
        <v>-3.206597131440618E-2</v>
      </c>
      <c r="Y133" s="7">
        <v>7.138313281184365E-2</v>
      </c>
      <c r="Z133" s="7">
        <v>-0.23428942584486026</v>
      </c>
      <c r="AA133" s="11">
        <v>0</v>
      </c>
      <c r="AB133" s="176"/>
      <c r="AC133" s="10"/>
      <c r="AN133" s="98"/>
      <c r="AO133" s="157"/>
      <c r="AZ133" s="98"/>
    </row>
    <row r="134" spans="1:52" x14ac:dyDescent="0.2">
      <c r="A134" s="57"/>
      <c r="B134" s="1" t="s">
        <v>45</v>
      </c>
      <c r="C134" s="14">
        <v>123.4975</v>
      </c>
      <c r="D134" s="7">
        <v>123.617</v>
      </c>
      <c r="E134" s="7">
        <v>124.7137</v>
      </c>
      <c r="F134" s="7">
        <v>125.9064</v>
      </c>
      <c r="G134" s="7">
        <v>125.9016</v>
      </c>
      <c r="H134" s="7">
        <v>125.9016</v>
      </c>
      <c r="I134" s="7">
        <v>125.90170000000001</v>
      </c>
      <c r="J134" s="7">
        <v>125.90170000000001</v>
      </c>
      <c r="K134" s="7">
        <v>125.90170000000001</v>
      </c>
      <c r="L134" s="7">
        <v>125.90170000000001</v>
      </c>
      <c r="M134" s="7">
        <v>126.4689</v>
      </c>
      <c r="N134" s="7">
        <v>126.6413</v>
      </c>
      <c r="O134" s="7">
        <v>127.37949999999999</v>
      </c>
      <c r="P134" s="10">
        <v>9.6763092370292653E-2</v>
      </c>
      <c r="Q134" s="7">
        <v>0.88717571207843449</v>
      </c>
      <c r="R134" s="7">
        <v>0.95635042501345247</v>
      </c>
      <c r="S134" s="7">
        <v>-3.8123558452970011E-3</v>
      </c>
      <c r="T134" s="7">
        <v>0</v>
      </c>
      <c r="U134" s="7">
        <v>7.9427108156941326E-5</v>
      </c>
      <c r="V134" s="7">
        <v>0</v>
      </c>
      <c r="W134" s="7">
        <v>0</v>
      </c>
      <c r="X134" s="7">
        <v>0</v>
      </c>
      <c r="Y134" s="7">
        <v>0.45051019962399214</v>
      </c>
      <c r="Z134" s="7">
        <v>0.13631809875787337</v>
      </c>
      <c r="AA134" s="11">
        <v>0.58290620832223927</v>
      </c>
      <c r="AB134" s="176"/>
      <c r="AC134" s="10"/>
      <c r="AN134" s="98"/>
      <c r="AO134" s="157"/>
      <c r="AZ134" s="98"/>
    </row>
    <row r="135" spans="1:52" x14ac:dyDescent="0.2">
      <c r="A135" s="57"/>
      <c r="B135" s="1" t="s">
        <v>71</v>
      </c>
      <c r="C135" s="14">
        <v>104.53230000000001</v>
      </c>
      <c r="D135" s="7">
        <v>105.0361</v>
      </c>
      <c r="E135" s="7">
        <v>105.03619999999999</v>
      </c>
      <c r="F135" s="7">
        <v>105.03619999999999</v>
      </c>
      <c r="G135" s="7">
        <v>105.03619999999999</v>
      </c>
      <c r="H135" s="7">
        <v>105.03619999999999</v>
      </c>
      <c r="I135" s="7">
        <v>105.03619999999999</v>
      </c>
      <c r="J135" s="7">
        <v>105.03619999999999</v>
      </c>
      <c r="K135" s="7">
        <v>105.03619999999999</v>
      </c>
      <c r="L135" s="7">
        <v>105.03619999999999</v>
      </c>
      <c r="M135" s="7">
        <v>105.03619999999999</v>
      </c>
      <c r="N135" s="7">
        <v>105.03619999999999</v>
      </c>
      <c r="O135" s="7">
        <v>105.03619999999999</v>
      </c>
      <c r="P135" s="10">
        <v>0.48195629484857616</v>
      </c>
      <c r="Q135" s="7">
        <v>9.5205362717302707E-5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11">
        <v>0</v>
      </c>
      <c r="AB135" s="176"/>
      <c r="AC135" s="10"/>
      <c r="AN135" s="98"/>
      <c r="AO135" s="157"/>
      <c r="AZ135" s="98"/>
    </row>
    <row r="136" spans="1:52" x14ac:dyDescent="0.2">
      <c r="A136" s="49"/>
      <c r="B136" s="48" t="s">
        <v>48</v>
      </c>
      <c r="C136" s="26">
        <v>113.3711</v>
      </c>
      <c r="D136" s="20">
        <v>113.2925</v>
      </c>
      <c r="E136" s="20">
        <v>114.7931</v>
      </c>
      <c r="F136" s="20">
        <v>113.13039999999999</v>
      </c>
      <c r="G136" s="20">
        <v>113.3921</v>
      </c>
      <c r="H136" s="20">
        <v>113.1322</v>
      </c>
      <c r="I136" s="20">
        <v>115.0022</v>
      </c>
      <c r="J136" s="20">
        <v>113.9927</v>
      </c>
      <c r="K136" s="20">
        <v>113.99420000000001</v>
      </c>
      <c r="L136" s="20">
        <v>115.1593</v>
      </c>
      <c r="M136" s="20">
        <v>115.57899999999999</v>
      </c>
      <c r="N136" s="20">
        <v>117.3262</v>
      </c>
      <c r="O136" s="20">
        <v>117.8912</v>
      </c>
      <c r="P136" s="21">
        <v>-6.9329838027499466E-2</v>
      </c>
      <c r="Q136" s="20">
        <v>1.3245360460754168</v>
      </c>
      <c r="R136" s="20">
        <v>-1.4484320050595385</v>
      </c>
      <c r="S136" s="20">
        <v>0.23132597427393936</v>
      </c>
      <c r="T136" s="20">
        <v>-0.22920468004384945</v>
      </c>
      <c r="U136" s="20">
        <v>1.6529334707536887</v>
      </c>
      <c r="V136" s="20">
        <v>-0.87780929408307196</v>
      </c>
      <c r="W136" s="20">
        <v>1.3158737357805916E-3</v>
      </c>
      <c r="X136" s="20">
        <v>1.0220695438890708</v>
      </c>
      <c r="Y136" s="20">
        <v>0.36445167693793878</v>
      </c>
      <c r="Z136" s="20">
        <v>1.5116933006861166</v>
      </c>
      <c r="AA136" s="19">
        <v>0.48156336777292519</v>
      </c>
      <c r="AB136" s="14">
        <f>(AB119/AB122)*100</f>
        <v>114.73087062922475</v>
      </c>
      <c r="AC136" s="10"/>
      <c r="AN136" s="98"/>
      <c r="AO136" s="157"/>
      <c r="AZ136" s="98"/>
    </row>
    <row r="137" spans="1:52" x14ac:dyDescent="0.2">
      <c r="A137" s="49"/>
      <c r="B137" s="48" t="s">
        <v>81</v>
      </c>
      <c r="C137" s="26">
        <v>123.3348</v>
      </c>
      <c r="D137" s="20">
        <v>123.9221</v>
      </c>
      <c r="E137" s="20">
        <v>124.7016</v>
      </c>
      <c r="F137" s="20">
        <v>122.7889</v>
      </c>
      <c r="G137" s="20">
        <v>123.60809999999999</v>
      </c>
      <c r="H137" s="20">
        <v>124.0431</v>
      </c>
      <c r="I137" s="20">
        <v>126.696</v>
      </c>
      <c r="J137" s="20">
        <v>126.1585</v>
      </c>
      <c r="K137" s="20">
        <v>126.5133</v>
      </c>
      <c r="L137" s="20">
        <v>127.1467</v>
      </c>
      <c r="M137" s="20">
        <v>127.2912</v>
      </c>
      <c r="N137" s="20">
        <v>129.4631</v>
      </c>
      <c r="O137" s="20">
        <v>129.6687</v>
      </c>
      <c r="P137" s="21">
        <v>0.47618352646617101</v>
      </c>
      <c r="Q137" s="20">
        <v>0.62902420149432481</v>
      </c>
      <c r="R137" s="20">
        <v>-1.5338215387773702</v>
      </c>
      <c r="S137" s="20">
        <v>0.66716128249377182</v>
      </c>
      <c r="T137" s="20">
        <v>0.3519186849405519</v>
      </c>
      <c r="U137" s="20">
        <v>2.138692115885529</v>
      </c>
      <c r="V137" s="20">
        <v>-0.42424385931678527</v>
      </c>
      <c r="W137" s="20">
        <v>0.28123352766559317</v>
      </c>
      <c r="X137" s="20">
        <v>0.50065882401296513</v>
      </c>
      <c r="Y137" s="20">
        <v>0.11364825040681972</v>
      </c>
      <c r="Z137" s="20">
        <v>1.7062452078384003</v>
      </c>
      <c r="AA137" s="19">
        <v>0.15880973034015408</v>
      </c>
      <c r="AB137" s="14">
        <f>(AB119/AB131)*100</f>
        <v>126.00538010511019</v>
      </c>
      <c r="AC137" s="10"/>
      <c r="AN137" s="98"/>
      <c r="AO137" s="157"/>
      <c r="AZ137" s="98"/>
    </row>
    <row r="138" spans="1:52" ht="23.25" customHeight="1" x14ac:dyDescent="0.2">
      <c r="A138" s="49"/>
      <c r="B138" s="22" t="s">
        <v>85</v>
      </c>
      <c r="C138" s="27"/>
      <c r="D138" s="28"/>
      <c r="E138" s="28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4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5"/>
      <c r="AB138" s="176"/>
      <c r="AC138" s="10"/>
      <c r="AN138" s="98"/>
      <c r="AO138" s="157"/>
      <c r="AZ138" s="98"/>
    </row>
    <row r="139" spans="1:52" x14ac:dyDescent="0.2">
      <c r="A139" s="49"/>
      <c r="B139" s="48" t="s">
        <v>15</v>
      </c>
      <c r="C139" s="26">
        <v>123.2363</v>
      </c>
      <c r="D139" s="20">
        <v>124.5325</v>
      </c>
      <c r="E139" s="20">
        <v>125.3201</v>
      </c>
      <c r="F139" s="20">
        <v>124.32980000000001</v>
      </c>
      <c r="G139" s="20">
        <v>124.94240000000001</v>
      </c>
      <c r="H139" s="20">
        <v>127.3147</v>
      </c>
      <c r="I139" s="20">
        <v>127.0655</v>
      </c>
      <c r="J139" s="20">
        <v>125.33</v>
      </c>
      <c r="K139" s="20">
        <v>126.4083</v>
      </c>
      <c r="L139" s="20">
        <v>125.23560000000001</v>
      </c>
      <c r="M139" s="20">
        <v>124.7437</v>
      </c>
      <c r="N139" s="20">
        <v>126.2886</v>
      </c>
      <c r="O139" s="20">
        <v>125.8099</v>
      </c>
      <c r="P139" s="21">
        <v>1.0518004841106061</v>
      </c>
      <c r="Q139" s="20">
        <v>0.63244534559251409</v>
      </c>
      <c r="R139" s="20">
        <v>-0.79021641380751428</v>
      </c>
      <c r="S139" s="20">
        <v>0.49272177707999243</v>
      </c>
      <c r="T139" s="20">
        <v>1.8987149278387443</v>
      </c>
      <c r="U139" s="20">
        <v>-0.19573544924506112</v>
      </c>
      <c r="V139" s="20">
        <v>-1.3658310084169203</v>
      </c>
      <c r="W139" s="20">
        <v>0.86036862682518056</v>
      </c>
      <c r="X139" s="20">
        <v>-0.92770806980237208</v>
      </c>
      <c r="Y139" s="20">
        <v>-0.39277968884247061</v>
      </c>
      <c r="Z139" s="20">
        <v>1.238459337024634</v>
      </c>
      <c r="AA139" s="19">
        <v>-0.37905242436768122</v>
      </c>
      <c r="AB139" s="14">
        <f>AVERAGE(D139:O139)</f>
        <v>125.61009166666668</v>
      </c>
      <c r="AC139" s="10"/>
      <c r="AN139" s="98"/>
      <c r="AO139" s="157"/>
      <c r="AZ139" s="98"/>
    </row>
    <row r="140" spans="1:52" x14ac:dyDescent="0.2">
      <c r="A140" s="49"/>
      <c r="B140" s="1" t="s">
        <v>83</v>
      </c>
      <c r="C140" s="14">
        <v>123.6649</v>
      </c>
      <c r="D140" s="7">
        <v>125.0078</v>
      </c>
      <c r="E140" s="7">
        <v>125.87730000000001</v>
      </c>
      <c r="F140" s="7">
        <v>124.8514</v>
      </c>
      <c r="G140" s="7">
        <v>125.486</v>
      </c>
      <c r="H140" s="7">
        <v>127.8677</v>
      </c>
      <c r="I140" s="7">
        <v>127.6095</v>
      </c>
      <c r="J140" s="7">
        <v>125.81140000000001</v>
      </c>
      <c r="K140" s="7">
        <v>126.92870000000001</v>
      </c>
      <c r="L140" s="7">
        <v>125.7136</v>
      </c>
      <c r="M140" s="7">
        <v>125.3049</v>
      </c>
      <c r="N140" s="7">
        <v>126.90560000000001</v>
      </c>
      <c r="O140" s="7">
        <v>126.508</v>
      </c>
      <c r="P140" s="10">
        <v>1.0859184780806843</v>
      </c>
      <c r="Q140" s="7">
        <v>0.69555659726833219</v>
      </c>
      <c r="R140" s="7">
        <v>-0.8150000039721278</v>
      </c>
      <c r="S140" s="7">
        <v>0.508284248314401</v>
      </c>
      <c r="T140" s="7">
        <v>1.8979806512280213</v>
      </c>
      <c r="U140" s="7">
        <v>-0.20192746096160502</v>
      </c>
      <c r="V140" s="7">
        <v>-1.4090643721666418</v>
      </c>
      <c r="W140" s="7">
        <v>0.8880753254474556</v>
      </c>
      <c r="X140" s="7">
        <v>-0.95730910345730069</v>
      </c>
      <c r="Y140" s="7">
        <v>-0.32510404602206611</v>
      </c>
      <c r="Z140" s="7">
        <v>1.277444058452625</v>
      </c>
      <c r="AA140" s="11">
        <v>-0.31330374703717667</v>
      </c>
      <c r="AB140" s="176"/>
      <c r="AC140" s="10"/>
      <c r="AN140" s="98"/>
      <c r="AO140" s="157"/>
      <c r="AZ140" s="98"/>
    </row>
    <row r="141" spans="1:52" x14ac:dyDescent="0.2">
      <c r="A141" s="49"/>
      <c r="B141" s="1" t="s">
        <v>84</v>
      </c>
      <c r="C141" s="14">
        <v>111.3522</v>
      </c>
      <c r="D141" s="7">
        <v>111.3522</v>
      </c>
      <c r="E141" s="7">
        <v>109.86750000000001</v>
      </c>
      <c r="F141" s="7">
        <v>109.86750000000001</v>
      </c>
      <c r="G141" s="7">
        <v>109.86750000000001</v>
      </c>
      <c r="H141" s="7">
        <v>111.9803</v>
      </c>
      <c r="I141" s="7">
        <v>111.9804</v>
      </c>
      <c r="J141" s="7">
        <v>111.9804</v>
      </c>
      <c r="K141" s="7">
        <v>111.9804</v>
      </c>
      <c r="L141" s="7">
        <v>111.9804</v>
      </c>
      <c r="M141" s="7">
        <v>109.18089999999999</v>
      </c>
      <c r="N141" s="7">
        <v>109.18089999999999</v>
      </c>
      <c r="O141" s="7">
        <v>106.45140000000001</v>
      </c>
      <c r="P141" s="10">
        <v>0</v>
      </c>
      <c r="Q141" s="7">
        <v>-1.3333369255389562</v>
      </c>
      <c r="R141" s="7">
        <v>0</v>
      </c>
      <c r="S141" s="7">
        <v>0</v>
      </c>
      <c r="T141" s="7">
        <v>1.9230436662343211</v>
      </c>
      <c r="U141" s="7">
        <v>8.9301421770900463E-5</v>
      </c>
      <c r="V141" s="7">
        <v>0</v>
      </c>
      <c r="W141" s="7">
        <v>0</v>
      </c>
      <c r="X141" s="7">
        <v>0</v>
      </c>
      <c r="Y141" s="7">
        <v>-2.4999910698658057</v>
      </c>
      <c r="Z141" s="7">
        <v>0</v>
      </c>
      <c r="AA141" s="11">
        <v>-2.4999793919998714</v>
      </c>
      <c r="AB141" s="176"/>
      <c r="AC141" s="10"/>
      <c r="AN141" s="98"/>
      <c r="AO141" s="157"/>
      <c r="AZ141" s="98"/>
    </row>
    <row r="142" spans="1:52" x14ac:dyDescent="0.2">
      <c r="A142" s="49"/>
      <c r="B142" s="48" t="s">
        <v>21</v>
      </c>
      <c r="C142" s="26">
        <v>128.197</v>
      </c>
      <c r="D142" s="20">
        <v>128.70099999999999</v>
      </c>
      <c r="E142" s="20">
        <v>128.65389999999999</v>
      </c>
      <c r="F142" s="20">
        <v>128.9503</v>
      </c>
      <c r="G142" s="20">
        <v>129.55600000000001</v>
      </c>
      <c r="H142" s="20">
        <v>130.40029999999999</v>
      </c>
      <c r="I142" s="20">
        <v>131.0967</v>
      </c>
      <c r="J142" s="20">
        <v>131.7937</v>
      </c>
      <c r="K142" s="20">
        <v>132.143</v>
      </c>
      <c r="L142" s="20">
        <v>131.54239999999999</v>
      </c>
      <c r="M142" s="20">
        <v>131.3997</v>
      </c>
      <c r="N142" s="20">
        <v>131.62139999999999</v>
      </c>
      <c r="O142" s="20">
        <v>131.48699999999999</v>
      </c>
      <c r="P142" s="21">
        <v>0.39314492538826235</v>
      </c>
      <c r="Q142" s="20">
        <v>-3.6596452242018608E-2</v>
      </c>
      <c r="R142" s="20">
        <v>0.23038555379977255</v>
      </c>
      <c r="S142" s="20">
        <v>0.46971585176615566</v>
      </c>
      <c r="T142" s="20">
        <v>0.65168730124423069</v>
      </c>
      <c r="U142" s="20">
        <v>0.53404785111691555</v>
      </c>
      <c r="V142" s="20">
        <v>0.53166860798174387</v>
      </c>
      <c r="W142" s="20">
        <v>0.26503543037337862</v>
      </c>
      <c r="X142" s="20">
        <v>-0.45450761674853324</v>
      </c>
      <c r="Y142" s="20">
        <v>-0.10848213199697644</v>
      </c>
      <c r="Z142" s="20">
        <v>0.1687218463969084</v>
      </c>
      <c r="AA142" s="19">
        <v>-0.10211105488925008</v>
      </c>
      <c r="AB142" s="14">
        <f>AVERAGE(D142:O142)</f>
        <v>130.61211666666668</v>
      </c>
      <c r="AC142" s="10"/>
      <c r="AN142" s="98"/>
      <c r="AO142" s="157"/>
      <c r="AZ142" s="98"/>
    </row>
    <row r="143" spans="1:52" x14ac:dyDescent="0.2">
      <c r="A143" s="49"/>
      <c r="B143" s="48" t="s">
        <v>23</v>
      </c>
      <c r="C143" s="26">
        <v>136.25409999999999</v>
      </c>
      <c r="D143" s="20">
        <v>136.86420000000001</v>
      </c>
      <c r="E143" s="20">
        <v>136.55609999999999</v>
      </c>
      <c r="F143" s="20">
        <v>137.0025</v>
      </c>
      <c r="G143" s="20">
        <v>137.9032</v>
      </c>
      <c r="H143" s="20">
        <v>139.1019</v>
      </c>
      <c r="I143" s="20">
        <v>140.12629999999999</v>
      </c>
      <c r="J143" s="20">
        <v>141.0625</v>
      </c>
      <c r="K143" s="20">
        <v>141.63890000000001</v>
      </c>
      <c r="L143" s="20">
        <v>140.6181</v>
      </c>
      <c r="M143" s="20">
        <v>140.36879999999999</v>
      </c>
      <c r="N143" s="20">
        <v>140.70930000000001</v>
      </c>
      <c r="O143" s="20">
        <v>140.352</v>
      </c>
      <c r="P143" s="21">
        <v>0.44776634244401964</v>
      </c>
      <c r="Q143" s="20">
        <v>-0.22511365280330756</v>
      </c>
      <c r="R143" s="20">
        <v>0.3268986152943818</v>
      </c>
      <c r="S143" s="20">
        <v>0.65743325851718071</v>
      </c>
      <c r="T143" s="20">
        <v>0.86923291120148216</v>
      </c>
      <c r="U143" s="20">
        <v>0.73643853894158584</v>
      </c>
      <c r="V143" s="20">
        <v>0.66811155364839703</v>
      </c>
      <c r="W143" s="20">
        <v>0.40861320336730644</v>
      </c>
      <c r="X143" s="20">
        <v>-0.72070596425135203</v>
      </c>
      <c r="Y143" s="20">
        <v>-0.17728869896549959</v>
      </c>
      <c r="Z143" s="20">
        <v>0.24257527313763461</v>
      </c>
      <c r="AA143" s="19">
        <v>-0.25392777876089873</v>
      </c>
      <c r="AB143" s="176"/>
      <c r="AC143" s="10"/>
      <c r="AN143" s="98"/>
      <c r="AO143" s="157"/>
      <c r="AZ143" s="98"/>
    </row>
    <row r="144" spans="1:52" x14ac:dyDescent="0.2">
      <c r="A144" s="49"/>
      <c r="B144" s="1" t="s">
        <v>25</v>
      </c>
      <c r="C144" s="14">
        <v>139.40289999999999</v>
      </c>
      <c r="D144" s="7">
        <v>140.14500000000001</v>
      </c>
      <c r="E144" s="7">
        <v>139.2825</v>
      </c>
      <c r="F144" s="7">
        <v>140.0094</v>
      </c>
      <c r="G144" s="7">
        <v>141.8845</v>
      </c>
      <c r="H144" s="7">
        <v>143.90450000000001</v>
      </c>
      <c r="I144" s="7">
        <v>145.8004</v>
      </c>
      <c r="J144" s="7">
        <v>147.44820000000001</v>
      </c>
      <c r="K144" s="7">
        <v>148.44149999999999</v>
      </c>
      <c r="L144" s="7">
        <v>146.02269999999999</v>
      </c>
      <c r="M144" s="7">
        <v>145.30080000000001</v>
      </c>
      <c r="N144" s="7">
        <v>145.82230000000001</v>
      </c>
      <c r="O144" s="7">
        <v>144.72409999999999</v>
      </c>
      <c r="P144" s="10">
        <v>0.5323418666326325</v>
      </c>
      <c r="Q144" s="7">
        <v>-0.61543401477042436</v>
      </c>
      <c r="R144" s="7">
        <v>0.52188896666846196</v>
      </c>
      <c r="S144" s="7">
        <v>1.3392672206294745</v>
      </c>
      <c r="T144" s="7">
        <v>1.4236932152560782</v>
      </c>
      <c r="U144" s="7">
        <v>1.3174709616446902</v>
      </c>
      <c r="V144" s="7">
        <v>1.1301752258567315</v>
      </c>
      <c r="W144" s="7">
        <v>0.67366030917975017</v>
      </c>
      <c r="X144" s="7">
        <v>-1.6294634586689065</v>
      </c>
      <c r="Y144" s="7">
        <v>-0.49437518961091442</v>
      </c>
      <c r="Z144" s="7">
        <v>0.35891061852378181</v>
      </c>
      <c r="AA144" s="11">
        <v>-0.75310840660174727</v>
      </c>
      <c r="AB144" s="176"/>
      <c r="AC144" s="10"/>
      <c r="AN144" s="98"/>
      <c r="AO144" s="157"/>
      <c r="AZ144" s="98"/>
    </row>
    <row r="145" spans="1:52" x14ac:dyDescent="0.2">
      <c r="A145" s="49"/>
      <c r="B145" s="1" t="s">
        <v>67</v>
      </c>
      <c r="C145" s="14">
        <v>143.65520000000001</v>
      </c>
      <c r="D145" s="7">
        <v>144.6661</v>
      </c>
      <c r="E145" s="7">
        <v>144.98050000000001</v>
      </c>
      <c r="F145" s="7">
        <v>145.20480000000001</v>
      </c>
      <c r="G145" s="7">
        <v>145.2697</v>
      </c>
      <c r="H145" s="7">
        <v>145.54320000000001</v>
      </c>
      <c r="I145" s="7">
        <v>145.96690000000001</v>
      </c>
      <c r="J145" s="7">
        <v>146.16720000000001</v>
      </c>
      <c r="K145" s="7">
        <v>146.6275</v>
      </c>
      <c r="L145" s="7">
        <v>146.70419999999999</v>
      </c>
      <c r="M145" s="7">
        <v>146.70269999999999</v>
      </c>
      <c r="N145" s="7">
        <v>147.02379999999999</v>
      </c>
      <c r="O145" s="7">
        <v>147.33760000000001</v>
      </c>
      <c r="P145" s="10">
        <v>0.70369885670688725</v>
      </c>
      <c r="Q145" s="7">
        <v>0.21732804022504665</v>
      </c>
      <c r="R145" s="7">
        <v>0.15471046106200453</v>
      </c>
      <c r="S145" s="7">
        <v>4.4695492160034933E-2</v>
      </c>
      <c r="T145" s="7">
        <v>0.18827050651306687</v>
      </c>
      <c r="U145" s="7">
        <v>0.29111631460624515</v>
      </c>
      <c r="V145" s="7">
        <v>0.13722289094308268</v>
      </c>
      <c r="W145" s="7">
        <v>0.31491333212922562</v>
      </c>
      <c r="X145" s="7">
        <v>5.2309423539232562E-2</v>
      </c>
      <c r="Y145" s="7">
        <v>-1.0224656144765805E-3</v>
      </c>
      <c r="Z145" s="7">
        <v>0.2188780438260518</v>
      </c>
      <c r="AA145" s="11">
        <v>0.21343483163951329</v>
      </c>
      <c r="AB145" s="176"/>
      <c r="AC145" s="10"/>
      <c r="AN145" s="98"/>
      <c r="AO145" s="157"/>
      <c r="AZ145" s="98"/>
    </row>
    <row r="146" spans="1:52" x14ac:dyDescent="0.2">
      <c r="A146" s="49"/>
      <c r="B146" s="1" t="s">
        <v>28</v>
      </c>
      <c r="C146" s="14">
        <v>125.76439999999999</v>
      </c>
      <c r="D146" s="7">
        <v>126.3814</v>
      </c>
      <c r="E146" s="7">
        <v>126.4789</v>
      </c>
      <c r="F146" s="7">
        <v>126.6738</v>
      </c>
      <c r="G146" s="7">
        <v>126.7865</v>
      </c>
      <c r="H146" s="7">
        <v>127.0963</v>
      </c>
      <c r="I146" s="7">
        <v>127.2238</v>
      </c>
      <c r="J146" s="7">
        <v>127.71299999999999</v>
      </c>
      <c r="K146" s="7">
        <v>127.82089999999999</v>
      </c>
      <c r="L146" s="7">
        <v>128.17580000000001</v>
      </c>
      <c r="M146" s="7">
        <v>128.48419999999999</v>
      </c>
      <c r="N146" s="7">
        <v>128.63659999999999</v>
      </c>
      <c r="O146" s="7">
        <v>129.1575</v>
      </c>
      <c r="P146" s="10">
        <v>0.49059988359186257</v>
      </c>
      <c r="Q146" s="7">
        <v>7.7147428339927077E-2</v>
      </c>
      <c r="R146" s="7">
        <v>0.1540968493559037</v>
      </c>
      <c r="S146" s="7">
        <v>8.8968673869421921E-2</v>
      </c>
      <c r="T146" s="7">
        <v>0.24434778150670272</v>
      </c>
      <c r="U146" s="7">
        <v>0.1003176331647717</v>
      </c>
      <c r="V146" s="7">
        <v>0.3845192487569124</v>
      </c>
      <c r="W146" s="7">
        <v>8.4486309146289559E-2</v>
      </c>
      <c r="X146" s="7">
        <v>0.27765412385612592</v>
      </c>
      <c r="Y146" s="7">
        <v>0.24060704126674268</v>
      </c>
      <c r="Z146" s="7">
        <v>0.1186138062111918</v>
      </c>
      <c r="AA146" s="11">
        <v>0.40493918527076411</v>
      </c>
      <c r="AB146" s="176"/>
      <c r="AC146" s="10"/>
      <c r="AN146" s="98"/>
      <c r="AO146" s="157"/>
      <c r="AZ146" s="98"/>
    </row>
    <row r="147" spans="1:52" x14ac:dyDescent="0.2">
      <c r="A147" s="49"/>
      <c r="B147" s="1" t="s">
        <v>30</v>
      </c>
      <c r="C147" s="14">
        <v>138.44919999999999</v>
      </c>
      <c r="D147" s="7">
        <v>138.4667</v>
      </c>
      <c r="E147" s="7">
        <v>138.4443</v>
      </c>
      <c r="F147" s="7">
        <v>138.87819999999999</v>
      </c>
      <c r="G147" s="7">
        <v>138.8022</v>
      </c>
      <c r="H147" s="7">
        <v>141.31549999999999</v>
      </c>
      <c r="I147" s="7">
        <v>141.7544</v>
      </c>
      <c r="J147" s="7">
        <v>141.9718</v>
      </c>
      <c r="K147" s="7">
        <v>142.01589999999999</v>
      </c>
      <c r="L147" s="7">
        <v>142.20249999999999</v>
      </c>
      <c r="M147" s="7">
        <v>142.48159999999999</v>
      </c>
      <c r="N147" s="7">
        <v>142.67590000000001</v>
      </c>
      <c r="O147" s="7">
        <v>142.43029999999999</v>
      </c>
      <c r="P147" s="10">
        <v>1.2640015254701729E-2</v>
      </c>
      <c r="Q147" s="7">
        <v>-1.617717472865652E-2</v>
      </c>
      <c r="R147" s="7">
        <v>0.31341124192183728</v>
      </c>
      <c r="S147" s="7">
        <v>-5.4724211575318087E-2</v>
      </c>
      <c r="T147" s="7">
        <v>1.8107061703632843</v>
      </c>
      <c r="U147" s="7">
        <v>0.31058164178736097</v>
      </c>
      <c r="V147" s="7">
        <v>0.15336384620159785</v>
      </c>
      <c r="W147" s="7">
        <v>3.1062506779505537E-2</v>
      </c>
      <c r="X147" s="7">
        <v>0.13139373830676607</v>
      </c>
      <c r="Y147" s="7">
        <v>0.19626940454633338</v>
      </c>
      <c r="Z147" s="7">
        <v>0.13636848547463448</v>
      </c>
      <c r="AA147" s="11">
        <v>-0.1721383919779195</v>
      </c>
      <c r="AB147" s="176"/>
      <c r="AC147" s="10"/>
      <c r="AN147" s="98"/>
      <c r="AO147" s="157"/>
      <c r="AZ147" s="98"/>
    </row>
    <row r="148" spans="1:52" x14ac:dyDescent="0.2">
      <c r="A148" s="49"/>
      <c r="B148" s="1" t="s">
        <v>32</v>
      </c>
      <c r="C148" s="14">
        <v>133.17330000000001</v>
      </c>
      <c r="D148" s="7">
        <v>133.45949999999999</v>
      </c>
      <c r="E148" s="7">
        <v>133.60409999999999</v>
      </c>
      <c r="F148" s="7">
        <v>133.90870000000001</v>
      </c>
      <c r="G148" s="7">
        <v>133.96170000000001</v>
      </c>
      <c r="H148" s="7">
        <v>134.05410000000001</v>
      </c>
      <c r="I148" s="7">
        <v>134.2218</v>
      </c>
      <c r="J148" s="7">
        <v>134.9075</v>
      </c>
      <c r="K148" s="7">
        <v>135.05260000000001</v>
      </c>
      <c r="L148" s="7">
        <v>135.22550000000001</v>
      </c>
      <c r="M148" s="7">
        <v>135.3964</v>
      </c>
      <c r="N148" s="7">
        <v>135.41569999999999</v>
      </c>
      <c r="O148" s="7">
        <v>135.82910000000001</v>
      </c>
      <c r="P148" s="10">
        <v>0.21490794325888116</v>
      </c>
      <c r="Q148" s="7">
        <v>0.10834747620064288</v>
      </c>
      <c r="R148" s="7">
        <v>0.22798701536855681</v>
      </c>
      <c r="S148" s="7">
        <v>3.9579205832031276E-2</v>
      </c>
      <c r="T148" s="7">
        <v>6.8974938359245827E-2</v>
      </c>
      <c r="U148" s="7">
        <v>0.12509874744599114</v>
      </c>
      <c r="V148" s="7">
        <v>0.51087081234195719</v>
      </c>
      <c r="W148" s="7">
        <v>0.10755517669515302</v>
      </c>
      <c r="X148" s="7">
        <v>0.12802419205553872</v>
      </c>
      <c r="Y148" s="7">
        <v>0.12638148869849913</v>
      </c>
      <c r="Z148" s="7">
        <v>1.4254441033873126E-2</v>
      </c>
      <c r="AA148" s="11">
        <v>0.30528217924511281</v>
      </c>
      <c r="AB148" s="176"/>
      <c r="AC148" s="10"/>
      <c r="AN148" s="98"/>
      <c r="AO148" s="157"/>
      <c r="AZ148" s="98"/>
    </row>
    <row r="149" spans="1:52" x14ac:dyDescent="0.2">
      <c r="A149" s="49"/>
      <c r="B149" s="1" t="s">
        <v>68</v>
      </c>
      <c r="C149" s="14">
        <v>112.4915</v>
      </c>
      <c r="D149" s="7">
        <v>112.511</v>
      </c>
      <c r="E149" s="7">
        <v>112.74460000000001</v>
      </c>
      <c r="F149" s="7">
        <v>112.7383</v>
      </c>
      <c r="G149" s="7">
        <v>112.7208</v>
      </c>
      <c r="H149" s="7">
        <v>112.7208</v>
      </c>
      <c r="I149" s="7">
        <v>112.6285</v>
      </c>
      <c r="J149" s="7">
        <v>113.12820000000001</v>
      </c>
      <c r="K149" s="7">
        <v>113.1318</v>
      </c>
      <c r="L149" s="7">
        <v>113.3967</v>
      </c>
      <c r="M149" s="7">
        <v>113.499</v>
      </c>
      <c r="N149" s="7">
        <v>113.5612</v>
      </c>
      <c r="O149" s="7">
        <v>113.9768</v>
      </c>
      <c r="P149" s="10">
        <v>1.7334643061914574E-2</v>
      </c>
      <c r="Q149" s="7">
        <v>0.20762414341709681</v>
      </c>
      <c r="R149" s="7">
        <v>-5.5878507706889607E-3</v>
      </c>
      <c r="S149" s="7">
        <v>-1.5522675080250717E-2</v>
      </c>
      <c r="T149" s="7">
        <v>0</v>
      </c>
      <c r="U149" s="7">
        <v>-8.1883733969235928E-2</v>
      </c>
      <c r="V149" s="7">
        <v>0.44367100689435113</v>
      </c>
      <c r="W149" s="7">
        <v>3.1822304252976798E-3</v>
      </c>
      <c r="X149" s="7">
        <v>0.23415167088298539</v>
      </c>
      <c r="Y149" s="7">
        <v>9.021426549449818E-2</v>
      </c>
      <c r="Z149" s="7">
        <v>5.4802244953703783E-2</v>
      </c>
      <c r="AA149" s="11">
        <v>0.36597006724127412</v>
      </c>
      <c r="AB149" s="176"/>
      <c r="AC149" s="10"/>
      <c r="AN149" s="98"/>
      <c r="AO149" s="157"/>
      <c r="AZ149" s="98"/>
    </row>
    <row r="150" spans="1:52" x14ac:dyDescent="0.2">
      <c r="A150" s="49"/>
      <c r="B150" s="1" t="s">
        <v>35</v>
      </c>
      <c r="C150" s="14">
        <v>128.42410000000001</v>
      </c>
      <c r="D150" s="7">
        <v>127.98690000000001</v>
      </c>
      <c r="E150" s="7">
        <v>128.08590000000001</v>
      </c>
      <c r="F150" s="7">
        <v>128.09719999999999</v>
      </c>
      <c r="G150" s="7">
        <v>128.16050000000001</v>
      </c>
      <c r="H150" s="7">
        <v>128.30029999999999</v>
      </c>
      <c r="I150" s="7">
        <v>128.5316</v>
      </c>
      <c r="J150" s="7">
        <v>128.62639999999999</v>
      </c>
      <c r="K150" s="7">
        <v>128.68790000000001</v>
      </c>
      <c r="L150" s="7">
        <v>128.80609999999999</v>
      </c>
      <c r="M150" s="7">
        <v>129.00319999999999</v>
      </c>
      <c r="N150" s="7">
        <v>129.0103</v>
      </c>
      <c r="O150" s="7">
        <v>129.02930000000001</v>
      </c>
      <c r="P150" s="10">
        <v>-0.34043454460650624</v>
      </c>
      <c r="Q150" s="7">
        <v>7.7351666459617149E-2</v>
      </c>
      <c r="R150" s="7">
        <v>8.8222044736986794E-3</v>
      </c>
      <c r="S150" s="7">
        <v>4.9415600028748924E-2</v>
      </c>
      <c r="T150" s="7">
        <v>0.10908197143424042</v>
      </c>
      <c r="U150" s="7">
        <v>0.18028017081799849</v>
      </c>
      <c r="V150" s="7">
        <v>7.3756181359286146E-2</v>
      </c>
      <c r="W150" s="7">
        <v>4.7812890666320176E-2</v>
      </c>
      <c r="X150" s="7">
        <v>9.185012732352707E-2</v>
      </c>
      <c r="Y150" s="7">
        <v>0.15302070321204203</v>
      </c>
      <c r="Z150" s="7">
        <v>5.5037394421288176E-3</v>
      </c>
      <c r="AA150" s="11">
        <v>1.4727506253380899E-2</v>
      </c>
      <c r="AB150" s="176"/>
      <c r="AC150" s="10"/>
      <c r="AN150" s="98"/>
      <c r="AO150" s="157"/>
      <c r="AZ150" s="98"/>
    </row>
    <row r="151" spans="1:52" x14ac:dyDescent="0.2">
      <c r="A151" s="49"/>
      <c r="B151" s="48" t="s">
        <v>37</v>
      </c>
      <c r="C151" s="26">
        <v>113.40219999999999</v>
      </c>
      <c r="D151" s="20">
        <v>113.7114</v>
      </c>
      <c r="E151" s="20">
        <v>114.1434</v>
      </c>
      <c r="F151" s="20">
        <v>114.16459999999999</v>
      </c>
      <c r="G151" s="20">
        <v>114.22839999999999</v>
      </c>
      <c r="H151" s="20">
        <v>114.422</v>
      </c>
      <c r="I151" s="20">
        <v>114.5163</v>
      </c>
      <c r="J151" s="20">
        <v>114.77419999999999</v>
      </c>
      <c r="K151" s="20">
        <v>114.7064</v>
      </c>
      <c r="L151" s="20">
        <v>114.87730000000001</v>
      </c>
      <c r="M151" s="20">
        <v>114.9303</v>
      </c>
      <c r="N151" s="20">
        <v>114.934</v>
      </c>
      <c r="O151" s="20">
        <v>115.2089</v>
      </c>
      <c r="P151" s="21">
        <v>0.27265784967135043</v>
      </c>
      <c r="Q151" s="20">
        <v>0.37990913839773516</v>
      </c>
      <c r="R151" s="20">
        <v>1.8573128187870016E-2</v>
      </c>
      <c r="S151" s="20">
        <v>5.5884223305648628E-2</v>
      </c>
      <c r="T151" s="20">
        <v>0.16948499672586112</v>
      </c>
      <c r="U151" s="20">
        <v>8.2414221041411662E-2</v>
      </c>
      <c r="V151" s="20">
        <v>0.22520811447801953</v>
      </c>
      <c r="W151" s="20">
        <v>-5.9072509327001373E-2</v>
      </c>
      <c r="X151" s="20">
        <v>0.1489890712288095</v>
      </c>
      <c r="Y151" s="20">
        <v>4.6136181821819687E-2</v>
      </c>
      <c r="Z151" s="20">
        <v>3.2193425058447854E-3</v>
      </c>
      <c r="AA151" s="19">
        <v>0.23918074721144514</v>
      </c>
      <c r="AB151" s="14">
        <f>AVERAGE(D151:O151)</f>
        <v>114.55143333333335</v>
      </c>
      <c r="AC151" s="10"/>
      <c r="AN151" s="98"/>
      <c r="AO151" s="157"/>
      <c r="AZ151" s="98"/>
    </row>
    <row r="152" spans="1:52" x14ac:dyDescent="0.2">
      <c r="A152" s="49"/>
      <c r="B152" s="1" t="s">
        <v>39</v>
      </c>
      <c r="C152" s="14">
        <v>110.7129</v>
      </c>
      <c r="D152" s="7">
        <v>111.01560000000001</v>
      </c>
      <c r="E152" s="7">
        <v>111.38339999999999</v>
      </c>
      <c r="F152" s="7">
        <v>111.9575</v>
      </c>
      <c r="G152" s="7">
        <v>111.3858</v>
      </c>
      <c r="H152" s="7">
        <v>112.16719999999999</v>
      </c>
      <c r="I152" s="7">
        <v>112.16719999999999</v>
      </c>
      <c r="J152" s="7">
        <v>112.37050000000001</v>
      </c>
      <c r="K152" s="7">
        <v>112.04940000000001</v>
      </c>
      <c r="L152" s="7">
        <v>112.4629</v>
      </c>
      <c r="M152" s="7">
        <v>112.23560000000001</v>
      </c>
      <c r="N152" s="7">
        <v>111.5784</v>
      </c>
      <c r="O152" s="7">
        <v>111.5784</v>
      </c>
      <c r="P152" s="10">
        <v>0.27340987364616187</v>
      </c>
      <c r="Q152" s="7">
        <v>0.33130478959712717</v>
      </c>
      <c r="R152" s="7">
        <v>0.51542689485147819</v>
      </c>
      <c r="S152" s="7">
        <v>-0.51064019828952301</v>
      </c>
      <c r="T152" s="7">
        <v>0.70152568819363936</v>
      </c>
      <c r="U152" s="7">
        <v>0</v>
      </c>
      <c r="V152" s="7">
        <v>0.18124728084503572</v>
      </c>
      <c r="W152" s="7">
        <v>-0.28575115355008768</v>
      </c>
      <c r="X152" s="7">
        <v>0.36903365836854019</v>
      </c>
      <c r="Y152" s="7">
        <v>-0.20211109619261072</v>
      </c>
      <c r="Z152" s="7">
        <v>-0.58555395970619228</v>
      </c>
      <c r="AA152" s="11">
        <v>0</v>
      </c>
      <c r="AB152" s="176"/>
      <c r="AC152" s="10"/>
      <c r="AN152" s="98"/>
      <c r="AO152" s="157"/>
      <c r="AZ152" s="98"/>
    </row>
    <row r="153" spans="1:52" x14ac:dyDescent="0.2">
      <c r="A153" s="49"/>
      <c r="B153" s="1" t="s">
        <v>78</v>
      </c>
      <c r="C153" s="14">
        <v>112.43129999999999</v>
      </c>
      <c r="D153" s="7">
        <v>112.5701</v>
      </c>
      <c r="E153" s="7">
        <v>112.94889999999999</v>
      </c>
      <c r="F153" s="7">
        <v>112.54900000000001</v>
      </c>
      <c r="G153" s="7">
        <v>113.1983</v>
      </c>
      <c r="H153" s="7">
        <v>113.1708</v>
      </c>
      <c r="I153" s="7">
        <v>113.4248</v>
      </c>
      <c r="J153" s="7">
        <v>114.11109999999999</v>
      </c>
      <c r="K153" s="7">
        <v>114.1514</v>
      </c>
      <c r="L153" s="7">
        <v>114.1514</v>
      </c>
      <c r="M153" s="7">
        <v>114.5428</v>
      </c>
      <c r="N153" s="7">
        <v>115.09229999999999</v>
      </c>
      <c r="O153" s="7">
        <v>115.9845</v>
      </c>
      <c r="P153" s="10">
        <v>0.12345316651146378</v>
      </c>
      <c r="Q153" s="7">
        <v>0.33650143332909738</v>
      </c>
      <c r="R153" s="7">
        <v>-0.35405391287563509</v>
      </c>
      <c r="S153" s="7">
        <v>0.57690428169063834</v>
      </c>
      <c r="T153" s="7">
        <v>-2.429365105306653E-2</v>
      </c>
      <c r="U153" s="7">
        <v>0.22443951973477688</v>
      </c>
      <c r="V153" s="7">
        <v>0.60507049604670993</v>
      </c>
      <c r="W153" s="7">
        <v>3.5316459135002642E-2</v>
      </c>
      <c r="X153" s="7">
        <v>0</v>
      </c>
      <c r="Y153" s="7">
        <v>0.34287796733110976</v>
      </c>
      <c r="Z153" s="7">
        <v>0.47973333985199834</v>
      </c>
      <c r="AA153" s="11">
        <v>0.77520390156422503</v>
      </c>
      <c r="AB153" s="176"/>
      <c r="AC153" s="10"/>
      <c r="AN153" s="98"/>
      <c r="AO153" s="157"/>
      <c r="AZ153" s="98"/>
    </row>
    <row r="154" spans="1:52" x14ac:dyDescent="0.2">
      <c r="A154" s="49"/>
      <c r="B154" s="1" t="s">
        <v>70</v>
      </c>
      <c r="C154" s="14">
        <v>111.5902</v>
      </c>
      <c r="D154" s="7">
        <v>111.5902</v>
      </c>
      <c r="E154" s="7">
        <v>111.5902</v>
      </c>
      <c r="F154" s="7">
        <v>111.5902</v>
      </c>
      <c r="G154" s="7">
        <v>111.5902</v>
      </c>
      <c r="H154" s="7">
        <v>111.5902</v>
      </c>
      <c r="I154" s="7">
        <v>111.7316</v>
      </c>
      <c r="J154" s="7">
        <v>111.7016</v>
      </c>
      <c r="K154" s="7">
        <v>111.7016</v>
      </c>
      <c r="L154" s="7">
        <v>111.7316</v>
      </c>
      <c r="M154" s="7">
        <v>111.5754</v>
      </c>
      <c r="N154" s="7">
        <v>111.5754</v>
      </c>
      <c r="O154" s="7">
        <v>111.5754</v>
      </c>
      <c r="P154" s="10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0.12671363614367967</v>
      </c>
      <c r="V154" s="7">
        <v>-2.6850058533128617E-2</v>
      </c>
      <c r="W154" s="7">
        <v>0</v>
      </c>
      <c r="X154" s="7">
        <v>2.6857269725770391E-2</v>
      </c>
      <c r="Y154" s="7">
        <v>-0.1397993047624829</v>
      </c>
      <c r="Z154" s="7">
        <v>0</v>
      </c>
      <c r="AA154" s="11">
        <v>0</v>
      </c>
      <c r="AB154" s="176"/>
      <c r="AC154" s="10"/>
      <c r="AN154" s="98"/>
      <c r="AO154" s="157"/>
      <c r="AZ154" s="98"/>
    </row>
    <row r="155" spans="1:52" x14ac:dyDescent="0.2">
      <c r="A155" s="49"/>
      <c r="B155" s="1" t="s">
        <v>43</v>
      </c>
      <c r="C155" s="14">
        <v>140.09909999999999</v>
      </c>
      <c r="D155" s="7">
        <v>141.1645</v>
      </c>
      <c r="E155" s="7">
        <v>141.21729999999999</v>
      </c>
      <c r="F155" s="7">
        <v>141.21729999999999</v>
      </c>
      <c r="G155" s="7">
        <v>141.5026</v>
      </c>
      <c r="H155" s="7">
        <v>141.74789999999999</v>
      </c>
      <c r="I155" s="7">
        <v>141.99430000000001</v>
      </c>
      <c r="J155" s="7">
        <v>141.99430000000001</v>
      </c>
      <c r="K155" s="7">
        <v>141.99430000000001</v>
      </c>
      <c r="L155" s="7">
        <v>142.07759999999999</v>
      </c>
      <c r="M155" s="7">
        <v>142.11060000000001</v>
      </c>
      <c r="N155" s="7">
        <v>142.11060000000001</v>
      </c>
      <c r="O155" s="7">
        <v>142.2071</v>
      </c>
      <c r="P155" s="10">
        <v>0.76046170175255301</v>
      </c>
      <c r="Q155" s="7">
        <v>3.7403171477241537E-2</v>
      </c>
      <c r="R155" s="7">
        <v>0</v>
      </c>
      <c r="S155" s="7">
        <v>0.20202907150894864</v>
      </c>
      <c r="T155" s="7">
        <v>0.17335370516159143</v>
      </c>
      <c r="U155" s="7">
        <v>0.17382973574918756</v>
      </c>
      <c r="V155" s="7">
        <v>0</v>
      </c>
      <c r="W155" s="7">
        <v>0</v>
      </c>
      <c r="X155" s="7">
        <v>5.8664326666619672E-2</v>
      </c>
      <c r="Y155" s="7">
        <v>2.3226743695005735E-2</v>
      </c>
      <c r="Z155" s="7">
        <v>0</v>
      </c>
      <c r="AA155" s="11">
        <v>6.7904857202764485E-2</v>
      </c>
      <c r="AB155" s="176"/>
      <c r="AC155" s="10"/>
      <c r="AN155" s="98"/>
      <c r="AO155" s="157"/>
      <c r="AZ155" s="98"/>
    </row>
    <row r="156" spans="1:52" x14ac:dyDescent="0.2">
      <c r="A156" s="49"/>
      <c r="B156" s="1" t="s">
        <v>45</v>
      </c>
      <c r="C156" s="14">
        <v>114.2093</v>
      </c>
      <c r="D156" s="7">
        <v>114.7165</v>
      </c>
      <c r="E156" s="7">
        <v>115.8694</v>
      </c>
      <c r="F156" s="7">
        <v>115.8694</v>
      </c>
      <c r="G156" s="7">
        <v>115.8694</v>
      </c>
      <c r="H156" s="7">
        <v>115.8694</v>
      </c>
      <c r="I156" s="7">
        <v>115.8694</v>
      </c>
      <c r="J156" s="7">
        <v>115.8694</v>
      </c>
      <c r="K156" s="7">
        <v>115.8694</v>
      </c>
      <c r="L156" s="7">
        <v>115.8694</v>
      </c>
      <c r="M156" s="7">
        <v>115.8695</v>
      </c>
      <c r="N156" s="7">
        <v>115.8695</v>
      </c>
      <c r="O156" s="7">
        <v>115.8695</v>
      </c>
      <c r="P156" s="10">
        <v>0.44409693431270264</v>
      </c>
      <c r="Q156" s="7">
        <v>1.0049992808358019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8.6304063025543977E-5</v>
      </c>
      <c r="Z156" s="7">
        <v>0</v>
      </c>
      <c r="AA156" s="11">
        <v>0</v>
      </c>
      <c r="AB156" s="176"/>
      <c r="AC156" s="10"/>
      <c r="AN156" s="98"/>
      <c r="AO156" s="157"/>
      <c r="AZ156" s="98"/>
    </row>
    <row r="157" spans="1:52" x14ac:dyDescent="0.2">
      <c r="A157" s="49"/>
      <c r="B157" s="1" t="s">
        <v>71</v>
      </c>
      <c r="C157" s="14">
        <v>114.3993</v>
      </c>
      <c r="D157" s="7">
        <v>114.8008</v>
      </c>
      <c r="E157" s="7">
        <v>114.8008</v>
      </c>
      <c r="F157" s="7">
        <v>114.8008</v>
      </c>
      <c r="G157" s="7">
        <v>114.8008</v>
      </c>
      <c r="H157" s="7">
        <v>114.8008</v>
      </c>
      <c r="I157" s="7">
        <v>114.8008</v>
      </c>
      <c r="J157" s="7">
        <v>114.8008</v>
      </c>
      <c r="K157" s="7">
        <v>114.8008</v>
      </c>
      <c r="L157" s="7">
        <v>115.2105</v>
      </c>
      <c r="M157" s="7">
        <v>115.2105</v>
      </c>
      <c r="N157" s="7">
        <v>115.2105</v>
      </c>
      <c r="O157" s="7">
        <v>115.2106</v>
      </c>
      <c r="P157" s="10">
        <v>0.35096368596660876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0.35687904613905203</v>
      </c>
      <c r="Y157" s="7">
        <v>0</v>
      </c>
      <c r="Z157" s="7">
        <v>0</v>
      </c>
      <c r="AA157" s="11">
        <v>8.6797644314814761E-5</v>
      </c>
      <c r="AB157" s="176"/>
      <c r="AC157" s="10"/>
      <c r="AN157" s="98"/>
      <c r="AO157" s="157"/>
      <c r="AZ157" s="98"/>
    </row>
    <row r="158" spans="1:52" x14ac:dyDescent="0.2">
      <c r="A158" s="49"/>
      <c r="B158" s="48" t="s">
        <v>48</v>
      </c>
      <c r="C158" s="26">
        <v>96.130390000000006</v>
      </c>
      <c r="D158" s="20">
        <v>96.761080000000007</v>
      </c>
      <c r="E158" s="20">
        <v>97.408709999999999</v>
      </c>
      <c r="F158" s="20">
        <v>96.416790000000006</v>
      </c>
      <c r="G158" s="20">
        <v>96.438929999999999</v>
      </c>
      <c r="H158" s="20">
        <v>97.633769999999998</v>
      </c>
      <c r="I158" s="20">
        <v>96.925039999999996</v>
      </c>
      <c r="J158" s="20">
        <v>95.095550000000003</v>
      </c>
      <c r="K158" s="20">
        <v>95.660229999999999</v>
      </c>
      <c r="L158" s="20">
        <v>95.205460000000002</v>
      </c>
      <c r="M158" s="20">
        <v>94.934520000000006</v>
      </c>
      <c r="N158" s="20">
        <v>95.94838</v>
      </c>
      <c r="O158" s="20">
        <v>95.682370000000006</v>
      </c>
      <c r="P158" s="21">
        <v>0.65607764620532727</v>
      </c>
      <c r="Q158" s="20">
        <v>0.66930836241182123</v>
      </c>
      <c r="R158" s="20">
        <v>-1.0183072951073813</v>
      </c>
      <c r="S158" s="20">
        <v>2.2962805544545887E-2</v>
      </c>
      <c r="T158" s="20">
        <v>1.2389602414709486</v>
      </c>
      <c r="U158" s="20">
        <v>-0.7259066202196256</v>
      </c>
      <c r="V158" s="20">
        <v>-1.8875308176297816</v>
      </c>
      <c r="W158" s="20">
        <v>0.59380275943511096</v>
      </c>
      <c r="X158" s="20">
        <v>-0.47540132404030011</v>
      </c>
      <c r="Y158" s="20">
        <v>-0.28458451857697653</v>
      </c>
      <c r="Z158" s="20">
        <v>1.0679571561535193</v>
      </c>
      <c r="AA158" s="19">
        <v>-0.27724282577777165</v>
      </c>
      <c r="AB158" s="14">
        <f>(AB139/AB142)*100</f>
        <v>96.170320849507704</v>
      </c>
      <c r="AC158" s="10"/>
      <c r="AN158" s="98"/>
      <c r="AO158" s="157"/>
      <c r="AZ158" s="98"/>
    </row>
    <row r="159" spans="1:52" x14ac:dyDescent="0.2">
      <c r="A159" s="49"/>
      <c r="B159" s="48" t="s">
        <v>73</v>
      </c>
      <c r="C159" s="26">
        <v>108.6718</v>
      </c>
      <c r="D159" s="20">
        <v>109.5162</v>
      </c>
      <c r="E159" s="20">
        <v>109.79179999999999</v>
      </c>
      <c r="F159" s="20">
        <v>108.904</v>
      </c>
      <c r="G159" s="20">
        <v>109.3794</v>
      </c>
      <c r="H159" s="20">
        <v>111.2677</v>
      </c>
      <c r="I159" s="20">
        <v>110.9585</v>
      </c>
      <c r="J159" s="20">
        <v>109.197</v>
      </c>
      <c r="K159" s="20">
        <v>110.2016</v>
      </c>
      <c r="L159" s="20">
        <v>109.0168</v>
      </c>
      <c r="M159" s="20">
        <v>108.5386</v>
      </c>
      <c r="N159" s="20">
        <v>109.8793</v>
      </c>
      <c r="O159" s="20">
        <v>109.2016</v>
      </c>
      <c r="P159" s="21">
        <v>0.77701850894159574</v>
      </c>
      <c r="Q159" s="20">
        <v>0.2516522669705461</v>
      </c>
      <c r="R159" s="20">
        <v>-0.80862140888481526</v>
      </c>
      <c r="S159" s="20">
        <v>0.43653125688680633</v>
      </c>
      <c r="T159" s="20">
        <v>1.7263762646348408</v>
      </c>
      <c r="U159" s="20">
        <v>-0.27788837191746041</v>
      </c>
      <c r="V159" s="20">
        <v>-1.5875304731048077</v>
      </c>
      <c r="W159" s="20">
        <v>0.9199886443766736</v>
      </c>
      <c r="X159" s="20">
        <v>-1.0751205064173257</v>
      </c>
      <c r="Y159" s="20">
        <v>-0.43864798819998485</v>
      </c>
      <c r="Z159" s="20">
        <v>1.2352287573268848</v>
      </c>
      <c r="AA159" s="19">
        <v>-0.61676767143584055</v>
      </c>
      <c r="AB159" s="14">
        <f>(AB139/AB151)*100</f>
        <v>109.65388036756704</v>
      </c>
      <c r="AC159" s="10"/>
      <c r="AN159" s="98"/>
      <c r="AO159" s="157"/>
      <c r="AZ159" s="98"/>
    </row>
    <row r="160" spans="1:52" ht="18" customHeight="1" x14ac:dyDescent="0.2">
      <c r="B160" s="22" t="s">
        <v>63</v>
      </c>
      <c r="C160" s="27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4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5"/>
      <c r="AC160" s="10"/>
      <c r="AN160" s="98"/>
      <c r="AO160" s="157"/>
      <c r="AZ160" s="98"/>
    </row>
    <row r="161" spans="2:52" x14ac:dyDescent="0.2">
      <c r="B161" s="1" t="s">
        <v>15</v>
      </c>
      <c r="C161" s="14">
        <v>128.47499999999999</v>
      </c>
      <c r="D161" s="7">
        <v>130.41419999999999</v>
      </c>
      <c r="E161" s="7">
        <v>131.6217</v>
      </c>
      <c r="F161" s="7">
        <v>133.19139999999999</v>
      </c>
      <c r="G161" s="7">
        <v>132.44560000000001</v>
      </c>
      <c r="H161" s="7">
        <v>134.00710000000001</v>
      </c>
      <c r="I161" s="7">
        <v>132.65119999999999</v>
      </c>
      <c r="J161" s="7">
        <v>134.14019999999999</v>
      </c>
      <c r="K161" s="7">
        <v>132.589</v>
      </c>
      <c r="L161" s="7">
        <v>134.517</v>
      </c>
      <c r="M161" s="7">
        <v>133.4177</v>
      </c>
      <c r="N161" s="7">
        <v>135.29230000000001</v>
      </c>
      <c r="O161" s="7">
        <v>137.60890000000001</v>
      </c>
      <c r="P161" s="10">
        <v>1.5093987157034441</v>
      </c>
      <c r="Q161" s="7">
        <v>0.92589610640559872</v>
      </c>
      <c r="R161" s="7">
        <v>1.1925845054424788</v>
      </c>
      <c r="S161" s="7">
        <v>-0.55994606258360102</v>
      </c>
      <c r="T161" s="7">
        <v>1.1789746129731717</v>
      </c>
      <c r="U161" s="7">
        <v>-1.0118120607042609</v>
      </c>
      <c r="V161" s="7">
        <v>1.1224926725125777</v>
      </c>
      <c r="W161" s="7">
        <v>-1.1564020330967111</v>
      </c>
      <c r="X161" s="7">
        <v>1.4541176115665684</v>
      </c>
      <c r="Y161" s="7">
        <v>-0.8172201283109195</v>
      </c>
      <c r="Z161" s="7">
        <v>1.4050609476853635</v>
      </c>
      <c r="AA161" s="11">
        <v>1.7122925694958202</v>
      </c>
      <c r="AB161" s="7">
        <f>AVERAGE(D161:O161)</f>
        <v>133.49135833333335</v>
      </c>
      <c r="AC161" s="10"/>
      <c r="AN161" s="98"/>
      <c r="AO161" s="157"/>
      <c r="AZ161" s="98"/>
    </row>
    <row r="162" spans="2:52" x14ac:dyDescent="0.2">
      <c r="B162" s="1" t="s">
        <v>21</v>
      </c>
      <c r="C162" s="14">
        <v>132.2662</v>
      </c>
      <c r="D162" s="7">
        <v>133.06309999999999</v>
      </c>
      <c r="E162" s="7">
        <v>132.43799999999999</v>
      </c>
      <c r="F162" s="7">
        <v>132.9179</v>
      </c>
      <c r="G162" s="7">
        <v>133.9871</v>
      </c>
      <c r="H162" s="7">
        <v>135.1113</v>
      </c>
      <c r="I162" s="7">
        <v>136.035</v>
      </c>
      <c r="J162" s="7">
        <v>137.33449999999999</v>
      </c>
      <c r="K162" s="7">
        <v>137.86160000000001</v>
      </c>
      <c r="L162" s="7">
        <v>136.76130000000001</v>
      </c>
      <c r="M162" s="7">
        <v>136.34610000000001</v>
      </c>
      <c r="N162" s="7">
        <v>136.71789999999999</v>
      </c>
      <c r="O162" s="7">
        <v>136.4522</v>
      </c>
      <c r="P162" s="10">
        <v>0.6024970854231797</v>
      </c>
      <c r="Q162" s="7">
        <v>-0.46977712077954248</v>
      </c>
      <c r="R162" s="7">
        <v>0.36235823555174113</v>
      </c>
      <c r="S162" s="7">
        <v>0.80440632901963915</v>
      </c>
      <c r="T162" s="7">
        <v>0.83903599674894225</v>
      </c>
      <c r="U162" s="7">
        <v>0.68365858370099064</v>
      </c>
      <c r="V162" s="7">
        <v>0.95526886463042215</v>
      </c>
      <c r="W162" s="7">
        <v>0.38380741911174437</v>
      </c>
      <c r="X162" s="7">
        <v>-0.79811927324215315</v>
      </c>
      <c r="Y162" s="7">
        <v>-0.30359465726049595</v>
      </c>
      <c r="Z162" s="7">
        <v>0.27268840106169451</v>
      </c>
      <c r="AA162" s="11">
        <v>-0.19434177967916505</v>
      </c>
      <c r="AB162" s="7">
        <f>AVERAGE(D162:O162)</f>
        <v>135.41883333333331</v>
      </c>
      <c r="AC162" s="10"/>
      <c r="AN162" s="98"/>
      <c r="AO162" s="157"/>
      <c r="AZ162" s="98"/>
    </row>
    <row r="163" spans="2:52" x14ac:dyDescent="0.2">
      <c r="B163" s="56" t="s">
        <v>23</v>
      </c>
      <c r="C163" s="26">
        <v>135.5609</v>
      </c>
      <c r="D163" s="20">
        <v>136.25149999999999</v>
      </c>
      <c r="E163" s="20">
        <v>135.3613</v>
      </c>
      <c r="F163" s="20">
        <v>135.898</v>
      </c>
      <c r="G163" s="20">
        <v>137.27940000000001</v>
      </c>
      <c r="H163" s="20">
        <v>138.6832</v>
      </c>
      <c r="I163" s="20">
        <v>139.8467</v>
      </c>
      <c r="J163" s="20">
        <v>141.4435</v>
      </c>
      <c r="K163" s="20">
        <v>142.0865</v>
      </c>
      <c r="L163" s="20">
        <v>140.6112</v>
      </c>
      <c r="M163" s="20">
        <v>140.05609999999999</v>
      </c>
      <c r="N163" s="20">
        <v>140.49039999999999</v>
      </c>
      <c r="O163" s="20">
        <v>140.07040000000001</v>
      </c>
      <c r="P163" s="21">
        <v>0.50943893113721528</v>
      </c>
      <c r="Q163" s="20">
        <v>-0.65335060531443179</v>
      </c>
      <c r="R163" s="20">
        <v>0.3964944190104529</v>
      </c>
      <c r="S163" s="20">
        <v>1.0164976673681831</v>
      </c>
      <c r="T163" s="20">
        <v>1.0225860544262211</v>
      </c>
      <c r="U163" s="20">
        <v>0.83896246985936218</v>
      </c>
      <c r="V163" s="20">
        <v>1.1418217233585075</v>
      </c>
      <c r="W163" s="20">
        <v>0.45459847925143304</v>
      </c>
      <c r="X163" s="20">
        <v>-1.038311169604434</v>
      </c>
      <c r="Y163" s="20">
        <v>-0.3947765185134684</v>
      </c>
      <c r="Z163" s="20">
        <v>0.31009002821012976</v>
      </c>
      <c r="AA163" s="19">
        <v>-0.29895281101056548</v>
      </c>
      <c r="AC163" s="10"/>
      <c r="AN163" s="98"/>
      <c r="AO163" s="157"/>
      <c r="AZ163" s="98"/>
    </row>
    <row r="164" spans="2:52" x14ac:dyDescent="0.2">
      <c r="B164" s="1" t="s">
        <v>25</v>
      </c>
      <c r="C164" s="14">
        <v>139.90629999999999</v>
      </c>
      <c r="D164" s="7">
        <v>141.0145</v>
      </c>
      <c r="E164" s="7">
        <v>138.73589999999999</v>
      </c>
      <c r="F164" s="7">
        <v>139.78530000000001</v>
      </c>
      <c r="G164" s="7">
        <v>142.9033</v>
      </c>
      <c r="H164" s="7">
        <v>145.6429</v>
      </c>
      <c r="I164" s="7">
        <v>148.02690000000001</v>
      </c>
      <c r="J164" s="7">
        <v>151.41</v>
      </c>
      <c r="K164" s="7">
        <v>152.75559999999999</v>
      </c>
      <c r="L164" s="7">
        <v>149.054</v>
      </c>
      <c r="M164" s="7">
        <v>147.50579999999999</v>
      </c>
      <c r="N164" s="7">
        <v>148.26349999999999</v>
      </c>
      <c r="O164" s="7">
        <v>147.00129999999999</v>
      </c>
      <c r="P164" s="10">
        <v>0.7921015708370609</v>
      </c>
      <c r="Q164" s="7">
        <v>-1.6158621985682404</v>
      </c>
      <c r="R164" s="7">
        <v>0.75640119103996872</v>
      </c>
      <c r="S164" s="7">
        <v>2.2305635857275368</v>
      </c>
      <c r="T164" s="7">
        <v>1.9171005848010478</v>
      </c>
      <c r="U164" s="7">
        <v>1.6368803422618026</v>
      </c>
      <c r="V164" s="7">
        <v>2.2854629800394282</v>
      </c>
      <c r="W164" s="7">
        <v>0.88871276666005572</v>
      </c>
      <c r="X164" s="7">
        <v>-2.4232172175684461</v>
      </c>
      <c r="Y164" s="7">
        <v>-1.0386839668844905</v>
      </c>
      <c r="Z164" s="7">
        <v>0.51367471651962149</v>
      </c>
      <c r="AA164" s="11">
        <v>-0.8513221392992929</v>
      </c>
      <c r="AC164" s="10"/>
      <c r="AN164" s="98"/>
      <c r="AO164" s="157"/>
      <c r="AZ164" s="98"/>
    </row>
    <row r="165" spans="2:52" x14ac:dyDescent="0.2">
      <c r="B165" s="1" t="s">
        <v>67</v>
      </c>
      <c r="C165" s="14">
        <v>142.79069999999999</v>
      </c>
      <c r="D165" s="7">
        <v>143.85839999999999</v>
      </c>
      <c r="E165" s="7">
        <v>144.2423</v>
      </c>
      <c r="F165" s="7">
        <v>144.4247</v>
      </c>
      <c r="G165" s="7">
        <v>144.4855</v>
      </c>
      <c r="H165" s="7">
        <v>144.74250000000001</v>
      </c>
      <c r="I165" s="7">
        <v>145.0779</v>
      </c>
      <c r="J165" s="7">
        <v>145.2595</v>
      </c>
      <c r="K165" s="7">
        <v>145.48169999999999</v>
      </c>
      <c r="L165" s="7">
        <v>145.63399999999999</v>
      </c>
      <c r="M165" s="7">
        <v>145.78559999999999</v>
      </c>
      <c r="N165" s="7">
        <v>146.1327</v>
      </c>
      <c r="O165" s="7">
        <v>146.56720000000001</v>
      </c>
      <c r="P165" s="10">
        <v>0.74773777283814857</v>
      </c>
      <c r="Q165" s="7">
        <v>0.26685963419585595</v>
      </c>
      <c r="R165" s="7">
        <v>0.12645389043297373</v>
      </c>
      <c r="S165" s="7">
        <v>4.2098062173575861E-2</v>
      </c>
      <c r="T165" s="7">
        <v>0.17787252007987306</v>
      </c>
      <c r="U165" s="7">
        <v>0.23172185087309724</v>
      </c>
      <c r="V165" s="7">
        <v>0.12517413058777602</v>
      </c>
      <c r="W165" s="7">
        <v>0.15296762001795863</v>
      </c>
      <c r="X165" s="7">
        <v>0.10468670630051531</v>
      </c>
      <c r="Y165" s="7">
        <v>0.10409657085570813</v>
      </c>
      <c r="Z165" s="7">
        <v>0.23808935861978942</v>
      </c>
      <c r="AA165" s="11">
        <v>0.29733249300123388</v>
      </c>
      <c r="AC165" s="10"/>
      <c r="AN165" s="98"/>
      <c r="AO165" s="157"/>
      <c r="AZ165" s="98"/>
    </row>
    <row r="166" spans="2:52" x14ac:dyDescent="0.2">
      <c r="B166" s="1" t="s">
        <v>28</v>
      </c>
      <c r="C166" s="14">
        <v>128.99109999999999</v>
      </c>
      <c r="D166" s="7">
        <v>129.2578</v>
      </c>
      <c r="E166" s="7">
        <v>129.25460000000001</v>
      </c>
      <c r="F166" s="7">
        <v>129.2852</v>
      </c>
      <c r="G166" s="7">
        <v>129.52760000000001</v>
      </c>
      <c r="H166" s="7">
        <v>129.68389999999999</v>
      </c>
      <c r="I166" s="7">
        <v>129.75710000000001</v>
      </c>
      <c r="J166" s="7">
        <v>129.98929999999999</v>
      </c>
      <c r="K166" s="7">
        <v>130.05109999999999</v>
      </c>
      <c r="L166" s="7">
        <v>130.16659999999999</v>
      </c>
      <c r="M166" s="7">
        <v>130.32259999999999</v>
      </c>
      <c r="N166" s="7">
        <v>130.48949999999999</v>
      </c>
      <c r="O166" s="7">
        <v>130.71700000000001</v>
      </c>
      <c r="P166" s="10">
        <v>0.20675845077684768</v>
      </c>
      <c r="Q166" s="7">
        <v>-2.4756726479891675E-3</v>
      </c>
      <c r="R166" s="7">
        <v>2.3674205792283316E-2</v>
      </c>
      <c r="S166" s="7">
        <v>0.18749245853353941</v>
      </c>
      <c r="T166" s="7">
        <v>0.12066926276715344</v>
      </c>
      <c r="U166" s="7">
        <v>5.6444940351126204E-2</v>
      </c>
      <c r="V166" s="7">
        <v>0.17894974533183733</v>
      </c>
      <c r="W166" s="7">
        <v>4.7542374641609111E-2</v>
      </c>
      <c r="X166" s="7">
        <v>8.8811244195548728E-2</v>
      </c>
      <c r="Y166" s="7">
        <v>0.11984641221327585</v>
      </c>
      <c r="Z166" s="7">
        <v>0.12806681266334333</v>
      </c>
      <c r="AA166" s="11">
        <v>0.17434352955603361</v>
      </c>
      <c r="AC166" s="10"/>
      <c r="AN166" s="98"/>
      <c r="AO166" s="157"/>
      <c r="AZ166" s="98"/>
    </row>
    <row r="167" spans="2:52" x14ac:dyDescent="0.2">
      <c r="B167" s="1" t="s">
        <v>30</v>
      </c>
      <c r="C167" s="14">
        <v>131.9442</v>
      </c>
      <c r="D167" s="7">
        <v>132.0659</v>
      </c>
      <c r="E167" s="7">
        <v>132.06739999999999</v>
      </c>
      <c r="F167" s="7">
        <v>132.64330000000001</v>
      </c>
      <c r="G167" s="7">
        <v>132.52959999999999</v>
      </c>
      <c r="H167" s="7">
        <v>134.90020000000001</v>
      </c>
      <c r="I167" s="7">
        <v>135.43199999999999</v>
      </c>
      <c r="J167" s="7">
        <v>135.58189999999999</v>
      </c>
      <c r="K167" s="7">
        <v>135.60980000000001</v>
      </c>
      <c r="L167" s="7">
        <v>135.8451</v>
      </c>
      <c r="M167" s="7">
        <v>136.3032</v>
      </c>
      <c r="N167" s="7">
        <v>136.55260000000001</v>
      </c>
      <c r="O167" s="7">
        <v>136.25360000000001</v>
      </c>
      <c r="P167" s="10">
        <v>9.2235960352940211E-2</v>
      </c>
      <c r="Q167" s="7">
        <v>1.1357965985110097E-3</v>
      </c>
      <c r="R167" s="7">
        <v>0.43606522124310665</v>
      </c>
      <c r="S167" s="7">
        <v>-8.5718615263660342E-2</v>
      </c>
      <c r="T167" s="7">
        <v>1.788732479385756</v>
      </c>
      <c r="U167" s="7">
        <v>0.39421735475557163</v>
      </c>
      <c r="V167" s="7">
        <v>0.11068285191092385</v>
      </c>
      <c r="W167" s="7">
        <v>2.0577968003115971E-2</v>
      </c>
      <c r="X167" s="7">
        <v>0.17351253375493153</v>
      </c>
      <c r="Y167" s="7">
        <v>0.33722232160011789</v>
      </c>
      <c r="Z167" s="7">
        <v>0.18297442759965171</v>
      </c>
      <c r="AA167" s="11">
        <v>-0.21896324200345257</v>
      </c>
      <c r="AC167" s="10"/>
      <c r="AN167" s="98"/>
      <c r="AO167" s="157"/>
      <c r="AZ167" s="98"/>
    </row>
    <row r="168" spans="2:52" x14ac:dyDescent="0.2">
      <c r="B168" s="1" t="s">
        <v>32</v>
      </c>
      <c r="C168" s="14">
        <v>129.63910000000001</v>
      </c>
      <c r="D168" s="7">
        <v>129.9314</v>
      </c>
      <c r="E168" s="7">
        <v>130.09110000000001</v>
      </c>
      <c r="F168" s="7">
        <v>130.4288</v>
      </c>
      <c r="G168" s="7">
        <v>130.51220000000001</v>
      </c>
      <c r="H168" s="7">
        <v>130.63730000000001</v>
      </c>
      <c r="I168" s="7">
        <v>131.07579999999999</v>
      </c>
      <c r="J168" s="7">
        <v>131.79069999999999</v>
      </c>
      <c r="K168" s="7">
        <v>131.92359999999999</v>
      </c>
      <c r="L168" s="7">
        <v>132.17760000000001</v>
      </c>
      <c r="M168" s="7">
        <v>132.33019999999999</v>
      </c>
      <c r="N168" s="7">
        <v>132.3801</v>
      </c>
      <c r="O168" s="7">
        <v>132.7406</v>
      </c>
      <c r="P168" s="10">
        <v>0.22547209908120552</v>
      </c>
      <c r="Q168" s="7">
        <v>0.1229110130422785</v>
      </c>
      <c r="R168" s="7">
        <v>0.25958731996269063</v>
      </c>
      <c r="S168" s="7">
        <v>6.3942932849195652E-2</v>
      </c>
      <c r="T168" s="7">
        <v>9.585310798530966E-2</v>
      </c>
      <c r="U168" s="7">
        <v>0.33566217305469137</v>
      </c>
      <c r="V168" s="7">
        <v>0.5454096026879105</v>
      </c>
      <c r="W168" s="7">
        <v>0.10084171341377386</v>
      </c>
      <c r="X168" s="7">
        <v>0.19253567974192573</v>
      </c>
      <c r="Y168" s="7">
        <v>0.1154507269007595</v>
      </c>
      <c r="Z168" s="7">
        <v>3.7708701415102561E-2</v>
      </c>
      <c r="AA168" s="11">
        <v>0.27232189732444817</v>
      </c>
      <c r="AC168" s="10"/>
      <c r="AN168" s="98"/>
      <c r="AO168" s="157"/>
      <c r="AZ168" s="98"/>
    </row>
    <row r="169" spans="2:52" x14ac:dyDescent="0.2">
      <c r="B169" s="1" t="s">
        <v>68</v>
      </c>
      <c r="C169" s="14">
        <v>113.4529</v>
      </c>
      <c r="D169" s="7">
        <v>113.5651</v>
      </c>
      <c r="E169" s="7">
        <v>113.8382</v>
      </c>
      <c r="F169" s="7">
        <v>113.8288</v>
      </c>
      <c r="G169" s="7">
        <v>113.7792</v>
      </c>
      <c r="H169" s="7">
        <v>113.7792</v>
      </c>
      <c r="I169" s="7">
        <v>113.7449</v>
      </c>
      <c r="J169" s="7">
        <v>114.36320000000001</v>
      </c>
      <c r="K169" s="7">
        <v>114.36969999999999</v>
      </c>
      <c r="L169" s="7">
        <v>114.76900000000001</v>
      </c>
      <c r="M169" s="7">
        <v>114.81019999999999</v>
      </c>
      <c r="N169" s="7">
        <v>114.9858</v>
      </c>
      <c r="O169" s="7">
        <v>115.248</v>
      </c>
      <c r="P169" s="10">
        <v>9.8895665073348862E-2</v>
      </c>
      <c r="Q169" s="7">
        <v>0.24047880907074395</v>
      </c>
      <c r="R169" s="7">
        <v>-8.2573336542561375E-3</v>
      </c>
      <c r="S169" s="7">
        <v>-4.3574209690340308E-2</v>
      </c>
      <c r="T169" s="7">
        <v>0</v>
      </c>
      <c r="U169" s="7">
        <v>-3.0146107548657201E-2</v>
      </c>
      <c r="V169" s="7">
        <v>0.54358481127505931</v>
      </c>
      <c r="W169" s="7">
        <v>5.6836464876712121E-3</v>
      </c>
      <c r="X169" s="7">
        <v>0.34913093240605764</v>
      </c>
      <c r="Y169" s="7">
        <v>3.5898195505745661E-2</v>
      </c>
      <c r="Z169" s="7">
        <v>0.15294808301004867</v>
      </c>
      <c r="AA169" s="11">
        <v>0.22802815652020256</v>
      </c>
      <c r="AC169" s="10"/>
      <c r="AN169" s="98"/>
      <c r="AO169" s="157"/>
      <c r="AZ169" s="98"/>
    </row>
    <row r="170" spans="2:52" x14ac:dyDescent="0.2">
      <c r="B170" s="1" t="s">
        <v>35</v>
      </c>
      <c r="C170" s="14">
        <v>125.9104</v>
      </c>
      <c r="D170" s="7">
        <v>125.53619999999999</v>
      </c>
      <c r="E170" s="7">
        <v>125.49639999999999</v>
      </c>
      <c r="F170" s="7">
        <v>125.4984</v>
      </c>
      <c r="G170" s="7">
        <v>125.5483</v>
      </c>
      <c r="H170" s="7">
        <v>125.7788</v>
      </c>
      <c r="I170" s="7">
        <v>125.9359</v>
      </c>
      <c r="J170" s="7">
        <v>126.099</v>
      </c>
      <c r="K170" s="7">
        <v>126.15179999999999</v>
      </c>
      <c r="L170" s="7">
        <v>126.4132</v>
      </c>
      <c r="M170" s="7">
        <v>126.63809999999999</v>
      </c>
      <c r="N170" s="7">
        <v>126.6305</v>
      </c>
      <c r="O170" s="7">
        <v>126.64490000000001</v>
      </c>
      <c r="P170" s="10">
        <v>-0.29719546598216023</v>
      </c>
      <c r="Q170" s="7">
        <v>-3.1704002510829235E-2</v>
      </c>
      <c r="R170" s="7">
        <v>1.5936712128870227E-3</v>
      </c>
      <c r="S170" s="7">
        <v>3.9761463094345292E-2</v>
      </c>
      <c r="T170" s="7">
        <v>0.18359468029436191</v>
      </c>
      <c r="U170" s="7">
        <v>0.1249018117520598</v>
      </c>
      <c r="V170" s="7">
        <v>0.12951033025531244</v>
      </c>
      <c r="W170" s="7">
        <v>4.1871862584152632E-2</v>
      </c>
      <c r="X170" s="7">
        <v>0.20721067792929546</v>
      </c>
      <c r="Y170" s="7">
        <v>0.17790863612343566</v>
      </c>
      <c r="Z170" s="7">
        <v>-6.0013534631335264E-3</v>
      </c>
      <c r="AA170" s="11">
        <v>1.1371667963096625E-2</v>
      </c>
      <c r="AC170" s="10"/>
      <c r="AN170" s="98"/>
      <c r="AO170" s="157"/>
      <c r="AZ170" s="98"/>
    </row>
    <row r="171" spans="2:52" x14ac:dyDescent="0.2">
      <c r="B171" s="48" t="s">
        <v>37</v>
      </c>
      <c r="C171" s="26">
        <v>122.6678</v>
      </c>
      <c r="D171" s="20">
        <v>123.9144</v>
      </c>
      <c r="E171" s="20">
        <v>124.2176</v>
      </c>
      <c r="F171" s="20">
        <v>124.5575</v>
      </c>
      <c r="G171" s="20">
        <v>124.5671</v>
      </c>
      <c r="H171" s="20">
        <v>124.7594</v>
      </c>
      <c r="I171" s="20">
        <v>124.88760000000001</v>
      </c>
      <c r="J171" s="20">
        <v>125.14400000000001</v>
      </c>
      <c r="K171" s="20">
        <v>125.2255</v>
      </c>
      <c r="L171" s="20">
        <v>125.42100000000001</v>
      </c>
      <c r="M171" s="20">
        <v>125.53100000000001</v>
      </c>
      <c r="N171" s="20">
        <v>125.6071</v>
      </c>
      <c r="O171" s="20">
        <v>125.8642</v>
      </c>
      <c r="P171" s="21">
        <v>1.0162406108204443</v>
      </c>
      <c r="Q171" s="20">
        <v>0.24468504064096172</v>
      </c>
      <c r="R171" s="20">
        <v>0.27363272193312388</v>
      </c>
      <c r="S171" s="20">
        <v>7.7072837845909214E-3</v>
      </c>
      <c r="T171" s="20">
        <v>0.15437463021937817</v>
      </c>
      <c r="U171" s="20">
        <v>0.10275778819071489</v>
      </c>
      <c r="V171" s="20">
        <v>0.20530460990522623</v>
      </c>
      <c r="W171" s="20">
        <v>6.5124976027609194E-2</v>
      </c>
      <c r="X171" s="20">
        <v>0.15611836247410454</v>
      </c>
      <c r="Y171" s="20">
        <v>8.7704610870587396E-2</v>
      </c>
      <c r="Z171" s="20">
        <v>6.0622475723125541E-2</v>
      </c>
      <c r="AA171" s="19">
        <v>0.20468588161019091</v>
      </c>
      <c r="AB171" s="7">
        <f>AVERAGE(D171:O171)</f>
        <v>124.97469999999998</v>
      </c>
      <c r="AC171" s="10"/>
      <c r="AN171" s="98"/>
      <c r="AO171" s="157"/>
      <c r="AZ171" s="98"/>
    </row>
    <row r="172" spans="2:52" x14ac:dyDescent="0.2">
      <c r="B172" s="1" t="s">
        <v>39</v>
      </c>
      <c r="C172" s="14">
        <v>122.6403</v>
      </c>
      <c r="D172" s="7">
        <v>122.47620000000001</v>
      </c>
      <c r="E172" s="7">
        <v>122.381</v>
      </c>
      <c r="F172" s="7">
        <v>122.1027</v>
      </c>
      <c r="G172" s="7">
        <v>122.76260000000001</v>
      </c>
      <c r="H172" s="7">
        <v>122.9359</v>
      </c>
      <c r="I172" s="7">
        <v>123.2107</v>
      </c>
      <c r="J172" s="7">
        <v>123.5737</v>
      </c>
      <c r="K172" s="7">
        <v>122.922</v>
      </c>
      <c r="L172" s="7">
        <v>122.67359999999999</v>
      </c>
      <c r="M172" s="7">
        <v>122.9564</v>
      </c>
      <c r="N172" s="7">
        <v>123.2253</v>
      </c>
      <c r="O172" s="7">
        <v>123.6003</v>
      </c>
      <c r="P172" s="10">
        <v>-0.13380593491698128</v>
      </c>
      <c r="Q172" s="7">
        <v>-7.7729387423846844E-2</v>
      </c>
      <c r="R172" s="7">
        <v>-0.22740458077642897</v>
      </c>
      <c r="S172" s="7">
        <v>0.54044668954904973</v>
      </c>
      <c r="T172" s="7">
        <v>0.14116677229058164</v>
      </c>
      <c r="U172" s="7">
        <v>0.22353112475688472</v>
      </c>
      <c r="V172" s="7">
        <v>0.29461726944169586</v>
      </c>
      <c r="W172" s="7">
        <v>-0.52737758924431755</v>
      </c>
      <c r="X172" s="7">
        <v>-0.20207936740372248</v>
      </c>
      <c r="Y172" s="7">
        <v>0.23053044827901753</v>
      </c>
      <c r="Z172" s="7">
        <v>0.21869540747777436</v>
      </c>
      <c r="AA172" s="11">
        <v>0.30432062246957398</v>
      </c>
      <c r="AC172" s="10"/>
      <c r="AN172" s="98"/>
      <c r="AO172" s="157"/>
      <c r="AZ172" s="98"/>
    </row>
    <row r="173" spans="2:52" x14ac:dyDescent="0.2">
      <c r="B173" s="1" t="s">
        <v>78</v>
      </c>
      <c r="C173" s="14">
        <v>126.2591</v>
      </c>
      <c r="D173" s="7">
        <v>126.4259</v>
      </c>
      <c r="E173" s="7">
        <v>126.7003</v>
      </c>
      <c r="F173" s="7">
        <v>126.73439999999999</v>
      </c>
      <c r="G173" s="7">
        <v>126.7195</v>
      </c>
      <c r="H173" s="7">
        <v>126.6794</v>
      </c>
      <c r="I173" s="7">
        <v>126.755</v>
      </c>
      <c r="J173" s="7">
        <v>126.80159999999999</v>
      </c>
      <c r="K173" s="7">
        <v>126.961</v>
      </c>
      <c r="L173" s="7">
        <v>127.1397</v>
      </c>
      <c r="M173" s="7">
        <v>127.2825</v>
      </c>
      <c r="N173" s="7">
        <v>127.2647</v>
      </c>
      <c r="O173" s="7">
        <v>127.7073</v>
      </c>
      <c r="P173" s="10">
        <v>0.1321092895482345</v>
      </c>
      <c r="Q173" s="7">
        <v>0.21704413415289114</v>
      </c>
      <c r="R173" s="7">
        <v>2.6913906281196758E-2</v>
      </c>
      <c r="S173" s="7">
        <v>-1.1756871062629601E-2</v>
      </c>
      <c r="T173" s="7">
        <v>-3.1644695567766098E-2</v>
      </c>
      <c r="U173" s="7">
        <v>5.9678211295596868E-2</v>
      </c>
      <c r="V173" s="7">
        <v>3.6763835746122818E-2</v>
      </c>
      <c r="W173" s="7">
        <v>0.12570819295655977</v>
      </c>
      <c r="X173" s="7">
        <v>0.14075188443695805</v>
      </c>
      <c r="Y173" s="7">
        <v>0.11231739574656385</v>
      </c>
      <c r="Z173" s="7">
        <v>-1.3984640465102463E-2</v>
      </c>
      <c r="AA173" s="11">
        <v>0.34777907778040473</v>
      </c>
      <c r="AC173" s="10"/>
      <c r="AN173" s="98"/>
      <c r="AO173" s="157"/>
      <c r="AZ173" s="98"/>
    </row>
    <row r="174" spans="2:52" x14ac:dyDescent="0.2">
      <c r="B174" s="1" t="s">
        <v>70</v>
      </c>
      <c r="C174" s="14">
        <v>106.8917</v>
      </c>
      <c r="D174" s="7">
        <v>106.9477</v>
      </c>
      <c r="E174" s="7">
        <v>107.3527</v>
      </c>
      <c r="F174" s="7">
        <v>107.4847</v>
      </c>
      <c r="G174" s="7">
        <v>107.4064</v>
      </c>
      <c r="H174" s="7">
        <v>107.4982</v>
      </c>
      <c r="I174" s="7">
        <v>107.5496</v>
      </c>
      <c r="J174" s="7">
        <v>107.44240000000001</v>
      </c>
      <c r="K174" s="7">
        <v>107.4456</v>
      </c>
      <c r="L174" s="7">
        <v>107.4755</v>
      </c>
      <c r="M174" s="7">
        <v>107.4318</v>
      </c>
      <c r="N174" s="7">
        <v>107.4967</v>
      </c>
      <c r="O174" s="7">
        <v>107.5121</v>
      </c>
      <c r="P174" s="10">
        <v>5.2389474580343834E-2</v>
      </c>
      <c r="Q174" s="7">
        <v>0.37868977079451094</v>
      </c>
      <c r="R174" s="7">
        <v>0.1229591803466564</v>
      </c>
      <c r="S174" s="7">
        <v>-7.2847577376127681E-2</v>
      </c>
      <c r="T174" s="7">
        <v>8.5469767164705363E-2</v>
      </c>
      <c r="U174" s="7">
        <v>4.781475410751157E-2</v>
      </c>
      <c r="V174" s="7">
        <v>-9.9674940678525767E-2</v>
      </c>
      <c r="W174" s="7">
        <v>2.9783400221816917E-3</v>
      </c>
      <c r="X174" s="7">
        <v>2.7828035768796319E-2</v>
      </c>
      <c r="Y174" s="7">
        <v>-4.0660429586278905E-2</v>
      </c>
      <c r="Z174" s="7">
        <v>6.0410418516685584E-2</v>
      </c>
      <c r="AA174" s="11">
        <v>1.4326021170882117E-2</v>
      </c>
      <c r="AC174" s="10"/>
      <c r="AN174" s="98"/>
      <c r="AO174" s="157"/>
      <c r="AZ174" s="98"/>
    </row>
    <row r="175" spans="2:52" x14ac:dyDescent="0.2">
      <c r="B175" s="1" t="s">
        <v>43</v>
      </c>
      <c r="C175" s="14">
        <v>128.2433</v>
      </c>
      <c r="D175" s="7">
        <v>128.99299999999999</v>
      </c>
      <c r="E175" s="7">
        <v>129.1875</v>
      </c>
      <c r="F175" s="7">
        <v>129.334</v>
      </c>
      <c r="G175" s="7">
        <v>129.33680000000001</v>
      </c>
      <c r="H175" s="7">
        <v>129.42169999999999</v>
      </c>
      <c r="I175" s="7">
        <v>129.51820000000001</v>
      </c>
      <c r="J175" s="7">
        <v>129.5455</v>
      </c>
      <c r="K175" s="7">
        <v>129.5676</v>
      </c>
      <c r="L175" s="7">
        <v>129.6763</v>
      </c>
      <c r="M175" s="7">
        <v>129.7182</v>
      </c>
      <c r="N175" s="7">
        <v>129.7766</v>
      </c>
      <c r="O175" s="7">
        <v>129.87909999999999</v>
      </c>
      <c r="P175" s="10">
        <v>0.58459194359470634</v>
      </c>
      <c r="Q175" s="7">
        <v>0.15078337584210386</v>
      </c>
      <c r="R175" s="7">
        <v>0.11340106434446304</v>
      </c>
      <c r="S175" s="7">
        <v>2.1649372941436014E-3</v>
      </c>
      <c r="T175" s="7">
        <v>6.5642570405310949E-2</v>
      </c>
      <c r="U175" s="7">
        <v>7.4562457454986492E-2</v>
      </c>
      <c r="V175" s="7">
        <v>2.1078118750875761E-2</v>
      </c>
      <c r="W175" s="7">
        <v>1.7059643136963211E-2</v>
      </c>
      <c r="X175" s="7">
        <v>8.3894430397722042E-2</v>
      </c>
      <c r="Y175" s="7">
        <v>3.2311224178973544E-2</v>
      </c>
      <c r="Z175" s="7">
        <v>4.5020667878529E-2</v>
      </c>
      <c r="AA175" s="11">
        <v>7.898188117117573E-2</v>
      </c>
      <c r="AC175" s="10"/>
      <c r="AN175" s="98"/>
      <c r="AO175" s="157"/>
      <c r="AZ175" s="98"/>
    </row>
    <row r="176" spans="2:52" x14ac:dyDescent="0.2">
      <c r="B176" s="1" t="s">
        <v>45</v>
      </c>
      <c r="C176" s="14">
        <v>117.46720000000001</v>
      </c>
      <c r="D176" s="7">
        <v>118.9337</v>
      </c>
      <c r="E176" s="7">
        <v>118.92829999999999</v>
      </c>
      <c r="F176" s="7">
        <v>118.9843</v>
      </c>
      <c r="G176" s="7">
        <v>119.0147</v>
      </c>
      <c r="H176" s="7">
        <v>119.4158</v>
      </c>
      <c r="I176" s="7">
        <v>119.45829999999999</v>
      </c>
      <c r="J176" s="7">
        <v>119.7042</v>
      </c>
      <c r="K176" s="7">
        <v>119.94450000000001</v>
      </c>
      <c r="L176" s="7">
        <v>119.6165</v>
      </c>
      <c r="M176" s="7">
        <v>119.6592</v>
      </c>
      <c r="N176" s="7">
        <v>119.7239</v>
      </c>
      <c r="O176" s="7">
        <v>119.89449999999999</v>
      </c>
      <c r="P176" s="10">
        <v>1.248433605295773</v>
      </c>
      <c r="Q176" s="7">
        <v>-4.5403447467023484E-3</v>
      </c>
      <c r="R176" s="7">
        <v>4.7087194553366692E-2</v>
      </c>
      <c r="S176" s="7">
        <v>2.5549589315565335E-2</v>
      </c>
      <c r="T176" s="7">
        <v>0.33701719199392977</v>
      </c>
      <c r="U176" s="7">
        <v>3.558993031072083E-2</v>
      </c>
      <c r="V176" s="7">
        <v>0.20584588931870451</v>
      </c>
      <c r="W176" s="7">
        <v>0.20074483602079532</v>
      </c>
      <c r="X176" s="7">
        <v>-0.27345980849476459</v>
      </c>
      <c r="Y176" s="7">
        <v>3.5697416326339937E-2</v>
      </c>
      <c r="Z176" s="7">
        <v>5.4070226108817357E-2</v>
      </c>
      <c r="AA176" s="11">
        <v>0.1424945228145702</v>
      </c>
      <c r="AC176" s="10"/>
      <c r="AN176" s="98"/>
      <c r="AO176" s="157"/>
      <c r="AZ176" s="98"/>
    </row>
    <row r="177" spans="2:52" x14ac:dyDescent="0.2">
      <c r="B177" s="1" t="s">
        <v>71</v>
      </c>
      <c r="C177" s="14">
        <v>122.20780000000001</v>
      </c>
      <c r="D177" s="7">
        <v>125.24460000000001</v>
      </c>
      <c r="E177" s="7">
        <v>125.76220000000001</v>
      </c>
      <c r="F177" s="7">
        <v>126.62139999999999</v>
      </c>
      <c r="G177" s="7">
        <v>126.6353</v>
      </c>
      <c r="H177" s="7">
        <v>127.0539</v>
      </c>
      <c r="I177" s="7">
        <v>127.3584</v>
      </c>
      <c r="J177" s="7">
        <v>127.82729999999999</v>
      </c>
      <c r="K177" s="7">
        <v>127.8604</v>
      </c>
      <c r="L177" s="7">
        <v>128.62960000000001</v>
      </c>
      <c r="M177" s="7">
        <v>128.8443</v>
      </c>
      <c r="N177" s="7">
        <v>128.946</v>
      </c>
      <c r="O177" s="7">
        <v>129.13329999999999</v>
      </c>
      <c r="P177" s="10">
        <v>2.4849477692913213</v>
      </c>
      <c r="Q177" s="7">
        <v>0.41327131069922507</v>
      </c>
      <c r="R177" s="7">
        <v>0.68319415531851946</v>
      </c>
      <c r="S177" s="7">
        <v>1.0977607260705289E-2</v>
      </c>
      <c r="T177" s="7">
        <v>0.33055554020087435</v>
      </c>
      <c r="U177" s="7">
        <v>0.23966206468278772</v>
      </c>
      <c r="V177" s="7">
        <v>0.36817359514566039</v>
      </c>
      <c r="W177" s="7">
        <v>2.5894312091395633E-2</v>
      </c>
      <c r="X177" s="7">
        <v>0.60159361303422498</v>
      </c>
      <c r="Y177" s="7">
        <v>0.16691336986198621</v>
      </c>
      <c r="Z177" s="7">
        <v>7.8932478968797154E-2</v>
      </c>
      <c r="AA177" s="11">
        <v>0.14525460270190108</v>
      </c>
      <c r="AC177" s="10"/>
      <c r="AN177" s="98"/>
      <c r="AO177" s="157"/>
      <c r="AZ177" s="98"/>
    </row>
    <row r="178" spans="2:52" x14ac:dyDescent="0.2">
      <c r="B178" s="48" t="s">
        <v>48</v>
      </c>
      <c r="C178" s="26">
        <v>97.133679999999998</v>
      </c>
      <c r="D178" s="20">
        <v>98.009249999999994</v>
      </c>
      <c r="E178" s="20">
        <v>99.38364</v>
      </c>
      <c r="F178" s="20">
        <v>100.2058</v>
      </c>
      <c r="G178" s="20">
        <v>98.84957</v>
      </c>
      <c r="H178" s="20">
        <v>99.182789999999997</v>
      </c>
      <c r="I178" s="20">
        <v>97.512550000000005</v>
      </c>
      <c r="J178" s="20">
        <v>97.674080000000004</v>
      </c>
      <c r="K178" s="20">
        <v>96.175420000000003</v>
      </c>
      <c r="L178" s="20">
        <v>98.358969999999999</v>
      </c>
      <c r="M178" s="20">
        <v>97.852199999999996</v>
      </c>
      <c r="N178" s="20">
        <v>98.957210000000003</v>
      </c>
      <c r="O178" s="20">
        <v>100.8477</v>
      </c>
      <c r="P178" s="21">
        <v>0.90140721529339374</v>
      </c>
      <c r="Q178" s="20">
        <v>1.4023064149557367</v>
      </c>
      <c r="R178" s="20">
        <v>0.82725889291235122</v>
      </c>
      <c r="S178" s="20">
        <v>-1.353444610990578</v>
      </c>
      <c r="T178" s="20">
        <v>0.33709807741196768</v>
      </c>
      <c r="U178" s="20">
        <v>-1.6840018313660994</v>
      </c>
      <c r="V178" s="20">
        <v>0.16565047268274602</v>
      </c>
      <c r="W178" s="20">
        <v>-1.5343477000244088</v>
      </c>
      <c r="X178" s="20">
        <v>2.2703825987970694</v>
      </c>
      <c r="Y178" s="20">
        <v>-0.51522499676440603</v>
      </c>
      <c r="Z178" s="20">
        <v>1.1292643394834323</v>
      </c>
      <c r="AA178" s="19">
        <v>1.9104115809247246</v>
      </c>
      <c r="AB178" s="7">
        <f>(AB161/AB162)*100</f>
        <v>98.576656619647963</v>
      </c>
      <c r="AC178" s="10"/>
      <c r="AN178" s="98"/>
      <c r="AO178" s="157"/>
      <c r="AZ178" s="98"/>
    </row>
    <row r="179" spans="2:52" x14ac:dyDescent="0.2">
      <c r="B179" s="48" t="s">
        <v>73</v>
      </c>
      <c r="C179" s="26">
        <v>104.7341</v>
      </c>
      <c r="D179" s="20">
        <v>105.2454</v>
      </c>
      <c r="E179" s="20">
        <v>105.9606</v>
      </c>
      <c r="F179" s="20">
        <v>106.9316</v>
      </c>
      <c r="G179" s="20">
        <v>106.32470000000001</v>
      </c>
      <c r="H179" s="20">
        <v>107.41240000000001</v>
      </c>
      <c r="I179" s="20">
        <v>106.2165</v>
      </c>
      <c r="J179" s="20">
        <v>107.1887</v>
      </c>
      <c r="K179" s="20">
        <v>105.8801</v>
      </c>
      <c r="L179" s="20">
        <v>107.25230000000001</v>
      </c>
      <c r="M179" s="20">
        <v>106.28270000000001</v>
      </c>
      <c r="N179" s="20">
        <v>107.7107</v>
      </c>
      <c r="O179" s="20">
        <v>109.3313</v>
      </c>
      <c r="P179" s="21">
        <v>0.488188660617703</v>
      </c>
      <c r="Q179" s="20">
        <v>0.6795546408679104</v>
      </c>
      <c r="R179" s="20">
        <v>0.91637835195346529</v>
      </c>
      <c r="S179" s="20">
        <v>-0.56755907514709958</v>
      </c>
      <c r="T179" s="20">
        <v>1.0229984189938914</v>
      </c>
      <c r="U179" s="20">
        <v>-1.1133723853112014</v>
      </c>
      <c r="V179" s="20">
        <v>0.91530035352322936</v>
      </c>
      <c r="W179" s="20">
        <v>-1.2208376442666049</v>
      </c>
      <c r="X179" s="20">
        <v>1.2959942425441671</v>
      </c>
      <c r="Y179" s="20">
        <v>-0.90403655679178874</v>
      </c>
      <c r="Z179" s="20">
        <v>1.3435864914986138</v>
      </c>
      <c r="AA179" s="19">
        <v>1.504585895366009</v>
      </c>
      <c r="AB179" s="7">
        <f>AB161/AB171*100</f>
        <v>106.81470596315363</v>
      </c>
      <c r="AC179" s="10"/>
      <c r="AN179" s="98"/>
      <c r="AO179" s="157"/>
      <c r="AZ179" s="98"/>
    </row>
    <row r="180" spans="2:52" ht="24" customHeight="1" x14ac:dyDescent="0.2">
      <c r="B180" s="22" t="s">
        <v>86</v>
      </c>
      <c r="C180" s="27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4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5"/>
      <c r="AC180" s="10"/>
      <c r="AN180" s="98"/>
      <c r="AO180" s="157"/>
      <c r="AZ180" s="98"/>
    </row>
    <row r="181" spans="2:52" x14ac:dyDescent="0.2">
      <c r="B181" s="1" t="s">
        <v>15</v>
      </c>
      <c r="C181" s="14">
        <v>128.25370000000001</v>
      </c>
      <c r="D181" s="7">
        <v>130.23070000000001</v>
      </c>
      <c r="E181" s="7">
        <v>131.43010000000001</v>
      </c>
      <c r="F181" s="7">
        <v>133.08779999999999</v>
      </c>
      <c r="G181" s="7">
        <v>132.29349999999999</v>
      </c>
      <c r="H181" s="7">
        <v>133.85890000000001</v>
      </c>
      <c r="I181" s="7">
        <v>132.4134</v>
      </c>
      <c r="J181" s="7">
        <v>133.98390000000001</v>
      </c>
      <c r="K181" s="7">
        <v>132.3622</v>
      </c>
      <c r="L181" s="7">
        <v>134.35470000000001</v>
      </c>
      <c r="M181" s="7">
        <v>133.2218</v>
      </c>
      <c r="N181" s="7">
        <v>135.09039999999999</v>
      </c>
      <c r="O181" s="7">
        <v>137.47630000000001</v>
      </c>
      <c r="P181" s="10">
        <v>1.5414759964040052</v>
      </c>
      <c r="Q181" s="7">
        <v>0.92098099756815943</v>
      </c>
      <c r="R181" s="7">
        <v>1.261278809039921</v>
      </c>
      <c r="S181" s="7">
        <v>-0.59682405149081486</v>
      </c>
      <c r="T181" s="7">
        <v>1.1832780900044304</v>
      </c>
      <c r="U181" s="7">
        <v>-1.0798684286214884</v>
      </c>
      <c r="V181" s="7">
        <v>1.1860582086103142</v>
      </c>
      <c r="W181" s="7">
        <v>-1.2103693055658209</v>
      </c>
      <c r="X181" s="7">
        <v>1.5053391376087788</v>
      </c>
      <c r="Y181" s="7">
        <v>-0.8432157565012659</v>
      </c>
      <c r="Z181" s="7">
        <v>1.4026232943857435</v>
      </c>
      <c r="AA181" s="11">
        <v>1.7661506665166593</v>
      </c>
      <c r="AC181" s="10"/>
      <c r="AN181" s="98"/>
      <c r="AO181" s="157"/>
      <c r="AZ181" s="98"/>
    </row>
    <row r="182" spans="2:52" x14ac:dyDescent="0.2">
      <c r="B182" s="1" t="s">
        <v>21</v>
      </c>
      <c r="C182" s="14">
        <v>132.3621</v>
      </c>
      <c r="D182" s="7">
        <v>133.17240000000001</v>
      </c>
      <c r="E182" s="7">
        <v>132.5266</v>
      </c>
      <c r="F182" s="7">
        <v>133.0087</v>
      </c>
      <c r="G182" s="7">
        <v>134.09180000000001</v>
      </c>
      <c r="H182" s="7">
        <v>135.22550000000001</v>
      </c>
      <c r="I182" s="7">
        <v>136.15629999999999</v>
      </c>
      <c r="J182" s="7">
        <v>137.47540000000001</v>
      </c>
      <c r="K182" s="7">
        <v>138.00749999999999</v>
      </c>
      <c r="L182" s="7">
        <v>136.89330000000001</v>
      </c>
      <c r="M182" s="7">
        <v>136.46889999999999</v>
      </c>
      <c r="N182" s="7">
        <v>136.84569999999999</v>
      </c>
      <c r="O182" s="7">
        <v>136.5763</v>
      </c>
      <c r="P182" s="10">
        <v>0.61218430351287279</v>
      </c>
      <c r="Q182" s="7">
        <v>-0.48493531692753772</v>
      </c>
      <c r="R182" s="7">
        <v>0.36377602685046068</v>
      </c>
      <c r="S182" s="7">
        <v>0.81430763551557284</v>
      </c>
      <c r="T182" s="7">
        <v>0.84546556911012039</v>
      </c>
      <c r="U182" s="7">
        <v>0.6883317125837779</v>
      </c>
      <c r="V182" s="7">
        <v>0.96881304794564793</v>
      </c>
      <c r="W182" s="7">
        <v>0.38705106513600657</v>
      </c>
      <c r="X182" s="7">
        <v>-0.8073474267702716</v>
      </c>
      <c r="Y182" s="7">
        <v>-0.31002247736011906</v>
      </c>
      <c r="Z182" s="7">
        <v>0.27610686390818928</v>
      </c>
      <c r="AA182" s="11">
        <v>-0.19686405930181972</v>
      </c>
      <c r="AC182" s="10"/>
      <c r="AN182" s="98"/>
      <c r="AO182" s="157"/>
      <c r="AZ182" s="98"/>
    </row>
    <row r="183" spans="2:52" x14ac:dyDescent="0.2">
      <c r="B183" s="56" t="s">
        <v>23</v>
      </c>
      <c r="C183" s="26">
        <v>135.5378</v>
      </c>
      <c r="D183" s="20">
        <v>136.23060000000001</v>
      </c>
      <c r="E183" s="20">
        <v>135.32310000000001</v>
      </c>
      <c r="F183" s="20">
        <v>135.8622</v>
      </c>
      <c r="G183" s="20">
        <v>137.25729999999999</v>
      </c>
      <c r="H183" s="20">
        <v>138.66650000000001</v>
      </c>
      <c r="I183" s="20">
        <v>139.83340000000001</v>
      </c>
      <c r="J183" s="20">
        <v>141.4495</v>
      </c>
      <c r="K183" s="20">
        <v>142.0942</v>
      </c>
      <c r="L183" s="20">
        <v>140.6063</v>
      </c>
      <c r="M183" s="20">
        <v>140.04230000000001</v>
      </c>
      <c r="N183" s="20">
        <v>140.47929999999999</v>
      </c>
      <c r="O183" s="20">
        <v>140.0581</v>
      </c>
      <c r="P183" s="21">
        <v>0.51114891934206208</v>
      </c>
      <c r="Q183" s="20">
        <v>-0.66614989583837914</v>
      </c>
      <c r="R183" s="20">
        <v>0.39837987749319259</v>
      </c>
      <c r="S183" s="20">
        <v>1.0268492634448618</v>
      </c>
      <c r="T183" s="20">
        <v>1.0266849194906404</v>
      </c>
      <c r="U183" s="20">
        <v>0.84151543451374211</v>
      </c>
      <c r="V183" s="20">
        <v>1.1557324644898777</v>
      </c>
      <c r="W183" s="20">
        <v>0.45578103846249041</v>
      </c>
      <c r="X183" s="20">
        <v>-1.0471222611478836</v>
      </c>
      <c r="Y183" s="20">
        <v>-0.40112000671377662</v>
      </c>
      <c r="Z183" s="20">
        <v>0.31204857389516122</v>
      </c>
      <c r="AA183" s="19">
        <v>-0.29983065120626234</v>
      </c>
      <c r="AC183" s="10"/>
      <c r="AN183" s="98"/>
      <c r="AO183" s="157"/>
      <c r="AZ183" s="98"/>
    </row>
    <row r="184" spans="2:52" x14ac:dyDescent="0.2">
      <c r="B184" s="1" t="s">
        <v>25</v>
      </c>
      <c r="C184" s="14">
        <v>139.9238</v>
      </c>
      <c r="D184" s="7">
        <v>141.04320000000001</v>
      </c>
      <c r="E184" s="7">
        <v>138.72130000000001</v>
      </c>
      <c r="F184" s="7">
        <v>139.78049999999999</v>
      </c>
      <c r="G184" s="7">
        <v>142.9365</v>
      </c>
      <c r="H184" s="7">
        <v>145.69820000000001</v>
      </c>
      <c r="I184" s="7">
        <v>148.09729999999999</v>
      </c>
      <c r="J184" s="7">
        <v>151.5335</v>
      </c>
      <c r="K184" s="7">
        <v>152.88980000000001</v>
      </c>
      <c r="L184" s="7">
        <v>149.14879999999999</v>
      </c>
      <c r="M184" s="7">
        <v>147.5752</v>
      </c>
      <c r="N184" s="7">
        <v>148.34020000000001</v>
      </c>
      <c r="O184" s="7">
        <v>147.07300000000001</v>
      </c>
      <c r="P184" s="10">
        <v>0.8000068608771439</v>
      </c>
      <c r="Q184" s="7">
        <v>-1.646233210817678</v>
      </c>
      <c r="R184" s="7">
        <v>0.76354532433013211</v>
      </c>
      <c r="S184" s="7">
        <v>2.2578256623778037</v>
      </c>
      <c r="T184" s="7">
        <v>1.9321167091680704</v>
      </c>
      <c r="U184" s="7">
        <v>1.6466229507296422</v>
      </c>
      <c r="V184" s="7">
        <v>2.3202313614090291</v>
      </c>
      <c r="W184" s="7">
        <v>0.89504960949229351</v>
      </c>
      <c r="X184" s="7">
        <v>-2.446860418419027</v>
      </c>
      <c r="Y184" s="7">
        <v>-1.0550537449848736</v>
      </c>
      <c r="Z184" s="7">
        <v>0.51837978196879608</v>
      </c>
      <c r="AA184" s="11">
        <v>-0.85425258965540185</v>
      </c>
      <c r="AC184" s="10"/>
      <c r="AN184" s="98"/>
      <c r="AO184" s="157"/>
      <c r="AZ184" s="98"/>
    </row>
    <row r="185" spans="2:52" x14ac:dyDescent="0.2">
      <c r="B185" s="1" t="s">
        <v>67</v>
      </c>
      <c r="C185" s="14">
        <v>142.76300000000001</v>
      </c>
      <c r="D185" s="7">
        <v>143.8323</v>
      </c>
      <c r="E185" s="7">
        <v>144.2184</v>
      </c>
      <c r="F185" s="7">
        <v>144.39949999999999</v>
      </c>
      <c r="G185" s="7">
        <v>144.46010000000001</v>
      </c>
      <c r="H185" s="7">
        <v>144.7166</v>
      </c>
      <c r="I185" s="7">
        <v>145.04929999999999</v>
      </c>
      <c r="J185" s="7">
        <v>145.2303</v>
      </c>
      <c r="K185" s="7">
        <v>145.4453</v>
      </c>
      <c r="L185" s="7">
        <v>145.59979999999999</v>
      </c>
      <c r="M185" s="7">
        <v>145.75620000000001</v>
      </c>
      <c r="N185" s="7">
        <v>146.10400000000001</v>
      </c>
      <c r="O185" s="7">
        <v>146.54230000000001</v>
      </c>
      <c r="P185" s="10">
        <v>0.74900359336802835</v>
      </c>
      <c r="Q185" s="7">
        <v>0.26843761797593374</v>
      </c>
      <c r="R185" s="7">
        <v>0.12557343584451533</v>
      </c>
      <c r="S185" s="7">
        <v>4.1966904317551096E-2</v>
      </c>
      <c r="T185" s="7">
        <v>0.17755767855621613</v>
      </c>
      <c r="U185" s="7">
        <v>0.22989760677074259</v>
      </c>
      <c r="V185" s="7">
        <v>0.12478515925275861</v>
      </c>
      <c r="W185" s="7">
        <v>0.1480407325468607</v>
      </c>
      <c r="X185" s="7">
        <v>0.10622550195845759</v>
      </c>
      <c r="Y185" s="7">
        <v>0.10741772996942249</v>
      </c>
      <c r="Z185" s="7">
        <v>0.23861763684838552</v>
      </c>
      <c r="AA185" s="11">
        <v>0.29999178667250598</v>
      </c>
      <c r="AC185" s="10"/>
      <c r="AN185" s="98"/>
      <c r="AO185" s="157"/>
      <c r="AZ185" s="98"/>
    </row>
    <row r="186" spans="2:52" x14ac:dyDescent="0.2">
      <c r="B186" s="1" t="s">
        <v>28</v>
      </c>
      <c r="C186" s="14">
        <v>129.08420000000001</v>
      </c>
      <c r="D186" s="7">
        <v>129.34</v>
      </c>
      <c r="E186" s="7">
        <v>129.33369999999999</v>
      </c>
      <c r="F186" s="7">
        <v>129.35919999999999</v>
      </c>
      <c r="G186" s="7">
        <v>129.60550000000001</v>
      </c>
      <c r="H186" s="7">
        <v>129.75720000000001</v>
      </c>
      <c r="I186" s="7">
        <v>129.82859999999999</v>
      </c>
      <c r="J186" s="7">
        <v>130.05260000000001</v>
      </c>
      <c r="K186" s="7">
        <v>130.1131</v>
      </c>
      <c r="L186" s="7">
        <v>130.22149999999999</v>
      </c>
      <c r="M186" s="7">
        <v>130.37289999999999</v>
      </c>
      <c r="N186" s="7">
        <v>130.5402</v>
      </c>
      <c r="O186" s="7">
        <v>130.75890000000001</v>
      </c>
      <c r="P186" s="10">
        <v>0.19816522858722724</v>
      </c>
      <c r="Q186" s="7">
        <v>-4.8708829441860106E-3</v>
      </c>
      <c r="R186" s="7">
        <v>1.9716438948235347E-2</v>
      </c>
      <c r="S186" s="7">
        <v>0.19040006431704842</v>
      </c>
      <c r="T186" s="7">
        <v>0.11704750184213268</v>
      </c>
      <c r="U186" s="7">
        <v>5.5025848276614171E-2</v>
      </c>
      <c r="V186" s="7">
        <v>0.17253517329773099</v>
      </c>
      <c r="W186" s="7">
        <v>4.6519638976837405E-2</v>
      </c>
      <c r="X186" s="7">
        <v>8.3312133828176357E-2</v>
      </c>
      <c r="Y186" s="7">
        <v>0.11626344344059571</v>
      </c>
      <c r="Z186" s="7">
        <v>0.1283242146182309</v>
      </c>
      <c r="AA186" s="11">
        <v>0.16753459853747166</v>
      </c>
      <c r="AC186" s="10"/>
      <c r="AN186" s="98"/>
      <c r="AO186" s="157"/>
      <c r="AZ186" s="98"/>
    </row>
    <row r="187" spans="2:52" x14ac:dyDescent="0.2">
      <c r="B187" s="1" t="s">
        <v>30</v>
      </c>
      <c r="C187" s="14">
        <v>131.74199999999999</v>
      </c>
      <c r="D187" s="7">
        <v>131.86689999999999</v>
      </c>
      <c r="E187" s="7">
        <v>131.86920000000001</v>
      </c>
      <c r="F187" s="7">
        <v>132.44929999999999</v>
      </c>
      <c r="G187" s="7">
        <v>132.33449999999999</v>
      </c>
      <c r="H187" s="7">
        <v>134.70070000000001</v>
      </c>
      <c r="I187" s="7">
        <v>135.2354</v>
      </c>
      <c r="J187" s="7">
        <v>135.38319999999999</v>
      </c>
      <c r="K187" s="7">
        <v>135.41069999999999</v>
      </c>
      <c r="L187" s="7">
        <v>135.6474</v>
      </c>
      <c r="M187" s="7">
        <v>136.11109999999999</v>
      </c>
      <c r="N187" s="7">
        <v>136.3621</v>
      </c>
      <c r="O187" s="7">
        <v>136.0615</v>
      </c>
      <c r="P187" s="10">
        <v>9.4806515765660668E-2</v>
      </c>
      <c r="Q187" s="7">
        <v>1.7441829602572814E-3</v>
      </c>
      <c r="R187" s="7">
        <v>0.43990560343126928</v>
      </c>
      <c r="S187" s="7">
        <v>-8.6674674762344889E-2</v>
      </c>
      <c r="T187" s="7">
        <v>1.7880446897823477</v>
      </c>
      <c r="U187" s="7">
        <v>0.39695413609579355</v>
      </c>
      <c r="V187" s="7">
        <v>0.10929091051602577</v>
      </c>
      <c r="W187" s="7">
        <v>2.0312712360177197E-2</v>
      </c>
      <c r="X187" s="7">
        <v>0.17480154817899415</v>
      </c>
      <c r="Y187" s="7">
        <v>0.34184215841954113</v>
      </c>
      <c r="Z187" s="7">
        <v>0.18440817831903847</v>
      </c>
      <c r="AA187" s="11">
        <v>-0.2204424836519846</v>
      </c>
      <c r="AC187" s="10"/>
      <c r="AN187" s="98"/>
      <c r="AO187" s="157"/>
      <c r="AZ187" s="98"/>
    </row>
    <row r="188" spans="2:52" x14ac:dyDescent="0.2">
      <c r="B188" s="1" t="s">
        <v>32</v>
      </c>
      <c r="C188" s="14">
        <v>129.5307</v>
      </c>
      <c r="D188" s="7">
        <v>129.82320000000001</v>
      </c>
      <c r="E188" s="7">
        <v>129.98339999999999</v>
      </c>
      <c r="F188" s="7">
        <v>130.322</v>
      </c>
      <c r="G188" s="7">
        <v>130.40639999999999</v>
      </c>
      <c r="H188" s="7">
        <v>130.5325</v>
      </c>
      <c r="I188" s="7">
        <v>130.97929999999999</v>
      </c>
      <c r="J188" s="7">
        <v>131.6951</v>
      </c>
      <c r="K188" s="7">
        <v>131.82759999999999</v>
      </c>
      <c r="L188" s="7">
        <v>132.08410000000001</v>
      </c>
      <c r="M188" s="7">
        <v>132.2362</v>
      </c>
      <c r="N188" s="7">
        <v>132.28700000000001</v>
      </c>
      <c r="O188" s="7">
        <v>132.64580000000001</v>
      </c>
      <c r="P188" s="10">
        <v>0.22581519284618876</v>
      </c>
      <c r="Q188" s="7">
        <v>0.12339859131493816</v>
      </c>
      <c r="R188" s="7">
        <v>0.26049480164391287</v>
      </c>
      <c r="S188" s="7">
        <v>6.4762664784140861E-2</v>
      </c>
      <c r="T188" s="7">
        <v>9.6697708087952819E-2</v>
      </c>
      <c r="U188" s="7">
        <v>0.34229023423285093</v>
      </c>
      <c r="V188" s="7">
        <v>0.54649856885782833</v>
      </c>
      <c r="W188" s="7">
        <v>0.1006111844707914</v>
      </c>
      <c r="X188" s="7">
        <v>0.19457230504083883</v>
      </c>
      <c r="Y188" s="7">
        <v>0.11515390573126524</v>
      </c>
      <c r="Z188" s="7">
        <v>3.8416106935929423E-2</v>
      </c>
      <c r="AA188" s="11">
        <v>0.27122846538208761</v>
      </c>
      <c r="AC188" s="10"/>
      <c r="AN188" s="98"/>
      <c r="AO188" s="157"/>
      <c r="AZ188" s="98"/>
    </row>
    <row r="189" spans="2:52" x14ac:dyDescent="0.2">
      <c r="B189" s="1" t="s">
        <v>68</v>
      </c>
      <c r="C189" s="14">
        <v>113.48480000000001</v>
      </c>
      <c r="D189" s="7">
        <v>113.59990000000001</v>
      </c>
      <c r="E189" s="7">
        <v>113.8742</v>
      </c>
      <c r="F189" s="7">
        <v>113.8647</v>
      </c>
      <c r="G189" s="7">
        <v>113.8141</v>
      </c>
      <c r="H189" s="7">
        <v>113.8141</v>
      </c>
      <c r="I189" s="7">
        <v>113.7816</v>
      </c>
      <c r="J189" s="7">
        <v>114.40349999999999</v>
      </c>
      <c r="K189" s="7">
        <v>114.4101</v>
      </c>
      <c r="L189" s="7">
        <v>114.8135</v>
      </c>
      <c r="M189" s="7">
        <v>114.8528</v>
      </c>
      <c r="N189" s="7">
        <v>115.03189999999999</v>
      </c>
      <c r="O189" s="7">
        <v>115.2895</v>
      </c>
      <c r="P189" s="10">
        <v>0.10142327430633723</v>
      </c>
      <c r="Q189" s="7">
        <v>0.24146148015975069</v>
      </c>
      <c r="R189" s="7">
        <v>-8.3425393987424084E-3</v>
      </c>
      <c r="S189" s="7">
        <v>-4.4438706640427511E-2</v>
      </c>
      <c r="T189" s="7">
        <v>0</v>
      </c>
      <c r="U189" s="7">
        <v>-2.85553371682409E-2</v>
      </c>
      <c r="V189" s="7">
        <v>0.54657343542365067</v>
      </c>
      <c r="W189" s="7">
        <v>5.769054268449772E-3</v>
      </c>
      <c r="X189" s="7">
        <v>0.35259124849991813</v>
      </c>
      <c r="Y189" s="7">
        <v>3.4229424240178399E-2</v>
      </c>
      <c r="Z189" s="7">
        <v>0.15593873201174996</v>
      </c>
      <c r="AA189" s="11">
        <v>0.22393788157894526</v>
      </c>
      <c r="AC189" s="10"/>
      <c r="AN189" s="98"/>
      <c r="AO189" s="157"/>
      <c r="AZ189" s="98"/>
    </row>
    <row r="190" spans="2:52" x14ac:dyDescent="0.2">
      <c r="B190" s="1" t="s">
        <v>35</v>
      </c>
      <c r="C190" s="14">
        <v>125.8327</v>
      </c>
      <c r="D190" s="7">
        <v>125.4605</v>
      </c>
      <c r="E190" s="7">
        <v>125.4164</v>
      </c>
      <c r="F190" s="7">
        <v>125.4181</v>
      </c>
      <c r="G190" s="7">
        <v>125.4676</v>
      </c>
      <c r="H190" s="7">
        <v>125.70099999999999</v>
      </c>
      <c r="I190" s="7">
        <v>125.8557</v>
      </c>
      <c r="J190" s="7">
        <v>126.0209</v>
      </c>
      <c r="K190" s="7">
        <v>126.07340000000001</v>
      </c>
      <c r="L190" s="7">
        <v>126.33920000000001</v>
      </c>
      <c r="M190" s="7">
        <v>126.565</v>
      </c>
      <c r="N190" s="7">
        <v>126.5569</v>
      </c>
      <c r="O190" s="7">
        <v>126.5712</v>
      </c>
      <c r="P190" s="10">
        <v>-0.29578956821240149</v>
      </c>
      <c r="Q190" s="7">
        <v>-3.5150505537599679E-2</v>
      </c>
      <c r="R190" s="7">
        <v>1.3554846096679469E-3</v>
      </c>
      <c r="S190" s="7">
        <v>3.9467987475499136E-2</v>
      </c>
      <c r="T190" s="7">
        <v>0.18602412096827303</v>
      </c>
      <c r="U190" s="7">
        <v>0.12306982442463099</v>
      </c>
      <c r="V190" s="7">
        <v>0.13126143670886473</v>
      </c>
      <c r="W190" s="7">
        <v>4.165975643723311E-2</v>
      </c>
      <c r="X190" s="7">
        <v>0.21082956436488481</v>
      </c>
      <c r="Y190" s="7">
        <v>0.17872520959448251</v>
      </c>
      <c r="Z190" s="7">
        <v>-6.399873582743164E-3</v>
      </c>
      <c r="AA190" s="11">
        <v>1.129926538972253E-2</v>
      </c>
      <c r="AC190" s="10"/>
      <c r="AN190" s="98"/>
      <c r="AO190" s="157"/>
      <c r="AZ190" s="98"/>
    </row>
    <row r="191" spans="2:52" x14ac:dyDescent="0.2">
      <c r="B191" s="48" t="s">
        <v>37</v>
      </c>
      <c r="C191" s="26">
        <v>122.8552</v>
      </c>
      <c r="D191" s="20">
        <v>124.1425</v>
      </c>
      <c r="E191" s="20">
        <v>124.4335</v>
      </c>
      <c r="F191" s="20">
        <v>124.7745</v>
      </c>
      <c r="G191" s="20">
        <v>124.78270000000001</v>
      </c>
      <c r="H191" s="20">
        <v>124.9777</v>
      </c>
      <c r="I191" s="20">
        <v>125.1075</v>
      </c>
      <c r="J191" s="20">
        <v>125.3677</v>
      </c>
      <c r="K191" s="20">
        <v>125.45269999999999</v>
      </c>
      <c r="L191" s="20">
        <v>125.6516</v>
      </c>
      <c r="M191" s="20">
        <v>125.7606</v>
      </c>
      <c r="N191" s="20">
        <v>125.8399</v>
      </c>
      <c r="O191" s="20">
        <v>126.09690000000001</v>
      </c>
      <c r="P191" s="21">
        <v>1.0478188957406784</v>
      </c>
      <c r="Q191" s="20">
        <v>0.23440803914855654</v>
      </c>
      <c r="R191" s="20">
        <v>0.27404195815436216</v>
      </c>
      <c r="S191" s="20">
        <v>6.5718556275538714E-3</v>
      </c>
      <c r="T191" s="20">
        <v>0.15627166265835984</v>
      </c>
      <c r="U191" s="20">
        <v>0.1038585283614621</v>
      </c>
      <c r="V191" s="20">
        <v>0.20798113622284639</v>
      </c>
      <c r="W191" s="20">
        <v>6.7800557878938308E-2</v>
      </c>
      <c r="X191" s="20">
        <v>0.15854581049272673</v>
      </c>
      <c r="Y191" s="20">
        <v>8.6747801062616522E-2</v>
      </c>
      <c r="Z191" s="20">
        <v>6.3056314934886989E-2</v>
      </c>
      <c r="AA191" s="19">
        <v>0.20422775288283365</v>
      </c>
      <c r="AC191" s="10"/>
      <c r="AN191" s="98"/>
      <c r="AO191" s="157"/>
      <c r="AZ191" s="98"/>
    </row>
    <row r="192" spans="2:52" x14ac:dyDescent="0.2">
      <c r="B192" s="1" t="s">
        <v>39</v>
      </c>
      <c r="C192" s="14">
        <v>123.0061</v>
      </c>
      <c r="D192" s="7">
        <v>122.8276</v>
      </c>
      <c r="E192" s="7">
        <v>122.7182</v>
      </c>
      <c r="F192" s="7">
        <v>122.41379999999999</v>
      </c>
      <c r="G192" s="7">
        <v>123.1114</v>
      </c>
      <c r="H192" s="7">
        <v>123.26609999999999</v>
      </c>
      <c r="I192" s="7">
        <v>123.5493</v>
      </c>
      <c r="J192" s="7">
        <v>123.91719999999999</v>
      </c>
      <c r="K192" s="7">
        <v>123.25539999999999</v>
      </c>
      <c r="L192" s="7">
        <v>122.9868</v>
      </c>
      <c r="M192" s="7">
        <v>123.2852</v>
      </c>
      <c r="N192" s="7">
        <v>123.5825</v>
      </c>
      <c r="O192" s="7">
        <v>123.9689</v>
      </c>
      <c r="P192" s="10">
        <v>-0.14511475447152594</v>
      </c>
      <c r="Q192" s="7">
        <v>-8.9067929357903225E-2</v>
      </c>
      <c r="R192" s="7">
        <v>-0.24804796680525068</v>
      </c>
      <c r="S192" s="7">
        <v>0.56987039042984411</v>
      </c>
      <c r="T192" s="7">
        <v>0.12565854989870245</v>
      </c>
      <c r="U192" s="7">
        <v>0.22974686470976843</v>
      </c>
      <c r="V192" s="7">
        <v>0.29777586760911773</v>
      </c>
      <c r="W192" s="7">
        <v>-0.53406629588144305</v>
      </c>
      <c r="X192" s="7">
        <v>-0.21792148660423169</v>
      </c>
      <c r="Y192" s="7">
        <v>0.24262766410704309</v>
      </c>
      <c r="Z192" s="7">
        <v>0.24114816701436406</v>
      </c>
      <c r="AA192" s="11">
        <v>0.31266562822406813</v>
      </c>
      <c r="AC192" s="10"/>
      <c r="AN192" s="98"/>
      <c r="AO192" s="157"/>
      <c r="AZ192" s="98"/>
    </row>
    <row r="193" spans="2:52" x14ac:dyDescent="0.2">
      <c r="B193" s="1" t="s">
        <v>78</v>
      </c>
      <c r="C193" s="14">
        <v>126.6831</v>
      </c>
      <c r="D193" s="7">
        <v>126.85080000000001</v>
      </c>
      <c r="E193" s="7">
        <v>127.1221</v>
      </c>
      <c r="F193" s="7">
        <v>127.1694</v>
      </c>
      <c r="G193" s="7">
        <v>127.1341</v>
      </c>
      <c r="H193" s="7">
        <v>127.0936</v>
      </c>
      <c r="I193" s="7">
        <v>127.16379999999999</v>
      </c>
      <c r="J193" s="7">
        <v>127.1908</v>
      </c>
      <c r="K193" s="7">
        <v>127.3539</v>
      </c>
      <c r="L193" s="7">
        <v>127.538</v>
      </c>
      <c r="M193" s="7">
        <v>127.67319999999999</v>
      </c>
      <c r="N193" s="7">
        <v>127.6379</v>
      </c>
      <c r="O193" s="7">
        <v>128.0668</v>
      </c>
      <c r="P193" s="10">
        <v>0.13237756259517697</v>
      </c>
      <c r="Q193" s="7">
        <v>0.21387330627792378</v>
      </c>
      <c r="R193" s="7">
        <v>3.7208321763086659E-2</v>
      </c>
      <c r="S193" s="7">
        <v>-2.7758250019259616E-2</v>
      </c>
      <c r="T193" s="7">
        <v>-3.1856126719746032E-2</v>
      </c>
      <c r="U193" s="7">
        <v>5.5234882008220576E-2</v>
      </c>
      <c r="V193" s="7">
        <v>2.1232457664839385E-2</v>
      </c>
      <c r="W193" s="7">
        <v>0.12823254512118804</v>
      </c>
      <c r="X193" s="7">
        <v>0.14455780309829602</v>
      </c>
      <c r="Y193" s="7">
        <v>0.1060076212579761</v>
      </c>
      <c r="Z193" s="7">
        <v>-2.76487156270794E-2</v>
      </c>
      <c r="AA193" s="11">
        <v>0.33602871874262952</v>
      </c>
      <c r="AC193" s="10"/>
      <c r="AN193" s="98"/>
      <c r="AO193" s="157"/>
      <c r="AZ193" s="98"/>
    </row>
    <row r="194" spans="2:52" x14ac:dyDescent="0.2">
      <c r="B194" s="1" t="s">
        <v>70</v>
      </c>
      <c r="C194" s="14">
        <v>106.8638</v>
      </c>
      <c r="D194" s="7">
        <v>106.9246</v>
      </c>
      <c r="E194" s="7">
        <v>107.3419</v>
      </c>
      <c r="F194" s="7">
        <v>107.479</v>
      </c>
      <c r="G194" s="7">
        <v>107.3933</v>
      </c>
      <c r="H194" s="7">
        <v>107.4879</v>
      </c>
      <c r="I194" s="7">
        <v>107.53879999999999</v>
      </c>
      <c r="J194" s="7">
        <v>107.42870000000001</v>
      </c>
      <c r="K194" s="7">
        <v>107.432</v>
      </c>
      <c r="L194" s="7">
        <v>107.4607</v>
      </c>
      <c r="M194" s="7">
        <v>107.41800000000001</v>
      </c>
      <c r="N194" s="7">
        <v>107.48480000000001</v>
      </c>
      <c r="O194" s="7">
        <v>107.50069999999999</v>
      </c>
      <c r="P194" s="10">
        <v>5.6894851203120614E-2</v>
      </c>
      <c r="Q194" s="7">
        <v>0.39027501622638505</v>
      </c>
      <c r="R194" s="7">
        <v>0.12772272523590861</v>
      </c>
      <c r="S194" s="7">
        <v>-7.9736506666421139E-2</v>
      </c>
      <c r="T194" s="7">
        <v>8.8087431897520427E-2</v>
      </c>
      <c r="U194" s="7">
        <v>4.7354167306272253E-2</v>
      </c>
      <c r="V194" s="7">
        <v>-0.10238165201767971</v>
      </c>
      <c r="W194" s="7">
        <v>3.0718048342722767E-3</v>
      </c>
      <c r="X194" s="7">
        <v>2.6714572939162087E-2</v>
      </c>
      <c r="Y194" s="7">
        <v>-3.9735456776287897E-2</v>
      </c>
      <c r="Z194" s="7">
        <v>6.2186970526355571E-2</v>
      </c>
      <c r="AA194" s="11">
        <v>1.4792789306011467E-2</v>
      </c>
      <c r="AC194" s="10"/>
      <c r="AN194" s="98"/>
      <c r="AO194" s="157"/>
      <c r="AZ194" s="98"/>
    </row>
    <row r="195" spans="2:52" x14ac:dyDescent="0.2">
      <c r="B195" s="1" t="s">
        <v>43</v>
      </c>
      <c r="C195" s="14">
        <v>128.05359999999999</v>
      </c>
      <c r="D195" s="7">
        <v>128.8339</v>
      </c>
      <c r="E195" s="7">
        <v>129.00729999999999</v>
      </c>
      <c r="F195" s="7">
        <v>129.15010000000001</v>
      </c>
      <c r="G195" s="7">
        <v>129.14879999999999</v>
      </c>
      <c r="H195" s="7">
        <v>129.23179999999999</v>
      </c>
      <c r="I195" s="7">
        <v>129.32499999999999</v>
      </c>
      <c r="J195" s="7">
        <v>129.35249999999999</v>
      </c>
      <c r="K195" s="7">
        <v>129.37520000000001</v>
      </c>
      <c r="L195" s="7">
        <v>129.48670000000001</v>
      </c>
      <c r="M195" s="7">
        <v>129.52789999999999</v>
      </c>
      <c r="N195" s="7">
        <v>129.59299999999999</v>
      </c>
      <c r="O195" s="7">
        <v>129.69720000000001</v>
      </c>
      <c r="P195" s="10">
        <v>0.60935420792543993</v>
      </c>
      <c r="Q195" s="7">
        <v>0.13459190477039559</v>
      </c>
      <c r="R195" s="7">
        <v>0.11069141048609069</v>
      </c>
      <c r="S195" s="7">
        <v>-1.0065807150089188E-3</v>
      </c>
      <c r="T195" s="7">
        <v>6.4266954087067341E-2</v>
      </c>
      <c r="U195" s="7">
        <v>7.2118472388371879E-2</v>
      </c>
      <c r="V195" s="7">
        <v>2.1264256717574648E-2</v>
      </c>
      <c r="W195" s="7">
        <v>1.7548945710376376E-2</v>
      </c>
      <c r="X195" s="7">
        <v>8.6183441648790951E-2</v>
      </c>
      <c r="Y195" s="7">
        <v>3.1817939603044201E-2</v>
      </c>
      <c r="Z195" s="7">
        <v>5.0259442174235086E-2</v>
      </c>
      <c r="AA195" s="11">
        <v>8.0405577461761094E-2</v>
      </c>
      <c r="AC195" s="10"/>
      <c r="AN195" s="98"/>
      <c r="AO195" s="157"/>
      <c r="AZ195" s="98"/>
    </row>
    <row r="196" spans="2:52" x14ac:dyDescent="0.2">
      <c r="B196" s="1" t="s">
        <v>45</v>
      </c>
      <c r="C196" s="14">
        <v>117.4203</v>
      </c>
      <c r="D196" s="7">
        <v>118.9224</v>
      </c>
      <c r="E196" s="7">
        <v>118.8823</v>
      </c>
      <c r="F196" s="7">
        <v>118.9212</v>
      </c>
      <c r="G196" s="7">
        <v>118.95269999999999</v>
      </c>
      <c r="H196" s="7">
        <v>119.3661</v>
      </c>
      <c r="I196" s="7">
        <v>119.40989999999999</v>
      </c>
      <c r="J196" s="7">
        <v>119.66330000000001</v>
      </c>
      <c r="K196" s="7">
        <v>119.911</v>
      </c>
      <c r="L196" s="7">
        <v>119.5729</v>
      </c>
      <c r="M196" s="7">
        <v>119.608</v>
      </c>
      <c r="N196" s="7">
        <v>119.672</v>
      </c>
      <c r="O196" s="7">
        <v>119.8361</v>
      </c>
      <c r="P196" s="10">
        <v>1.2792506917458044</v>
      </c>
      <c r="Q196" s="7">
        <v>-3.3719467484675185E-2</v>
      </c>
      <c r="R196" s="7">
        <v>3.2721439608754337E-2</v>
      </c>
      <c r="S196" s="7">
        <v>2.6488128273170881E-2</v>
      </c>
      <c r="T196" s="7">
        <v>0.3475330950873835</v>
      </c>
      <c r="U196" s="7">
        <v>3.6693835184353256E-2</v>
      </c>
      <c r="V196" s="7">
        <v>0.21221021037620283</v>
      </c>
      <c r="W196" s="7">
        <v>0.2069974670596538</v>
      </c>
      <c r="X196" s="7">
        <v>-0.28195911968042731</v>
      </c>
      <c r="Y196" s="7">
        <v>2.9354477477756168E-2</v>
      </c>
      <c r="Z196" s="7">
        <v>5.3508126546713393E-2</v>
      </c>
      <c r="AA196" s="11">
        <v>0.13712480780801256</v>
      </c>
      <c r="AC196" s="10"/>
      <c r="AN196" s="98"/>
      <c r="AO196" s="157"/>
      <c r="AZ196" s="98"/>
    </row>
    <row r="197" spans="2:52" x14ac:dyDescent="0.2">
      <c r="B197" s="1" t="s">
        <v>71</v>
      </c>
      <c r="C197" s="14">
        <v>122.6031</v>
      </c>
      <c r="D197" s="7">
        <v>125.7191</v>
      </c>
      <c r="E197" s="7">
        <v>126.2526</v>
      </c>
      <c r="F197" s="7">
        <v>127.13809999999999</v>
      </c>
      <c r="G197" s="7">
        <v>127.1525</v>
      </c>
      <c r="H197" s="7">
        <v>127.5839</v>
      </c>
      <c r="I197" s="7">
        <v>127.8978</v>
      </c>
      <c r="J197" s="7">
        <v>128.381</v>
      </c>
      <c r="K197" s="7">
        <v>128.4151</v>
      </c>
      <c r="L197" s="7">
        <v>129.20179999999999</v>
      </c>
      <c r="M197" s="7">
        <v>129.42310000000001</v>
      </c>
      <c r="N197" s="7">
        <v>129.52789999999999</v>
      </c>
      <c r="O197" s="7">
        <v>129.7209</v>
      </c>
      <c r="P197" s="10">
        <v>2.5415344310217276</v>
      </c>
      <c r="Q197" s="7">
        <v>0.42435874898882003</v>
      </c>
      <c r="R197" s="7">
        <v>0.70137169452351333</v>
      </c>
      <c r="S197" s="7">
        <v>1.1326266477168584E-2</v>
      </c>
      <c r="T197" s="7">
        <v>0.3392776390554621</v>
      </c>
      <c r="U197" s="7">
        <v>0.2460341782936592</v>
      </c>
      <c r="V197" s="7">
        <v>0.37780165100572216</v>
      </c>
      <c r="W197" s="7">
        <v>2.6561562848081206E-2</v>
      </c>
      <c r="X197" s="7">
        <v>0.61262265886176648</v>
      </c>
      <c r="Y197" s="7">
        <v>0.17128244343346116</v>
      </c>
      <c r="Z197" s="7">
        <v>8.0974725531982414E-2</v>
      </c>
      <c r="AA197" s="11">
        <v>0.14900264730611093</v>
      </c>
      <c r="AC197" s="10"/>
      <c r="AN197" s="98"/>
      <c r="AO197" s="157"/>
      <c r="AZ197" s="98"/>
    </row>
    <row r="198" spans="2:52" x14ac:dyDescent="0.2">
      <c r="B198" s="48" t="s">
        <v>48</v>
      </c>
      <c r="C198" s="26">
        <v>96.896150000000006</v>
      </c>
      <c r="D198" s="20">
        <v>97.791049999999998</v>
      </c>
      <c r="E198" s="20">
        <v>99.172629999999998</v>
      </c>
      <c r="F198" s="20">
        <v>100.0595</v>
      </c>
      <c r="G198" s="20">
        <v>98.658879999999996</v>
      </c>
      <c r="H198" s="20">
        <v>98.98939</v>
      </c>
      <c r="I198" s="20">
        <v>97.251069999999999</v>
      </c>
      <c r="J198" s="20">
        <v>97.460269999999994</v>
      </c>
      <c r="K198" s="20">
        <v>95.909440000000004</v>
      </c>
      <c r="L198" s="20">
        <v>98.145570000000006</v>
      </c>
      <c r="M198" s="20">
        <v>97.620609999999999</v>
      </c>
      <c r="N198" s="20">
        <v>98.717309999999998</v>
      </c>
      <c r="O198" s="20">
        <v>100.65900000000001</v>
      </c>
      <c r="P198" s="21">
        <v>0.92356610659968708</v>
      </c>
      <c r="Q198" s="20">
        <v>1.4127877755684182</v>
      </c>
      <c r="R198" s="20">
        <v>0.89426891270303288</v>
      </c>
      <c r="S198" s="20">
        <v>-1.3997871266596411</v>
      </c>
      <c r="T198" s="20">
        <v>0.33500278940933026</v>
      </c>
      <c r="U198" s="20">
        <v>-1.7560669885934257</v>
      </c>
      <c r="V198" s="20">
        <v>0.21511331443447934</v>
      </c>
      <c r="W198" s="20">
        <v>-1.591243283032143</v>
      </c>
      <c r="X198" s="20">
        <v>2.3315014663832909</v>
      </c>
      <c r="Y198" s="20">
        <v>-0.53487895582042788</v>
      </c>
      <c r="Z198" s="20">
        <v>1.1234308001148512</v>
      </c>
      <c r="AA198" s="19">
        <v>1.9669194794712381</v>
      </c>
      <c r="AC198" s="10"/>
      <c r="AN198" s="98"/>
      <c r="AO198" s="157"/>
      <c r="AZ198" s="98"/>
    </row>
    <row r="199" spans="2:52" x14ac:dyDescent="0.2">
      <c r="B199" s="48" t="s">
        <v>73</v>
      </c>
      <c r="C199" s="26">
        <v>104.3942</v>
      </c>
      <c r="D199" s="20">
        <v>104.9042</v>
      </c>
      <c r="E199" s="20">
        <v>105.62269999999999</v>
      </c>
      <c r="F199" s="20">
        <v>106.6627</v>
      </c>
      <c r="G199" s="20">
        <v>106.01909999999999</v>
      </c>
      <c r="H199" s="20">
        <v>107.1062</v>
      </c>
      <c r="I199" s="20">
        <v>105.8398</v>
      </c>
      <c r="J199" s="20">
        <v>106.8728</v>
      </c>
      <c r="K199" s="20">
        <v>105.5077</v>
      </c>
      <c r="L199" s="20">
        <v>106.9263</v>
      </c>
      <c r="M199" s="20">
        <v>105.9328</v>
      </c>
      <c r="N199" s="20">
        <v>107.351</v>
      </c>
      <c r="O199" s="20">
        <v>109.0243</v>
      </c>
      <c r="P199" s="21">
        <v>0.48853288784243293</v>
      </c>
      <c r="Q199" s="20">
        <v>0.68491061368371486</v>
      </c>
      <c r="R199" s="20">
        <v>0.98463682522791618</v>
      </c>
      <c r="S199" s="20">
        <v>-0.60339743884226293</v>
      </c>
      <c r="T199" s="20">
        <v>1.0253812756380754</v>
      </c>
      <c r="U199" s="20">
        <v>-1.1823778642132803</v>
      </c>
      <c r="V199" s="20">
        <v>0.9760033560154131</v>
      </c>
      <c r="W199" s="20">
        <v>-1.2773128429310341</v>
      </c>
      <c r="X199" s="20">
        <v>1.3445464169913646</v>
      </c>
      <c r="Y199" s="20">
        <v>-0.92914465384100775</v>
      </c>
      <c r="Z199" s="20">
        <v>1.3387732600289983</v>
      </c>
      <c r="AA199" s="19">
        <v>1.5587185960074872</v>
      </c>
      <c r="AC199" s="10"/>
      <c r="AN199" s="98"/>
      <c r="AO199" s="157"/>
      <c r="AZ199" s="98"/>
    </row>
    <row r="200" spans="2:52" x14ac:dyDescent="0.2">
      <c r="C200" s="176"/>
      <c r="D200" s="157"/>
      <c r="O200" s="98"/>
      <c r="P200" s="157"/>
      <c r="AA200" s="98"/>
      <c r="AC200" s="157"/>
      <c r="AN200" s="98"/>
      <c r="AO200" s="157"/>
      <c r="AZ200" s="98"/>
    </row>
    <row r="201" spans="2:52" x14ac:dyDescent="0.2">
      <c r="B201" s="48" t="s">
        <v>64</v>
      </c>
      <c r="C201" s="176"/>
      <c r="D201" s="157"/>
      <c r="O201" s="98"/>
      <c r="P201" s="157"/>
      <c r="AA201" s="98"/>
      <c r="AC201" s="157"/>
      <c r="AN201" s="98"/>
      <c r="AO201" s="157"/>
      <c r="AZ201" s="98"/>
    </row>
    <row r="202" spans="2:52" x14ac:dyDescent="0.2">
      <c r="B202" s="81" t="s">
        <v>49</v>
      </c>
      <c r="C202" s="183">
        <f t="shared" ref="C202:AB202" si="0">C26</f>
        <v>100.84820000000001</v>
      </c>
      <c r="D202" s="170">
        <f t="shared" si="0"/>
        <v>103.0223</v>
      </c>
      <c r="E202" s="103">
        <f t="shared" si="0"/>
        <v>104.6242</v>
      </c>
      <c r="F202" s="103">
        <f t="shared" si="0"/>
        <v>103.74299999999999</v>
      </c>
      <c r="G202" s="103">
        <f t="shared" si="0"/>
        <v>101.9631</v>
      </c>
      <c r="H202" s="103">
        <f t="shared" si="0"/>
        <v>101.1887</v>
      </c>
      <c r="I202" s="103">
        <f>I26</f>
        <v>98.232039999999998</v>
      </c>
      <c r="J202" s="103">
        <f t="shared" si="0"/>
        <v>97.916030000000006</v>
      </c>
      <c r="K202" s="103">
        <f t="shared" si="0"/>
        <v>96.119960000000006</v>
      </c>
      <c r="L202" s="103">
        <f t="shared" si="0"/>
        <v>97.081460000000007</v>
      </c>
      <c r="M202" s="103">
        <f t="shared" si="0"/>
        <v>98.029179999999997</v>
      </c>
      <c r="N202" s="103">
        <f t="shared" si="0"/>
        <v>99.20693</v>
      </c>
      <c r="O202" s="102">
        <f t="shared" si="0"/>
        <v>100.35809999999999</v>
      </c>
      <c r="P202" s="170">
        <f t="shared" si="0"/>
        <v>2.1558143824084075</v>
      </c>
      <c r="Q202" s="103">
        <f t="shared" si="0"/>
        <v>1.5549060737335514</v>
      </c>
      <c r="R202" s="103">
        <f t="shared" si="0"/>
        <v>-0.84225255724775605</v>
      </c>
      <c r="S202" s="103">
        <f t="shared" si="0"/>
        <v>-1.7156820219195492</v>
      </c>
      <c r="T202" s="103">
        <f t="shared" si="0"/>
        <v>-0.75949044311128233</v>
      </c>
      <c r="U202" s="103">
        <f t="shared" si="0"/>
        <v>-2.9219270531195671</v>
      </c>
      <c r="V202" s="103">
        <f t="shared" si="0"/>
        <v>-0.32169748281720656</v>
      </c>
      <c r="W202" s="103">
        <f t="shared" si="0"/>
        <v>-1.8342961821470909</v>
      </c>
      <c r="X202" s="103">
        <f t="shared" si="0"/>
        <v>1.0003125261392127</v>
      </c>
      <c r="Y202" s="103">
        <f t="shared" si="0"/>
        <v>0.97621111178178588</v>
      </c>
      <c r="Z202" s="103">
        <f t="shared" si="0"/>
        <v>1.2014279829740524</v>
      </c>
      <c r="AA202" s="102">
        <f t="shared" si="0"/>
        <v>1.1603725667148388</v>
      </c>
      <c r="AB202" s="82">
        <f t="shared" si="0"/>
        <v>100.08312418190482</v>
      </c>
      <c r="AC202" s="157"/>
      <c r="AN202" s="98"/>
      <c r="AO202" s="157"/>
      <c r="AZ202" s="98"/>
    </row>
    <row r="203" spans="2:52" x14ac:dyDescent="0.2">
      <c r="B203" s="81" t="s">
        <v>52</v>
      </c>
      <c r="C203" s="183">
        <f t="shared" ref="C203:AB203" si="1">C49</f>
        <v>89.359070000000003</v>
      </c>
      <c r="D203" s="170">
        <f t="shared" si="1"/>
        <v>88.657809999999998</v>
      </c>
      <c r="E203" s="103">
        <f t="shared" si="1"/>
        <v>88.399169999999998</v>
      </c>
      <c r="F203" s="103">
        <f t="shared" si="1"/>
        <v>90.133330000000001</v>
      </c>
      <c r="G203" s="103">
        <f t="shared" si="1"/>
        <v>90.255750000000006</v>
      </c>
      <c r="H203" s="103">
        <f t="shared" si="1"/>
        <v>90.593950000000007</v>
      </c>
      <c r="I203" s="103">
        <f t="shared" si="1"/>
        <v>91.357150000000004</v>
      </c>
      <c r="J203" s="103">
        <f t="shared" si="1"/>
        <v>93.231639999999999</v>
      </c>
      <c r="K203" s="103">
        <f t="shared" si="1"/>
        <v>93.714519999999993</v>
      </c>
      <c r="L203" s="103">
        <f t="shared" si="1"/>
        <v>93.89573</v>
      </c>
      <c r="M203" s="103">
        <f t="shared" si="1"/>
        <v>92.869749999999996</v>
      </c>
      <c r="N203" s="103">
        <f t="shared" si="1"/>
        <v>91.002200000000002</v>
      </c>
      <c r="O203" s="102">
        <f t="shared" si="1"/>
        <v>89.6173</v>
      </c>
      <c r="P203" s="170">
        <f t="shared" si="1"/>
        <v>-0.78476644844222843</v>
      </c>
      <c r="Q203" s="103">
        <f t="shared" si="1"/>
        <v>-0.29172838805740836</v>
      </c>
      <c r="R203" s="103">
        <f t="shared" si="1"/>
        <v>1.9617378760456721</v>
      </c>
      <c r="S203" s="103">
        <f t="shared" si="1"/>
        <v>0.13582101094013205</v>
      </c>
      <c r="T203" s="103">
        <f t="shared" si="1"/>
        <v>0.3747129684258349</v>
      </c>
      <c r="U203" s="103">
        <f t="shared" si="1"/>
        <v>0.8424403616356253</v>
      </c>
      <c r="V203" s="103">
        <f t="shared" si="1"/>
        <v>2.0518262664717479</v>
      </c>
      <c r="W203" s="103">
        <f t="shared" si="1"/>
        <v>0.51793575657362079</v>
      </c>
      <c r="X203" s="103">
        <f t="shared" si="1"/>
        <v>0.19336384585868574</v>
      </c>
      <c r="Y203" s="103">
        <f t="shared" si="1"/>
        <v>-1.0926801463708775</v>
      </c>
      <c r="Z203" s="103">
        <f t="shared" si="1"/>
        <v>-2.0109346692545143</v>
      </c>
      <c r="AA203" s="102">
        <f t="shared" si="1"/>
        <v>-1.5218313403412245</v>
      </c>
      <c r="AB203" s="82">
        <f t="shared" si="1"/>
        <v>91.161947504747573</v>
      </c>
      <c r="AC203" s="157"/>
      <c r="AN203" s="98"/>
      <c r="AO203" s="157"/>
      <c r="AZ203" s="98"/>
    </row>
    <row r="204" spans="2:52" x14ac:dyDescent="0.2">
      <c r="B204" s="81" t="s">
        <v>53</v>
      </c>
      <c r="C204" s="183">
        <f t="shared" ref="C204:AB204" si="2">C70</f>
        <v>96.940060000000003</v>
      </c>
      <c r="D204" s="170">
        <f t="shared" si="2"/>
        <v>97.965810000000005</v>
      </c>
      <c r="E204" s="103">
        <f t="shared" si="2"/>
        <v>100.1728</v>
      </c>
      <c r="F204" s="103">
        <f t="shared" si="2"/>
        <v>101.85039999999999</v>
      </c>
      <c r="G204" s="103">
        <f t="shared" si="2"/>
        <v>99.659509999999997</v>
      </c>
      <c r="H204" s="103">
        <f t="shared" si="2"/>
        <v>100.22369999999999</v>
      </c>
      <c r="I204" s="103">
        <f t="shared" si="2"/>
        <v>97.505769999999998</v>
      </c>
      <c r="J204" s="103">
        <f t="shared" si="2"/>
        <v>97.368030000000005</v>
      </c>
      <c r="K204" s="103">
        <f t="shared" si="2"/>
        <v>94.569500000000005</v>
      </c>
      <c r="L204" s="103">
        <f t="shared" si="2"/>
        <v>98.349199999999996</v>
      </c>
      <c r="M204" s="103">
        <f t="shared" si="2"/>
        <v>97.343609999999998</v>
      </c>
      <c r="N204" s="103">
        <f t="shared" si="2"/>
        <v>99.853830000000002</v>
      </c>
      <c r="O204" s="102">
        <f t="shared" si="2"/>
        <v>103.73099999999999</v>
      </c>
      <c r="P204" s="170">
        <f t="shared" si="2"/>
        <v>1.0581280845091308</v>
      </c>
      <c r="Q204" s="103">
        <f t="shared" si="2"/>
        <v>2.2528165693725088</v>
      </c>
      <c r="R204" s="103">
        <f t="shared" si="2"/>
        <v>1.6747061078456409</v>
      </c>
      <c r="S204" s="103">
        <f t="shared" si="2"/>
        <v>-2.1510862991210602</v>
      </c>
      <c r="T204" s="103">
        <f t="shared" si="2"/>
        <v>0.56611757372677873</v>
      </c>
      <c r="U204" s="103">
        <f t="shared" si="2"/>
        <v>-2.7118635612135606</v>
      </c>
      <c r="V204" s="103">
        <f t="shared" si="2"/>
        <v>-0.1412634349741495</v>
      </c>
      <c r="W204" s="103">
        <f t="shared" si="2"/>
        <v>-2.874177489264186</v>
      </c>
      <c r="X204" s="103">
        <f t="shared" si="2"/>
        <v>3.9967431360004984</v>
      </c>
      <c r="Y204" s="103">
        <f t="shared" si="2"/>
        <v>-1.0224689168798506</v>
      </c>
      <c r="Z204" s="103">
        <f t="shared" si="2"/>
        <v>2.5787208836820454</v>
      </c>
      <c r="AA204" s="102">
        <f t="shared" si="2"/>
        <v>3.8828455553482453</v>
      </c>
      <c r="AB204" s="82">
        <f t="shared" si="2"/>
        <v>99.03638359293771</v>
      </c>
      <c r="AC204" s="157"/>
      <c r="AN204" s="98"/>
      <c r="AO204" s="157"/>
      <c r="AZ204" s="98"/>
    </row>
    <row r="205" spans="2:52" x14ac:dyDescent="0.2">
      <c r="B205" s="81" t="s">
        <v>60</v>
      </c>
      <c r="C205" s="183">
        <f t="shared" ref="C205:AB205" si="3">C94</f>
        <v>99.503680000000003</v>
      </c>
      <c r="D205" s="170">
        <f t="shared" si="3"/>
        <v>99.974230000000006</v>
      </c>
      <c r="E205" s="103">
        <f t="shared" si="3"/>
        <v>99.955960000000005</v>
      </c>
      <c r="F205" s="103">
        <f t="shared" si="3"/>
        <v>99.486000000000004</v>
      </c>
      <c r="G205" s="103">
        <f t="shared" si="3"/>
        <v>99.682860000000005</v>
      </c>
      <c r="H205" s="103">
        <f t="shared" si="3"/>
        <v>100.5962</v>
      </c>
      <c r="I205" s="103">
        <f t="shared" si="3"/>
        <v>101.1889</v>
      </c>
      <c r="J205" s="103">
        <f t="shared" si="3"/>
        <v>101.5421</v>
      </c>
      <c r="K205" s="103">
        <f t="shared" si="3"/>
        <v>102.4923</v>
      </c>
      <c r="L205" s="103">
        <f t="shared" si="3"/>
        <v>103.14660000000001</v>
      </c>
      <c r="M205" s="103">
        <f t="shared" si="3"/>
        <v>102.9144</v>
      </c>
      <c r="N205" s="103">
        <f t="shared" si="3"/>
        <v>102.0998</v>
      </c>
      <c r="O205" s="102">
        <f t="shared" si="3"/>
        <v>101.8257</v>
      </c>
      <c r="P205" s="170">
        <f t="shared" si="3"/>
        <v>0.47289708280136261</v>
      </c>
      <c r="Q205" s="103">
        <f t="shared" si="3"/>
        <v>-1.8274709392611593E-2</v>
      </c>
      <c r="R205" s="103">
        <f t="shared" si="3"/>
        <v>-0.47016706157391747</v>
      </c>
      <c r="S205" s="103">
        <f t="shared" si="3"/>
        <v>0.19787708823352121</v>
      </c>
      <c r="T205" s="103">
        <f t="shared" si="3"/>
        <v>0.91624578187262173</v>
      </c>
      <c r="U205" s="103">
        <f t="shared" si="3"/>
        <v>0.58918726552295997</v>
      </c>
      <c r="V205" s="103">
        <f t="shared" si="3"/>
        <v>0.34905014285163793</v>
      </c>
      <c r="W205" s="103">
        <f t="shared" si="3"/>
        <v>0.93576949856266045</v>
      </c>
      <c r="X205" s="103">
        <f t="shared" si="3"/>
        <v>0.63838942047354419</v>
      </c>
      <c r="Y205" s="103">
        <f t="shared" si="3"/>
        <v>-0.22511648469266651</v>
      </c>
      <c r="Z205" s="103">
        <f t="shared" si="3"/>
        <v>-0.79153160296323799</v>
      </c>
      <c r="AA205" s="102">
        <f t="shared" si="3"/>
        <v>-0.26846281775283032</v>
      </c>
      <c r="AB205" s="82">
        <f t="shared" si="3"/>
        <v>101.25411159924609</v>
      </c>
      <c r="AC205" s="157"/>
      <c r="AN205" s="98"/>
      <c r="AO205" s="157"/>
      <c r="AZ205" s="98"/>
    </row>
    <row r="206" spans="2:52" x14ac:dyDescent="0.2">
      <c r="B206" s="81" t="s">
        <v>62</v>
      </c>
      <c r="C206" s="183">
        <f t="shared" ref="C206:AB206" si="4">C116</f>
        <v>105.0723</v>
      </c>
      <c r="D206" s="170">
        <f t="shared" si="4"/>
        <v>105.32599999999999</v>
      </c>
      <c r="E206" s="103">
        <f t="shared" si="4"/>
        <v>106.42189999999999</v>
      </c>
      <c r="F206" s="103">
        <f t="shared" si="4"/>
        <v>105.08880000000001</v>
      </c>
      <c r="G206" s="103">
        <f t="shared" si="4"/>
        <v>105.2355</v>
      </c>
      <c r="H206" s="103">
        <f t="shared" si="4"/>
        <v>105.6735</v>
      </c>
      <c r="I206" s="103">
        <f t="shared" si="4"/>
        <v>106.3021</v>
      </c>
      <c r="J206" s="103">
        <f t="shared" si="4"/>
        <v>104.8951</v>
      </c>
      <c r="K206" s="103">
        <f t="shared" si="4"/>
        <v>105.16840000000001</v>
      </c>
      <c r="L206" s="103">
        <f t="shared" si="4"/>
        <v>105.55070000000001</v>
      </c>
      <c r="M206" s="103">
        <f t="shared" si="4"/>
        <v>105.64</v>
      </c>
      <c r="N206" s="103">
        <f t="shared" si="4"/>
        <v>107.0331</v>
      </c>
      <c r="O206" s="102">
        <f t="shared" si="4"/>
        <v>107.19710000000001</v>
      </c>
      <c r="P206" s="170">
        <f t="shared" si="4"/>
        <v>0.24145279012641291</v>
      </c>
      <c r="Q206" s="103">
        <f t="shared" si="4"/>
        <v>1.0404838311528022</v>
      </c>
      <c r="R206" s="103">
        <f t="shared" si="4"/>
        <v>-1.2526557033843482</v>
      </c>
      <c r="S206" s="103">
        <f t="shared" si="4"/>
        <v>0.13959622719071452</v>
      </c>
      <c r="T206" s="103">
        <f t="shared" si="4"/>
        <v>0.41620935900908185</v>
      </c>
      <c r="U206" s="103">
        <f t="shared" si="4"/>
        <v>0.59485112161515574</v>
      </c>
      <c r="V206" s="103">
        <f t="shared" si="4"/>
        <v>-1.323586269697397</v>
      </c>
      <c r="W206" s="103">
        <f t="shared" si="4"/>
        <v>0.26054601215881967</v>
      </c>
      <c r="X206" s="103">
        <f t="shared" si="4"/>
        <v>0.36351223371278896</v>
      </c>
      <c r="Y206" s="103">
        <f t="shared" si="4"/>
        <v>8.4603891779016505E-2</v>
      </c>
      <c r="Z206" s="103">
        <f t="shared" si="4"/>
        <v>1.3187239681938698</v>
      </c>
      <c r="AA206" s="102">
        <f t="shared" si="4"/>
        <v>0.15322362895216662</v>
      </c>
      <c r="AB206" s="82">
        <f t="shared" si="4"/>
        <v>105.79543904017721</v>
      </c>
      <c r="AC206" s="157"/>
      <c r="AN206" s="98"/>
      <c r="AO206" s="157"/>
      <c r="AZ206" s="98"/>
    </row>
    <row r="207" spans="2:52" x14ac:dyDescent="0.2">
      <c r="B207" s="81" t="s">
        <v>82</v>
      </c>
      <c r="C207" s="183">
        <f t="shared" ref="C207:AB207" si="5">C136</f>
        <v>113.3711</v>
      </c>
      <c r="D207" s="170">
        <f t="shared" si="5"/>
        <v>113.2925</v>
      </c>
      <c r="E207" s="103">
        <f t="shared" si="5"/>
        <v>114.7931</v>
      </c>
      <c r="F207" s="103">
        <f t="shared" si="5"/>
        <v>113.13039999999999</v>
      </c>
      <c r="G207" s="103">
        <f t="shared" si="5"/>
        <v>113.3921</v>
      </c>
      <c r="H207" s="103">
        <f t="shared" si="5"/>
        <v>113.1322</v>
      </c>
      <c r="I207" s="103">
        <f t="shared" si="5"/>
        <v>115.0022</v>
      </c>
      <c r="J207" s="103">
        <f t="shared" si="5"/>
        <v>113.9927</v>
      </c>
      <c r="K207" s="103">
        <f t="shared" si="5"/>
        <v>113.99420000000001</v>
      </c>
      <c r="L207" s="103">
        <f t="shared" si="5"/>
        <v>115.1593</v>
      </c>
      <c r="M207" s="103">
        <f t="shared" si="5"/>
        <v>115.57899999999999</v>
      </c>
      <c r="N207" s="103">
        <f t="shared" si="5"/>
        <v>117.3262</v>
      </c>
      <c r="O207" s="102">
        <f t="shared" si="5"/>
        <v>117.8912</v>
      </c>
      <c r="P207" s="170">
        <f t="shared" si="5"/>
        <v>-6.9329838027499466E-2</v>
      </c>
      <c r="Q207" s="103">
        <f t="shared" si="5"/>
        <v>1.3245360460754168</v>
      </c>
      <c r="R207" s="103">
        <f t="shared" si="5"/>
        <v>-1.4484320050595385</v>
      </c>
      <c r="S207" s="103">
        <f t="shared" si="5"/>
        <v>0.23132597427393936</v>
      </c>
      <c r="T207" s="103">
        <f t="shared" si="5"/>
        <v>-0.22920468004384945</v>
      </c>
      <c r="U207" s="103">
        <f t="shared" si="5"/>
        <v>1.6529334707536887</v>
      </c>
      <c r="V207" s="103">
        <f t="shared" si="5"/>
        <v>-0.87780929408307196</v>
      </c>
      <c r="W207" s="103">
        <f t="shared" si="5"/>
        <v>1.3158737357805916E-3</v>
      </c>
      <c r="X207" s="103">
        <f t="shared" si="5"/>
        <v>1.0220695438890708</v>
      </c>
      <c r="Y207" s="103">
        <f t="shared" si="5"/>
        <v>0.36445167693793878</v>
      </c>
      <c r="Z207" s="103">
        <f t="shared" si="5"/>
        <v>1.5116933006861166</v>
      </c>
      <c r="AA207" s="102">
        <f t="shared" si="5"/>
        <v>0.48156336777292519</v>
      </c>
      <c r="AB207" s="82">
        <f t="shared" si="5"/>
        <v>114.73087062922475</v>
      </c>
      <c r="AC207" s="157"/>
      <c r="AN207" s="98"/>
      <c r="AO207" s="157"/>
      <c r="AZ207" s="98"/>
    </row>
    <row r="208" spans="2:52" x14ac:dyDescent="0.2">
      <c r="B208" s="81" t="s">
        <v>85</v>
      </c>
      <c r="C208" s="183">
        <f t="shared" ref="C208:AB208" si="6">C158</f>
        <v>96.130390000000006</v>
      </c>
      <c r="D208" s="170">
        <f t="shared" si="6"/>
        <v>96.761080000000007</v>
      </c>
      <c r="E208" s="103">
        <f t="shared" si="6"/>
        <v>97.408709999999999</v>
      </c>
      <c r="F208" s="103">
        <f t="shared" si="6"/>
        <v>96.416790000000006</v>
      </c>
      <c r="G208" s="103">
        <f t="shared" si="6"/>
        <v>96.438929999999999</v>
      </c>
      <c r="H208" s="103">
        <f t="shared" si="6"/>
        <v>97.633769999999998</v>
      </c>
      <c r="I208" s="103">
        <f t="shared" si="6"/>
        <v>96.925039999999996</v>
      </c>
      <c r="J208" s="103">
        <f t="shared" si="6"/>
        <v>95.095550000000003</v>
      </c>
      <c r="K208" s="103">
        <f t="shared" si="6"/>
        <v>95.660229999999999</v>
      </c>
      <c r="L208" s="103">
        <f t="shared" si="6"/>
        <v>95.205460000000002</v>
      </c>
      <c r="M208" s="103">
        <f t="shared" si="6"/>
        <v>94.934520000000006</v>
      </c>
      <c r="N208" s="103">
        <f t="shared" si="6"/>
        <v>95.94838</v>
      </c>
      <c r="O208" s="102">
        <f t="shared" si="6"/>
        <v>95.682370000000006</v>
      </c>
      <c r="P208" s="170">
        <f t="shared" si="6"/>
        <v>0.65607764620532727</v>
      </c>
      <c r="Q208" s="103">
        <f t="shared" si="6"/>
        <v>0.66930836241182123</v>
      </c>
      <c r="R208" s="103">
        <f t="shared" si="6"/>
        <v>-1.0183072951073813</v>
      </c>
      <c r="S208" s="103">
        <f t="shared" si="6"/>
        <v>2.2962805544545887E-2</v>
      </c>
      <c r="T208" s="103">
        <f t="shared" si="6"/>
        <v>1.2389602414709486</v>
      </c>
      <c r="U208" s="103">
        <f t="shared" si="6"/>
        <v>-0.7259066202196256</v>
      </c>
      <c r="V208" s="103">
        <f t="shared" si="6"/>
        <v>-1.8875308176297816</v>
      </c>
      <c r="W208" s="103">
        <f t="shared" si="6"/>
        <v>0.59380275943511096</v>
      </c>
      <c r="X208" s="103">
        <f t="shared" si="6"/>
        <v>-0.47540132404030011</v>
      </c>
      <c r="Y208" s="103">
        <f t="shared" si="6"/>
        <v>-0.28458451857697653</v>
      </c>
      <c r="Z208" s="103">
        <f t="shared" si="6"/>
        <v>1.0679571561535193</v>
      </c>
      <c r="AA208" s="102">
        <f t="shared" si="6"/>
        <v>-0.27724282577777165</v>
      </c>
      <c r="AB208" s="82">
        <f t="shared" si="6"/>
        <v>96.170320849507704</v>
      </c>
      <c r="AC208" s="157"/>
      <c r="AN208" s="98"/>
      <c r="AO208" s="157"/>
      <c r="AZ208" s="98"/>
    </row>
    <row r="209" spans="2:52" x14ac:dyDescent="0.2">
      <c r="B209" s="81" t="s">
        <v>63</v>
      </c>
      <c r="C209" s="183">
        <f t="shared" ref="C209:AB209" si="7">C178</f>
        <v>97.133679999999998</v>
      </c>
      <c r="D209" s="170">
        <f t="shared" si="7"/>
        <v>98.009249999999994</v>
      </c>
      <c r="E209" s="103">
        <f t="shared" si="7"/>
        <v>99.38364</v>
      </c>
      <c r="F209" s="103">
        <f t="shared" si="7"/>
        <v>100.2058</v>
      </c>
      <c r="G209" s="103">
        <f t="shared" si="7"/>
        <v>98.84957</v>
      </c>
      <c r="H209" s="103">
        <f t="shared" si="7"/>
        <v>99.182789999999997</v>
      </c>
      <c r="I209" s="103">
        <f t="shared" si="7"/>
        <v>97.512550000000005</v>
      </c>
      <c r="J209" s="103">
        <f t="shared" si="7"/>
        <v>97.674080000000004</v>
      </c>
      <c r="K209" s="103">
        <f t="shared" si="7"/>
        <v>96.175420000000003</v>
      </c>
      <c r="L209" s="103">
        <f t="shared" si="7"/>
        <v>98.358969999999999</v>
      </c>
      <c r="M209" s="103">
        <f t="shared" si="7"/>
        <v>97.852199999999996</v>
      </c>
      <c r="N209" s="103">
        <f t="shared" si="7"/>
        <v>98.957210000000003</v>
      </c>
      <c r="O209" s="102">
        <f t="shared" si="7"/>
        <v>100.8477</v>
      </c>
      <c r="P209" s="170">
        <f t="shared" si="7"/>
        <v>0.90140721529339374</v>
      </c>
      <c r="Q209" s="103">
        <f t="shared" si="7"/>
        <v>1.4023064149557367</v>
      </c>
      <c r="R209" s="103">
        <f t="shared" si="7"/>
        <v>0.82725889291235122</v>
      </c>
      <c r="S209" s="103">
        <f t="shared" si="7"/>
        <v>-1.353444610990578</v>
      </c>
      <c r="T209" s="103">
        <f t="shared" si="7"/>
        <v>0.33709807741196768</v>
      </c>
      <c r="U209" s="103">
        <f t="shared" si="7"/>
        <v>-1.6840018313660994</v>
      </c>
      <c r="V209" s="103">
        <f t="shared" si="7"/>
        <v>0.16565047268274602</v>
      </c>
      <c r="W209" s="103">
        <f t="shared" si="7"/>
        <v>-1.5343477000244088</v>
      </c>
      <c r="X209" s="103">
        <f t="shared" si="7"/>
        <v>2.2703825987970694</v>
      </c>
      <c r="Y209" s="103">
        <f t="shared" si="7"/>
        <v>-0.51522499676440603</v>
      </c>
      <c r="Z209" s="103">
        <f t="shared" si="7"/>
        <v>1.1292643394834323</v>
      </c>
      <c r="AA209" s="102">
        <f t="shared" si="7"/>
        <v>1.9104115809247246</v>
      </c>
      <c r="AB209" s="82">
        <f t="shared" si="7"/>
        <v>98.576656619647963</v>
      </c>
      <c r="AC209" s="157"/>
      <c r="AN209" s="98"/>
      <c r="AO209" s="157"/>
      <c r="AZ209" s="98"/>
    </row>
    <row r="210" spans="2:52" x14ac:dyDescent="0.2">
      <c r="B210" s="81" t="s">
        <v>279</v>
      </c>
      <c r="C210" s="183">
        <f t="shared" ref="C210:AB210" si="8">C198</f>
        <v>96.896150000000006</v>
      </c>
      <c r="D210" s="170">
        <f t="shared" si="8"/>
        <v>97.791049999999998</v>
      </c>
      <c r="E210" s="103">
        <f t="shared" si="8"/>
        <v>99.172629999999998</v>
      </c>
      <c r="F210" s="103">
        <f t="shared" si="8"/>
        <v>100.0595</v>
      </c>
      <c r="G210" s="103">
        <f t="shared" si="8"/>
        <v>98.658879999999996</v>
      </c>
      <c r="H210" s="103">
        <f t="shared" si="8"/>
        <v>98.98939</v>
      </c>
      <c r="I210" s="103">
        <f t="shared" si="8"/>
        <v>97.251069999999999</v>
      </c>
      <c r="J210" s="103">
        <f t="shared" si="8"/>
        <v>97.460269999999994</v>
      </c>
      <c r="K210" s="103">
        <f t="shared" si="8"/>
        <v>95.909440000000004</v>
      </c>
      <c r="L210" s="103">
        <f t="shared" si="8"/>
        <v>98.145570000000006</v>
      </c>
      <c r="M210" s="103">
        <f t="shared" si="8"/>
        <v>97.620609999999999</v>
      </c>
      <c r="N210" s="103">
        <f t="shared" si="8"/>
        <v>98.717309999999998</v>
      </c>
      <c r="O210" s="102">
        <f t="shared" si="8"/>
        <v>100.65900000000001</v>
      </c>
      <c r="P210" s="170">
        <f t="shared" si="8"/>
        <v>0.92356610659968708</v>
      </c>
      <c r="Q210" s="103">
        <f t="shared" si="8"/>
        <v>1.4127877755684182</v>
      </c>
      <c r="R210" s="103">
        <f t="shared" si="8"/>
        <v>0.89426891270303288</v>
      </c>
      <c r="S210" s="103">
        <f t="shared" si="8"/>
        <v>-1.3997871266596411</v>
      </c>
      <c r="T210" s="103">
        <f t="shared" si="8"/>
        <v>0.33500278940933026</v>
      </c>
      <c r="U210" s="103">
        <f t="shared" si="8"/>
        <v>-1.7560669885934257</v>
      </c>
      <c r="V210" s="103">
        <f t="shared" si="8"/>
        <v>0.21511331443447934</v>
      </c>
      <c r="W210" s="103">
        <f t="shared" si="8"/>
        <v>-1.591243283032143</v>
      </c>
      <c r="X210" s="103">
        <f t="shared" si="8"/>
        <v>2.3315014663832909</v>
      </c>
      <c r="Y210" s="103">
        <f t="shared" si="8"/>
        <v>-0.53487895582042788</v>
      </c>
      <c r="Z210" s="103">
        <f t="shared" si="8"/>
        <v>1.1234308001148512</v>
      </c>
      <c r="AA210" s="102">
        <f t="shared" si="8"/>
        <v>1.9669194794712381</v>
      </c>
      <c r="AB210" s="82">
        <f t="shared" si="8"/>
        <v>0</v>
      </c>
      <c r="AC210" s="157"/>
      <c r="AN210" s="98"/>
      <c r="AO210" s="157"/>
      <c r="AZ210" s="98"/>
    </row>
    <row r="211" spans="2:52" x14ac:dyDescent="0.2">
      <c r="B211" s="48" t="s">
        <v>280</v>
      </c>
      <c r="C211" s="14"/>
      <c r="D211" s="10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11"/>
      <c r="P211" s="10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11"/>
      <c r="AB211" s="7"/>
      <c r="AC211" s="157"/>
      <c r="AN211" s="98"/>
      <c r="AO211" s="157"/>
      <c r="AZ211" s="98"/>
    </row>
    <row r="212" spans="2:52" x14ac:dyDescent="0.2">
      <c r="B212" s="104" t="s">
        <v>49</v>
      </c>
      <c r="C212" s="184">
        <f t="shared" ref="C212:AB212" si="9">C7</f>
        <v>134.94880000000001</v>
      </c>
      <c r="D212" s="171">
        <f t="shared" si="9"/>
        <v>138.57509999999999</v>
      </c>
      <c r="E212" s="106">
        <f t="shared" si="9"/>
        <v>139.75360000000001</v>
      </c>
      <c r="F212" s="106">
        <f t="shared" si="9"/>
        <v>139.15190000000001</v>
      </c>
      <c r="G212" s="106">
        <f t="shared" si="9"/>
        <v>138.15039999999999</v>
      </c>
      <c r="H212" s="106">
        <f t="shared" si="9"/>
        <v>138.4624</v>
      </c>
      <c r="I212" s="106">
        <f>I7</f>
        <v>135.56890000000001</v>
      </c>
      <c r="J212" s="106">
        <f t="shared" si="9"/>
        <v>136.7518</v>
      </c>
      <c r="K212" s="106">
        <f t="shared" si="9"/>
        <v>134.90700000000001</v>
      </c>
      <c r="L212" s="106">
        <f t="shared" si="9"/>
        <v>134.80539999999999</v>
      </c>
      <c r="M212" s="106">
        <f t="shared" si="9"/>
        <v>135.5992</v>
      </c>
      <c r="N212" s="106">
        <f t="shared" si="9"/>
        <v>137.65280000000001</v>
      </c>
      <c r="O212" s="105">
        <f t="shared" si="9"/>
        <v>138.80359999999999</v>
      </c>
      <c r="P212" s="171">
        <f t="shared" si="9"/>
        <v>2.6871672812207192</v>
      </c>
      <c r="Q212" s="106">
        <f t="shared" si="9"/>
        <v>0.85044138521279367</v>
      </c>
      <c r="R212" s="106">
        <f t="shared" si="9"/>
        <v>-0.43054347079430788</v>
      </c>
      <c r="S212" s="106">
        <f t="shared" si="9"/>
        <v>-0.71971708614831797</v>
      </c>
      <c r="T212" s="106">
        <f t="shared" si="9"/>
        <v>0.22584082275549827</v>
      </c>
      <c r="U212" s="106">
        <f t="shared" si="9"/>
        <v>-2.0897369971920097</v>
      </c>
      <c r="V212" s="106">
        <f t="shared" si="9"/>
        <v>0.87254525189773557</v>
      </c>
      <c r="W212" s="106">
        <f t="shared" si="9"/>
        <v>-1.3490133219452995</v>
      </c>
      <c r="X212" s="106">
        <f t="shared" si="9"/>
        <v>-7.5311140267012841E-2</v>
      </c>
      <c r="Y212" s="106">
        <f t="shared" si="9"/>
        <v>0.58884881466173056</v>
      </c>
      <c r="Z212" s="106">
        <f t="shared" si="9"/>
        <v>1.514463212172356</v>
      </c>
      <c r="AA212" s="105">
        <f t="shared" si="9"/>
        <v>0.83601641230688761</v>
      </c>
      <c r="AB212" s="84">
        <f t="shared" si="9"/>
        <v>137.34850833333334</v>
      </c>
      <c r="AC212" s="157"/>
      <c r="AN212" s="98"/>
      <c r="AO212" s="157"/>
      <c r="AZ212" s="98"/>
    </row>
    <row r="213" spans="2:52" x14ac:dyDescent="0.2">
      <c r="B213" s="104" t="s">
        <v>52</v>
      </c>
      <c r="C213" s="184">
        <f t="shared" ref="C213:AB213" si="10">C29</f>
        <v>118.1328</v>
      </c>
      <c r="D213" s="171">
        <f t="shared" si="10"/>
        <v>117.7799</v>
      </c>
      <c r="E213" s="106">
        <f t="shared" si="10"/>
        <v>116.8717</v>
      </c>
      <c r="F213" s="106">
        <f t="shared" si="10"/>
        <v>119.4973</v>
      </c>
      <c r="G213" s="106">
        <f t="shared" si="10"/>
        <v>120.54689999999999</v>
      </c>
      <c r="H213" s="106">
        <f t="shared" si="10"/>
        <v>122.0236</v>
      </c>
      <c r="I213" s="106">
        <f t="shared" si="10"/>
        <v>123.8811</v>
      </c>
      <c r="J213" s="106">
        <f t="shared" si="10"/>
        <v>127.48139999999999</v>
      </c>
      <c r="K213" s="106">
        <f t="shared" si="10"/>
        <v>128.52289999999999</v>
      </c>
      <c r="L213" s="106">
        <f t="shared" si="10"/>
        <v>127.7873</v>
      </c>
      <c r="M213" s="106">
        <f t="shared" si="10"/>
        <v>126.0262</v>
      </c>
      <c r="N213" s="106">
        <f t="shared" si="10"/>
        <v>123.7804</v>
      </c>
      <c r="O213" s="105">
        <f t="shared" si="10"/>
        <v>121.6991</v>
      </c>
      <c r="P213" s="171">
        <f t="shared" si="10"/>
        <v>-0.29873159698238366</v>
      </c>
      <c r="Q213" s="106">
        <f t="shared" si="10"/>
        <v>-0.77109931321048297</v>
      </c>
      <c r="R213" s="106">
        <f t="shared" si="10"/>
        <v>2.2465661062515485</v>
      </c>
      <c r="S213" s="106">
        <f t="shared" si="10"/>
        <v>0.87834620531175023</v>
      </c>
      <c r="T213" s="106">
        <f t="shared" si="10"/>
        <v>1.225000394037514</v>
      </c>
      <c r="U213" s="106">
        <f t="shared" si="10"/>
        <v>1.5222465162476781</v>
      </c>
      <c r="V213" s="106">
        <f t="shared" si="10"/>
        <v>2.9062544649668025</v>
      </c>
      <c r="W213" s="106">
        <f t="shared" si="10"/>
        <v>0.81698192834405592</v>
      </c>
      <c r="X213" s="106">
        <f t="shared" si="10"/>
        <v>-0.57234936342083076</v>
      </c>
      <c r="Y213" s="106">
        <f t="shared" si="10"/>
        <v>-1.378149471817621</v>
      </c>
      <c r="Z213" s="106">
        <f t="shared" si="10"/>
        <v>-1.7820104073597416</v>
      </c>
      <c r="AA213" s="105">
        <f t="shared" si="10"/>
        <v>-1.6814455277249052</v>
      </c>
      <c r="AB213" s="84">
        <f t="shared" si="10"/>
        <v>122.99148333333335</v>
      </c>
      <c r="AC213" s="157"/>
      <c r="AN213" s="98"/>
      <c r="AO213" s="157"/>
      <c r="AZ213" s="98"/>
    </row>
    <row r="214" spans="2:52" x14ac:dyDescent="0.2">
      <c r="B214" s="104" t="s">
        <v>53</v>
      </c>
      <c r="C214" s="184">
        <f t="shared" ref="C214:AB214" si="11">C52</f>
        <v>129.65780000000001</v>
      </c>
      <c r="D214" s="171">
        <f t="shared" si="11"/>
        <v>131.91679999999999</v>
      </c>
      <c r="E214" s="106">
        <f t="shared" si="11"/>
        <v>134.24100000000001</v>
      </c>
      <c r="F214" s="106">
        <f t="shared" si="11"/>
        <v>137.00649999999999</v>
      </c>
      <c r="G214" s="106">
        <f t="shared" si="11"/>
        <v>135.18190000000001</v>
      </c>
      <c r="H214" s="106">
        <f t="shared" si="11"/>
        <v>137.12430000000001</v>
      </c>
      <c r="I214" s="106">
        <f t="shared" si="11"/>
        <v>134.32740000000001</v>
      </c>
      <c r="J214" s="106">
        <f t="shared" si="11"/>
        <v>135.43680000000001</v>
      </c>
      <c r="K214" s="106">
        <f t="shared" si="11"/>
        <v>132.01650000000001</v>
      </c>
      <c r="L214" s="106">
        <f t="shared" si="11"/>
        <v>136.19810000000001</v>
      </c>
      <c r="M214" s="106">
        <f t="shared" si="11"/>
        <v>134.3938</v>
      </c>
      <c r="N214" s="106">
        <f t="shared" si="11"/>
        <v>138.20650000000001</v>
      </c>
      <c r="O214" s="105">
        <f t="shared" si="11"/>
        <v>143.30549999999999</v>
      </c>
      <c r="P214" s="171">
        <f t="shared" si="11"/>
        <v>1.7422785208448592</v>
      </c>
      <c r="Q214" s="106">
        <f t="shared" si="11"/>
        <v>1.7618680865515379</v>
      </c>
      <c r="R214" s="106">
        <f t="shared" si="11"/>
        <v>2.0601008633725719</v>
      </c>
      <c r="S214" s="106">
        <f t="shared" si="11"/>
        <v>-1.331761631747381</v>
      </c>
      <c r="T214" s="106">
        <f t="shared" si="11"/>
        <v>1.4368787537384753</v>
      </c>
      <c r="U214" s="106">
        <f t="shared" si="11"/>
        <v>-2.0396822445037048</v>
      </c>
      <c r="V214" s="106">
        <f t="shared" si="11"/>
        <v>0.82589255803357586</v>
      </c>
      <c r="W214" s="106">
        <f t="shared" si="11"/>
        <v>-2.5253845335979568</v>
      </c>
      <c r="X214" s="106">
        <f t="shared" si="11"/>
        <v>3.1674828525222249</v>
      </c>
      <c r="Y214" s="106">
        <f t="shared" si="11"/>
        <v>-1.3247615054835653</v>
      </c>
      <c r="Z214" s="106">
        <f t="shared" si="11"/>
        <v>2.8369612288662176</v>
      </c>
      <c r="AA214" s="105">
        <f t="shared" si="11"/>
        <v>3.6894067934576085</v>
      </c>
      <c r="AB214" s="84">
        <f t="shared" si="11"/>
        <v>135.77959166666668</v>
      </c>
      <c r="AC214" s="157"/>
      <c r="AN214" s="98"/>
      <c r="AO214" s="157"/>
      <c r="AZ214" s="98"/>
    </row>
    <row r="215" spans="2:52" x14ac:dyDescent="0.2">
      <c r="B215" s="104" t="s">
        <v>60</v>
      </c>
      <c r="C215" s="184">
        <f t="shared" ref="C215:AB215" si="12">C73</f>
        <v>125.70010000000001</v>
      </c>
      <c r="D215" s="171">
        <f t="shared" si="12"/>
        <v>127.09350000000001</v>
      </c>
      <c r="E215" s="106">
        <f t="shared" si="12"/>
        <v>126.76130000000001</v>
      </c>
      <c r="F215" s="106">
        <f t="shared" si="12"/>
        <v>126.58620000000001</v>
      </c>
      <c r="G215" s="106">
        <f t="shared" si="12"/>
        <v>127.5485</v>
      </c>
      <c r="H215" s="106">
        <f t="shared" si="12"/>
        <v>129.47540000000001</v>
      </c>
      <c r="I215" s="106">
        <f t="shared" si="12"/>
        <v>130.86410000000001</v>
      </c>
      <c r="J215" s="106">
        <f t="shared" si="12"/>
        <v>132.3903</v>
      </c>
      <c r="K215" s="106">
        <f t="shared" si="12"/>
        <v>134.21539999999999</v>
      </c>
      <c r="L215" s="106">
        <f t="shared" si="12"/>
        <v>134.31819999999999</v>
      </c>
      <c r="M215" s="106">
        <f t="shared" si="12"/>
        <v>133.67529999999999</v>
      </c>
      <c r="N215" s="106">
        <f t="shared" si="12"/>
        <v>133.09569999999999</v>
      </c>
      <c r="O215" s="105">
        <f t="shared" si="12"/>
        <v>132.5889</v>
      </c>
      <c r="P215" s="171">
        <f t="shared" si="12"/>
        <v>1.1085114490760148</v>
      </c>
      <c r="Q215" s="106">
        <f t="shared" si="12"/>
        <v>-0.26138236809907683</v>
      </c>
      <c r="R215" s="106">
        <f t="shared" si="12"/>
        <v>-0.13813364173450451</v>
      </c>
      <c r="S215" s="106">
        <f t="shared" si="12"/>
        <v>0.76019344920694276</v>
      </c>
      <c r="T215" s="106">
        <f t="shared" si="12"/>
        <v>1.5107194518163705</v>
      </c>
      <c r="U215" s="106">
        <f t="shared" si="12"/>
        <v>1.0725589571455272</v>
      </c>
      <c r="V215" s="106">
        <f t="shared" si="12"/>
        <v>1.1662480389961714</v>
      </c>
      <c r="W215" s="106">
        <f t="shared" si="12"/>
        <v>1.3785753185845124</v>
      </c>
      <c r="X215" s="106">
        <f t="shared" si="12"/>
        <v>7.6593297043410821E-2</v>
      </c>
      <c r="Y215" s="106">
        <f t="shared" si="12"/>
        <v>-0.47863952911816671</v>
      </c>
      <c r="Z215" s="106">
        <f t="shared" si="12"/>
        <v>-0.43358795529166516</v>
      </c>
      <c r="AA215" s="105">
        <f t="shared" si="12"/>
        <v>-0.38077864273601503</v>
      </c>
      <c r="AB215" s="84">
        <f t="shared" si="12"/>
        <v>130.71773333333331</v>
      </c>
      <c r="AC215" s="157"/>
      <c r="AN215" s="98"/>
      <c r="AO215" s="157"/>
      <c r="AZ215" s="98"/>
    </row>
    <row r="216" spans="2:52" x14ac:dyDescent="0.2">
      <c r="B216" s="104" t="s">
        <v>62</v>
      </c>
      <c r="C216" s="184">
        <f t="shared" ref="C216:AB216" si="13">C97</f>
        <v>135.68989999999999</v>
      </c>
      <c r="D216" s="171">
        <f t="shared" si="13"/>
        <v>136.3964</v>
      </c>
      <c r="E216" s="106">
        <f t="shared" si="13"/>
        <v>137.86969999999999</v>
      </c>
      <c r="F216" s="106">
        <f t="shared" si="13"/>
        <v>136.5686</v>
      </c>
      <c r="G216" s="106">
        <f t="shared" si="13"/>
        <v>137.40639999999999</v>
      </c>
      <c r="H216" s="106">
        <f t="shared" si="13"/>
        <v>138.83869999999999</v>
      </c>
      <c r="I216" s="106">
        <f t="shared" si="13"/>
        <v>140.4041</v>
      </c>
      <c r="J216" s="106">
        <f t="shared" si="13"/>
        <v>139.2388</v>
      </c>
      <c r="K216" s="106">
        <f t="shared" si="13"/>
        <v>139.98230000000001</v>
      </c>
      <c r="L216" s="106">
        <f t="shared" si="13"/>
        <v>139.8098</v>
      </c>
      <c r="M216" s="106">
        <f t="shared" si="13"/>
        <v>139.8064</v>
      </c>
      <c r="N216" s="106">
        <f t="shared" si="13"/>
        <v>141.87479999999999</v>
      </c>
      <c r="O216" s="105">
        <f t="shared" si="13"/>
        <v>141.93459999999999</v>
      </c>
      <c r="P216" s="171">
        <f t="shared" si="13"/>
        <v>0.52067250399624843</v>
      </c>
      <c r="Q216" s="106">
        <f t="shared" si="13"/>
        <v>1.0801604734435766</v>
      </c>
      <c r="R216" s="106">
        <f t="shared" si="13"/>
        <v>-0.94371714742252366</v>
      </c>
      <c r="S216" s="106">
        <f t="shared" si="13"/>
        <v>0.61346458849251373</v>
      </c>
      <c r="T216" s="106">
        <f t="shared" si="13"/>
        <v>1.0423823053365766</v>
      </c>
      <c r="U216" s="106">
        <f t="shared" si="13"/>
        <v>1.127495431749225</v>
      </c>
      <c r="V216" s="106">
        <f t="shared" si="13"/>
        <v>-0.82996151821777431</v>
      </c>
      <c r="W216" s="106">
        <f t="shared" si="13"/>
        <v>0.53397472543573454</v>
      </c>
      <c r="X216" s="106">
        <f t="shared" si="13"/>
        <v>-0.12322986549014669</v>
      </c>
      <c r="Y216" s="106">
        <f t="shared" si="13"/>
        <v>-2.4318753048778994E-3</v>
      </c>
      <c r="Z216" s="106">
        <f t="shared" si="13"/>
        <v>1.4794744732716076</v>
      </c>
      <c r="AA216" s="105">
        <f t="shared" si="13"/>
        <v>4.2149839153955204E-2</v>
      </c>
      <c r="AB216" s="84">
        <f t="shared" si="13"/>
        <v>139.17755</v>
      </c>
      <c r="AC216" s="157"/>
      <c r="AN216" s="98"/>
      <c r="AO216" s="157"/>
      <c r="AZ216" s="98"/>
    </row>
    <row r="217" spans="2:52" x14ac:dyDescent="0.2">
      <c r="B217" s="104" t="s">
        <v>82</v>
      </c>
      <c r="C217" s="184">
        <f t="shared" ref="C217:AB217" si="14">C119</f>
        <v>147.41290000000001</v>
      </c>
      <c r="D217" s="171">
        <f t="shared" si="14"/>
        <v>147.56440000000001</v>
      </c>
      <c r="E217" s="106">
        <f t="shared" si="14"/>
        <v>149.6831</v>
      </c>
      <c r="F217" s="106">
        <f t="shared" si="14"/>
        <v>148.08940000000001</v>
      </c>
      <c r="G217" s="106">
        <f t="shared" si="14"/>
        <v>149.13929999999999</v>
      </c>
      <c r="H217" s="106">
        <f t="shared" si="14"/>
        <v>149.6867</v>
      </c>
      <c r="I217" s="106">
        <f t="shared" si="14"/>
        <v>152.96010000000001</v>
      </c>
      <c r="J217" s="106">
        <f t="shared" si="14"/>
        <v>152.33160000000001</v>
      </c>
      <c r="K217" s="106">
        <f t="shared" si="14"/>
        <v>152.76</v>
      </c>
      <c r="L217" s="106">
        <f t="shared" si="14"/>
        <v>153.52889999999999</v>
      </c>
      <c r="M217" s="106">
        <f t="shared" si="14"/>
        <v>153.9854</v>
      </c>
      <c r="N217" s="106">
        <f t="shared" si="14"/>
        <v>156.54650000000001</v>
      </c>
      <c r="O217" s="105">
        <f t="shared" si="14"/>
        <v>157.11330000000001</v>
      </c>
      <c r="P217" s="171">
        <f t="shared" si="14"/>
        <v>0.10277255246996608</v>
      </c>
      <c r="Q217" s="106">
        <f t="shared" si="14"/>
        <v>1.4357799035539667</v>
      </c>
      <c r="R217" s="106">
        <f t="shared" si="14"/>
        <v>-1.0647160567892995</v>
      </c>
      <c r="S217" s="106">
        <f t="shared" si="14"/>
        <v>0.70896363953124231</v>
      </c>
      <c r="T217" s="106">
        <f t="shared" si="14"/>
        <v>0.36703940544176511</v>
      </c>
      <c r="U217" s="106">
        <f t="shared" si="14"/>
        <v>2.1868342344376681</v>
      </c>
      <c r="V217" s="106">
        <f t="shared" si="14"/>
        <v>-0.41089146777493113</v>
      </c>
      <c r="W217" s="106">
        <f t="shared" si="14"/>
        <v>0.28122858290727737</v>
      </c>
      <c r="X217" s="106">
        <f t="shared" si="14"/>
        <v>0.50333857030636431</v>
      </c>
      <c r="Y217" s="106">
        <f t="shared" si="14"/>
        <v>0.29733815587814771</v>
      </c>
      <c r="Z217" s="106">
        <f t="shared" si="14"/>
        <v>1.6632096289648308</v>
      </c>
      <c r="AA217" s="105">
        <f t="shared" si="14"/>
        <v>0.36206494555930702</v>
      </c>
      <c r="AB217" s="84">
        <f t="shared" si="14"/>
        <v>151.94905833333334</v>
      </c>
      <c r="AC217" s="157"/>
      <c r="AN217" s="98"/>
      <c r="AO217" s="157"/>
      <c r="AZ217" s="98"/>
    </row>
    <row r="218" spans="2:52" x14ac:dyDescent="0.2">
      <c r="B218" s="104" t="s">
        <v>85</v>
      </c>
      <c r="C218" s="184">
        <f t="shared" ref="C218:AB218" si="15">C119</f>
        <v>147.41290000000001</v>
      </c>
      <c r="D218" s="171">
        <f t="shared" si="15"/>
        <v>147.56440000000001</v>
      </c>
      <c r="E218" s="106">
        <f t="shared" si="15"/>
        <v>149.6831</v>
      </c>
      <c r="F218" s="106">
        <f t="shared" si="15"/>
        <v>148.08940000000001</v>
      </c>
      <c r="G218" s="106">
        <f t="shared" si="15"/>
        <v>149.13929999999999</v>
      </c>
      <c r="H218" s="106">
        <f t="shared" si="15"/>
        <v>149.6867</v>
      </c>
      <c r="I218" s="106">
        <f t="shared" si="15"/>
        <v>152.96010000000001</v>
      </c>
      <c r="J218" s="106">
        <f t="shared" si="15"/>
        <v>152.33160000000001</v>
      </c>
      <c r="K218" s="106">
        <f t="shared" si="15"/>
        <v>152.76</v>
      </c>
      <c r="L218" s="106">
        <f t="shared" si="15"/>
        <v>153.52889999999999</v>
      </c>
      <c r="M218" s="106">
        <f t="shared" si="15"/>
        <v>153.9854</v>
      </c>
      <c r="N218" s="106">
        <f t="shared" si="15"/>
        <v>156.54650000000001</v>
      </c>
      <c r="O218" s="105">
        <f t="shared" si="15"/>
        <v>157.11330000000001</v>
      </c>
      <c r="P218" s="171">
        <f t="shared" si="15"/>
        <v>0.10277255246996608</v>
      </c>
      <c r="Q218" s="106">
        <f t="shared" si="15"/>
        <v>1.4357799035539667</v>
      </c>
      <c r="R218" s="106">
        <f t="shared" si="15"/>
        <v>-1.0647160567892995</v>
      </c>
      <c r="S218" s="106">
        <f t="shared" si="15"/>
        <v>0.70896363953124231</v>
      </c>
      <c r="T218" s="106">
        <f t="shared" si="15"/>
        <v>0.36703940544176511</v>
      </c>
      <c r="U218" s="106">
        <f t="shared" si="15"/>
        <v>2.1868342344376681</v>
      </c>
      <c r="V218" s="106">
        <f t="shared" si="15"/>
        <v>-0.41089146777493113</v>
      </c>
      <c r="W218" s="106">
        <f t="shared" si="15"/>
        <v>0.28122858290727737</v>
      </c>
      <c r="X218" s="106">
        <f t="shared" si="15"/>
        <v>0.50333857030636431</v>
      </c>
      <c r="Y218" s="106">
        <f t="shared" si="15"/>
        <v>0.29733815587814771</v>
      </c>
      <c r="Z218" s="106">
        <f t="shared" si="15"/>
        <v>1.6632096289648308</v>
      </c>
      <c r="AA218" s="105">
        <f t="shared" si="15"/>
        <v>0.36206494555930702</v>
      </c>
      <c r="AB218" s="84">
        <f t="shared" si="15"/>
        <v>151.94905833333334</v>
      </c>
      <c r="AC218" s="157"/>
      <c r="AN218" s="98"/>
      <c r="AO218" s="157"/>
      <c r="AZ218" s="98"/>
    </row>
    <row r="219" spans="2:52" x14ac:dyDescent="0.2">
      <c r="B219" s="104" t="s">
        <v>63</v>
      </c>
      <c r="C219" s="184">
        <f t="shared" ref="C219:AB219" si="16">C161</f>
        <v>128.47499999999999</v>
      </c>
      <c r="D219" s="171">
        <f t="shared" si="16"/>
        <v>130.41419999999999</v>
      </c>
      <c r="E219" s="106">
        <f t="shared" si="16"/>
        <v>131.6217</v>
      </c>
      <c r="F219" s="106">
        <f t="shared" si="16"/>
        <v>133.19139999999999</v>
      </c>
      <c r="G219" s="106">
        <f t="shared" si="16"/>
        <v>132.44560000000001</v>
      </c>
      <c r="H219" s="106">
        <f t="shared" si="16"/>
        <v>134.00710000000001</v>
      </c>
      <c r="I219" s="106">
        <f t="shared" si="16"/>
        <v>132.65119999999999</v>
      </c>
      <c r="J219" s="106">
        <f t="shared" si="16"/>
        <v>134.14019999999999</v>
      </c>
      <c r="K219" s="106">
        <f t="shared" si="16"/>
        <v>132.589</v>
      </c>
      <c r="L219" s="106">
        <f t="shared" si="16"/>
        <v>134.517</v>
      </c>
      <c r="M219" s="106">
        <f t="shared" si="16"/>
        <v>133.4177</v>
      </c>
      <c r="N219" s="106">
        <f t="shared" si="16"/>
        <v>135.29230000000001</v>
      </c>
      <c r="O219" s="105">
        <f t="shared" si="16"/>
        <v>137.60890000000001</v>
      </c>
      <c r="P219" s="171">
        <f t="shared" si="16"/>
        <v>1.5093987157034441</v>
      </c>
      <c r="Q219" s="106">
        <f t="shared" si="16"/>
        <v>0.92589610640559872</v>
      </c>
      <c r="R219" s="106">
        <f t="shared" si="16"/>
        <v>1.1925845054424788</v>
      </c>
      <c r="S219" s="106">
        <f t="shared" si="16"/>
        <v>-0.55994606258360102</v>
      </c>
      <c r="T219" s="106">
        <f t="shared" si="16"/>
        <v>1.1789746129731717</v>
      </c>
      <c r="U219" s="106">
        <f t="shared" si="16"/>
        <v>-1.0118120607042609</v>
      </c>
      <c r="V219" s="106">
        <f t="shared" si="16"/>
        <v>1.1224926725125777</v>
      </c>
      <c r="W219" s="106">
        <f t="shared" si="16"/>
        <v>-1.1564020330967111</v>
      </c>
      <c r="X219" s="106">
        <f t="shared" si="16"/>
        <v>1.4541176115665684</v>
      </c>
      <c r="Y219" s="106">
        <f t="shared" si="16"/>
        <v>-0.8172201283109195</v>
      </c>
      <c r="Z219" s="106">
        <f t="shared" si="16"/>
        <v>1.4050609476853635</v>
      </c>
      <c r="AA219" s="105">
        <f t="shared" si="16"/>
        <v>1.7122925694958202</v>
      </c>
      <c r="AB219" s="84">
        <f t="shared" si="16"/>
        <v>133.49135833333335</v>
      </c>
      <c r="AC219" s="157"/>
      <c r="AN219" s="98"/>
      <c r="AO219" s="157"/>
      <c r="AZ219" s="98"/>
    </row>
    <row r="220" spans="2:52" x14ac:dyDescent="0.2">
      <c r="B220" s="104" t="s">
        <v>279</v>
      </c>
      <c r="C220" s="184">
        <f t="shared" ref="C220:AB220" si="17">C181</f>
        <v>128.25370000000001</v>
      </c>
      <c r="D220" s="171">
        <f t="shared" si="17"/>
        <v>130.23070000000001</v>
      </c>
      <c r="E220" s="106">
        <f t="shared" si="17"/>
        <v>131.43010000000001</v>
      </c>
      <c r="F220" s="106">
        <f t="shared" si="17"/>
        <v>133.08779999999999</v>
      </c>
      <c r="G220" s="106">
        <f t="shared" si="17"/>
        <v>132.29349999999999</v>
      </c>
      <c r="H220" s="106">
        <f t="shared" si="17"/>
        <v>133.85890000000001</v>
      </c>
      <c r="I220" s="106">
        <f t="shared" si="17"/>
        <v>132.4134</v>
      </c>
      <c r="J220" s="106">
        <f t="shared" si="17"/>
        <v>133.98390000000001</v>
      </c>
      <c r="K220" s="106">
        <f t="shared" si="17"/>
        <v>132.3622</v>
      </c>
      <c r="L220" s="106">
        <f t="shared" si="17"/>
        <v>134.35470000000001</v>
      </c>
      <c r="M220" s="106">
        <f t="shared" si="17"/>
        <v>133.2218</v>
      </c>
      <c r="N220" s="106">
        <f t="shared" si="17"/>
        <v>135.09039999999999</v>
      </c>
      <c r="O220" s="105">
        <f t="shared" si="17"/>
        <v>137.47630000000001</v>
      </c>
      <c r="P220" s="171">
        <f t="shared" si="17"/>
        <v>1.5414759964040052</v>
      </c>
      <c r="Q220" s="106">
        <f t="shared" si="17"/>
        <v>0.92098099756815943</v>
      </c>
      <c r="R220" s="106">
        <f t="shared" si="17"/>
        <v>1.261278809039921</v>
      </c>
      <c r="S220" s="106">
        <f t="shared" si="17"/>
        <v>-0.59682405149081486</v>
      </c>
      <c r="T220" s="106">
        <f t="shared" si="17"/>
        <v>1.1832780900044304</v>
      </c>
      <c r="U220" s="106">
        <f t="shared" si="17"/>
        <v>-1.0798684286214884</v>
      </c>
      <c r="V220" s="106">
        <f t="shared" si="17"/>
        <v>1.1860582086103142</v>
      </c>
      <c r="W220" s="106">
        <f t="shared" si="17"/>
        <v>-1.2103693055658209</v>
      </c>
      <c r="X220" s="106">
        <f t="shared" si="17"/>
        <v>1.5053391376087788</v>
      </c>
      <c r="Y220" s="106">
        <f t="shared" si="17"/>
        <v>-0.8432157565012659</v>
      </c>
      <c r="Z220" s="106">
        <f t="shared" si="17"/>
        <v>1.4026232943857435</v>
      </c>
      <c r="AA220" s="105">
        <f t="shared" si="17"/>
        <v>1.7661506665166593</v>
      </c>
      <c r="AB220" s="84">
        <f t="shared" si="17"/>
        <v>0</v>
      </c>
      <c r="AC220" s="157"/>
      <c r="AN220" s="98"/>
      <c r="AO220" s="157"/>
      <c r="AZ220" s="98"/>
    </row>
    <row r="221" spans="2:52" x14ac:dyDescent="0.2">
      <c r="B221" s="48" t="s">
        <v>281</v>
      </c>
      <c r="C221" s="14"/>
      <c r="D221" s="10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11"/>
      <c r="P221" s="10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11"/>
      <c r="AB221" s="7"/>
      <c r="AC221" s="157"/>
      <c r="AN221" s="98"/>
      <c r="AO221" s="157"/>
      <c r="AZ221" s="98"/>
    </row>
    <row r="222" spans="2:52" x14ac:dyDescent="0.2">
      <c r="B222" s="85" t="s">
        <v>49</v>
      </c>
      <c r="C222" s="185">
        <f t="shared" ref="C222:AB222" si="18">C10</f>
        <v>133.81370000000001</v>
      </c>
      <c r="D222" s="172">
        <f t="shared" si="18"/>
        <v>134.50989999999999</v>
      </c>
      <c r="E222" s="110">
        <f t="shared" si="18"/>
        <v>133.57669999999999</v>
      </c>
      <c r="F222" s="110">
        <f t="shared" si="18"/>
        <v>134.13140000000001</v>
      </c>
      <c r="G222" s="110">
        <f t="shared" si="18"/>
        <v>135.4905</v>
      </c>
      <c r="H222" s="110">
        <f t="shared" si="18"/>
        <v>136.83580000000001</v>
      </c>
      <c r="I222" s="110">
        <f>I10</f>
        <v>138.00880000000001</v>
      </c>
      <c r="J222" s="110">
        <f t="shared" si="18"/>
        <v>139.66239999999999</v>
      </c>
      <c r="K222" s="110">
        <f t="shared" si="18"/>
        <v>140.3528</v>
      </c>
      <c r="L222" s="110">
        <f t="shared" si="18"/>
        <v>138.858</v>
      </c>
      <c r="M222" s="110">
        <f t="shared" si="18"/>
        <v>138.3253</v>
      </c>
      <c r="N222" s="110">
        <f t="shared" si="18"/>
        <v>138.75319999999999</v>
      </c>
      <c r="O222" s="109">
        <f t="shared" si="18"/>
        <v>138.30840000000001</v>
      </c>
      <c r="P222" s="172">
        <f t="shared" si="18"/>
        <v>0.52027557716435324</v>
      </c>
      <c r="Q222" s="110">
        <f t="shared" si="18"/>
        <v>-0.69377793010031186</v>
      </c>
      <c r="R222" s="110">
        <f t="shared" si="18"/>
        <v>0.41526703384649072</v>
      </c>
      <c r="S222" s="110">
        <f t="shared" si="18"/>
        <v>1.0132601314829963</v>
      </c>
      <c r="T222" s="110">
        <f t="shared" si="18"/>
        <v>0.99291094209557773</v>
      </c>
      <c r="U222" s="110">
        <f t="shared" si="18"/>
        <v>0.8572318062963068</v>
      </c>
      <c r="V222" s="110">
        <f t="shared" si="18"/>
        <v>1.1981844635994103</v>
      </c>
      <c r="W222" s="110">
        <f t="shared" si="18"/>
        <v>0.49433491046982653</v>
      </c>
      <c r="X222" s="110">
        <f t="shared" si="18"/>
        <v>-1.065030409083394</v>
      </c>
      <c r="Y222" s="110">
        <f t="shared" si="18"/>
        <v>-0.38362931916058524</v>
      </c>
      <c r="Z222" s="110">
        <f t="shared" si="18"/>
        <v>0.30934326547637631</v>
      </c>
      <c r="AA222" s="109">
        <f t="shared" si="18"/>
        <v>-0.32056918326927708</v>
      </c>
      <c r="AB222" s="88">
        <f t="shared" si="18"/>
        <v>137.2344333333333</v>
      </c>
      <c r="AC222" s="157"/>
      <c r="AN222" s="98"/>
      <c r="AO222" s="157"/>
      <c r="AZ222" s="98"/>
    </row>
    <row r="223" spans="2:52" x14ac:dyDescent="0.2">
      <c r="B223" s="85" t="s">
        <v>52</v>
      </c>
      <c r="C223" s="185">
        <f t="shared" ref="C223:AB223" si="19">C33</f>
        <v>132.20009999999999</v>
      </c>
      <c r="D223" s="172">
        <f t="shared" si="19"/>
        <v>132.8477</v>
      </c>
      <c r="E223" s="110">
        <f t="shared" si="19"/>
        <v>132.20910000000001</v>
      </c>
      <c r="F223" s="110">
        <f t="shared" si="19"/>
        <v>132.57839999999999</v>
      </c>
      <c r="G223" s="110">
        <f t="shared" si="19"/>
        <v>133.5615</v>
      </c>
      <c r="H223" s="110">
        <f t="shared" si="19"/>
        <v>134.69290000000001</v>
      </c>
      <c r="I223" s="110">
        <f t="shared" si="19"/>
        <v>135.6009</v>
      </c>
      <c r="J223" s="110">
        <f t="shared" si="19"/>
        <v>136.7362</v>
      </c>
      <c r="K223" s="110">
        <f t="shared" si="19"/>
        <v>137.143</v>
      </c>
      <c r="L223" s="110">
        <f t="shared" si="19"/>
        <v>136.0949</v>
      </c>
      <c r="M223" s="110">
        <f t="shared" si="19"/>
        <v>135.7021</v>
      </c>
      <c r="N223" s="110">
        <f t="shared" si="19"/>
        <v>136.01910000000001</v>
      </c>
      <c r="O223" s="109">
        <f t="shared" si="19"/>
        <v>135.7987</v>
      </c>
      <c r="P223" s="172">
        <f t="shared" si="19"/>
        <v>0.48986347211538517</v>
      </c>
      <c r="Q223" s="110">
        <f t="shared" si="19"/>
        <v>-0.48070083260756247</v>
      </c>
      <c r="R223" s="110">
        <f t="shared" si="19"/>
        <v>0.27933024277449986</v>
      </c>
      <c r="S223" s="110">
        <f t="shared" si="19"/>
        <v>0.74152350609149575</v>
      </c>
      <c r="T223" s="110">
        <f t="shared" si="19"/>
        <v>0.84710039944146598</v>
      </c>
      <c r="U223" s="110">
        <f t="shared" si="19"/>
        <v>0.67412610464247702</v>
      </c>
      <c r="V223" s="110">
        <f t="shared" si="19"/>
        <v>0.83723633102730211</v>
      </c>
      <c r="W223" s="110">
        <f t="shared" si="19"/>
        <v>0.2975071707419133</v>
      </c>
      <c r="X223" s="110">
        <f t="shared" si="19"/>
        <v>-0.76423878725126704</v>
      </c>
      <c r="Y223" s="110">
        <f t="shared" si="19"/>
        <v>-0.28862213058681413</v>
      </c>
      <c r="Z223" s="110">
        <f t="shared" si="19"/>
        <v>0.23359992218249184</v>
      </c>
      <c r="AA223" s="109">
        <f t="shared" si="19"/>
        <v>-0.16203606699354145</v>
      </c>
      <c r="AB223" s="88">
        <f t="shared" si="19"/>
        <v>134.91537500000001</v>
      </c>
      <c r="AC223" s="157"/>
      <c r="AN223" s="98"/>
      <c r="AO223" s="157"/>
      <c r="AZ223" s="98"/>
    </row>
    <row r="224" spans="2:52" x14ac:dyDescent="0.2">
      <c r="B224" s="85" t="s">
        <v>53</v>
      </c>
      <c r="C224" s="185">
        <f t="shared" ref="C224:AB224" si="20">C54</f>
        <v>133.75049999999999</v>
      </c>
      <c r="D224" s="172">
        <f t="shared" si="20"/>
        <v>134.6559</v>
      </c>
      <c r="E224" s="110">
        <f t="shared" si="20"/>
        <v>134.0094</v>
      </c>
      <c r="F224" s="110">
        <f t="shared" si="20"/>
        <v>134.51740000000001</v>
      </c>
      <c r="G224" s="110">
        <f t="shared" si="20"/>
        <v>135.6438</v>
      </c>
      <c r="H224" s="110">
        <f t="shared" si="20"/>
        <v>136.81819999999999</v>
      </c>
      <c r="I224" s="110">
        <f t="shared" si="20"/>
        <v>137.76349999999999</v>
      </c>
      <c r="J224" s="110">
        <f t="shared" si="20"/>
        <v>139.09780000000001</v>
      </c>
      <c r="K224" s="110">
        <f t="shared" si="20"/>
        <v>139.59729999999999</v>
      </c>
      <c r="L224" s="110">
        <f t="shared" si="20"/>
        <v>138.48419999999999</v>
      </c>
      <c r="M224" s="110">
        <f t="shared" si="20"/>
        <v>138.06120000000001</v>
      </c>
      <c r="N224" s="110">
        <f t="shared" si="20"/>
        <v>138.40880000000001</v>
      </c>
      <c r="O224" s="109">
        <f t="shared" si="20"/>
        <v>138.15110000000001</v>
      </c>
      <c r="P224" s="172">
        <f t="shared" si="20"/>
        <v>0.67693204885216463</v>
      </c>
      <c r="Q224" s="110">
        <f t="shared" si="20"/>
        <v>-0.48011264266920584</v>
      </c>
      <c r="R224" s="110">
        <f t="shared" si="20"/>
        <v>0.37907788558116801</v>
      </c>
      <c r="S224" s="110">
        <f t="shared" si="20"/>
        <v>0.83736379085530177</v>
      </c>
      <c r="T224" s="110">
        <f t="shared" si="20"/>
        <v>0.86579703606061731</v>
      </c>
      <c r="U224" s="110">
        <f t="shared" si="20"/>
        <v>0.69091685170540418</v>
      </c>
      <c r="V224" s="110">
        <f t="shared" si="20"/>
        <v>0.96854391765599257</v>
      </c>
      <c r="W224" s="110">
        <f t="shared" si="20"/>
        <v>0.35909985636004549</v>
      </c>
      <c r="X224" s="110">
        <f t="shared" si="20"/>
        <v>-0.79736499201632327</v>
      </c>
      <c r="Y224" s="110">
        <f t="shared" si="20"/>
        <v>-0.30545000801533567</v>
      </c>
      <c r="Z224" s="110">
        <f t="shared" si="20"/>
        <v>0.25177240238387028</v>
      </c>
      <c r="AA224" s="109">
        <f t="shared" si="20"/>
        <v>-0.1861875834484511</v>
      </c>
      <c r="AB224" s="88">
        <f t="shared" si="20"/>
        <v>137.10071666666667</v>
      </c>
      <c r="AC224" s="157"/>
      <c r="AN224" s="98"/>
      <c r="AO224" s="157"/>
      <c r="AZ224" s="98"/>
    </row>
    <row r="225" spans="2:52" x14ac:dyDescent="0.2">
      <c r="B225" s="85" t="s">
        <v>60</v>
      </c>
      <c r="C225" s="185">
        <f t="shared" ref="C225:AB225" si="21">C78</f>
        <v>126.3271</v>
      </c>
      <c r="D225" s="172">
        <f t="shared" si="21"/>
        <v>127.1263</v>
      </c>
      <c r="E225" s="110">
        <f t="shared" si="21"/>
        <v>126.8171</v>
      </c>
      <c r="F225" s="110">
        <f t="shared" si="21"/>
        <v>127.2402</v>
      </c>
      <c r="G225" s="110">
        <f t="shared" si="21"/>
        <v>127.9543</v>
      </c>
      <c r="H225" s="110">
        <f t="shared" si="21"/>
        <v>128.708</v>
      </c>
      <c r="I225" s="110">
        <f t="shared" si="21"/>
        <v>129.32650000000001</v>
      </c>
      <c r="J225" s="110">
        <f t="shared" si="21"/>
        <v>130.37970000000001</v>
      </c>
      <c r="K225" s="110">
        <f t="shared" si="21"/>
        <v>130.95169999999999</v>
      </c>
      <c r="L225" s="110">
        <f t="shared" si="21"/>
        <v>130.22069999999999</v>
      </c>
      <c r="M225" s="110">
        <f t="shared" si="21"/>
        <v>129.8897</v>
      </c>
      <c r="N225" s="110">
        <f t="shared" si="21"/>
        <v>130.35839999999999</v>
      </c>
      <c r="O225" s="109">
        <f t="shared" si="21"/>
        <v>130.21170000000001</v>
      </c>
      <c r="P225" s="172">
        <f t="shared" si="21"/>
        <v>0.63264335205985023</v>
      </c>
      <c r="Q225" s="110">
        <f t="shared" si="21"/>
        <v>-0.24322268484177084</v>
      </c>
      <c r="R225" s="110">
        <f t="shared" si="21"/>
        <v>0.33363008616346307</v>
      </c>
      <c r="S225" s="110">
        <f t="shared" si="21"/>
        <v>0.56122200373781395</v>
      </c>
      <c r="T225" s="110">
        <f t="shared" si="21"/>
        <v>0.5890384301270023</v>
      </c>
      <c r="U225" s="110">
        <f t="shared" si="21"/>
        <v>0.48054510986108995</v>
      </c>
      <c r="V225" s="110">
        <f t="shared" si="21"/>
        <v>0.81437292434265507</v>
      </c>
      <c r="W225" s="110">
        <f t="shared" si="21"/>
        <v>0.43871860419986725</v>
      </c>
      <c r="X225" s="110">
        <f t="shared" si="21"/>
        <v>-0.55822108456781749</v>
      </c>
      <c r="Y225" s="110">
        <f t="shared" si="21"/>
        <v>-0.25418385863383386</v>
      </c>
      <c r="Z225" s="110">
        <f t="shared" si="21"/>
        <v>0.36084462432354847</v>
      </c>
      <c r="AA225" s="109">
        <f t="shared" si="21"/>
        <v>-0.11253590102362518</v>
      </c>
      <c r="AB225" s="88">
        <f t="shared" si="21"/>
        <v>129.0986916666667</v>
      </c>
      <c r="AC225" s="157"/>
      <c r="AN225" s="98"/>
      <c r="AO225" s="157"/>
      <c r="AZ225" s="98"/>
    </row>
    <row r="226" spans="2:52" x14ac:dyDescent="0.2">
      <c r="B226" s="85" t="s">
        <v>62</v>
      </c>
      <c r="C226" s="185">
        <f t="shared" ref="C226:AB226" si="22">C100</f>
        <v>129.1396</v>
      </c>
      <c r="D226" s="172">
        <f t="shared" si="22"/>
        <v>129.49930000000001</v>
      </c>
      <c r="E226" s="110">
        <f t="shared" si="22"/>
        <v>129.55009999999999</v>
      </c>
      <c r="F226" s="110">
        <f t="shared" si="22"/>
        <v>129.9554</v>
      </c>
      <c r="G226" s="110">
        <f t="shared" si="22"/>
        <v>130.57040000000001</v>
      </c>
      <c r="H226" s="110">
        <f t="shared" si="22"/>
        <v>131.38460000000001</v>
      </c>
      <c r="I226" s="110">
        <f t="shared" si="22"/>
        <v>132.08029999999999</v>
      </c>
      <c r="J226" s="110">
        <f t="shared" si="22"/>
        <v>132.74100000000001</v>
      </c>
      <c r="K226" s="110">
        <f t="shared" si="22"/>
        <v>133.10310000000001</v>
      </c>
      <c r="L226" s="110">
        <f t="shared" si="22"/>
        <v>132.45740000000001</v>
      </c>
      <c r="M226" s="110">
        <f t="shared" si="22"/>
        <v>132.34229999999999</v>
      </c>
      <c r="N226" s="110">
        <f t="shared" si="22"/>
        <v>132.5522</v>
      </c>
      <c r="O226" s="109">
        <f t="shared" si="22"/>
        <v>132.40530000000001</v>
      </c>
      <c r="P226" s="172">
        <f t="shared" si="22"/>
        <v>0.27853578607956325</v>
      </c>
      <c r="Q226" s="110">
        <f t="shared" si="22"/>
        <v>3.922801127108879E-2</v>
      </c>
      <c r="R226" s="110">
        <f t="shared" si="22"/>
        <v>0.31285193913398068</v>
      </c>
      <c r="S226" s="110">
        <f t="shared" si="22"/>
        <v>0.47323928055318143</v>
      </c>
      <c r="T226" s="110">
        <f t="shared" si="22"/>
        <v>0.62357165176793483</v>
      </c>
      <c r="U226" s="110">
        <f t="shared" si="22"/>
        <v>0.52951411352623368</v>
      </c>
      <c r="V226" s="110">
        <f t="shared" si="22"/>
        <v>0.50022599888099883</v>
      </c>
      <c r="W226" s="110">
        <f t="shared" si="22"/>
        <v>0.27278685560602833</v>
      </c>
      <c r="X226" s="110">
        <f t="shared" si="22"/>
        <v>-0.48511266829999072</v>
      </c>
      <c r="Y226" s="110">
        <f t="shared" si="22"/>
        <v>-8.6895862367834795E-2</v>
      </c>
      <c r="Z226" s="110">
        <f t="shared" si="22"/>
        <v>0.1586038628616887</v>
      </c>
      <c r="AA226" s="109">
        <f t="shared" si="22"/>
        <v>-0.11082426395034413</v>
      </c>
      <c r="AB226" s="88">
        <f t="shared" si="22"/>
        <v>131.55345</v>
      </c>
      <c r="AC226" s="157"/>
      <c r="AN226" s="98"/>
      <c r="AO226" s="157"/>
      <c r="AZ226" s="98"/>
    </row>
    <row r="227" spans="2:52" x14ac:dyDescent="0.2">
      <c r="B227" s="85" t="s">
        <v>82</v>
      </c>
      <c r="C227" s="185">
        <f t="shared" ref="C227:AB227" si="23">C122</f>
        <v>130.02690000000001</v>
      </c>
      <c r="D227" s="172">
        <f t="shared" si="23"/>
        <v>130.25069999999999</v>
      </c>
      <c r="E227" s="110">
        <f t="shared" si="23"/>
        <v>130.3938</v>
      </c>
      <c r="F227" s="110">
        <f t="shared" si="23"/>
        <v>130.9015</v>
      </c>
      <c r="G227" s="110">
        <f t="shared" si="23"/>
        <v>131.52529999999999</v>
      </c>
      <c r="H227" s="110">
        <f t="shared" si="23"/>
        <v>132.31120000000001</v>
      </c>
      <c r="I227" s="110">
        <f t="shared" si="23"/>
        <v>133.00620000000001</v>
      </c>
      <c r="J227" s="110">
        <f t="shared" si="23"/>
        <v>133.6328</v>
      </c>
      <c r="K227" s="110">
        <f t="shared" si="23"/>
        <v>134.0068</v>
      </c>
      <c r="L227" s="110">
        <f t="shared" si="23"/>
        <v>133.3186</v>
      </c>
      <c r="M227" s="110">
        <f t="shared" si="23"/>
        <v>133.2296</v>
      </c>
      <c r="N227" s="110">
        <f t="shared" si="23"/>
        <v>133.42840000000001</v>
      </c>
      <c r="O227" s="109">
        <f t="shared" si="23"/>
        <v>133.2698</v>
      </c>
      <c r="P227" s="172">
        <f t="shared" si="23"/>
        <v>0.17211823091989648</v>
      </c>
      <c r="Q227" s="110">
        <f t="shared" si="23"/>
        <v>0.10986505254866501</v>
      </c>
      <c r="R227" s="110">
        <f t="shared" si="23"/>
        <v>0.38935900326549255</v>
      </c>
      <c r="S227" s="110">
        <f t="shared" si="23"/>
        <v>0.47654152167850528</v>
      </c>
      <c r="T227" s="110">
        <f t="shared" si="23"/>
        <v>0.5975276239628623</v>
      </c>
      <c r="U227" s="110">
        <f t="shared" si="23"/>
        <v>0.52527677173209297</v>
      </c>
      <c r="V227" s="110">
        <f t="shared" si="23"/>
        <v>0.47110585822314766</v>
      </c>
      <c r="W227" s="110">
        <f t="shared" si="23"/>
        <v>0.27987140881579614</v>
      </c>
      <c r="X227" s="110">
        <f t="shared" si="23"/>
        <v>-0.51355602850004245</v>
      </c>
      <c r="Y227" s="110">
        <f t="shared" si="23"/>
        <v>-6.6757376690123243E-2</v>
      </c>
      <c r="Z227" s="110">
        <f t="shared" si="23"/>
        <v>0.14921609011811612</v>
      </c>
      <c r="AA227" s="109">
        <f t="shared" si="23"/>
        <v>-0.11886524907741303</v>
      </c>
      <c r="AB227" s="88">
        <f t="shared" si="23"/>
        <v>132.43955833333334</v>
      </c>
      <c r="AC227" s="157"/>
      <c r="AN227" s="98"/>
      <c r="AO227" s="157"/>
      <c r="AZ227" s="98"/>
    </row>
    <row r="228" spans="2:52" x14ac:dyDescent="0.2">
      <c r="B228" s="85" t="s">
        <v>85</v>
      </c>
      <c r="C228" s="185">
        <f t="shared" ref="C228:AB228" si="24">C142</f>
        <v>128.197</v>
      </c>
      <c r="D228" s="172">
        <f t="shared" si="24"/>
        <v>128.70099999999999</v>
      </c>
      <c r="E228" s="110">
        <f t="shared" si="24"/>
        <v>128.65389999999999</v>
      </c>
      <c r="F228" s="110">
        <f t="shared" si="24"/>
        <v>128.9503</v>
      </c>
      <c r="G228" s="110">
        <f t="shared" si="24"/>
        <v>129.55600000000001</v>
      </c>
      <c r="H228" s="110">
        <f t="shared" si="24"/>
        <v>130.40029999999999</v>
      </c>
      <c r="I228" s="110">
        <f t="shared" si="24"/>
        <v>131.0967</v>
      </c>
      <c r="J228" s="110">
        <f t="shared" si="24"/>
        <v>131.7937</v>
      </c>
      <c r="K228" s="110">
        <f t="shared" si="24"/>
        <v>132.143</v>
      </c>
      <c r="L228" s="110">
        <f t="shared" si="24"/>
        <v>131.54239999999999</v>
      </c>
      <c r="M228" s="110">
        <f t="shared" si="24"/>
        <v>131.3997</v>
      </c>
      <c r="N228" s="110">
        <f t="shared" si="24"/>
        <v>131.62139999999999</v>
      </c>
      <c r="O228" s="109">
        <f t="shared" si="24"/>
        <v>131.48699999999999</v>
      </c>
      <c r="P228" s="172">
        <f t="shared" si="24"/>
        <v>0.39314492538826235</v>
      </c>
      <c r="Q228" s="110">
        <f t="shared" si="24"/>
        <v>-3.6596452242018608E-2</v>
      </c>
      <c r="R228" s="110">
        <f t="shared" si="24"/>
        <v>0.23038555379977255</v>
      </c>
      <c r="S228" s="110">
        <f t="shared" si="24"/>
        <v>0.46971585176615566</v>
      </c>
      <c r="T228" s="110">
        <f t="shared" si="24"/>
        <v>0.65168730124423069</v>
      </c>
      <c r="U228" s="110">
        <f t="shared" si="24"/>
        <v>0.53404785111691555</v>
      </c>
      <c r="V228" s="110">
        <f t="shared" si="24"/>
        <v>0.53166860798174387</v>
      </c>
      <c r="W228" s="110">
        <f t="shared" si="24"/>
        <v>0.26503543037337862</v>
      </c>
      <c r="X228" s="110">
        <f t="shared" si="24"/>
        <v>-0.45450761674853324</v>
      </c>
      <c r="Y228" s="110">
        <f t="shared" si="24"/>
        <v>-0.10848213199697644</v>
      </c>
      <c r="Z228" s="110">
        <f t="shared" si="24"/>
        <v>0.1687218463969084</v>
      </c>
      <c r="AA228" s="109">
        <f t="shared" si="24"/>
        <v>-0.10211105488925008</v>
      </c>
      <c r="AB228" s="88">
        <f t="shared" si="24"/>
        <v>130.61211666666668</v>
      </c>
      <c r="AC228" s="157"/>
      <c r="AN228" s="98"/>
      <c r="AO228" s="157"/>
      <c r="AZ228" s="98"/>
    </row>
    <row r="229" spans="2:52" x14ac:dyDescent="0.2">
      <c r="B229" s="85" t="s">
        <v>63</v>
      </c>
      <c r="C229" s="185">
        <f t="shared" ref="C229:AB229" si="25">C162</f>
        <v>132.2662</v>
      </c>
      <c r="D229" s="172">
        <f t="shared" si="25"/>
        <v>133.06309999999999</v>
      </c>
      <c r="E229" s="110">
        <f t="shared" si="25"/>
        <v>132.43799999999999</v>
      </c>
      <c r="F229" s="110">
        <f t="shared" si="25"/>
        <v>132.9179</v>
      </c>
      <c r="G229" s="110">
        <f t="shared" si="25"/>
        <v>133.9871</v>
      </c>
      <c r="H229" s="110">
        <f t="shared" si="25"/>
        <v>135.1113</v>
      </c>
      <c r="I229" s="110">
        <f t="shared" si="25"/>
        <v>136.035</v>
      </c>
      <c r="J229" s="110">
        <f t="shared" si="25"/>
        <v>137.33449999999999</v>
      </c>
      <c r="K229" s="110">
        <f t="shared" si="25"/>
        <v>137.86160000000001</v>
      </c>
      <c r="L229" s="110">
        <f t="shared" si="25"/>
        <v>136.76130000000001</v>
      </c>
      <c r="M229" s="110">
        <f t="shared" si="25"/>
        <v>136.34610000000001</v>
      </c>
      <c r="N229" s="110">
        <f t="shared" si="25"/>
        <v>136.71789999999999</v>
      </c>
      <c r="O229" s="109">
        <f t="shared" si="25"/>
        <v>136.4522</v>
      </c>
      <c r="P229" s="172">
        <f t="shared" si="25"/>
        <v>0.6024970854231797</v>
      </c>
      <c r="Q229" s="110">
        <f t="shared" si="25"/>
        <v>-0.46977712077954248</v>
      </c>
      <c r="R229" s="110">
        <f t="shared" si="25"/>
        <v>0.36235823555174113</v>
      </c>
      <c r="S229" s="110">
        <f t="shared" si="25"/>
        <v>0.80440632901963915</v>
      </c>
      <c r="T229" s="110">
        <f t="shared" si="25"/>
        <v>0.83903599674894225</v>
      </c>
      <c r="U229" s="110">
        <f t="shared" si="25"/>
        <v>0.68365858370099064</v>
      </c>
      <c r="V229" s="110">
        <f t="shared" si="25"/>
        <v>0.95526886463042215</v>
      </c>
      <c r="W229" s="110">
        <f t="shared" si="25"/>
        <v>0.38380741911174437</v>
      </c>
      <c r="X229" s="110">
        <f t="shared" si="25"/>
        <v>-0.79811927324215315</v>
      </c>
      <c r="Y229" s="110">
        <f t="shared" si="25"/>
        <v>-0.30359465726049595</v>
      </c>
      <c r="Z229" s="110">
        <f t="shared" si="25"/>
        <v>0.27268840106169451</v>
      </c>
      <c r="AA229" s="109">
        <f t="shared" si="25"/>
        <v>-0.19434177967916505</v>
      </c>
      <c r="AB229" s="88">
        <f t="shared" si="25"/>
        <v>135.41883333333331</v>
      </c>
      <c r="AC229" s="157"/>
      <c r="AN229" s="98"/>
      <c r="AO229" s="157"/>
      <c r="AZ229" s="98"/>
    </row>
    <row r="230" spans="2:52" x14ac:dyDescent="0.2">
      <c r="B230" s="85" t="s">
        <v>279</v>
      </c>
      <c r="C230" s="185">
        <f t="shared" ref="C230:AB230" si="26">C182</f>
        <v>132.3621</v>
      </c>
      <c r="D230" s="172">
        <f t="shared" si="26"/>
        <v>133.17240000000001</v>
      </c>
      <c r="E230" s="110">
        <f t="shared" si="26"/>
        <v>132.5266</v>
      </c>
      <c r="F230" s="110">
        <f t="shared" si="26"/>
        <v>133.0087</v>
      </c>
      <c r="G230" s="110">
        <f t="shared" si="26"/>
        <v>134.09180000000001</v>
      </c>
      <c r="H230" s="110">
        <f t="shared" si="26"/>
        <v>135.22550000000001</v>
      </c>
      <c r="I230" s="110">
        <f t="shared" si="26"/>
        <v>136.15629999999999</v>
      </c>
      <c r="J230" s="110">
        <f t="shared" si="26"/>
        <v>137.47540000000001</v>
      </c>
      <c r="K230" s="110">
        <f t="shared" si="26"/>
        <v>138.00749999999999</v>
      </c>
      <c r="L230" s="110">
        <f t="shared" si="26"/>
        <v>136.89330000000001</v>
      </c>
      <c r="M230" s="110">
        <f t="shared" si="26"/>
        <v>136.46889999999999</v>
      </c>
      <c r="N230" s="110">
        <f t="shared" si="26"/>
        <v>136.84569999999999</v>
      </c>
      <c r="O230" s="109">
        <f t="shared" si="26"/>
        <v>136.5763</v>
      </c>
      <c r="P230" s="172">
        <f t="shared" si="26"/>
        <v>0.61218430351287279</v>
      </c>
      <c r="Q230" s="110">
        <f t="shared" si="26"/>
        <v>-0.48493531692753772</v>
      </c>
      <c r="R230" s="110">
        <f t="shared" si="26"/>
        <v>0.36377602685046068</v>
      </c>
      <c r="S230" s="110">
        <f t="shared" si="26"/>
        <v>0.81430763551557284</v>
      </c>
      <c r="T230" s="110">
        <f t="shared" si="26"/>
        <v>0.84546556911012039</v>
      </c>
      <c r="U230" s="110">
        <f t="shared" si="26"/>
        <v>0.6883317125837779</v>
      </c>
      <c r="V230" s="110">
        <f t="shared" si="26"/>
        <v>0.96881304794564793</v>
      </c>
      <c r="W230" s="110">
        <f t="shared" si="26"/>
        <v>0.38705106513600657</v>
      </c>
      <c r="X230" s="110">
        <f t="shared" si="26"/>
        <v>-0.8073474267702716</v>
      </c>
      <c r="Y230" s="110">
        <f t="shared" si="26"/>
        <v>-0.31002247736011906</v>
      </c>
      <c r="Z230" s="110">
        <f t="shared" si="26"/>
        <v>0.27610686390818928</v>
      </c>
      <c r="AA230" s="109">
        <f t="shared" si="26"/>
        <v>-0.19686405930181972</v>
      </c>
      <c r="AB230" s="88">
        <f t="shared" si="26"/>
        <v>0</v>
      </c>
      <c r="AC230" s="157"/>
      <c r="AN230" s="98"/>
      <c r="AO230" s="157"/>
      <c r="AZ230" s="98"/>
    </row>
    <row r="231" spans="2:52" x14ac:dyDescent="0.2">
      <c r="B231" s="48" t="s">
        <v>282</v>
      </c>
      <c r="C231" s="14"/>
      <c r="D231" s="10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11"/>
      <c r="P231" s="10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11"/>
      <c r="AB231" s="7"/>
      <c r="AC231" s="157"/>
      <c r="AN231" s="98"/>
      <c r="AO231" s="157"/>
      <c r="AZ231" s="98"/>
    </row>
    <row r="232" spans="2:52" x14ac:dyDescent="0.2">
      <c r="B232" s="99" t="s">
        <v>49</v>
      </c>
      <c r="C232" s="186">
        <f t="shared" ref="C232:AB232" si="27">C27</f>
        <v>110.2114</v>
      </c>
      <c r="D232" s="173">
        <f t="shared" si="27"/>
        <v>112.4147</v>
      </c>
      <c r="E232" s="101">
        <f t="shared" si="27"/>
        <v>113.0076</v>
      </c>
      <c r="F232" s="101">
        <f t="shared" si="27"/>
        <v>112.2963</v>
      </c>
      <c r="G232" s="101">
        <f t="shared" si="27"/>
        <v>111.5483</v>
      </c>
      <c r="H232" s="101">
        <f t="shared" si="27"/>
        <v>111.3006</v>
      </c>
      <c r="I232" s="101">
        <f>I27</f>
        <v>108.9695</v>
      </c>
      <c r="J232" s="101">
        <f t="shared" si="27"/>
        <v>109.41419999999999</v>
      </c>
      <c r="K232" s="101">
        <f t="shared" si="27"/>
        <v>107.895</v>
      </c>
      <c r="L232" s="101">
        <f t="shared" si="27"/>
        <v>107.8715</v>
      </c>
      <c r="M232" s="101">
        <f t="shared" si="27"/>
        <v>108.4093</v>
      </c>
      <c r="N232" s="101">
        <f t="shared" si="27"/>
        <v>109.9693</v>
      </c>
      <c r="O232" s="100">
        <f t="shared" si="27"/>
        <v>110.76949999999999</v>
      </c>
      <c r="P232" s="173">
        <f t="shared" si="27"/>
        <v>1.9991579818421676</v>
      </c>
      <c r="Q232" s="101">
        <f t="shared" si="27"/>
        <v>0.527422125398191</v>
      </c>
      <c r="R232" s="101">
        <f t="shared" si="27"/>
        <v>-0.62942669342592383</v>
      </c>
      <c r="S232" s="101">
        <f t="shared" si="27"/>
        <v>-0.66609496483856068</v>
      </c>
      <c r="T232" s="101">
        <f t="shared" si="27"/>
        <v>-0.22205627517406784</v>
      </c>
      <c r="U232" s="101">
        <f t="shared" si="27"/>
        <v>-2.094418179237135</v>
      </c>
      <c r="V232" s="101">
        <f t="shared" si="27"/>
        <v>0.40809584333230625</v>
      </c>
      <c r="W232" s="101">
        <f t="shared" si="27"/>
        <v>-1.3884852240385599</v>
      </c>
      <c r="X232" s="101">
        <f t="shared" si="27"/>
        <v>-2.178043468186526E-2</v>
      </c>
      <c r="Y232" s="101">
        <f t="shared" si="27"/>
        <v>0.49855615245917989</v>
      </c>
      <c r="Z232" s="101">
        <f t="shared" si="27"/>
        <v>1.4389909352795398</v>
      </c>
      <c r="AA232" s="100">
        <f t="shared" si="27"/>
        <v>0.72765762808346468</v>
      </c>
      <c r="AB232" s="87">
        <f t="shared" si="27"/>
        <v>110.31503644679186</v>
      </c>
      <c r="AC232" s="157"/>
      <c r="AN232" s="98"/>
      <c r="AO232" s="157"/>
      <c r="AZ232" s="98"/>
    </row>
    <row r="233" spans="2:52" x14ac:dyDescent="0.2">
      <c r="B233" s="99" t="s">
        <v>52</v>
      </c>
      <c r="C233" s="186">
        <f t="shared" ref="C233:AB233" si="28">C50</f>
        <v>100.70569999999999</v>
      </c>
      <c r="D233" s="173">
        <f t="shared" si="28"/>
        <v>99.812539999999998</v>
      </c>
      <c r="E233" s="101">
        <f t="shared" si="28"/>
        <v>98.789450000000002</v>
      </c>
      <c r="F233" s="101">
        <f t="shared" si="28"/>
        <v>100.97929999999999</v>
      </c>
      <c r="G233" s="101">
        <f t="shared" si="28"/>
        <v>101.8292</v>
      </c>
      <c r="H233" s="101">
        <f t="shared" si="28"/>
        <v>102.6112</v>
      </c>
      <c r="I233" s="101">
        <f t="shared" si="28"/>
        <v>103.99720000000001</v>
      </c>
      <c r="J233" s="101">
        <f t="shared" si="28"/>
        <v>106.896</v>
      </c>
      <c r="K233" s="101">
        <f t="shared" si="28"/>
        <v>107.7931</v>
      </c>
      <c r="L233" s="101">
        <f t="shared" si="28"/>
        <v>107.19410000000001</v>
      </c>
      <c r="M233" s="101">
        <f t="shared" si="28"/>
        <v>105.72110000000001</v>
      </c>
      <c r="N233" s="101">
        <f t="shared" si="28"/>
        <v>103.7766</v>
      </c>
      <c r="O233" s="100">
        <f t="shared" si="28"/>
        <v>101.88849999999999</v>
      </c>
      <c r="P233" s="173">
        <f t="shared" si="28"/>
        <v>-0.88690113866443965</v>
      </c>
      <c r="Q233" s="101">
        <f t="shared" si="28"/>
        <v>-1.0250114865326505</v>
      </c>
      <c r="R233" s="101">
        <f t="shared" si="28"/>
        <v>2.2166840689972389</v>
      </c>
      <c r="S233" s="101">
        <f t="shared" si="28"/>
        <v>0.84165764666620302</v>
      </c>
      <c r="T233" s="101">
        <f t="shared" si="28"/>
        <v>0.76795261084246602</v>
      </c>
      <c r="U233" s="101">
        <f t="shared" si="28"/>
        <v>1.3507297449011511</v>
      </c>
      <c r="V233" s="101">
        <f t="shared" si="28"/>
        <v>2.787382737227535</v>
      </c>
      <c r="W233" s="101">
        <f t="shared" si="28"/>
        <v>0.83922691213889644</v>
      </c>
      <c r="X233" s="101">
        <f t="shared" si="28"/>
        <v>-0.55569419563959987</v>
      </c>
      <c r="Y233" s="101">
        <f t="shared" si="28"/>
        <v>-1.3741427933067203</v>
      </c>
      <c r="Z233" s="101">
        <f t="shared" si="28"/>
        <v>-1.8392733333270319</v>
      </c>
      <c r="AA233" s="100">
        <f t="shared" si="28"/>
        <v>-1.8193889566626855</v>
      </c>
      <c r="AB233" s="87">
        <f t="shared" si="28"/>
        <v>103.44920446538994</v>
      </c>
      <c r="AC233" s="157"/>
      <c r="AN233" s="98"/>
      <c r="AO233" s="157"/>
      <c r="AZ233" s="98"/>
    </row>
    <row r="234" spans="2:52" x14ac:dyDescent="0.2">
      <c r="B234" s="99" t="s">
        <v>53</v>
      </c>
      <c r="C234" s="186">
        <f t="shared" ref="C234:AB234" si="29">C71</f>
        <v>102.4718</v>
      </c>
      <c r="D234" s="173">
        <f t="shared" si="29"/>
        <v>102.85380000000001</v>
      </c>
      <c r="E234" s="101">
        <f t="shared" si="29"/>
        <v>104.4525</v>
      </c>
      <c r="F234" s="101">
        <f t="shared" si="29"/>
        <v>106.1862</v>
      </c>
      <c r="G234" s="101">
        <f t="shared" si="29"/>
        <v>104.74509999999999</v>
      </c>
      <c r="H234" s="101">
        <f t="shared" si="29"/>
        <v>106.25279999999999</v>
      </c>
      <c r="I234" s="101">
        <f t="shared" si="29"/>
        <v>103.9419</v>
      </c>
      <c r="J234" s="101">
        <f t="shared" si="29"/>
        <v>104.6878</v>
      </c>
      <c r="K234" s="101">
        <f t="shared" si="29"/>
        <v>102.0159</v>
      </c>
      <c r="L234" s="101">
        <f t="shared" si="29"/>
        <v>104.9336</v>
      </c>
      <c r="M234" s="101">
        <f t="shared" si="29"/>
        <v>103.38500000000001</v>
      </c>
      <c r="N234" s="101">
        <f t="shared" si="29"/>
        <v>106.3497</v>
      </c>
      <c r="O234" s="100">
        <f t="shared" si="29"/>
        <v>109.9825</v>
      </c>
      <c r="P234" s="173">
        <f t="shared" si="29"/>
        <v>0.37278548830020064</v>
      </c>
      <c r="Q234" s="101">
        <f t="shared" si="29"/>
        <v>1.5543421827876012</v>
      </c>
      <c r="R234" s="101">
        <f t="shared" si="29"/>
        <v>1.6597975156171456</v>
      </c>
      <c r="S234" s="101">
        <f t="shared" si="29"/>
        <v>-1.3571443370230838</v>
      </c>
      <c r="T234" s="101">
        <f t="shared" si="29"/>
        <v>1.4393990745151801</v>
      </c>
      <c r="U234" s="101">
        <f t="shared" si="29"/>
        <v>-2.1749073906758123</v>
      </c>
      <c r="V234" s="101">
        <f t="shared" si="29"/>
        <v>0.71761243540861941</v>
      </c>
      <c r="W234" s="101">
        <f t="shared" si="29"/>
        <v>-2.552255372641314</v>
      </c>
      <c r="X234" s="101">
        <f t="shared" si="29"/>
        <v>2.8600443656331969</v>
      </c>
      <c r="Y234" s="101">
        <f t="shared" si="29"/>
        <v>-1.4757904045987114</v>
      </c>
      <c r="Z234" s="101">
        <f t="shared" si="29"/>
        <v>2.8676307007786361</v>
      </c>
      <c r="AA234" s="100">
        <f t="shared" si="29"/>
        <v>3.4159005620138121</v>
      </c>
      <c r="AB234" s="87">
        <f t="shared" si="29"/>
        <v>104.98643914639433</v>
      </c>
      <c r="AC234" s="157"/>
      <c r="AN234" s="98"/>
      <c r="AO234" s="157"/>
      <c r="AZ234" s="98"/>
    </row>
    <row r="235" spans="2:52" x14ac:dyDescent="0.2">
      <c r="B235" s="99" t="s">
        <v>60</v>
      </c>
      <c r="C235" s="186">
        <f t="shared" ref="C235:AB235" si="30">C95</f>
        <v>107.4847</v>
      </c>
      <c r="D235" s="173">
        <f t="shared" si="30"/>
        <v>107.7547</v>
      </c>
      <c r="E235" s="101">
        <f t="shared" si="30"/>
        <v>107.247</v>
      </c>
      <c r="F235" s="101">
        <f t="shared" si="30"/>
        <v>106.89960000000001</v>
      </c>
      <c r="G235" s="101">
        <f t="shared" si="30"/>
        <v>107.7281</v>
      </c>
      <c r="H235" s="101">
        <f t="shared" si="30"/>
        <v>109.29130000000001</v>
      </c>
      <c r="I235" s="101">
        <f t="shared" si="30"/>
        <v>110.4166</v>
      </c>
      <c r="J235" s="101">
        <f t="shared" si="30"/>
        <v>111.3319</v>
      </c>
      <c r="K235" s="101">
        <f t="shared" si="30"/>
        <v>112.4936</v>
      </c>
      <c r="L235" s="101">
        <f t="shared" si="30"/>
        <v>112.4628</v>
      </c>
      <c r="M235" s="101">
        <f t="shared" si="30"/>
        <v>111.99299999999999</v>
      </c>
      <c r="N235" s="101">
        <f t="shared" si="30"/>
        <v>111.0865</v>
      </c>
      <c r="O235" s="100">
        <f t="shared" si="30"/>
        <v>110.4691</v>
      </c>
      <c r="P235" s="173">
        <f t="shared" si="30"/>
        <v>0.25119854267630276</v>
      </c>
      <c r="Q235" s="101">
        <f t="shared" si="30"/>
        <v>-0.47116274278523329</v>
      </c>
      <c r="R235" s="101">
        <f t="shared" si="30"/>
        <v>-0.32392514475928769</v>
      </c>
      <c r="S235" s="101">
        <f t="shared" si="30"/>
        <v>0.77502628634718096</v>
      </c>
      <c r="T235" s="101">
        <f t="shared" si="30"/>
        <v>1.4510605867921267</v>
      </c>
      <c r="U235" s="101">
        <f t="shared" si="30"/>
        <v>1.0296336487899729</v>
      </c>
      <c r="V235" s="101">
        <f t="shared" si="30"/>
        <v>0.82895144389521314</v>
      </c>
      <c r="W235" s="101">
        <f t="shared" si="30"/>
        <v>1.0434565474944704</v>
      </c>
      <c r="X235" s="101">
        <f t="shared" si="30"/>
        <v>-2.7379335357744151E-2</v>
      </c>
      <c r="Y235" s="101">
        <f t="shared" si="30"/>
        <v>-0.41773813207567873</v>
      </c>
      <c r="Z235" s="101">
        <f t="shared" si="30"/>
        <v>-0.8094255890993135</v>
      </c>
      <c r="AA235" s="100">
        <f t="shared" si="30"/>
        <v>-0.55578310595797287</v>
      </c>
      <c r="AB235" s="87">
        <f t="shared" si="30"/>
        <v>109.93935162384199</v>
      </c>
      <c r="AC235" s="157"/>
      <c r="AN235" s="98"/>
      <c r="AO235" s="157"/>
      <c r="AZ235" s="98"/>
    </row>
    <row r="236" spans="2:52" x14ac:dyDescent="0.2">
      <c r="B236" s="99" t="s">
        <v>62</v>
      </c>
      <c r="C236" s="186">
        <f t="shared" ref="C236:AB236" si="31">C117</f>
        <v>116.41719999999999</v>
      </c>
      <c r="D236" s="173">
        <f t="shared" si="31"/>
        <v>117.1027</v>
      </c>
      <c r="E236" s="101">
        <f t="shared" si="31"/>
        <v>117.6592</v>
      </c>
      <c r="F236" s="101">
        <f t="shared" si="31"/>
        <v>116.24639999999999</v>
      </c>
      <c r="G236" s="101">
        <f t="shared" si="31"/>
        <v>116.90309999999999</v>
      </c>
      <c r="H236" s="101">
        <f t="shared" si="31"/>
        <v>118.018</v>
      </c>
      <c r="I236" s="101">
        <f t="shared" si="31"/>
        <v>119.27249999999999</v>
      </c>
      <c r="J236" s="101">
        <f t="shared" si="31"/>
        <v>118.14879999999999</v>
      </c>
      <c r="K236" s="101">
        <f t="shared" si="31"/>
        <v>118.8128</v>
      </c>
      <c r="L236" s="101">
        <f t="shared" si="31"/>
        <v>118.5812</v>
      </c>
      <c r="M236" s="101">
        <f t="shared" si="31"/>
        <v>118.4379</v>
      </c>
      <c r="N236" s="101">
        <f t="shared" si="31"/>
        <v>120.2152</v>
      </c>
      <c r="O236" s="100">
        <f t="shared" si="31"/>
        <v>120.0018</v>
      </c>
      <c r="P236" s="173">
        <f t="shared" si="31"/>
        <v>0.5888305164528993</v>
      </c>
      <c r="Q236" s="101">
        <f t="shared" si="31"/>
        <v>0.47522388467558796</v>
      </c>
      <c r="R236" s="101">
        <f t="shared" si="31"/>
        <v>-1.200756081972344</v>
      </c>
      <c r="S236" s="101">
        <f t="shared" si="31"/>
        <v>0.56492072012552708</v>
      </c>
      <c r="T236" s="101">
        <f t="shared" si="31"/>
        <v>0.95369583869033914</v>
      </c>
      <c r="U236" s="101">
        <f t="shared" si="31"/>
        <v>1.0629734447287642</v>
      </c>
      <c r="V236" s="101">
        <f t="shared" si="31"/>
        <v>-0.94212831960426713</v>
      </c>
      <c r="W236" s="101">
        <f t="shared" si="31"/>
        <v>0.56200316888533908</v>
      </c>
      <c r="X236" s="101">
        <f t="shared" si="31"/>
        <v>-0.19492849255299113</v>
      </c>
      <c r="Y236" s="101">
        <f t="shared" si="31"/>
        <v>-0.12084546285582912</v>
      </c>
      <c r="Z236" s="101">
        <f t="shared" si="31"/>
        <v>1.5006176232439083</v>
      </c>
      <c r="AA236" s="100">
        <f t="shared" si="31"/>
        <v>-0.1775149897849797</v>
      </c>
      <c r="AB236" s="87">
        <f t="shared" si="31"/>
        <v>118.28627218092561</v>
      </c>
      <c r="AC236" s="157"/>
      <c r="AN236" s="98"/>
      <c r="AO236" s="157"/>
      <c r="AZ236" s="98"/>
    </row>
    <row r="237" spans="2:52" x14ac:dyDescent="0.2">
      <c r="B237" s="99" t="s">
        <v>82</v>
      </c>
      <c r="C237" s="186">
        <f t="shared" ref="C237:AB237" si="32">C137</f>
        <v>123.3348</v>
      </c>
      <c r="D237" s="173">
        <f t="shared" si="32"/>
        <v>123.9221</v>
      </c>
      <c r="E237" s="101">
        <f t="shared" si="32"/>
        <v>124.7016</v>
      </c>
      <c r="F237" s="101">
        <f t="shared" si="32"/>
        <v>122.7889</v>
      </c>
      <c r="G237" s="101">
        <f t="shared" si="32"/>
        <v>123.60809999999999</v>
      </c>
      <c r="H237" s="101">
        <f t="shared" si="32"/>
        <v>124.0431</v>
      </c>
      <c r="I237" s="101">
        <f t="shared" si="32"/>
        <v>126.696</v>
      </c>
      <c r="J237" s="101">
        <f t="shared" si="32"/>
        <v>126.1585</v>
      </c>
      <c r="K237" s="101">
        <f t="shared" si="32"/>
        <v>126.5133</v>
      </c>
      <c r="L237" s="101">
        <f t="shared" si="32"/>
        <v>127.1467</v>
      </c>
      <c r="M237" s="101">
        <f t="shared" si="32"/>
        <v>127.2912</v>
      </c>
      <c r="N237" s="101">
        <f t="shared" si="32"/>
        <v>129.4631</v>
      </c>
      <c r="O237" s="100">
        <f t="shared" si="32"/>
        <v>129.6687</v>
      </c>
      <c r="P237" s="173">
        <f t="shared" si="32"/>
        <v>0.47618352646617101</v>
      </c>
      <c r="Q237" s="101">
        <f t="shared" si="32"/>
        <v>0.62902420149432481</v>
      </c>
      <c r="R237" s="101">
        <f t="shared" si="32"/>
        <v>-1.5338215387773702</v>
      </c>
      <c r="S237" s="101">
        <f t="shared" si="32"/>
        <v>0.66716128249377182</v>
      </c>
      <c r="T237" s="101">
        <f t="shared" si="32"/>
        <v>0.3519186849405519</v>
      </c>
      <c r="U237" s="101">
        <f t="shared" si="32"/>
        <v>2.138692115885529</v>
      </c>
      <c r="V237" s="101">
        <f t="shared" si="32"/>
        <v>-0.42424385931678527</v>
      </c>
      <c r="W237" s="101">
        <f t="shared" si="32"/>
        <v>0.28123352766559317</v>
      </c>
      <c r="X237" s="101">
        <f t="shared" si="32"/>
        <v>0.50065882401296513</v>
      </c>
      <c r="Y237" s="101">
        <f t="shared" si="32"/>
        <v>0.11364825040681972</v>
      </c>
      <c r="Z237" s="101">
        <f t="shared" si="32"/>
        <v>1.7062452078384003</v>
      </c>
      <c r="AA237" s="100">
        <f t="shared" si="32"/>
        <v>0.15880973034015408</v>
      </c>
      <c r="AB237" s="87">
        <f t="shared" si="32"/>
        <v>126.00538010511019</v>
      </c>
      <c r="AC237" s="157"/>
      <c r="AN237" s="98"/>
      <c r="AO237" s="157"/>
      <c r="AZ237" s="98"/>
    </row>
    <row r="238" spans="2:52" x14ac:dyDescent="0.2">
      <c r="B238" s="99" t="s">
        <v>85</v>
      </c>
      <c r="C238" s="186">
        <f t="shared" ref="C238:AB238" si="33">C159</f>
        <v>108.6718</v>
      </c>
      <c r="D238" s="173">
        <f t="shared" si="33"/>
        <v>109.5162</v>
      </c>
      <c r="E238" s="101">
        <f t="shared" si="33"/>
        <v>109.79179999999999</v>
      </c>
      <c r="F238" s="101">
        <f t="shared" si="33"/>
        <v>108.904</v>
      </c>
      <c r="G238" s="101">
        <f t="shared" si="33"/>
        <v>109.3794</v>
      </c>
      <c r="H238" s="101">
        <f t="shared" si="33"/>
        <v>111.2677</v>
      </c>
      <c r="I238" s="101">
        <f t="shared" si="33"/>
        <v>110.9585</v>
      </c>
      <c r="J238" s="101">
        <f t="shared" si="33"/>
        <v>109.197</v>
      </c>
      <c r="K238" s="101">
        <f t="shared" si="33"/>
        <v>110.2016</v>
      </c>
      <c r="L238" s="101">
        <f t="shared" si="33"/>
        <v>109.0168</v>
      </c>
      <c r="M238" s="101">
        <f t="shared" si="33"/>
        <v>108.5386</v>
      </c>
      <c r="N238" s="101">
        <f t="shared" si="33"/>
        <v>109.8793</v>
      </c>
      <c r="O238" s="100">
        <f t="shared" si="33"/>
        <v>109.2016</v>
      </c>
      <c r="P238" s="173">
        <f t="shared" si="33"/>
        <v>0.77701850894159574</v>
      </c>
      <c r="Q238" s="101">
        <f t="shared" si="33"/>
        <v>0.2516522669705461</v>
      </c>
      <c r="R238" s="101">
        <f t="shared" si="33"/>
        <v>-0.80862140888481526</v>
      </c>
      <c r="S238" s="101">
        <f t="shared" si="33"/>
        <v>0.43653125688680633</v>
      </c>
      <c r="T238" s="101">
        <f>T159</f>
        <v>1.7263762646348408</v>
      </c>
      <c r="U238" s="101">
        <f t="shared" si="33"/>
        <v>-0.27788837191746041</v>
      </c>
      <c r="V238" s="101">
        <f t="shared" si="33"/>
        <v>-1.5875304731048077</v>
      </c>
      <c r="W238" s="101">
        <f t="shared" si="33"/>
        <v>0.9199886443766736</v>
      </c>
      <c r="X238" s="101">
        <f t="shared" si="33"/>
        <v>-1.0751205064173257</v>
      </c>
      <c r="Y238" s="101">
        <f t="shared" si="33"/>
        <v>-0.43864798819998485</v>
      </c>
      <c r="Z238" s="101">
        <f t="shared" si="33"/>
        <v>1.2352287573268848</v>
      </c>
      <c r="AA238" s="100">
        <f t="shared" si="33"/>
        <v>-0.61676767143584055</v>
      </c>
      <c r="AB238" s="87">
        <f t="shared" si="33"/>
        <v>109.65388036756704</v>
      </c>
      <c r="AC238" s="157"/>
      <c r="AN238" s="98"/>
      <c r="AO238" s="157"/>
      <c r="AZ238" s="98"/>
    </row>
    <row r="239" spans="2:52" x14ac:dyDescent="0.2">
      <c r="B239" s="99" t="s">
        <v>283</v>
      </c>
      <c r="C239" s="186">
        <f t="shared" ref="C239:AB239" si="34">C179</f>
        <v>104.7341</v>
      </c>
      <c r="D239" s="173">
        <f t="shared" si="34"/>
        <v>105.2454</v>
      </c>
      <c r="E239" s="101">
        <f t="shared" si="34"/>
        <v>105.9606</v>
      </c>
      <c r="F239" s="101">
        <f t="shared" si="34"/>
        <v>106.9316</v>
      </c>
      <c r="G239" s="101">
        <f t="shared" si="34"/>
        <v>106.32470000000001</v>
      </c>
      <c r="H239" s="101">
        <f t="shared" si="34"/>
        <v>107.41240000000001</v>
      </c>
      <c r="I239" s="101">
        <f t="shared" si="34"/>
        <v>106.2165</v>
      </c>
      <c r="J239" s="101">
        <f t="shared" si="34"/>
        <v>107.1887</v>
      </c>
      <c r="K239" s="101">
        <f t="shared" si="34"/>
        <v>105.8801</v>
      </c>
      <c r="L239" s="101">
        <f t="shared" si="34"/>
        <v>107.25230000000001</v>
      </c>
      <c r="M239" s="101">
        <f t="shared" si="34"/>
        <v>106.28270000000001</v>
      </c>
      <c r="N239" s="101">
        <f t="shared" si="34"/>
        <v>107.7107</v>
      </c>
      <c r="O239" s="100">
        <f t="shared" si="34"/>
        <v>109.3313</v>
      </c>
      <c r="P239" s="173">
        <f t="shared" si="34"/>
        <v>0.488188660617703</v>
      </c>
      <c r="Q239" s="101">
        <f t="shared" si="34"/>
        <v>0.6795546408679104</v>
      </c>
      <c r="R239" s="101">
        <f t="shared" si="34"/>
        <v>0.91637835195346529</v>
      </c>
      <c r="S239" s="101">
        <f t="shared" si="34"/>
        <v>-0.56755907514709958</v>
      </c>
      <c r="T239" s="101">
        <f t="shared" si="34"/>
        <v>1.0229984189938914</v>
      </c>
      <c r="U239" s="101">
        <f t="shared" si="34"/>
        <v>-1.1133723853112014</v>
      </c>
      <c r="V239" s="101">
        <f t="shared" si="34"/>
        <v>0.91530035352322936</v>
      </c>
      <c r="W239" s="101">
        <f t="shared" si="34"/>
        <v>-1.2208376442666049</v>
      </c>
      <c r="X239" s="101">
        <f t="shared" si="34"/>
        <v>1.2959942425441671</v>
      </c>
      <c r="Y239" s="101">
        <f t="shared" si="34"/>
        <v>-0.90403655679178874</v>
      </c>
      <c r="Z239" s="101">
        <f t="shared" si="34"/>
        <v>1.3435864914986138</v>
      </c>
      <c r="AA239" s="100">
        <f t="shared" si="34"/>
        <v>1.504585895366009</v>
      </c>
      <c r="AB239" s="87">
        <f t="shared" si="34"/>
        <v>106.81470596315363</v>
      </c>
      <c r="AC239" s="157"/>
      <c r="AN239" s="98"/>
      <c r="AO239" s="157"/>
      <c r="AZ239" s="98"/>
    </row>
    <row r="240" spans="2:52" x14ac:dyDescent="0.2">
      <c r="B240" s="99" t="s">
        <v>284</v>
      </c>
      <c r="C240" s="186">
        <f t="shared" ref="C240:AB240" si="35">C199</f>
        <v>104.3942</v>
      </c>
      <c r="D240" s="173">
        <f t="shared" si="35"/>
        <v>104.9042</v>
      </c>
      <c r="E240" s="101">
        <f t="shared" si="35"/>
        <v>105.62269999999999</v>
      </c>
      <c r="F240" s="101">
        <f t="shared" si="35"/>
        <v>106.6627</v>
      </c>
      <c r="G240" s="101">
        <f t="shared" si="35"/>
        <v>106.01909999999999</v>
      </c>
      <c r="H240" s="101">
        <f t="shared" si="35"/>
        <v>107.1062</v>
      </c>
      <c r="I240" s="101">
        <f t="shared" si="35"/>
        <v>105.8398</v>
      </c>
      <c r="J240" s="101">
        <f t="shared" si="35"/>
        <v>106.8728</v>
      </c>
      <c r="K240" s="101">
        <f t="shared" si="35"/>
        <v>105.5077</v>
      </c>
      <c r="L240" s="101">
        <f t="shared" si="35"/>
        <v>106.9263</v>
      </c>
      <c r="M240" s="101">
        <f t="shared" si="35"/>
        <v>105.9328</v>
      </c>
      <c r="N240" s="101">
        <f t="shared" si="35"/>
        <v>107.351</v>
      </c>
      <c r="O240" s="100">
        <f t="shared" si="35"/>
        <v>109.0243</v>
      </c>
      <c r="P240" s="173">
        <f t="shared" si="35"/>
        <v>0.48853288784243293</v>
      </c>
      <c r="Q240" s="101">
        <f t="shared" si="35"/>
        <v>0.68491061368371486</v>
      </c>
      <c r="R240" s="101">
        <f t="shared" si="35"/>
        <v>0.98463682522791618</v>
      </c>
      <c r="S240" s="101">
        <f t="shared" si="35"/>
        <v>-0.60339743884226293</v>
      </c>
      <c r="T240" s="101">
        <f t="shared" si="35"/>
        <v>1.0253812756380754</v>
      </c>
      <c r="U240" s="101">
        <f t="shared" si="35"/>
        <v>-1.1823778642132803</v>
      </c>
      <c r="V240" s="101">
        <f t="shared" si="35"/>
        <v>0.9760033560154131</v>
      </c>
      <c r="W240" s="101">
        <f t="shared" si="35"/>
        <v>-1.2773128429310341</v>
      </c>
      <c r="X240" s="101">
        <f t="shared" si="35"/>
        <v>1.3445464169913646</v>
      </c>
      <c r="Y240" s="101">
        <f t="shared" si="35"/>
        <v>-0.92914465384100775</v>
      </c>
      <c r="Z240" s="101">
        <f t="shared" si="35"/>
        <v>1.3387732600289983</v>
      </c>
      <c r="AA240" s="100">
        <f t="shared" si="35"/>
        <v>1.5587185960074872</v>
      </c>
      <c r="AB240" s="87">
        <f t="shared" si="35"/>
        <v>0</v>
      </c>
      <c r="AC240" s="157"/>
      <c r="AN240" s="98"/>
      <c r="AO240" s="157"/>
      <c r="AZ240" s="98"/>
    </row>
    <row r="241" spans="2:52" x14ac:dyDescent="0.2">
      <c r="B241" s="48" t="s">
        <v>296</v>
      </c>
      <c r="C241" s="176"/>
      <c r="D241" s="157"/>
      <c r="O241" s="98"/>
      <c r="P241" s="157"/>
      <c r="AA241" s="98"/>
      <c r="AC241" s="157"/>
      <c r="AN241" s="98"/>
      <c r="AO241" s="157"/>
      <c r="AZ241" s="98"/>
    </row>
    <row r="242" spans="2:52" x14ac:dyDescent="0.2">
      <c r="B242" s="89" t="s">
        <v>285</v>
      </c>
      <c r="C242" s="187">
        <v>93.712680000000006</v>
      </c>
      <c r="D242" s="181">
        <v>93.918750000000003</v>
      </c>
      <c r="E242" s="96">
        <v>93.820629999999994</v>
      </c>
      <c r="F242" s="96">
        <v>93.730789999999999</v>
      </c>
      <c r="G242" s="96">
        <v>93.225160000000002</v>
      </c>
      <c r="H242" s="96">
        <v>91.271379999999994</v>
      </c>
      <c r="I242" s="96">
        <v>89.898740000000004</v>
      </c>
      <c r="J242" s="96">
        <v>89.939109999999999</v>
      </c>
      <c r="K242" s="96">
        <v>90.402730000000005</v>
      </c>
      <c r="L242" s="96">
        <v>91.784499999999994</v>
      </c>
      <c r="M242" s="96">
        <v>92.899770000000004</v>
      </c>
      <c r="N242" s="96">
        <v>93.199010000000001</v>
      </c>
      <c r="O242" s="108">
        <v>93.345160000000007</v>
      </c>
      <c r="P242" s="181">
        <v>0.2198955360149735</v>
      </c>
      <c r="Q242" s="96">
        <v>-0.10447328142677435</v>
      </c>
      <c r="R242" s="96">
        <v>-9.5757191142284231E-2</v>
      </c>
      <c r="S242" s="96">
        <v>-0.53944920340476854</v>
      </c>
      <c r="T242" s="96">
        <v>-2.0957647055794904</v>
      </c>
      <c r="U242" s="96">
        <v>-1.5039106453742563</v>
      </c>
      <c r="V242" s="96">
        <v>4.4906079884985926E-2</v>
      </c>
      <c r="W242" s="96">
        <v>0.51548208560214348</v>
      </c>
      <c r="X242" s="96">
        <v>1.5284604790142828</v>
      </c>
      <c r="Y242" s="96">
        <v>1.2150962308450877</v>
      </c>
      <c r="Z242" s="96">
        <v>0.3221105929541026</v>
      </c>
      <c r="AA242" s="108">
        <v>0.15681497045945636</v>
      </c>
      <c r="AB242" s="89"/>
      <c r="AC242" s="191">
        <f>_xlfn.RANK.AVG(D242,D$242:D$251,)</f>
        <v>8</v>
      </c>
      <c r="AD242" s="89">
        <f t="shared" ref="AD242:AZ251" si="36">_xlfn.RANK.AVG(E242,E$242:E$251,)</f>
        <v>8</v>
      </c>
      <c r="AE242" s="89">
        <f t="shared" si="36"/>
        <v>8</v>
      </c>
      <c r="AF242" s="89">
        <f t="shared" si="36"/>
        <v>8</v>
      </c>
      <c r="AG242" s="89">
        <f t="shared" si="36"/>
        <v>9</v>
      </c>
      <c r="AH242" s="89">
        <f t="shared" si="36"/>
        <v>9</v>
      </c>
      <c r="AI242" s="89">
        <f t="shared" si="36"/>
        <v>9</v>
      </c>
      <c r="AJ242" s="89">
        <f t="shared" si="36"/>
        <v>8</v>
      </c>
      <c r="AK242" s="89">
        <f t="shared" si="36"/>
        <v>8</v>
      </c>
      <c r="AL242" s="89">
        <f t="shared" si="36"/>
        <v>8</v>
      </c>
      <c r="AM242" s="89">
        <f t="shared" si="36"/>
        <v>8</v>
      </c>
      <c r="AN242" s="189">
        <f t="shared" si="36"/>
        <v>8</v>
      </c>
      <c r="AO242" s="191">
        <f t="shared" si="36"/>
        <v>7</v>
      </c>
      <c r="AP242" s="89">
        <f t="shared" si="36"/>
        <v>8</v>
      </c>
      <c r="AQ242" s="89">
        <f t="shared" si="36"/>
        <v>6</v>
      </c>
      <c r="AR242" s="89">
        <f t="shared" si="36"/>
        <v>5</v>
      </c>
      <c r="AS242" s="89">
        <f t="shared" si="36"/>
        <v>10</v>
      </c>
      <c r="AT242" s="89">
        <f t="shared" si="36"/>
        <v>5</v>
      </c>
      <c r="AU242" s="89">
        <f t="shared" si="36"/>
        <v>7</v>
      </c>
      <c r="AV242" s="89">
        <f t="shared" si="36"/>
        <v>3</v>
      </c>
      <c r="AW242" s="89">
        <f t="shared" si="36"/>
        <v>4</v>
      </c>
      <c r="AX242" s="89">
        <f t="shared" si="36"/>
        <v>1</v>
      </c>
      <c r="AY242" s="89">
        <f t="shared" si="36"/>
        <v>8</v>
      </c>
      <c r="AZ242" s="189">
        <f t="shared" si="36"/>
        <v>9</v>
      </c>
    </row>
    <row r="243" spans="2:52" x14ac:dyDescent="0.2">
      <c r="B243" s="89" t="s">
        <v>286</v>
      </c>
      <c r="C243" s="187">
        <v>97.305890000000005</v>
      </c>
      <c r="D243" s="181">
        <v>98.566079999999999</v>
      </c>
      <c r="E243" s="96">
        <v>99.328410000000005</v>
      </c>
      <c r="F243" s="96">
        <v>98.541989999999998</v>
      </c>
      <c r="G243" s="96">
        <v>99.003259999999997</v>
      </c>
      <c r="H243" s="96">
        <v>98.137680000000003</v>
      </c>
      <c r="I243" s="96">
        <v>96.524760000000001</v>
      </c>
      <c r="J243" s="96">
        <v>96.683930000000004</v>
      </c>
      <c r="K243" s="96">
        <v>96.826620000000005</v>
      </c>
      <c r="L243" s="96">
        <v>97.342659999999995</v>
      </c>
      <c r="M243" s="96">
        <v>98.076999999999998</v>
      </c>
      <c r="N243" s="96">
        <v>98.907409999999999</v>
      </c>
      <c r="O243" s="108">
        <v>99.081990000000005</v>
      </c>
      <c r="P243" s="181">
        <v>1.2950809041467009</v>
      </c>
      <c r="Q243" s="96">
        <v>0.7734202273236449</v>
      </c>
      <c r="R243" s="96">
        <v>-0.79173722804986679</v>
      </c>
      <c r="S243" s="96">
        <v>0.46809487001429434</v>
      </c>
      <c r="T243" s="96">
        <v>-0.87429444242542542</v>
      </c>
      <c r="U243" s="96">
        <v>-1.6435277459177784</v>
      </c>
      <c r="V243" s="96">
        <v>0.16490069490978598</v>
      </c>
      <c r="W243" s="96">
        <v>0.14758398836290762</v>
      </c>
      <c r="X243" s="96">
        <v>0.53295261158552221</v>
      </c>
      <c r="Y243" s="96">
        <v>0.75438661733715018</v>
      </c>
      <c r="Z243" s="96">
        <v>0.84669188494754177</v>
      </c>
      <c r="AA243" s="108">
        <v>0.17650851437724024</v>
      </c>
      <c r="AB243" s="89"/>
      <c r="AC243" s="191">
        <f t="shared" ref="AC243:AC251" si="37">_xlfn.RANK.AVG(D243,D$242:D$251,)</f>
        <v>2</v>
      </c>
      <c r="AD243" s="89">
        <f t="shared" si="36"/>
        <v>3</v>
      </c>
      <c r="AE243" s="89">
        <f t="shared" si="36"/>
        <v>3</v>
      </c>
      <c r="AF243" s="89">
        <f t="shared" si="36"/>
        <v>2</v>
      </c>
      <c r="AG243" s="89">
        <f t="shared" si="36"/>
        <v>4</v>
      </c>
      <c r="AH243" s="89">
        <f t="shared" si="36"/>
        <v>4</v>
      </c>
      <c r="AI243" s="89">
        <f t="shared" si="36"/>
        <v>4</v>
      </c>
      <c r="AJ243" s="89">
        <f t="shared" si="36"/>
        <v>3</v>
      </c>
      <c r="AK243" s="89">
        <f t="shared" si="36"/>
        <v>4</v>
      </c>
      <c r="AL243" s="89">
        <f t="shared" si="36"/>
        <v>3</v>
      </c>
      <c r="AM243" s="89">
        <f t="shared" si="36"/>
        <v>3</v>
      </c>
      <c r="AN243" s="189">
        <f t="shared" si="36"/>
        <v>4</v>
      </c>
      <c r="AO243" s="191">
        <f t="shared" si="36"/>
        <v>4</v>
      </c>
      <c r="AP243" s="89">
        <f t="shared" si="36"/>
        <v>4</v>
      </c>
      <c r="AQ243" s="89">
        <f t="shared" si="36"/>
        <v>9</v>
      </c>
      <c r="AR243" s="89">
        <f t="shared" si="36"/>
        <v>3</v>
      </c>
      <c r="AS243" s="89">
        <f t="shared" si="36"/>
        <v>7</v>
      </c>
      <c r="AT243" s="89">
        <f t="shared" si="36"/>
        <v>7</v>
      </c>
      <c r="AU243" s="89">
        <f t="shared" si="36"/>
        <v>4</v>
      </c>
      <c r="AV243" s="89">
        <f t="shared" si="36"/>
        <v>5</v>
      </c>
      <c r="AW243" s="89">
        <f t="shared" si="36"/>
        <v>7</v>
      </c>
      <c r="AX243" s="89">
        <f t="shared" si="36"/>
        <v>2</v>
      </c>
      <c r="AY243" s="89">
        <f t="shared" si="36"/>
        <v>5</v>
      </c>
      <c r="AZ243" s="189">
        <f t="shared" si="36"/>
        <v>8</v>
      </c>
    </row>
    <row r="244" spans="2:52" x14ac:dyDescent="0.2">
      <c r="B244" s="89" t="s">
        <v>287</v>
      </c>
      <c r="C244" s="187">
        <v>95.160929999999993</v>
      </c>
      <c r="D244" s="181">
        <v>97.09599</v>
      </c>
      <c r="E244" s="96">
        <v>97.753950000000003</v>
      </c>
      <c r="F244" s="96">
        <v>96.865200000000002</v>
      </c>
      <c r="G244" s="96">
        <v>96.833039999999997</v>
      </c>
      <c r="H244" s="96">
        <v>95.318629999999999</v>
      </c>
      <c r="I244" s="96">
        <v>93.466769999999997</v>
      </c>
      <c r="J244" s="96">
        <v>93.590459999999993</v>
      </c>
      <c r="K244" s="96">
        <v>94.459310000000002</v>
      </c>
      <c r="L244" s="96">
        <v>95.855509999999995</v>
      </c>
      <c r="M244" s="96">
        <v>95.872579999999999</v>
      </c>
      <c r="N244" s="96">
        <v>96.994919999999993</v>
      </c>
      <c r="O244" s="108">
        <v>97.958839999999995</v>
      </c>
      <c r="P244" s="181">
        <v>2.0334605809338004</v>
      </c>
      <c r="Q244" s="96">
        <v>0.67763869548062983</v>
      </c>
      <c r="R244" s="96">
        <v>-0.90917042226938316</v>
      </c>
      <c r="S244" s="96">
        <v>-3.3200777988384507E-2</v>
      </c>
      <c r="T244" s="96">
        <v>-1.5639393331036577</v>
      </c>
      <c r="U244" s="96">
        <v>-1.9428101306114054</v>
      </c>
      <c r="V244" s="96">
        <v>0.13233580233915895</v>
      </c>
      <c r="W244" s="96">
        <v>0.92835316761987174</v>
      </c>
      <c r="X244" s="96">
        <v>1.4780967593347794</v>
      </c>
      <c r="Y244" s="96">
        <v>1.7808052974736577E-2</v>
      </c>
      <c r="Z244" s="96">
        <v>1.1706579712363996</v>
      </c>
      <c r="AA244" s="108">
        <v>0.99378400435816816</v>
      </c>
      <c r="AB244" s="89"/>
      <c r="AC244" s="191">
        <f t="shared" si="37"/>
        <v>5</v>
      </c>
      <c r="AD244" s="89">
        <f t="shared" si="36"/>
        <v>4</v>
      </c>
      <c r="AE244" s="89">
        <f t="shared" si="36"/>
        <v>5</v>
      </c>
      <c r="AF244" s="89">
        <f t="shared" si="36"/>
        <v>5</v>
      </c>
      <c r="AG244" s="89">
        <f t="shared" si="36"/>
        <v>6</v>
      </c>
      <c r="AH244" s="89">
        <f t="shared" si="36"/>
        <v>5</v>
      </c>
      <c r="AI244" s="89">
        <f t="shared" si="36"/>
        <v>5</v>
      </c>
      <c r="AJ244" s="89">
        <f t="shared" si="36"/>
        <v>5</v>
      </c>
      <c r="AK244" s="89">
        <f t="shared" si="36"/>
        <v>5</v>
      </c>
      <c r="AL244" s="89">
        <f t="shared" si="36"/>
        <v>5</v>
      </c>
      <c r="AM244" s="89">
        <f t="shared" si="36"/>
        <v>6</v>
      </c>
      <c r="AN244" s="189">
        <f t="shared" si="36"/>
        <v>6</v>
      </c>
      <c r="AO244" s="191">
        <f t="shared" si="36"/>
        <v>2</v>
      </c>
      <c r="AP244" s="89">
        <f t="shared" si="36"/>
        <v>6</v>
      </c>
      <c r="AQ244" s="89">
        <f t="shared" si="36"/>
        <v>10</v>
      </c>
      <c r="AR244" s="89">
        <f t="shared" si="36"/>
        <v>4</v>
      </c>
      <c r="AS244" s="89">
        <f t="shared" si="36"/>
        <v>8</v>
      </c>
      <c r="AT244" s="89">
        <f t="shared" si="36"/>
        <v>9</v>
      </c>
      <c r="AU244" s="89">
        <f t="shared" si="36"/>
        <v>6</v>
      </c>
      <c r="AV244" s="89">
        <f t="shared" si="36"/>
        <v>2</v>
      </c>
      <c r="AW244" s="89">
        <f t="shared" si="36"/>
        <v>5</v>
      </c>
      <c r="AX244" s="89">
        <f t="shared" si="36"/>
        <v>6</v>
      </c>
      <c r="AY244" s="89">
        <f t="shared" si="36"/>
        <v>3</v>
      </c>
      <c r="AZ244" s="189">
        <f t="shared" si="36"/>
        <v>3</v>
      </c>
    </row>
    <row r="245" spans="2:52" x14ac:dyDescent="0.2">
      <c r="B245" s="89" t="s">
        <v>288</v>
      </c>
      <c r="C245" s="187">
        <v>92.700599999999994</v>
      </c>
      <c r="D245" s="181">
        <v>95.103520000000003</v>
      </c>
      <c r="E245" s="96">
        <v>96.609800000000007</v>
      </c>
      <c r="F245" s="96">
        <v>96.414379999999994</v>
      </c>
      <c r="G245" s="96">
        <v>95.704769999999996</v>
      </c>
      <c r="H245" s="96">
        <v>95.756</v>
      </c>
      <c r="I245" s="96">
        <v>92.771569999999997</v>
      </c>
      <c r="J245" s="96">
        <v>92.403300000000002</v>
      </c>
      <c r="K245" s="96">
        <v>93.484409999999997</v>
      </c>
      <c r="L245" s="96">
        <v>95.394379999999998</v>
      </c>
      <c r="M245" s="96">
        <v>95.452789999999993</v>
      </c>
      <c r="N245" s="96">
        <v>97.687079999999995</v>
      </c>
      <c r="O245" s="108">
        <v>100.2718</v>
      </c>
      <c r="P245" s="181">
        <v>2.5921299322766078</v>
      </c>
      <c r="Q245" s="96">
        <v>1.5838320179947112</v>
      </c>
      <c r="R245" s="96">
        <v>-0.2022776157284383</v>
      </c>
      <c r="S245" s="96">
        <v>-0.73600016926935363</v>
      </c>
      <c r="T245" s="96">
        <v>5.3529202358465401E-2</v>
      </c>
      <c r="U245" s="96">
        <v>-3.1167028697940631</v>
      </c>
      <c r="V245" s="96">
        <v>-0.3969642855025472</v>
      </c>
      <c r="W245" s="96">
        <v>1.1699906821509571</v>
      </c>
      <c r="X245" s="96">
        <v>2.0430893236637009</v>
      </c>
      <c r="Y245" s="96">
        <v>6.1230022145953425E-2</v>
      </c>
      <c r="Z245" s="96">
        <v>2.3407278090038037</v>
      </c>
      <c r="AA245" s="108">
        <v>2.645917965814931</v>
      </c>
      <c r="AB245" s="89"/>
      <c r="AC245" s="191">
        <f t="shared" si="37"/>
        <v>6</v>
      </c>
      <c r="AD245" s="89">
        <f t="shared" si="36"/>
        <v>6</v>
      </c>
      <c r="AE245" s="89">
        <f t="shared" si="36"/>
        <v>6</v>
      </c>
      <c r="AF245" s="89">
        <f t="shared" si="36"/>
        <v>6</v>
      </c>
      <c r="AG245" s="89">
        <f t="shared" si="36"/>
        <v>5</v>
      </c>
      <c r="AH245" s="89">
        <f t="shared" si="36"/>
        <v>6</v>
      </c>
      <c r="AI245" s="89">
        <f t="shared" si="36"/>
        <v>6</v>
      </c>
      <c r="AJ245" s="89">
        <f t="shared" si="36"/>
        <v>6</v>
      </c>
      <c r="AK245" s="89">
        <f t="shared" si="36"/>
        <v>6</v>
      </c>
      <c r="AL245" s="89">
        <f t="shared" si="36"/>
        <v>6</v>
      </c>
      <c r="AM245" s="89">
        <f t="shared" si="36"/>
        <v>4</v>
      </c>
      <c r="AN245" s="189">
        <f t="shared" si="36"/>
        <v>3</v>
      </c>
      <c r="AO245" s="191">
        <f t="shared" si="36"/>
        <v>1</v>
      </c>
      <c r="AP245" s="89">
        <f t="shared" si="36"/>
        <v>1</v>
      </c>
      <c r="AQ245" s="89">
        <f t="shared" si="36"/>
        <v>7</v>
      </c>
      <c r="AR245" s="89">
        <f t="shared" si="36"/>
        <v>6</v>
      </c>
      <c r="AS245" s="89">
        <f t="shared" si="36"/>
        <v>3</v>
      </c>
      <c r="AT245" s="89">
        <f t="shared" si="36"/>
        <v>10</v>
      </c>
      <c r="AU245" s="89">
        <f t="shared" si="36"/>
        <v>8</v>
      </c>
      <c r="AV245" s="89">
        <f t="shared" si="36"/>
        <v>1</v>
      </c>
      <c r="AW245" s="89">
        <f t="shared" si="36"/>
        <v>2</v>
      </c>
      <c r="AX245" s="89">
        <f t="shared" si="36"/>
        <v>5</v>
      </c>
      <c r="AY245" s="89">
        <f t="shared" si="36"/>
        <v>1</v>
      </c>
      <c r="AZ245" s="189">
        <f t="shared" si="36"/>
        <v>1</v>
      </c>
    </row>
    <row r="246" spans="2:52" x14ac:dyDescent="0.2">
      <c r="B246" s="89" t="s">
        <v>289</v>
      </c>
      <c r="C246" s="187">
        <v>97.133679999999998</v>
      </c>
      <c r="D246" s="181">
        <v>98.009249999999994</v>
      </c>
      <c r="E246" s="96">
        <v>99.38364</v>
      </c>
      <c r="F246" s="96">
        <v>100.2058</v>
      </c>
      <c r="G246" s="96">
        <v>98.84957</v>
      </c>
      <c r="H246" s="96">
        <v>99.182789999999997</v>
      </c>
      <c r="I246" s="96">
        <v>97.512550000000005</v>
      </c>
      <c r="J246" s="96">
        <v>97.674080000000004</v>
      </c>
      <c r="K246" s="96">
        <v>96.175420000000003</v>
      </c>
      <c r="L246" s="96">
        <v>98.358969999999999</v>
      </c>
      <c r="M246" s="96">
        <v>97.852199999999996</v>
      </c>
      <c r="N246" s="96">
        <v>98.957210000000003</v>
      </c>
      <c r="O246" s="108">
        <v>100.8477</v>
      </c>
      <c r="P246" s="181">
        <v>0.90140721529339374</v>
      </c>
      <c r="Q246" s="96">
        <v>1.4023064149557367</v>
      </c>
      <c r="R246" s="96">
        <v>0.82725889291235122</v>
      </c>
      <c r="S246" s="96">
        <v>-1.353444610990578</v>
      </c>
      <c r="T246" s="96">
        <v>0.33709807741196768</v>
      </c>
      <c r="U246" s="96">
        <v>-1.6840018313660994</v>
      </c>
      <c r="V246" s="96">
        <v>0.16565047268274602</v>
      </c>
      <c r="W246" s="96">
        <v>-1.5343477000244088</v>
      </c>
      <c r="X246" s="96">
        <v>2.2703825987970694</v>
      </c>
      <c r="Y246" s="96">
        <v>-0.51522499676440603</v>
      </c>
      <c r="Z246" s="96">
        <v>1.1292643394834323</v>
      </c>
      <c r="AA246" s="108">
        <v>1.9104115809247246</v>
      </c>
      <c r="AB246" s="89"/>
      <c r="AC246" s="191">
        <f t="shared" si="37"/>
        <v>4</v>
      </c>
      <c r="AD246" s="89">
        <f t="shared" si="36"/>
        <v>2</v>
      </c>
      <c r="AE246" s="89">
        <f t="shared" si="36"/>
        <v>2</v>
      </c>
      <c r="AF246" s="89">
        <f t="shared" si="36"/>
        <v>3</v>
      </c>
      <c r="AG246" s="89">
        <f t="shared" si="36"/>
        <v>2</v>
      </c>
      <c r="AH246" s="89">
        <f t="shared" si="36"/>
        <v>3</v>
      </c>
      <c r="AI246" s="89">
        <f t="shared" si="36"/>
        <v>3</v>
      </c>
      <c r="AJ246" s="89">
        <f t="shared" si="36"/>
        <v>4</v>
      </c>
      <c r="AK246" s="89">
        <f t="shared" si="36"/>
        <v>3</v>
      </c>
      <c r="AL246" s="89">
        <f t="shared" si="36"/>
        <v>4</v>
      </c>
      <c r="AM246" s="89">
        <f t="shared" si="36"/>
        <v>2</v>
      </c>
      <c r="AN246" s="189">
        <f t="shared" si="36"/>
        <v>2</v>
      </c>
      <c r="AO246" s="191">
        <f t="shared" si="36"/>
        <v>5</v>
      </c>
      <c r="AP246" s="89">
        <f t="shared" si="36"/>
        <v>2</v>
      </c>
      <c r="AQ246" s="89">
        <f t="shared" si="36"/>
        <v>2</v>
      </c>
      <c r="AR246" s="89">
        <f t="shared" si="36"/>
        <v>10</v>
      </c>
      <c r="AS246" s="89">
        <f t="shared" si="36"/>
        <v>1</v>
      </c>
      <c r="AT246" s="89">
        <f t="shared" si="36"/>
        <v>8</v>
      </c>
      <c r="AU246" s="89">
        <f t="shared" si="36"/>
        <v>3</v>
      </c>
      <c r="AV246" s="89">
        <f t="shared" si="36"/>
        <v>10</v>
      </c>
      <c r="AW246" s="89">
        <f t="shared" si="36"/>
        <v>1</v>
      </c>
      <c r="AX246" s="89">
        <f t="shared" si="36"/>
        <v>9</v>
      </c>
      <c r="AY246" s="89">
        <f t="shared" si="36"/>
        <v>4</v>
      </c>
      <c r="AZ246" s="189">
        <f t="shared" si="36"/>
        <v>2</v>
      </c>
    </row>
    <row r="247" spans="2:52" x14ac:dyDescent="0.2">
      <c r="B247" s="89" t="s">
        <v>290</v>
      </c>
      <c r="C247" s="187">
        <v>91.514030000000005</v>
      </c>
      <c r="D247" s="181">
        <v>90.716279999999998</v>
      </c>
      <c r="E247" s="96">
        <v>91.569100000000006</v>
      </c>
      <c r="F247" s="96">
        <v>92.496859999999998</v>
      </c>
      <c r="G247" s="96">
        <v>91.761290000000002</v>
      </c>
      <c r="H247" s="96">
        <v>91.52225</v>
      </c>
      <c r="I247" s="96">
        <v>90.86797</v>
      </c>
      <c r="J247" s="96">
        <v>89.993499999999997</v>
      </c>
      <c r="K247" s="96">
        <v>89.019109999999998</v>
      </c>
      <c r="L247" s="96">
        <v>89.438389999999998</v>
      </c>
      <c r="M247" s="96">
        <v>89.082250000000002</v>
      </c>
      <c r="N247" s="96">
        <v>89.517319999999998</v>
      </c>
      <c r="O247" s="108">
        <v>90.297929999999994</v>
      </c>
      <c r="P247" s="181">
        <v>-0.87172425911087925</v>
      </c>
      <c r="Q247" s="96">
        <v>0.94009586812864065</v>
      </c>
      <c r="R247" s="96">
        <v>1.0131802103547944</v>
      </c>
      <c r="S247" s="96">
        <v>-0.79523780591037974</v>
      </c>
      <c r="T247" s="96">
        <v>-0.26050200471244772</v>
      </c>
      <c r="U247" s="96">
        <v>-0.71488627082485401</v>
      </c>
      <c r="V247" s="96">
        <v>-0.9623523008162308</v>
      </c>
      <c r="W247" s="96">
        <v>-1.0827337529932712</v>
      </c>
      <c r="X247" s="96">
        <v>0.47099999090083083</v>
      </c>
      <c r="Y247" s="96">
        <v>-0.39819589775709996</v>
      </c>
      <c r="Z247" s="96">
        <v>0.48839134619971553</v>
      </c>
      <c r="AA247" s="108">
        <v>0.87202119098292474</v>
      </c>
      <c r="AB247" s="89"/>
      <c r="AC247" s="191">
        <f t="shared" si="37"/>
        <v>9</v>
      </c>
      <c r="AD247" s="89">
        <f t="shared" si="36"/>
        <v>9</v>
      </c>
      <c r="AE247" s="89">
        <f t="shared" si="36"/>
        <v>9</v>
      </c>
      <c r="AF247" s="89">
        <f t="shared" si="36"/>
        <v>9</v>
      </c>
      <c r="AG247" s="89">
        <f t="shared" si="36"/>
        <v>8</v>
      </c>
      <c r="AH247" s="89">
        <f t="shared" si="36"/>
        <v>8</v>
      </c>
      <c r="AI247" s="89">
        <f t="shared" si="36"/>
        <v>8</v>
      </c>
      <c r="AJ247" s="89">
        <f t="shared" si="36"/>
        <v>9</v>
      </c>
      <c r="AK247" s="89">
        <f t="shared" si="36"/>
        <v>9</v>
      </c>
      <c r="AL247" s="89">
        <f t="shared" si="36"/>
        <v>9</v>
      </c>
      <c r="AM247" s="89">
        <f t="shared" si="36"/>
        <v>9</v>
      </c>
      <c r="AN247" s="189">
        <f t="shared" si="36"/>
        <v>9</v>
      </c>
      <c r="AO247" s="191">
        <f t="shared" si="36"/>
        <v>9</v>
      </c>
      <c r="AP247" s="89">
        <f t="shared" si="36"/>
        <v>3</v>
      </c>
      <c r="AQ247" s="89">
        <f t="shared" si="36"/>
        <v>1</v>
      </c>
      <c r="AR247" s="89">
        <f t="shared" si="36"/>
        <v>7</v>
      </c>
      <c r="AS247" s="89">
        <f t="shared" si="36"/>
        <v>4</v>
      </c>
      <c r="AT247" s="89">
        <f t="shared" si="36"/>
        <v>3</v>
      </c>
      <c r="AU247" s="89">
        <f t="shared" si="36"/>
        <v>10</v>
      </c>
      <c r="AV247" s="89">
        <f t="shared" si="36"/>
        <v>9</v>
      </c>
      <c r="AW247" s="89">
        <f t="shared" si="36"/>
        <v>8</v>
      </c>
      <c r="AX247" s="89">
        <f t="shared" si="36"/>
        <v>7</v>
      </c>
      <c r="AY247" s="89">
        <f t="shared" si="36"/>
        <v>7</v>
      </c>
      <c r="AZ247" s="189">
        <f t="shared" si="36"/>
        <v>5</v>
      </c>
    </row>
    <row r="248" spans="2:52" x14ac:dyDescent="0.2">
      <c r="B248" s="89" t="s">
        <v>291</v>
      </c>
      <c r="C248" s="187">
        <v>94.080870000000004</v>
      </c>
      <c r="D248" s="181">
        <v>94.643420000000006</v>
      </c>
      <c r="E248" s="96">
        <v>95.241200000000006</v>
      </c>
      <c r="F248" s="96">
        <v>95.581739999999996</v>
      </c>
      <c r="G248" s="96">
        <v>94.69238</v>
      </c>
      <c r="H248" s="96">
        <v>92.81617</v>
      </c>
      <c r="I248" s="96">
        <v>91.857029999999995</v>
      </c>
      <c r="J248" s="96">
        <v>92.163330000000002</v>
      </c>
      <c r="K248" s="96">
        <v>91.857669999999999</v>
      </c>
      <c r="L248" s="96">
        <v>93.481219999999993</v>
      </c>
      <c r="M248" s="96">
        <v>93.604470000000006</v>
      </c>
      <c r="N248" s="96">
        <v>95.280510000000007</v>
      </c>
      <c r="O248" s="108">
        <v>95.631889999999999</v>
      </c>
      <c r="P248" s="181">
        <v>0.5979430249741543</v>
      </c>
      <c r="Q248" s="96">
        <v>0.63161284746472623</v>
      </c>
      <c r="R248" s="96">
        <v>0.35755534369578507</v>
      </c>
      <c r="S248" s="96">
        <v>-0.93047061080913196</v>
      </c>
      <c r="T248" s="96">
        <v>-1.9813737916398344</v>
      </c>
      <c r="U248" s="96">
        <v>-1.0333759731736452</v>
      </c>
      <c r="V248" s="96">
        <v>0.33345297578204669</v>
      </c>
      <c r="W248" s="96">
        <v>-0.33165034292923568</v>
      </c>
      <c r="X248" s="96">
        <v>1.767462640844248</v>
      </c>
      <c r="Y248" s="96">
        <v>0.13184466355917582</v>
      </c>
      <c r="Z248" s="96">
        <v>1.7905555151372581</v>
      </c>
      <c r="AA248" s="108">
        <v>0.36878475986326248</v>
      </c>
      <c r="AB248" s="89"/>
      <c r="AC248" s="191">
        <f t="shared" si="37"/>
        <v>7</v>
      </c>
      <c r="AD248" s="89">
        <f t="shared" si="36"/>
        <v>7</v>
      </c>
      <c r="AE248" s="89">
        <f t="shared" si="36"/>
        <v>7</v>
      </c>
      <c r="AF248" s="89">
        <f t="shared" si="36"/>
        <v>7</v>
      </c>
      <c r="AG248" s="89">
        <f t="shared" si="36"/>
        <v>7</v>
      </c>
      <c r="AH248" s="89">
        <f t="shared" si="36"/>
        <v>7</v>
      </c>
      <c r="AI248" s="89">
        <f t="shared" si="36"/>
        <v>7</v>
      </c>
      <c r="AJ248" s="89">
        <f t="shared" si="36"/>
        <v>7</v>
      </c>
      <c r="AK248" s="89">
        <f t="shared" si="36"/>
        <v>7</v>
      </c>
      <c r="AL248" s="89">
        <f t="shared" si="36"/>
        <v>7</v>
      </c>
      <c r="AM248" s="89">
        <f t="shared" si="36"/>
        <v>7</v>
      </c>
      <c r="AN248" s="189">
        <f t="shared" si="36"/>
        <v>7</v>
      </c>
      <c r="AO248" s="191">
        <f t="shared" si="36"/>
        <v>6</v>
      </c>
      <c r="AP248" s="89">
        <f t="shared" si="36"/>
        <v>7</v>
      </c>
      <c r="AQ248" s="89">
        <f t="shared" si="36"/>
        <v>3</v>
      </c>
      <c r="AR248" s="89">
        <f t="shared" si="36"/>
        <v>8</v>
      </c>
      <c r="AS248" s="89">
        <f t="shared" si="36"/>
        <v>9</v>
      </c>
      <c r="AT248" s="89">
        <f t="shared" si="36"/>
        <v>4</v>
      </c>
      <c r="AU248" s="89">
        <f t="shared" si="36"/>
        <v>1</v>
      </c>
      <c r="AV248" s="89">
        <f t="shared" si="36"/>
        <v>7</v>
      </c>
      <c r="AW248" s="89">
        <f t="shared" si="36"/>
        <v>3</v>
      </c>
      <c r="AX248" s="89">
        <f t="shared" si="36"/>
        <v>4</v>
      </c>
      <c r="AY248" s="89">
        <f t="shared" si="36"/>
        <v>2</v>
      </c>
      <c r="AZ248" s="189">
        <f t="shared" si="36"/>
        <v>7</v>
      </c>
    </row>
    <row r="249" spans="2:52" x14ac:dyDescent="0.2">
      <c r="B249" s="89" t="s">
        <v>292</v>
      </c>
      <c r="C249" s="187">
        <v>105.5959</v>
      </c>
      <c r="D249" s="181">
        <v>104.9423</v>
      </c>
      <c r="E249" s="96">
        <v>104.6896</v>
      </c>
      <c r="F249" s="96">
        <v>104.43819999999999</v>
      </c>
      <c r="G249" s="96">
        <v>103.22110000000001</v>
      </c>
      <c r="H249" s="96">
        <v>102.33759999999999</v>
      </c>
      <c r="I249" s="96">
        <v>100.6951</v>
      </c>
      <c r="J249" s="96">
        <v>100.9406</v>
      </c>
      <c r="K249" s="96">
        <v>101.2179</v>
      </c>
      <c r="L249" s="96">
        <v>101.5813</v>
      </c>
      <c r="M249" s="96">
        <v>101.71769999999999</v>
      </c>
      <c r="N249" s="96">
        <v>102.3215</v>
      </c>
      <c r="O249" s="108">
        <v>101.9727</v>
      </c>
      <c r="P249" s="181">
        <v>-0.61896342566330442</v>
      </c>
      <c r="Q249" s="96">
        <v>-0.2407989914457796</v>
      </c>
      <c r="R249" s="96">
        <v>-0.24013846647613882</v>
      </c>
      <c r="S249" s="96">
        <v>-1.1653781853766036</v>
      </c>
      <c r="T249" s="96">
        <v>-0.85592965004249333</v>
      </c>
      <c r="U249" s="96">
        <v>-1.6049819421209781</v>
      </c>
      <c r="V249" s="96">
        <v>0.24380530929509672</v>
      </c>
      <c r="W249" s="96">
        <v>0.2747160211054786</v>
      </c>
      <c r="X249" s="96">
        <v>0.35902740523168197</v>
      </c>
      <c r="Y249" s="96">
        <v>0.13427668281464675</v>
      </c>
      <c r="Z249" s="96">
        <v>0.59360366976446266</v>
      </c>
      <c r="AA249" s="108">
        <v>-0.34088632398860169</v>
      </c>
      <c r="AB249" s="89"/>
      <c r="AC249" s="191">
        <f t="shared" si="37"/>
        <v>1</v>
      </c>
      <c r="AD249" s="89">
        <f t="shared" si="36"/>
        <v>1</v>
      </c>
      <c r="AE249" s="89">
        <f t="shared" si="36"/>
        <v>1</v>
      </c>
      <c r="AF249" s="89">
        <f t="shared" si="36"/>
        <v>1</v>
      </c>
      <c r="AG249" s="89">
        <f t="shared" si="36"/>
        <v>1</v>
      </c>
      <c r="AH249" s="89">
        <f t="shared" si="36"/>
        <v>1</v>
      </c>
      <c r="AI249" s="89">
        <f t="shared" si="36"/>
        <v>1</v>
      </c>
      <c r="AJ249" s="89">
        <f t="shared" si="36"/>
        <v>1</v>
      </c>
      <c r="AK249" s="89">
        <f t="shared" si="36"/>
        <v>1</v>
      </c>
      <c r="AL249" s="89">
        <f t="shared" si="36"/>
        <v>1</v>
      </c>
      <c r="AM249" s="89">
        <f t="shared" si="36"/>
        <v>1</v>
      </c>
      <c r="AN249" s="189">
        <f t="shared" si="36"/>
        <v>1</v>
      </c>
      <c r="AO249" s="191">
        <f t="shared" si="36"/>
        <v>8</v>
      </c>
      <c r="AP249" s="89">
        <f t="shared" si="36"/>
        <v>9</v>
      </c>
      <c r="AQ249" s="89">
        <f t="shared" si="36"/>
        <v>8</v>
      </c>
      <c r="AR249" s="89">
        <f t="shared" si="36"/>
        <v>9</v>
      </c>
      <c r="AS249" s="89">
        <f t="shared" si="36"/>
        <v>6</v>
      </c>
      <c r="AT249" s="89">
        <f t="shared" si="36"/>
        <v>6</v>
      </c>
      <c r="AU249" s="89">
        <f t="shared" si="36"/>
        <v>2</v>
      </c>
      <c r="AV249" s="89">
        <f t="shared" si="36"/>
        <v>4</v>
      </c>
      <c r="AW249" s="89">
        <f t="shared" si="36"/>
        <v>9</v>
      </c>
      <c r="AX249" s="89">
        <f t="shared" si="36"/>
        <v>3</v>
      </c>
      <c r="AY249" s="89">
        <f t="shared" si="36"/>
        <v>6</v>
      </c>
      <c r="AZ249" s="189">
        <f t="shared" si="36"/>
        <v>10</v>
      </c>
    </row>
    <row r="250" spans="2:52" x14ac:dyDescent="0.2">
      <c r="B250" s="89" t="s">
        <v>293</v>
      </c>
      <c r="C250" s="187">
        <v>84.409909999999996</v>
      </c>
      <c r="D250" s="181">
        <v>83.554050000000004</v>
      </c>
      <c r="E250" s="96">
        <v>84.124080000000006</v>
      </c>
      <c r="F250" s="96">
        <v>84.148030000000006</v>
      </c>
      <c r="G250" s="96">
        <v>84.654889999999995</v>
      </c>
      <c r="H250" s="96">
        <v>84.100560000000002</v>
      </c>
      <c r="I250" s="96">
        <v>83.573589999999996</v>
      </c>
      <c r="J250" s="96">
        <v>82.982900000000001</v>
      </c>
      <c r="K250" s="96">
        <v>83.019090000000006</v>
      </c>
      <c r="L250" s="96">
        <v>82.998189999999994</v>
      </c>
      <c r="M250" s="96">
        <v>82.506770000000003</v>
      </c>
      <c r="N250" s="96">
        <v>79.97072</v>
      </c>
      <c r="O250" s="108">
        <v>80.553889999999996</v>
      </c>
      <c r="P250" s="181">
        <v>-1.0139330796585291</v>
      </c>
      <c r="Q250" s="96">
        <v>0.68222904814309138</v>
      </c>
      <c r="R250" s="96">
        <v>2.8469850725261123E-2</v>
      </c>
      <c r="S250" s="96">
        <v>0.60234327529710319</v>
      </c>
      <c r="T250" s="96">
        <v>-0.65481155311877803</v>
      </c>
      <c r="U250" s="96">
        <v>-0.62659511422992387</v>
      </c>
      <c r="V250" s="96">
        <v>-0.70679026711667536</v>
      </c>
      <c r="W250" s="96">
        <v>4.3611394636732179E-2</v>
      </c>
      <c r="X250" s="96">
        <v>-2.5174932657069219E-2</v>
      </c>
      <c r="Y250" s="96">
        <v>-0.59208520089412908</v>
      </c>
      <c r="Z250" s="96">
        <v>-3.073747766395416</v>
      </c>
      <c r="AA250" s="108">
        <v>0.72922939795964759</v>
      </c>
      <c r="AB250" s="89"/>
      <c r="AC250" s="191">
        <f t="shared" si="37"/>
        <v>10</v>
      </c>
      <c r="AD250" s="89">
        <f t="shared" si="36"/>
        <v>10</v>
      </c>
      <c r="AE250" s="89">
        <f t="shared" si="36"/>
        <v>10</v>
      </c>
      <c r="AF250" s="89">
        <f t="shared" si="36"/>
        <v>10</v>
      </c>
      <c r="AG250" s="89">
        <f t="shared" si="36"/>
        <v>10</v>
      </c>
      <c r="AH250" s="89">
        <f t="shared" si="36"/>
        <v>10</v>
      </c>
      <c r="AI250" s="89">
        <f t="shared" si="36"/>
        <v>10</v>
      </c>
      <c r="AJ250" s="89">
        <f t="shared" si="36"/>
        <v>10</v>
      </c>
      <c r="AK250" s="89">
        <f t="shared" si="36"/>
        <v>10</v>
      </c>
      <c r="AL250" s="89">
        <f t="shared" si="36"/>
        <v>10</v>
      </c>
      <c r="AM250" s="89">
        <f t="shared" si="36"/>
        <v>10</v>
      </c>
      <c r="AN250" s="189">
        <f t="shared" si="36"/>
        <v>10</v>
      </c>
      <c r="AO250" s="191">
        <f t="shared" si="36"/>
        <v>10</v>
      </c>
      <c r="AP250" s="89">
        <f t="shared" si="36"/>
        <v>5</v>
      </c>
      <c r="AQ250" s="89">
        <f t="shared" si="36"/>
        <v>5</v>
      </c>
      <c r="AR250" s="89">
        <f t="shared" si="36"/>
        <v>1</v>
      </c>
      <c r="AS250" s="89">
        <f t="shared" si="36"/>
        <v>5</v>
      </c>
      <c r="AT250" s="89">
        <f t="shared" si="36"/>
        <v>2</v>
      </c>
      <c r="AU250" s="89">
        <f t="shared" si="36"/>
        <v>9</v>
      </c>
      <c r="AV250" s="89">
        <f t="shared" si="36"/>
        <v>6</v>
      </c>
      <c r="AW250" s="89">
        <f t="shared" si="36"/>
        <v>10</v>
      </c>
      <c r="AX250" s="89">
        <f t="shared" si="36"/>
        <v>10</v>
      </c>
      <c r="AY250" s="89">
        <f t="shared" si="36"/>
        <v>10</v>
      </c>
      <c r="AZ250" s="189">
        <f t="shared" si="36"/>
        <v>6</v>
      </c>
    </row>
    <row r="251" spans="2:52" x14ac:dyDescent="0.2">
      <c r="B251" s="89" t="s">
        <v>294</v>
      </c>
      <c r="C251" s="187">
        <v>97.018039999999999</v>
      </c>
      <c r="D251" s="181">
        <v>98.301940000000002</v>
      </c>
      <c r="E251" s="96">
        <v>97.653989999999993</v>
      </c>
      <c r="F251" s="96">
        <v>97.755719999999997</v>
      </c>
      <c r="G251" s="96">
        <v>98.336039999999997</v>
      </c>
      <c r="H251" s="96">
        <v>98.583410000000001</v>
      </c>
      <c r="I251" s="96">
        <v>98.627300000000005</v>
      </c>
      <c r="J251" s="96">
        <v>98.783820000000006</v>
      </c>
      <c r="K251" s="96">
        <v>97.837109999999996</v>
      </c>
      <c r="L251" s="96">
        <v>98.648089999999996</v>
      </c>
      <c r="M251" s="96">
        <v>98.205590000000001</v>
      </c>
      <c r="N251" s="96">
        <v>97.544830000000005</v>
      </c>
      <c r="O251" s="108">
        <v>98.412899999999993</v>
      </c>
      <c r="P251" s="181">
        <v>1.3233621293524407</v>
      </c>
      <c r="Q251" s="96">
        <v>-0.65914263746982882</v>
      </c>
      <c r="R251" s="96">
        <v>0.10417393083478046</v>
      </c>
      <c r="S251" s="96">
        <v>0.59364301137570297</v>
      </c>
      <c r="T251" s="96">
        <v>0.25155578768476305</v>
      </c>
      <c r="U251" s="96">
        <v>4.4520675436165828E-2</v>
      </c>
      <c r="V251" s="96">
        <v>0.15869845367357763</v>
      </c>
      <c r="W251" s="96">
        <v>-0.95836544891664455</v>
      </c>
      <c r="X251" s="96">
        <v>0.82890837638192782</v>
      </c>
      <c r="Y251" s="96">
        <v>-0.4485641840607309</v>
      </c>
      <c r="Z251" s="96">
        <v>-0.67283338962679851</v>
      </c>
      <c r="AA251" s="108">
        <v>0.88991902492422081</v>
      </c>
      <c r="AB251" s="89"/>
      <c r="AC251" s="191">
        <f t="shared" si="37"/>
        <v>3</v>
      </c>
      <c r="AD251" s="89">
        <f t="shared" si="36"/>
        <v>5</v>
      </c>
      <c r="AE251" s="89">
        <f t="shared" si="36"/>
        <v>4</v>
      </c>
      <c r="AF251" s="89">
        <f t="shared" si="36"/>
        <v>4</v>
      </c>
      <c r="AG251" s="89">
        <f t="shared" si="36"/>
        <v>3</v>
      </c>
      <c r="AH251" s="89">
        <f t="shared" si="36"/>
        <v>2</v>
      </c>
      <c r="AI251" s="89">
        <f t="shared" si="36"/>
        <v>2</v>
      </c>
      <c r="AJ251" s="89">
        <f t="shared" si="36"/>
        <v>2</v>
      </c>
      <c r="AK251" s="89">
        <f t="shared" si="36"/>
        <v>2</v>
      </c>
      <c r="AL251" s="89">
        <f t="shared" si="36"/>
        <v>2</v>
      </c>
      <c r="AM251" s="89">
        <f t="shared" si="36"/>
        <v>5</v>
      </c>
      <c r="AN251" s="189">
        <f t="shared" si="36"/>
        <v>5</v>
      </c>
      <c r="AO251" s="191">
        <f t="shared" si="36"/>
        <v>3</v>
      </c>
      <c r="AP251" s="89">
        <f t="shared" si="36"/>
        <v>10</v>
      </c>
      <c r="AQ251" s="89">
        <f t="shared" si="36"/>
        <v>4</v>
      </c>
      <c r="AR251" s="89">
        <f t="shared" si="36"/>
        <v>2</v>
      </c>
      <c r="AS251" s="89">
        <f t="shared" si="36"/>
        <v>2</v>
      </c>
      <c r="AT251" s="89">
        <f t="shared" si="36"/>
        <v>1</v>
      </c>
      <c r="AU251" s="89">
        <f t="shared" si="36"/>
        <v>5</v>
      </c>
      <c r="AV251" s="89">
        <f t="shared" si="36"/>
        <v>8</v>
      </c>
      <c r="AW251" s="89">
        <f t="shared" si="36"/>
        <v>6</v>
      </c>
      <c r="AX251" s="89">
        <f t="shared" si="36"/>
        <v>8</v>
      </c>
      <c r="AY251" s="89">
        <f t="shared" si="36"/>
        <v>9</v>
      </c>
      <c r="AZ251" s="189">
        <f t="shared" si="36"/>
        <v>4</v>
      </c>
    </row>
    <row r="252" spans="2:52" x14ac:dyDescent="0.2">
      <c r="B252" s="48" t="s">
        <v>297</v>
      </c>
      <c r="C252" s="14"/>
      <c r="D252" s="10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11"/>
      <c r="P252" s="10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11"/>
      <c r="AC252" s="157"/>
      <c r="AN252" s="98"/>
      <c r="AO252" s="157"/>
      <c r="AZ252" s="98"/>
    </row>
    <row r="253" spans="2:52" x14ac:dyDescent="0.2">
      <c r="B253" s="90" t="s">
        <v>285</v>
      </c>
      <c r="C253" s="188">
        <v>101.0874</v>
      </c>
      <c r="D253" s="182">
        <v>101.04259999999999</v>
      </c>
      <c r="E253" s="97">
        <v>100.15049999999999</v>
      </c>
      <c r="F253" s="97">
        <v>99.372910000000005</v>
      </c>
      <c r="G253" s="97">
        <v>99.709119999999999</v>
      </c>
      <c r="H253" s="97">
        <v>98.769229999999993</v>
      </c>
      <c r="I253" s="97">
        <v>97.771940000000001</v>
      </c>
      <c r="J253" s="97">
        <v>98.008870000000002</v>
      </c>
      <c r="K253" s="97">
        <v>98.611949999999993</v>
      </c>
      <c r="L253" s="97">
        <v>99.031570000000002</v>
      </c>
      <c r="M253" s="97">
        <v>99.934820000000002</v>
      </c>
      <c r="N253" s="97">
        <v>99.985569999999996</v>
      </c>
      <c r="O253" s="111">
        <v>99.504999999999995</v>
      </c>
      <c r="P253" s="182">
        <v>-4.431808514217328E-2</v>
      </c>
      <c r="Q253" s="97">
        <v>-0.88289493738284563</v>
      </c>
      <c r="R253" s="97">
        <v>-0.77642148566406499</v>
      </c>
      <c r="S253" s="97">
        <v>0.33833164390576276</v>
      </c>
      <c r="T253" s="97">
        <v>-0.94263192775144899</v>
      </c>
      <c r="U253" s="97">
        <v>-1.0097172975834605</v>
      </c>
      <c r="V253" s="97">
        <v>0.24232924088445107</v>
      </c>
      <c r="W253" s="97">
        <v>0.61533206127158835</v>
      </c>
      <c r="X253" s="97">
        <v>0.42552652087298654</v>
      </c>
      <c r="Y253" s="97">
        <v>0.91208288427619588</v>
      </c>
      <c r="Z253" s="97">
        <v>5.0783100424850541E-2</v>
      </c>
      <c r="AA253" s="111">
        <v>-0.48063935625910836</v>
      </c>
      <c r="AB253" s="90"/>
      <c r="AC253" s="192">
        <f>_xlfn.RANK.AVG(D253,D$253:D$262,)</f>
        <v>8</v>
      </c>
      <c r="AD253" s="90">
        <f t="shared" ref="AD253:AZ262" si="38">_xlfn.RANK.AVG(E253,E$253:E$262,)</f>
        <v>8</v>
      </c>
      <c r="AE253" s="90">
        <f t="shared" si="38"/>
        <v>8</v>
      </c>
      <c r="AF253" s="90">
        <f t="shared" si="38"/>
        <v>8</v>
      </c>
      <c r="AG253" s="90">
        <f t="shared" si="38"/>
        <v>9</v>
      </c>
      <c r="AH253" s="90">
        <f t="shared" si="38"/>
        <v>9</v>
      </c>
      <c r="AI253" s="90">
        <f t="shared" si="38"/>
        <v>9</v>
      </c>
      <c r="AJ253" s="90">
        <f t="shared" si="38"/>
        <v>8</v>
      </c>
      <c r="AK253" s="90">
        <f t="shared" si="38"/>
        <v>8</v>
      </c>
      <c r="AL253" s="90">
        <f t="shared" si="38"/>
        <v>8</v>
      </c>
      <c r="AM253" s="90">
        <f t="shared" si="38"/>
        <v>8</v>
      </c>
      <c r="AN253" s="190">
        <f t="shared" si="38"/>
        <v>8</v>
      </c>
      <c r="AO253" s="192">
        <f t="shared" si="38"/>
        <v>6</v>
      </c>
      <c r="AP253" s="90">
        <f t="shared" si="38"/>
        <v>9</v>
      </c>
      <c r="AQ253" s="90">
        <f t="shared" si="38"/>
        <v>10</v>
      </c>
      <c r="AR253" s="90">
        <f t="shared" si="38"/>
        <v>4</v>
      </c>
      <c r="AS253" s="90">
        <f t="shared" si="38"/>
        <v>9</v>
      </c>
      <c r="AT253" s="90">
        <f t="shared" si="38"/>
        <v>8</v>
      </c>
      <c r="AU253" s="90">
        <f t="shared" si="38"/>
        <v>6</v>
      </c>
      <c r="AV253" s="90">
        <f t="shared" si="38"/>
        <v>2</v>
      </c>
      <c r="AW253" s="90">
        <f t="shared" si="38"/>
        <v>6</v>
      </c>
      <c r="AX253" s="90">
        <f t="shared" si="38"/>
        <v>1</v>
      </c>
      <c r="AY253" s="90">
        <f t="shared" si="38"/>
        <v>8</v>
      </c>
      <c r="AZ253" s="190">
        <f t="shared" si="38"/>
        <v>10</v>
      </c>
    </row>
    <row r="254" spans="2:52" x14ac:dyDescent="0.2">
      <c r="B254" s="90" t="s">
        <v>286</v>
      </c>
      <c r="C254" s="188">
        <v>105.4687</v>
      </c>
      <c r="D254" s="182">
        <v>106.3502</v>
      </c>
      <c r="E254" s="97">
        <v>106.8593</v>
      </c>
      <c r="F254" s="97">
        <v>106.4114</v>
      </c>
      <c r="G254" s="97">
        <v>107.6118</v>
      </c>
      <c r="H254" s="97">
        <v>107.5448</v>
      </c>
      <c r="I254" s="97">
        <v>106.78870000000001</v>
      </c>
      <c r="J254" s="97">
        <v>107.1382</v>
      </c>
      <c r="K254" s="97">
        <v>107.0389</v>
      </c>
      <c r="L254" s="97">
        <v>106.64870000000001</v>
      </c>
      <c r="M254" s="97">
        <v>107.4066</v>
      </c>
      <c r="N254" s="97">
        <v>108.1146</v>
      </c>
      <c r="O254" s="111">
        <v>108.0153</v>
      </c>
      <c r="P254" s="182">
        <v>0.83579298882038233</v>
      </c>
      <c r="Q254" s="97">
        <v>0.4787014975054148</v>
      </c>
      <c r="R254" s="97">
        <v>-0.41914929257444522</v>
      </c>
      <c r="S254" s="97">
        <v>1.1280746235835653</v>
      </c>
      <c r="T254" s="97">
        <v>-6.2260830132018309E-2</v>
      </c>
      <c r="U254" s="97">
        <v>-0.70305584277435018</v>
      </c>
      <c r="V254" s="97">
        <v>0.32728181914377824</v>
      </c>
      <c r="W254" s="97">
        <v>-9.2684028665778878E-2</v>
      </c>
      <c r="X254" s="97">
        <v>-0.36454036803441836</v>
      </c>
      <c r="Y254" s="97">
        <v>0.71065095026942871</v>
      </c>
      <c r="Z254" s="97">
        <v>0.65917736898849644</v>
      </c>
      <c r="AA254" s="111">
        <v>-9.1846984588575001E-2</v>
      </c>
      <c r="AB254" s="90"/>
      <c r="AC254" s="192">
        <f t="shared" ref="AC254:AC262" si="39">_xlfn.RANK.AVG(D254,D$253:D$262,)</f>
        <v>5</v>
      </c>
      <c r="AD254" s="90">
        <f t="shared" si="38"/>
        <v>5</v>
      </c>
      <c r="AE254" s="90">
        <f t="shared" si="38"/>
        <v>6</v>
      </c>
      <c r="AF254" s="90">
        <f t="shared" si="38"/>
        <v>5</v>
      </c>
      <c r="AG254" s="90">
        <f t="shared" si="38"/>
        <v>5</v>
      </c>
      <c r="AH254" s="90">
        <f t="shared" si="38"/>
        <v>4</v>
      </c>
      <c r="AI254" s="90">
        <f t="shared" si="38"/>
        <v>5</v>
      </c>
      <c r="AJ254" s="90">
        <f t="shared" si="38"/>
        <v>5</v>
      </c>
      <c r="AK254" s="90">
        <f t="shared" si="38"/>
        <v>6</v>
      </c>
      <c r="AL254" s="90">
        <f t="shared" si="38"/>
        <v>5</v>
      </c>
      <c r="AM254" s="90">
        <f t="shared" si="38"/>
        <v>4</v>
      </c>
      <c r="AN254" s="190">
        <f t="shared" si="38"/>
        <v>6</v>
      </c>
      <c r="AO254" s="192">
        <f t="shared" si="38"/>
        <v>4</v>
      </c>
      <c r="AP254" s="90">
        <f t="shared" si="38"/>
        <v>4</v>
      </c>
      <c r="AQ254" s="90">
        <f t="shared" si="38"/>
        <v>9</v>
      </c>
      <c r="AR254" s="90">
        <f t="shared" si="38"/>
        <v>1</v>
      </c>
      <c r="AS254" s="90">
        <f t="shared" si="38"/>
        <v>6</v>
      </c>
      <c r="AT254" s="90">
        <f t="shared" si="38"/>
        <v>6</v>
      </c>
      <c r="AU254" s="90">
        <f t="shared" si="38"/>
        <v>5</v>
      </c>
      <c r="AV254" s="90">
        <f t="shared" si="38"/>
        <v>6</v>
      </c>
      <c r="AW254" s="90">
        <f t="shared" si="38"/>
        <v>9</v>
      </c>
      <c r="AX254" s="90">
        <f t="shared" si="38"/>
        <v>2</v>
      </c>
      <c r="AY254" s="90">
        <f t="shared" si="38"/>
        <v>5</v>
      </c>
      <c r="AZ254" s="190">
        <f t="shared" si="38"/>
        <v>8</v>
      </c>
    </row>
    <row r="255" spans="2:52" x14ac:dyDescent="0.2">
      <c r="B255" s="90" t="s">
        <v>287</v>
      </c>
      <c r="C255" s="188">
        <v>108.5249</v>
      </c>
      <c r="D255" s="182">
        <v>109.9541</v>
      </c>
      <c r="E255" s="97">
        <v>109.879</v>
      </c>
      <c r="F255" s="97">
        <v>109.60039999999999</v>
      </c>
      <c r="G255" s="97">
        <v>109.8806</v>
      </c>
      <c r="H255" s="97">
        <v>109.3554</v>
      </c>
      <c r="I255" s="97">
        <v>108.6165</v>
      </c>
      <c r="J255" s="97">
        <v>109.6288</v>
      </c>
      <c r="K255" s="97">
        <v>110.184</v>
      </c>
      <c r="L255" s="97">
        <v>110.7188</v>
      </c>
      <c r="M255" s="97">
        <v>111.09180000000001</v>
      </c>
      <c r="N255" s="97">
        <v>112.42310000000001</v>
      </c>
      <c r="O255" s="111">
        <v>113.07380000000001</v>
      </c>
      <c r="P255" s="182">
        <v>1.316932796067994</v>
      </c>
      <c r="Q255" s="97">
        <v>-6.8301227512200052E-2</v>
      </c>
      <c r="R255" s="97">
        <v>-0.25355163407021497</v>
      </c>
      <c r="S255" s="97">
        <v>0.25565600125547699</v>
      </c>
      <c r="T255" s="97">
        <v>-0.4779733638149028</v>
      </c>
      <c r="U255" s="97">
        <v>-0.67568679735980208</v>
      </c>
      <c r="V255" s="97">
        <v>0.93199467852489826</v>
      </c>
      <c r="W255" s="97">
        <v>0.50643626492308524</v>
      </c>
      <c r="X255" s="97">
        <v>0.48536992666812262</v>
      </c>
      <c r="Y255" s="97">
        <v>0.33688948940921021</v>
      </c>
      <c r="Z255" s="97">
        <v>1.1983782781447403</v>
      </c>
      <c r="AA255" s="111">
        <v>0.57879563897455277</v>
      </c>
      <c r="AB255" s="90"/>
      <c r="AC255" s="192">
        <f t="shared" si="39"/>
        <v>2</v>
      </c>
      <c r="AD255" s="90">
        <f t="shared" si="38"/>
        <v>2</v>
      </c>
      <c r="AE255" s="90">
        <f t="shared" si="38"/>
        <v>2</v>
      </c>
      <c r="AF255" s="90">
        <f t="shared" si="38"/>
        <v>2</v>
      </c>
      <c r="AG255" s="90">
        <f t="shared" si="38"/>
        <v>3</v>
      </c>
      <c r="AH255" s="90">
        <f t="shared" si="38"/>
        <v>3</v>
      </c>
      <c r="AI255" s="90">
        <f t="shared" si="38"/>
        <v>2</v>
      </c>
      <c r="AJ255" s="90">
        <f t="shared" si="38"/>
        <v>2</v>
      </c>
      <c r="AK255" s="90">
        <f t="shared" si="38"/>
        <v>2</v>
      </c>
      <c r="AL255" s="90">
        <f t="shared" si="38"/>
        <v>1</v>
      </c>
      <c r="AM255" s="90">
        <f t="shared" si="38"/>
        <v>1</v>
      </c>
      <c r="AN255" s="190">
        <f t="shared" si="38"/>
        <v>2</v>
      </c>
      <c r="AO255" s="192">
        <f t="shared" si="38"/>
        <v>3</v>
      </c>
      <c r="AP255" s="90">
        <f t="shared" si="38"/>
        <v>7</v>
      </c>
      <c r="AQ255" s="90">
        <f t="shared" si="38"/>
        <v>7</v>
      </c>
      <c r="AR255" s="90">
        <f t="shared" si="38"/>
        <v>5</v>
      </c>
      <c r="AS255" s="90">
        <f t="shared" si="38"/>
        <v>8</v>
      </c>
      <c r="AT255" s="90">
        <f t="shared" si="38"/>
        <v>5</v>
      </c>
      <c r="AU255" s="90">
        <f t="shared" si="38"/>
        <v>3</v>
      </c>
      <c r="AV255" s="90">
        <f t="shared" si="38"/>
        <v>3</v>
      </c>
      <c r="AW255" s="90">
        <f t="shared" si="38"/>
        <v>5</v>
      </c>
      <c r="AX255" s="90">
        <f t="shared" si="38"/>
        <v>3</v>
      </c>
      <c r="AY255" s="90">
        <f t="shared" si="38"/>
        <v>4</v>
      </c>
      <c r="AZ255" s="190">
        <f t="shared" si="38"/>
        <v>6</v>
      </c>
    </row>
    <row r="256" spans="2:52" x14ac:dyDescent="0.2">
      <c r="B256" s="90" t="s">
        <v>288</v>
      </c>
      <c r="C256" s="188">
        <v>104.593</v>
      </c>
      <c r="D256" s="182">
        <v>107.3549</v>
      </c>
      <c r="E256" s="97">
        <v>108.4837</v>
      </c>
      <c r="F256" s="97">
        <v>108.67619999999999</v>
      </c>
      <c r="G256" s="97">
        <v>108.1752</v>
      </c>
      <c r="H256" s="97">
        <v>109.3605</v>
      </c>
      <c r="I256" s="97">
        <v>106.5641</v>
      </c>
      <c r="J256" s="97">
        <v>106.6998</v>
      </c>
      <c r="K256" s="97">
        <v>107.4211</v>
      </c>
      <c r="L256" s="97">
        <v>108.9614</v>
      </c>
      <c r="M256" s="97">
        <v>109.0059</v>
      </c>
      <c r="N256" s="97">
        <v>111.47880000000001</v>
      </c>
      <c r="O256" s="111">
        <v>114.41849999999999</v>
      </c>
      <c r="P256" s="182">
        <v>2.6406164848508</v>
      </c>
      <c r="Q256" s="97">
        <v>1.0514657458578958</v>
      </c>
      <c r="R256" s="97">
        <v>0.17744601262677753</v>
      </c>
      <c r="S256" s="97">
        <v>-0.46100250100757167</v>
      </c>
      <c r="T256" s="97">
        <v>1.0957224946198372</v>
      </c>
      <c r="U256" s="97">
        <v>-2.557047562876912</v>
      </c>
      <c r="V256" s="97">
        <v>0.127341196519278</v>
      </c>
      <c r="W256" s="97">
        <v>0.67600876477744054</v>
      </c>
      <c r="X256" s="97">
        <v>1.4338896175890976</v>
      </c>
      <c r="Y256" s="97">
        <v>4.0840150732277043E-2</v>
      </c>
      <c r="Z256" s="97">
        <v>2.2685928009401417</v>
      </c>
      <c r="AA256" s="111">
        <v>2.6370036275955497</v>
      </c>
      <c r="AB256" s="90"/>
      <c r="AC256" s="192">
        <f t="shared" si="39"/>
        <v>4</v>
      </c>
      <c r="AD256" s="90">
        <f t="shared" si="38"/>
        <v>3</v>
      </c>
      <c r="AE256" s="90">
        <f t="shared" si="38"/>
        <v>3</v>
      </c>
      <c r="AF256" s="90">
        <f t="shared" si="38"/>
        <v>4</v>
      </c>
      <c r="AG256" s="90">
        <f t="shared" si="38"/>
        <v>2</v>
      </c>
      <c r="AH256" s="90">
        <f t="shared" si="38"/>
        <v>5</v>
      </c>
      <c r="AI256" s="90">
        <f t="shared" si="38"/>
        <v>6</v>
      </c>
      <c r="AJ256" s="90">
        <f t="shared" si="38"/>
        <v>4</v>
      </c>
      <c r="AK256" s="90">
        <f t="shared" si="38"/>
        <v>3</v>
      </c>
      <c r="AL256" s="90">
        <f t="shared" si="38"/>
        <v>3</v>
      </c>
      <c r="AM256" s="90">
        <f t="shared" si="38"/>
        <v>2</v>
      </c>
      <c r="AN256" s="190">
        <f t="shared" si="38"/>
        <v>1</v>
      </c>
      <c r="AO256" s="192">
        <f t="shared" si="38"/>
        <v>1</v>
      </c>
      <c r="AP256" s="90">
        <f t="shared" si="38"/>
        <v>1</v>
      </c>
      <c r="AQ256" s="90">
        <f t="shared" si="38"/>
        <v>5</v>
      </c>
      <c r="AR256" s="90">
        <f t="shared" si="38"/>
        <v>7</v>
      </c>
      <c r="AS256" s="90">
        <f t="shared" si="38"/>
        <v>1</v>
      </c>
      <c r="AT256" s="90">
        <f t="shared" si="38"/>
        <v>10</v>
      </c>
      <c r="AU256" s="90">
        <f t="shared" si="38"/>
        <v>8</v>
      </c>
      <c r="AV256" s="90">
        <f t="shared" si="38"/>
        <v>1</v>
      </c>
      <c r="AW256" s="90">
        <f t="shared" si="38"/>
        <v>1</v>
      </c>
      <c r="AX256" s="90">
        <f t="shared" si="38"/>
        <v>4</v>
      </c>
      <c r="AY256" s="90">
        <f t="shared" si="38"/>
        <v>1</v>
      </c>
      <c r="AZ256" s="190">
        <f t="shared" si="38"/>
        <v>1</v>
      </c>
    </row>
    <row r="257" spans="2:52" x14ac:dyDescent="0.2">
      <c r="B257" s="90" t="s">
        <v>289</v>
      </c>
      <c r="C257" s="188">
        <v>104.7341</v>
      </c>
      <c r="D257" s="182">
        <v>105.2454</v>
      </c>
      <c r="E257" s="97">
        <v>105.9606</v>
      </c>
      <c r="F257" s="97">
        <v>106.9316</v>
      </c>
      <c r="G257" s="97">
        <v>106.32470000000001</v>
      </c>
      <c r="H257" s="97">
        <v>107.41240000000001</v>
      </c>
      <c r="I257" s="97">
        <v>106.2165</v>
      </c>
      <c r="J257" s="97">
        <v>107.1887</v>
      </c>
      <c r="K257" s="97">
        <v>105.8801</v>
      </c>
      <c r="L257" s="97">
        <v>107.25230000000001</v>
      </c>
      <c r="M257" s="97">
        <v>106.28270000000001</v>
      </c>
      <c r="N257" s="97">
        <v>107.7107</v>
      </c>
      <c r="O257" s="111">
        <v>109.3313</v>
      </c>
      <c r="P257" s="182">
        <v>0.488188660617703</v>
      </c>
      <c r="Q257" s="97">
        <v>0.6795546408679104</v>
      </c>
      <c r="R257" s="97">
        <v>0.91637835195346529</v>
      </c>
      <c r="S257" s="97">
        <v>-0.56755907514709958</v>
      </c>
      <c r="T257" s="97">
        <v>1.0229984189938914</v>
      </c>
      <c r="U257" s="97">
        <v>-1.1133723853112014</v>
      </c>
      <c r="V257" s="97">
        <v>0.91530035352322936</v>
      </c>
      <c r="W257" s="97">
        <v>-1.2208376442666049</v>
      </c>
      <c r="X257" s="97">
        <v>1.2959942425441671</v>
      </c>
      <c r="Y257" s="97">
        <v>-0.90403655679178874</v>
      </c>
      <c r="Z257" s="97">
        <v>1.3435864914986138</v>
      </c>
      <c r="AA257" s="111">
        <v>1.504585895366009</v>
      </c>
      <c r="AB257" s="90"/>
      <c r="AC257" s="192">
        <f t="shared" si="39"/>
        <v>6</v>
      </c>
      <c r="AD257" s="90">
        <f t="shared" si="38"/>
        <v>6</v>
      </c>
      <c r="AE257" s="90">
        <f t="shared" si="38"/>
        <v>5</v>
      </c>
      <c r="AF257" s="90">
        <f t="shared" si="38"/>
        <v>6</v>
      </c>
      <c r="AG257" s="90">
        <f t="shared" si="38"/>
        <v>6</v>
      </c>
      <c r="AH257" s="90">
        <f t="shared" si="38"/>
        <v>6</v>
      </c>
      <c r="AI257" s="90">
        <f t="shared" si="38"/>
        <v>4</v>
      </c>
      <c r="AJ257" s="90">
        <f t="shared" si="38"/>
        <v>6</v>
      </c>
      <c r="AK257" s="90">
        <f t="shared" si="38"/>
        <v>5</v>
      </c>
      <c r="AL257" s="90">
        <f t="shared" si="38"/>
        <v>6</v>
      </c>
      <c r="AM257" s="90">
        <f t="shared" si="38"/>
        <v>5</v>
      </c>
      <c r="AN257" s="190">
        <f t="shared" si="38"/>
        <v>4</v>
      </c>
      <c r="AO257" s="192">
        <f t="shared" si="38"/>
        <v>5</v>
      </c>
      <c r="AP257" s="90">
        <f t="shared" si="38"/>
        <v>2</v>
      </c>
      <c r="AQ257" s="90">
        <f t="shared" si="38"/>
        <v>2</v>
      </c>
      <c r="AR257" s="90">
        <f t="shared" si="38"/>
        <v>8</v>
      </c>
      <c r="AS257" s="90">
        <f t="shared" si="38"/>
        <v>2</v>
      </c>
      <c r="AT257" s="90">
        <f t="shared" si="38"/>
        <v>9</v>
      </c>
      <c r="AU257" s="90">
        <f t="shared" si="38"/>
        <v>4</v>
      </c>
      <c r="AV257" s="90">
        <f t="shared" si="38"/>
        <v>10</v>
      </c>
      <c r="AW257" s="90">
        <f t="shared" si="38"/>
        <v>2</v>
      </c>
      <c r="AX257" s="90">
        <f t="shared" si="38"/>
        <v>9</v>
      </c>
      <c r="AY257" s="90">
        <f t="shared" si="38"/>
        <v>3</v>
      </c>
      <c r="AZ257" s="190">
        <f t="shared" si="38"/>
        <v>2</v>
      </c>
    </row>
    <row r="258" spans="2:52" x14ac:dyDescent="0.2">
      <c r="B258" s="90" t="s">
        <v>290</v>
      </c>
      <c r="C258" s="188">
        <v>98.480810000000005</v>
      </c>
      <c r="D258" s="182">
        <v>97.199020000000004</v>
      </c>
      <c r="E258" s="97">
        <v>97.669309999999996</v>
      </c>
      <c r="F258" s="97">
        <v>98.719220000000007</v>
      </c>
      <c r="G258" s="97">
        <v>98.458209999999994</v>
      </c>
      <c r="H258" s="97">
        <v>98.916759999999996</v>
      </c>
      <c r="I258" s="97">
        <v>98.612780000000001</v>
      </c>
      <c r="J258" s="97">
        <v>98.093220000000002</v>
      </c>
      <c r="K258" s="97">
        <v>97.107299999999995</v>
      </c>
      <c r="L258" s="97">
        <v>96.776380000000003</v>
      </c>
      <c r="M258" s="97">
        <v>96.407229999999998</v>
      </c>
      <c r="N258" s="97">
        <v>96.834760000000003</v>
      </c>
      <c r="O258" s="111">
        <v>97.529750000000007</v>
      </c>
      <c r="P258" s="182">
        <v>-1.3015632182554153</v>
      </c>
      <c r="Q258" s="97">
        <v>0.48384232680534378</v>
      </c>
      <c r="R258" s="97">
        <v>1.0749640803237079</v>
      </c>
      <c r="S258" s="97">
        <v>-0.2643963353843487</v>
      </c>
      <c r="T258" s="97">
        <v>0.46573058762697644</v>
      </c>
      <c r="U258" s="97">
        <v>-0.30730889285091395</v>
      </c>
      <c r="V258" s="97">
        <v>-0.52686882978047922</v>
      </c>
      <c r="W258" s="97">
        <v>-1.005084755093173</v>
      </c>
      <c r="X258" s="97">
        <v>-0.3407776758286884</v>
      </c>
      <c r="Y258" s="97">
        <v>-0.38144638185475088</v>
      </c>
      <c r="Z258" s="97">
        <v>0.44346259092809165</v>
      </c>
      <c r="AA258" s="111">
        <v>0.71770715391870055</v>
      </c>
      <c r="AB258" s="90"/>
      <c r="AC258" s="192">
        <f t="shared" si="39"/>
        <v>9</v>
      </c>
      <c r="AD258" s="90">
        <f t="shared" si="38"/>
        <v>9</v>
      </c>
      <c r="AE258" s="90">
        <f t="shared" si="38"/>
        <v>9</v>
      </c>
      <c r="AF258" s="90">
        <f t="shared" si="38"/>
        <v>9</v>
      </c>
      <c r="AG258" s="90">
        <f t="shared" si="38"/>
        <v>8</v>
      </c>
      <c r="AH258" s="90">
        <f t="shared" si="38"/>
        <v>8</v>
      </c>
      <c r="AI258" s="90">
        <f t="shared" si="38"/>
        <v>8</v>
      </c>
      <c r="AJ258" s="90">
        <f t="shared" si="38"/>
        <v>9</v>
      </c>
      <c r="AK258" s="90">
        <f t="shared" si="38"/>
        <v>9</v>
      </c>
      <c r="AL258" s="90">
        <f t="shared" si="38"/>
        <v>9</v>
      </c>
      <c r="AM258" s="90">
        <f t="shared" si="38"/>
        <v>9</v>
      </c>
      <c r="AN258" s="190">
        <f t="shared" si="38"/>
        <v>9</v>
      </c>
      <c r="AO258" s="192">
        <f t="shared" si="38"/>
        <v>10</v>
      </c>
      <c r="AP258" s="90">
        <f t="shared" si="38"/>
        <v>3</v>
      </c>
      <c r="AQ258" s="90">
        <f t="shared" si="38"/>
        <v>1</v>
      </c>
      <c r="AR258" s="90">
        <f t="shared" si="38"/>
        <v>6</v>
      </c>
      <c r="AS258" s="90">
        <f t="shared" si="38"/>
        <v>5</v>
      </c>
      <c r="AT258" s="90">
        <f t="shared" si="38"/>
        <v>2</v>
      </c>
      <c r="AU258" s="90">
        <f t="shared" si="38"/>
        <v>9</v>
      </c>
      <c r="AV258" s="90">
        <f t="shared" si="38"/>
        <v>9</v>
      </c>
      <c r="AW258" s="90">
        <f t="shared" si="38"/>
        <v>8</v>
      </c>
      <c r="AX258" s="90">
        <f t="shared" si="38"/>
        <v>7</v>
      </c>
      <c r="AY258" s="90">
        <f t="shared" si="38"/>
        <v>7</v>
      </c>
      <c r="AZ258" s="190">
        <f t="shared" si="38"/>
        <v>5</v>
      </c>
    </row>
    <row r="259" spans="2:52" x14ac:dyDescent="0.2">
      <c r="B259" s="90" t="s">
        <v>291</v>
      </c>
      <c r="C259" s="188">
        <v>103.8792</v>
      </c>
      <c r="D259" s="182">
        <v>103.57640000000001</v>
      </c>
      <c r="E259" s="97">
        <v>103.7597</v>
      </c>
      <c r="F259" s="97">
        <v>104.3717</v>
      </c>
      <c r="G259" s="97">
        <v>103.7174</v>
      </c>
      <c r="H259" s="97">
        <v>102.7029</v>
      </c>
      <c r="I259" s="97">
        <v>102.1245</v>
      </c>
      <c r="J259" s="97">
        <v>103.437</v>
      </c>
      <c r="K259" s="97">
        <v>102.9667</v>
      </c>
      <c r="L259" s="97">
        <v>103.97329999999999</v>
      </c>
      <c r="M259" s="97">
        <v>103.9669</v>
      </c>
      <c r="N259" s="97">
        <v>105.7227</v>
      </c>
      <c r="O259" s="111">
        <v>105.80549999999999</v>
      </c>
      <c r="P259" s="182">
        <v>-0.29149242581767154</v>
      </c>
      <c r="Q259" s="97">
        <v>0.17697081574566065</v>
      </c>
      <c r="R259" s="97">
        <v>0.58982437304657687</v>
      </c>
      <c r="S259" s="97">
        <v>-0.62689407186048163</v>
      </c>
      <c r="T259" s="97">
        <v>-0.97813867297097523</v>
      </c>
      <c r="U259" s="97">
        <v>-0.56317786547410253</v>
      </c>
      <c r="V259" s="97">
        <v>1.2851960107515827</v>
      </c>
      <c r="W259" s="97">
        <v>-0.45467289267863015</v>
      </c>
      <c r="X259" s="97">
        <v>0.97759761165502213</v>
      </c>
      <c r="Y259" s="97">
        <v>-6.1554264412106716E-3</v>
      </c>
      <c r="Z259" s="97">
        <v>1.688806725986836</v>
      </c>
      <c r="AA259" s="111">
        <v>7.8318090627643597E-2</v>
      </c>
      <c r="AB259" s="90"/>
      <c r="AC259" s="192">
        <f t="shared" si="39"/>
        <v>7</v>
      </c>
      <c r="AD259" s="90">
        <f t="shared" si="38"/>
        <v>7</v>
      </c>
      <c r="AE259" s="90">
        <f t="shared" si="38"/>
        <v>7</v>
      </c>
      <c r="AF259" s="90">
        <f t="shared" si="38"/>
        <v>7</v>
      </c>
      <c r="AG259" s="90">
        <f t="shared" si="38"/>
        <v>7</v>
      </c>
      <c r="AH259" s="90">
        <f t="shared" si="38"/>
        <v>7</v>
      </c>
      <c r="AI259" s="90">
        <f t="shared" si="38"/>
        <v>7</v>
      </c>
      <c r="AJ259" s="90">
        <f t="shared" si="38"/>
        <v>7</v>
      </c>
      <c r="AK259" s="90">
        <f t="shared" si="38"/>
        <v>7</v>
      </c>
      <c r="AL259" s="90">
        <f t="shared" si="38"/>
        <v>7</v>
      </c>
      <c r="AM259" s="90">
        <f t="shared" si="38"/>
        <v>7</v>
      </c>
      <c r="AN259" s="190">
        <f t="shared" si="38"/>
        <v>7</v>
      </c>
      <c r="AO259" s="192">
        <f t="shared" si="38"/>
        <v>7</v>
      </c>
      <c r="AP259" s="90">
        <f t="shared" si="38"/>
        <v>6</v>
      </c>
      <c r="AQ259" s="90">
        <f t="shared" si="38"/>
        <v>3</v>
      </c>
      <c r="AR259" s="90">
        <f t="shared" si="38"/>
        <v>10</v>
      </c>
      <c r="AS259" s="90">
        <f t="shared" si="38"/>
        <v>10</v>
      </c>
      <c r="AT259" s="90">
        <f t="shared" si="38"/>
        <v>4</v>
      </c>
      <c r="AU259" s="90">
        <f t="shared" si="38"/>
        <v>1</v>
      </c>
      <c r="AV259" s="90">
        <f t="shared" si="38"/>
        <v>7</v>
      </c>
      <c r="AW259" s="90">
        <f t="shared" si="38"/>
        <v>3</v>
      </c>
      <c r="AX259" s="90">
        <f t="shared" si="38"/>
        <v>5</v>
      </c>
      <c r="AY259" s="90">
        <f t="shared" si="38"/>
        <v>2</v>
      </c>
      <c r="AZ259" s="190">
        <f t="shared" si="38"/>
        <v>7</v>
      </c>
    </row>
    <row r="260" spans="2:52" x14ac:dyDescent="0.2">
      <c r="B260" s="90" t="s">
        <v>292</v>
      </c>
      <c r="C260" s="188">
        <v>113.2684</v>
      </c>
      <c r="D260" s="182">
        <v>112.08710000000001</v>
      </c>
      <c r="E260" s="97">
        <v>111.2248</v>
      </c>
      <c r="F260" s="97">
        <v>111.62909999999999</v>
      </c>
      <c r="G260" s="97">
        <v>110.9319</v>
      </c>
      <c r="H260" s="97">
        <v>110.54900000000001</v>
      </c>
      <c r="I260" s="97">
        <v>109.6983</v>
      </c>
      <c r="J260" s="97">
        <v>111.04559999999999</v>
      </c>
      <c r="K260" s="97">
        <v>111.3746</v>
      </c>
      <c r="L260" s="97">
        <v>110.96599999999999</v>
      </c>
      <c r="M260" s="97">
        <v>110.60509999999999</v>
      </c>
      <c r="N260" s="97">
        <v>111.1478</v>
      </c>
      <c r="O260" s="111">
        <v>110.6771</v>
      </c>
      <c r="P260" s="182">
        <v>-1.0429210618318907</v>
      </c>
      <c r="Q260" s="97">
        <v>-0.76931243648912739</v>
      </c>
      <c r="R260" s="97">
        <v>0.36349806877602131</v>
      </c>
      <c r="S260" s="97">
        <v>-0.6245683249260231</v>
      </c>
      <c r="T260" s="97">
        <v>-0.34516671940171606</v>
      </c>
      <c r="U260" s="97">
        <v>-0.76952301694271619</v>
      </c>
      <c r="V260" s="97">
        <v>1.2281867631494654</v>
      </c>
      <c r="W260" s="97">
        <v>0.29627468355343006</v>
      </c>
      <c r="X260" s="97">
        <v>-0.36687000447140278</v>
      </c>
      <c r="Y260" s="97">
        <v>-0.32523475659211015</v>
      </c>
      <c r="Z260" s="97">
        <v>0.49066453536049487</v>
      </c>
      <c r="AA260" s="111">
        <v>-0.42349016354800351</v>
      </c>
      <c r="AB260" s="90"/>
      <c r="AC260" s="192">
        <f t="shared" si="39"/>
        <v>1</v>
      </c>
      <c r="AD260" s="90">
        <f t="shared" si="38"/>
        <v>1</v>
      </c>
      <c r="AE260" s="90">
        <f t="shared" si="38"/>
        <v>1</v>
      </c>
      <c r="AF260" s="90">
        <f t="shared" si="38"/>
        <v>1</v>
      </c>
      <c r="AG260" s="90">
        <f t="shared" si="38"/>
        <v>1</v>
      </c>
      <c r="AH260" s="90">
        <f t="shared" si="38"/>
        <v>1</v>
      </c>
      <c r="AI260" s="90">
        <f t="shared" si="38"/>
        <v>1</v>
      </c>
      <c r="AJ260" s="90">
        <f t="shared" si="38"/>
        <v>1</v>
      </c>
      <c r="AK260" s="90">
        <f t="shared" si="38"/>
        <v>1</v>
      </c>
      <c r="AL260" s="90">
        <f t="shared" si="38"/>
        <v>2</v>
      </c>
      <c r="AM260" s="90">
        <f t="shared" si="38"/>
        <v>3</v>
      </c>
      <c r="AN260" s="190">
        <f t="shared" si="38"/>
        <v>3</v>
      </c>
      <c r="AO260" s="192">
        <f t="shared" si="38"/>
        <v>8</v>
      </c>
      <c r="AP260" s="90">
        <f t="shared" si="38"/>
        <v>8</v>
      </c>
      <c r="AQ260" s="90">
        <f t="shared" si="38"/>
        <v>4</v>
      </c>
      <c r="AR260" s="90">
        <f t="shared" si="38"/>
        <v>9</v>
      </c>
      <c r="AS260" s="90">
        <f t="shared" si="38"/>
        <v>7</v>
      </c>
      <c r="AT260" s="90">
        <f t="shared" si="38"/>
        <v>7</v>
      </c>
      <c r="AU260" s="90">
        <f t="shared" si="38"/>
        <v>2</v>
      </c>
      <c r="AV260" s="90">
        <f t="shared" si="38"/>
        <v>5</v>
      </c>
      <c r="AW260" s="90">
        <f t="shared" si="38"/>
        <v>10</v>
      </c>
      <c r="AX260" s="90">
        <f t="shared" si="38"/>
        <v>6</v>
      </c>
      <c r="AY260" s="90">
        <f t="shared" si="38"/>
        <v>6</v>
      </c>
      <c r="AZ260" s="190">
        <f t="shared" si="38"/>
        <v>9</v>
      </c>
    </row>
    <row r="261" spans="2:52" x14ac:dyDescent="0.2">
      <c r="B261" s="90" t="s">
        <v>293</v>
      </c>
      <c r="C261" s="188">
        <v>91.51773</v>
      </c>
      <c r="D261" s="182">
        <v>90.490719999999996</v>
      </c>
      <c r="E261" s="97">
        <v>90.860259999999997</v>
      </c>
      <c r="F261" s="97">
        <v>90.511499999999998</v>
      </c>
      <c r="G261" s="97">
        <v>91.271169999999998</v>
      </c>
      <c r="H261" s="97">
        <v>91.804609999999997</v>
      </c>
      <c r="I261" s="97">
        <v>91.522999999999996</v>
      </c>
      <c r="J261" s="97">
        <v>91.009510000000006</v>
      </c>
      <c r="K261" s="97">
        <v>91.454570000000004</v>
      </c>
      <c r="L261" s="97">
        <v>91.343029999999999</v>
      </c>
      <c r="M261" s="97">
        <v>90.289320000000004</v>
      </c>
      <c r="N261" s="97">
        <v>87.244839999999996</v>
      </c>
      <c r="O261" s="111">
        <v>88.420169999999999</v>
      </c>
      <c r="P261" s="182">
        <v>-1.122197851716825</v>
      </c>
      <c r="Q261" s="97">
        <v>0.40837336690436399</v>
      </c>
      <c r="R261" s="97">
        <v>-0.38384217698694528</v>
      </c>
      <c r="S261" s="97">
        <v>0.83930771227965495</v>
      </c>
      <c r="T261" s="97">
        <v>0.58445618698653568</v>
      </c>
      <c r="U261" s="97">
        <v>-0.30674930158736102</v>
      </c>
      <c r="V261" s="97">
        <v>-0.56105022781157765</v>
      </c>
      <c r="W261" s="97">
        <v>0.48902581719206928</v>
      </c>
      <c r="X261" s="97">
        <v>-0.12196219390677258</v>
      </c>
      <c r="Y261" s="97">
        <v>-1.1535746077177376</v>
      </c>
      <c r="Z261" s="97">
        <v>-3.3719159696850158</v>
      </c>
      <c r="AA261" s="111">
        <v>1.3471627663022849</v>
      </c>
      <c r="AB261" s="90"/>
      <c r="AC261" s="192">
        <f t="shared" si="39"/>
        <v>10</v>
      </c>
      <c r="AD261" s="90">
        <f t="shared" si="38"/>
        <v>10</v>
      </c>
      <c r="AE261" s="90">
        <f t="shared" si="38"/>
        <v>10</v>
      </c>
      <c r="AF261" s="90">
        <f t="shared" si="38"/>
        <v>10</v>
      </c>
      <c r="AG261" s="90">
        <f t="shared" si="38"/>
        <v>10</v>
      </c>
      <c r="AH261" s="90">
        <f t="shared" si="38"/>
        <v>10</v>
      </c>
      <c r="AI261" s="90">
        <f t="shared" si="38"/>
        <v>10</v>
      </c>
      <c r="AJ261" s="90">
        <f t="shared" si="38"/>
        <v>10</v>
      </c>
      <c r="AK261" s="90">
        <f t="shared" si="38"/>
        <v>10</v>
      </c>
      <c r="AL261" s="90">
        <f t="shared" si="38"/>
        <v>10</v>
      </c>
      <c r="AM261" s="90">
        <f t="shared" si="38"/>
        <v>10</v>
      </c>
      <c r="AN261" s="190">
        <f t="shared" si="38"/>
        <v>10</v>
      </c>
      <c r="AO261" s="192">
        <f t="shared" si="38"/>
        <v>9</v>
      </c>
      <c r="AP261" s="90">
        <f t="shared" si="38"/>
        <v>5</v>
      </c>
      <c r="AQ261" s="90">
        <f t="shared" si="38"/>
        <v>8</v>
      </c>
      <c r="AR261" s="90">
        <f t="shared" si="38"/>
        <v>2</v>
      </c>
      <c r="AS261" s="90">
        <f t="shared" si="38"/>
        <v>4</v>
      </c>
      <c r="AT261" s="90">
        <f t="shared" si="38"/>
        <v>1</v>
      </c>
      <c r="AU261" s="90">
        <f t="shared" si="38"/>
        <v>10</v>
      </c>
      <c r="AV261" s="90">
        <f t="shared" si="38"/>
        <v>4</v>
      </c>
      <c r="AW261" s="90">
        <f t="shared" si="38"/>
        <v>7</v>
      </c>
      <c r="AX261" s="90">
        <f t="shared" si="38"/>
        <v>10</v>
      </c>
      <c r="AY261" s="90">
        <f t="shared" si="38"/>
        <v>10</v>
      </c>
      <c r="AZ261" s="190">
        <f t="shared" si="38"/>
        <v>3</v>
      </c>
    </row>
    <row r="262" spans="2:52" x14ac:dyDescent="0.2">
      <c r="B262" s="90" t="s">
        <v>294</v>
      </c>
      <c r="C262" s="188">
        <v>107.3822</v>
      </c>
      <c r="D262" s="182">
        <v>109.0877</v>
      </c>
      <c r="E262" s="97">
        <v>107.97929999999999</v>
      </c>
      <c r="F262" s="97">
        <v>108.06480000000001</v>
      </c>
      <c r="G262" s="97">
        <v>108.4933</v>
      </c>
      <c r="H262" s="97">
        <v>109.2985</v>
      </c>
      <c r="I262" s="97">
        <v>108.78919999999999</v>
      </c>
      <c r="J262" s="97">
        <v>109.04219999999999</v>
      </c>
      <c r="K262" s="97">
        <v>108.223</v>
      </c>
      <c r="L262" s="97">
        <v>108.84699999999999</v>
      </c>
      <c r="M262" s="97">
        <v>108.26730000000001</v>
      </c>
      <c r="N262" s="97">
        <v>107.4366</v>
      </c>
      <c r="O262" s="111">
        <v>108.6396</v>
      </c>
      <c r="P262" s="182">
        <v>1.5882520566723357</v>
      </c>
      <c r="Q262" s="97">
        <v>-1.0160632225264654</v>
      </c>
      <c r="R262" s="97">
        <v>7.9181843186620346E-2</v>
      </c>
      <c r="S262" s="97">
        <v>0.39652134645138809</v>
      </c>
      <c r="T262" s="97">
        <v>0.74216564525182582</v>
      </c>
      <c r="U262" s="97">
        <v>-0.46597162815593102</v>
      </c>
      <c r="V262" s="97">
        <v>0.23255984969096211</v>
      </c>
      <c r="W262" s="97">
        <v>-0.75126877484129551</v>
      </c>
      <c r="X262" s="97">
        <v>0.57658723191927341</v>
      </c>
      <c r="Y262" s="97">
        <v>-0.53258243222136425</v>
      </c>
      <c r="Z262" s="97">
        <v>-0.76726767916075045</v>
      </c>
      <c r="AA262" s="111">
        <v>1.119730147826721</v>
      </c>
      <c r="AB262" s="90"/>
      <c r="AC262" s="192">
        <f t="shared" si="39"/>
        <v>3</v>
      </c>
      <c r="AD262" s="90">
        <f t="shared" si="38"/>
        <v>4</v>
      </c>
      <c r="AE262" s="90">
        <f t="shared" si="38"/>
        <v>4</v>
      </c>
      <c r="AF262" s="90">
        <f t="shared" si="38"/>
        <v>3</v>
      </c>
      <c r="AG262" s="90">
        <f t="shared" si="38"/>
        <v>4</v>
      </c>
      <c r="AH262" s="90">
        <f t="shared" si="38"/>
        <v>2</v>
      </c>
      <c r="AI262" s="90">
        <f t="shared" si="38"/>
        <v>3</v>
      </c>
      <c r="AJ262" s="90">
        <f t="shared" si="38"/>
        <v>3</v>
      </c>
      <c r="AK262" s="90">
        <f t="shared" si="38"/>
        <v>4</v>
      </c>
      <c r="AL262" s="90">
        <f t="shared" si="38"/>
        <v>4</v>
      </c>
      <c r="AM262" s="90">
        <f t="shared" si="38"/>
        <v>6</v>
      </c>
      <c r="AN262" s="190">
        <f t="shared" si="38"/>
        <v>5</v>
      </c>
      <c r="AO262" s="192">
        <f t="shared" si="38"/>
        <v>2</v>
      </c>
      <c r="AP262" s="90">
        <f t="shared" si="38"/>
        <v>10</v>
      </c>
      <c r="AQ262" s="90">
        <f t="shared" si="38"/>
        <v>6</v>
      </c>
      <c r="AR262" s="90">
        <f t="shared" si="38"/>
        <v>3</v>
      </c>
      <c r="AS262" s="90">
        <f t="shared" si="38"/>
        <v>3</v>
      </c>
      <c r="AT262" s="90">
        <f t="shared" si="38"/>
        <v>3</v>
      </c>
      <c r="AU262" s="90">
        <f t="shared" si="38"/>
        <v>7</v>
      </c>
      <c r="AV262" s="90">
        <f t="shared" si="38"/>
        <v>8</v>
      </c>
      <c r="AW262" s="90">
        <f t="shared" si="38"/>
        <v>4</v>
      </c>
      <c r="AX262" s="90">
        <f t="shared" si="38"/>
        <v>8</v>
      </c>
      <c r="AY262" s="90">
        <f t="shared" si="38"/>
        <v>9</v>
      </c>
      <c r="AZ262" s="190">
        <f t="shared" si="38"/>
        <v>4</v>
      </c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AZ297"/>
  <sheetViews>
    <sheetView workbookViewId="0">
      <selection activeCell="B11" sqref="B11"/>
    </sheetView>
  </sheetViews>
  <sheetFormatPr defaultColWidth="9.140625" defaultRowHeight="12" x14ac:dyDescent="0.2"/>
  <cols>
    <col min="1" max="1" width="2.42578125" style="1" bestFit="1" customWidth="1"/>
    <col min="2" max="2" width="39" style="1" customWidth="1"/>
    <col min="3" max="3" width="7.5703125" style="1" bestFit="1" customWidth="1"/>
    <col min="4" max="15" width="7.42578125" style="1" customWidth="1"/>
    <col min="16" max="16" width="6.42578125" style="1" customWidth="1"/>
    <col min="17" max="25" width="5.85546875" style="1" customWidth="1"/>
    <col min="26" max="26" width="6" style="1" customWidth="1"/>
    <col min="27" max="27" width="6.7109375" style="1" customWidth="1"/>
    <col min="28" max="28" width="7.140625" style="1" customWidth="1"/>
    <col min="29" max="30" width="4.42578125" style="1" customWidth="1"/>
    <col min="31" max="31" width="6.140625" style="1" customWidth="1"/>
    <col min="32" max="33" width="4.28515625" style="1" customWidth="1"/>
    <col min="34" max="34" width="4.42578125" style="1" customWidth="1"/>
    <col min="35" max="35" width="3.85546875" style="1" customWidth="1"/>
    <col min="36" max="36" width="6.28515625" style="1" customWidth="1"/>
    <col min="37" max="37" width="4.42578125" style="1" customWidth="1"/>
    <col min="38" max="40" width="5.28515625" style="1" customWidth="1"/>
    <col min="41" max="41" width="4.140625" style="1" customWidth="1"/>
    <col min="42" max="43" width="4.42578125" style="1" customWidth="1"/>
    <col min="44" max="45" width="4.28515625" style="1" customWidth="1"/>
    <col min="46" max="46" width="4.42578125" style="1" customWidth="1"/>
    <col min="47" max="47" width="3.85546875" style="1" customWidth="1"/>
    <col min="48" max="48" width="6.28515625" style="1" customWidth="1"/>
    <col min="49" max="49" width="4.42578125" style="1" customWidth="1"/>
    <col min="50" max="52" width="5.28515625" style="1" customWidth="1"/>
    <col min="53" max="16384" width="9.140625" style="1"/>
  </cols>
  <sheetData>
    <row r="1" spans="1:52" s="48" customFormat="1" x14ac:dyDescent="0.2">
      <c r="A1" s="1" t="s">
        <v>65</v>
      </c>
      <c r="AB1" s="1"/>
    </row>
    <row r="2" spans="1:52" s="48" customFormat="1" x14ac:dyDescent="0.2">
      <c r="A2" s="48" t="s">
        <v>325</v>
      </c>
      <c r="AB2" s="1"/>
    </row>
    <row r="3" spans="1:52" s="48" customFormat="1" x14ac:dyDescent="0.2">
      <c r="A3" s="155" t="s">
        <v>328</v>
      </c>
      <c r="AB3" s="1"/>
    </row>
    <row r="4" spans="1:52" s="48" customFormat="1" x14ac:dyDescent="0.2">
      <c r="A4" s="123"/>
      <c r="B4" s="316" t="s">
        <v>2</v>
      </c>
      <c r="C4" s="80" t="s">
        <v>64</v>
      </c>
      <c r="D4" s="311" t="s">
        <v>121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1" t="s">
        <v>302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37">
        <v>2019</v>
      </c>
      <c r="AC4" s="318" t="s">
        <v>295</v>
      </c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8" t="s">
        <v>299</v>
      </c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</row>
    <row r="5" spans="1:52" s="48" customFormat="1" x14ac:dyDescent="0.2">
      <c r="A5" s="124"/>
      <c r="B5" s="317"/>
      <c r="C5" s="125" t="s">
        <v>120</v>
      </c>
      <c r="D5" s="154" t="s">
        <v>3</v>
      </c>
      <c r="E5" s="154" t="s">
        <v>4</v>
      </c>
      <c r="F5" s="154" t="s">
        <v>5</v>
      </c>
      <c r="G5" s="154" t="s">
        <v>6</v>
      </c>
      <c r="H5" s="154" t="s">
        <v>0</v>
      </c>
      <c r="I5" s="154" t="s">
        <v>303</v>
      </c>
      <c r="J5" s="154" t="s">
        <v>8</v>
      </c>
      <c r="K5" s="154" t="s">
        <v>9</v>
      </c>
      <c r="L5" s="154" t="s">
        <v>10</v>
      </c>
      <c r="M5" s="154" t="s">
        <v>11</v>
      </c>
      <c r="N5" s="154" t="s">
        <v>12</v>
      </c>
      <c r="O5" s="154" t="s">
        <v>13</v>
      </c>
      <c r="P5" s="126" t="s">
        <v>3</v>
      </c>
      <c r="Q5" s="154" t="s">
        <v>4</v>
      </c>
      <c r="R5" s="154" t="s">
        <v>5</v>
      </c>
      <c r="S5" s="154" t="s">
        <v>6</v>
      </c>
      <c r="T5" s="154" t="s">
        <v>0</v>
      </c>
      <c r="U5" s="154" t="s">
        <v>7</v>
      </c>
      <c r="V5" s="154" t="s">
        <v>8</v>
      </c>
      <c r="W5" s="154" t="s">
        <v>9</v>
      </c>
      <c r="X5" s="154" t="s">
        <v>10</v>
      </c>
      <c r="Y5" s="154" t="s">
        <v>11</v>
      </c>
      <c r="Z5" s="154" t="s">
        <v>12</v>
      </c>
      <c r="AA5" s="127" t="s">
        <v>13</v>
      </c>
      <c r="AB5" s="138" t="s">
        <v>323</v>
      </c>
      <c r="AC5" s="154" t="s">
        <v>3</v>
      </c>
      <c r="AD5" s="154" t="s">
        <v>4</v>
      </c>
      <c r="AE5" s="154" t="s">
        <v>5</v>
      </c>
      <c r="AF5" s="154" t="s">
        <v>6</v>
      </c>
      <c r="AG5" s="154" t="s">
        <v>0</v>
      </c>
      <c r="AH5" s="154" t="s">
        <v>7</v>
      </c>
      <c r="AI5" s="154" t="s">
        <v>8</v>
      </c>
      <c r="AJ5" s="154" t="s">
        <v>9</v>
      </c>
      <c r="AK5" s="154" t="s">
        <v>10</v>
      </c>
      <c r="AL5" s="154" t="s">
        <v>11</v>
      </c>
      <c r="AM5" s="154" t="s">
        <v>12</v>
      </c>
      <c r="AN5" s="154" t="s">
        <v>13</v>
      </c>
      <c r="AO5" s="154" t="s">
        <v>3</v>
      </c>
      <c r="AP5" s="154" t="s">
        <v>4</v>
      </c>
      <c r="AQ5" s="154" t="s">
        <v>5</v>
      </c>
      <c r="AR5" s="154" t="s">
        <v>6</v>
      </c>
      <c r="AS5" s="154" t="s">
        <v>0</v>
      </c>
      <c r="AT5" s="154" t="s">
        <v>7</v>
      </c>
      <c r="AU5" s="154" t="s">
        <v>8</v>
      </c>
      <c r="AV5" s="154" t="s">
        <v>9</v>
      </c>
      <c r="AW5" s="154" t="s">
        <v>10</v>
      </c>
      <c r="AX5" s="154" t="s">
        <v>11</v>
      </c>
      <c r="AY5" s="154" t="s">
        <v>12</v>
      </c>
      <c r="AZ5" s="154" t="s">
        <v>13</v>
      </c>
    </row>
    <row r="6" spans="1:52" s="48" customFormat="1" ht="20.25" customHeight="1" x14ac:dyDescent="0.2">
      <c r="B6" s="22" t="s">
        <v>49</v>
      </c>
      <c r="C6" s="128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31"/>
      <c r="AB6" s="132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</row>
    <row r="7" spans="1:52" s="48" customFormat="1" x14ac:dyDescent="0.2">
      <c r="A7" s="56" t="s">
        <v>14</v>
      </c>
      <c r="B7" s="56" t="s">
        <v>15</v>
      </c>
      <c r="C7" s="26"/>
      <c r="D7" s="20">
        <v>97.892520000000005</v>
      </c>
      <c r="E7" s="112">
        <v>98.310869999999994</v>
      </c>
      <c r="F7" s="116">
        <v>99.208629999999999</v>
      </c>
      <c r="G7" s="20">
        <v>98.37688</v>
      </c>
      <c r="H7" s="112">
        <v>99.338099999999997</v>
      </c>
      <c r="I7" s="112">
        <v>99.126519999999999</v>
      </c>
      <c r="J7" s="112">
        <v>99.05659</v>
      </c>
      <c r="K7" s="112">
        <v>99.545400000000001</v>
      </c>
      <c r="L7" s="20">
        <v>100.8985</v>
      </c>
      <c r="M7" s="20">
        <v>101.7475</v>
      </c>
      <c r="N7" s="20">
        <v>103.3117</v>
      </c>
      <c r="O7" s="20">
        <v>103.18680000000001</v>
      </c>
      <c r="P7" s="21"/>
      <c r="Q7" s="20">
        <v>0.42735645174931602</v>
      </c>
      <c r="R7" s="20">
        <v>0.9131848797594867</v>
      </c>
      <c r="S7" s="20">
        <v>-0.83838472519981344</v>
      </c>
      <c r="T7" s="20">
        <v>0.97707916738160161</v>
      </c>
      <c r="U7" s="20">
        <v>-0.21298977934951233</v>
      </c>
      <c r="V7" s="20">
        <v>-7.0546207008981426E-2</v>
      </c>
      <c r="W7" s="20">
        <v>0.4934654019485234</v>
      </c>
      <c r="X7" s="20">
        <v>1.3592792836233496</v>
      </c>
      <c r="Y7" s="20">
        <v>0.84143966461345188</v>
      </c>
      <c r="Z7" s="20">
        <v>1.5373350696577308</v>
      </c>
      <c r="AA7" s="19">
        <v>-0.12089627796270574</v>
      </c>
      <c r="AB7" s="20">
        <f>AVERAGE(D7:O7)</f>
        <v>100.00000083333333</v>
      </c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</row>
    <row r="8" spans="1:52" x14ac:dyDescent="0.2">
      <c r="A8" s="3" t="s">
        <v>16</v>
      </c>
      <c r="B8" s="3" t="s">
        <v>17</v>
      </c>
      <c r="C8" s="14"/>
      <c r="D8" s="7">
        <v>98.150790000000001</v>
      </c>
      <c r="E8" s="113">
        <v>98.415000000000006</v>
      </c>
      <c r="F8" s="117">
        <v>99.681690000000003</v>
      </c>
      <c r="G8" s="7">
        <v>98.688130000000001</v>
      </c>
      <c r="H8" s="113">
        <v>99.337590000000006</v>
      </c>
      <c r="I8" s="113">
        <v>98.910780000000003</v>
      </c>
      <c r="J8" s="113">
        <v>98.730119999999999</v>
      </c>
      <c r="K8" s="113">
        <v>99.256050000000002</v>
      </c>
      <c r="L8" s="7">
        <v>100.69629999999999</v>
      </c>
      <c r="M8" s="7">
        <v>101.5095</v>
      </c>
      <c r="N8" s="7">
        <v>103.4224</v>
      </c>
      <c r="O8" s="7">
        <v>103.2016</v>
      </c>
      <c r="P8" s="10"/>
      <c r="Q8" s="7">
        <v>0.26918784861538619</v>
      </c>
      <c r="R8" s="7">
        <v>1.2870903825636304</v>
      </c>
      <c r="S8" s="7">
        <v>-0.9967326998569167</v>
      </c>
      <c r="T8" s="7">
        <v>0.65809332895456107</v>
      </c>
      <c r="U8" s="7">
        <v>-0.42965608487180251</v>
      </c>
      <c r="V8" s="7">
        <v>-0.18264945438707808</v>
      </c>
      <c r="W8" s="7">
        <v>0.53269458195736263</v>
      </c>
      <c r="X8" s="7">
        <v>1.4510450496468394</v>
      </c>
      <c r="Y8" s="7">
        <v>0.8075768424460571</v>
      </c>
      <c r="Z8" s="7">
        <v>1.8844541643885482</v>
      </c>
      <c r="AA8" s="11">
        <v>-0.21349340181623808</v>
      </c>
      <c r="AB8" s="20">
        <f t="shared" ref="AB8:AB71" si="0">AVERAGE(D8:O8)</f>
        <v>99.99999583333333</v>
      </c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</row>
    <row r="9" spans="1:52" x14ac:dyDescent="0.2">
      <c r="A9" s="3" t="s">
        <v>18</v>
      </c>
      <c r="B9" s="3" t="s">
        <v>19</v>
      </c>
      <c r="C9" s="14"/>
      <c r="D9" s="7">
        <v>96.416939999999997</v>
      </c>
      <c r="E9" s="113">
        <v>97.715969999999999</v>
      </c>
      <c r="F9" s="117">
        <v>96.505930000000006</v>
      </c>
      <c r="G9" s="7">
        <v>96.598560000000006</v>
      </c>
      <c r="H9" s="113">
        <v>99.34102</v>
      </c>
      <c r="I9" s="113">
        <v>100.3591</v>
      </c>
      <c r="J9" s="113">
        <v>100.9218</v>
      </c>
      <c r="K9" s="113">
        <v>101.1985</v>
      </c>
      <c r="L9" s="7">
        <v>102.0538</v>
      </c>
      <c r="M9" s="7">
        <v>103.1071</v>
      </c>
      <c r="N9" s="7">
        <v>102.67919999999999</v>
      </c>
      <c r="O9" s="7">
        <v>103.102</v>
      </c>
      <c r="P9" s="10"/>
      <c r="Q9" s="7">
        <v>1.3473047371136253</v>
      </c>
      <c r="R9" s="7">
        <v>-1.2383236844499341</v>
      </c>
      <c r="S9" s="7">
        <v>9.5983739030337065E-2</v>
      </c>
      <c r="T9" s="7">
        <v>2.8390278281580947</v>
      </c>
      <c r="U9" s="7">
        <v>1.0248334474520169</v>
      </c>
      <c r="V9" s="7">
        <v>0.56068657451093784</v>
      </c>
      <c r="W9" s="7">
        <v>0.27417267627013298</v>
      </c>
      <c r="X9" s="7">
        <v>0.84517062999945625</v>
      </c>
      <c r="Y9" s="7">
        <v>1.0321026752556075</v>
      </c>
      <c r="Z9" s="7">
        <v>-0.41500536820452533</v>
      </c>
      <c r="AA9" s="11">
        <v>0.41176791404686575</v>
      </c>
      <c r="AB9" s="20">
        <f t="shared" si="0"/>
        <v>99.999993333333336</v>
      </c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</row>
    <row r="10" spans="1:52" s="48" customFormat="1" x14ac:dyDescent="0.2">
      <c r="A10" s="56" t="s">
        <v>20</v>
      </c>
      <c r="B10" s="56" t="s">
        <v>21</v>
      </c>
      <c r="C10" s="26"/>
      <c r="D10" s="20">
        <v>98.763850000000005</v>
      </c>
      <c r="E10" s="112">
        <v>99.037700000000001</v>
      </c>
      <c r="F10" s="116">
        <v>99.243589999999998</v>
      </c>
      <c r="G10" s="20">
        <v>99.360820000000004</v>
      </c>
      <c r="H10" s="112">
        <v>100.4036</v>
      </c>
      <c r="I10" s="112">
        <v>100.3532</v>
      </c>
      <c r="J10" s="112">
        <v>101.2251</v>
      </c>
      <c r="K10" s="112">
        <v>100.8266</v>
      </c>
      <c r="L10" s="20">
        <v>100.2894</v>
      </c>
      <c r="M10" s="20">
        <v>99.902349999999998</v>
      </c>
      <c r="N10" s="20">
        <v>100.27670000000001</v>
      </c>
      <c r="O10" s="20">
        <v>100.31699999999999</v>
      </c>
      <c r="P10" s="21"/>
      <c r="Q10" s="20">
        <v>0.27727756664001652</v>
      </c>
      <c r="R10" s="20">
        <v>0.20789053057572679</v>
      </c>
      <c r="S10" s="20">
        <v>0.11812349795085646</v>
      </c>
      <c r="T10" s="20">
        <v>1.0494881181536075</v>
      </c>
      <c r="U10" s="20">
        <v>-5.0197403280356705E-2</v>
      </c>
      <c r="V10" s="20">
        <v>0.86883128789116504</v>
      </c>
      <c r="W10" s="20">
        <v>-0.39367706230964311</v>
      </c>
      <c r="X10" s="20">
        <v>-0.53279590901607177</v>
      </c>
      <c r="Y10" s="20">
        <v>-0.38593310958087501</v>
      </c>
      <c r="Z10" s="20">
        <v>0.37471591008620603</v>
      </c>
      <c r="AA10" s="19">
        <v>4.0188797597036786E-2</v>
      </c>
      <c r="AB10" s="20">
        <f t="shared" si="0"/>
        <v>99.999992500000005</v>
      </c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</row>
    <row r="11" spans="1:52" s="48" customFormat="1" x14ac:dyDescent="0.2">
      <c r="A11" s="56" t="s">
        <v>22</v>
      </c>
      <c r="B11" s="56" t="s">
        <v>23</v>
      </c>
      <c r="C11" s="26"/>
      <c r="D11" s="20">
        <v>98.768450000000001</v>
      </c>
      <c r="E11" s="112">
        <v>98.997470000000007</v>
      </c>
      <c r="F11" s="116">
        <v>99.220470000000006</v>
      </c>
      <c r="G11" s="20">
        <v>99.321209999999994</v>
      </c>
      <c r="H11" s="112">
        <v>100.5321</v>
      </c>
      <c r="I11" s="112">
        <v>100.45829999999999</v>
      </c>
      <c r="J11" s="112">
        <v>101.49890000000001</v>
      </c>
      <c r="K11" s="112">
        <v>100.9494</v>
      </c>
      <c r="L11" s="20">
        <v>100.2306</v>
      </c>
      <c r="M11" s="20">
        <v>99.753590000000003</v>
      </c>
      <c r="N11" s="20">
        <v>100.10760000000001</v>
      </c>
      <c r="O11" s="20">
        <v>100.1618</v>
      </c>
      <c r="P11" s="21"/>
      <c r="Q11" s="20">
        <v>0.23187566474922464</v>
      </c>
      <c r="R11" s="20">
        <v>0.22525828185306043</v>
      </c>
      <c r="S11" s="20">
        <v>0.10153146825447169</v>
      </c>
      <c r="T11" s="20">
        <v>1.2191655739997593</v>
      </c>
      <c r="U11" s="20">
        <v>-7.3409388643036047E-2</v>
      </c>
      <c r="V11" s="20">
        <v>1.035852687134873</v>
      </c>
      <c r="W11" s="20">
        <v>-0.5413851775733618</v>
      </c>
      <c r="X11" s="20">
        <v>-0.7120398932534534</v>
      </c>
      <c r="Y11" s="20">
        <v>-0.47591254566967855</v>
      </c>
      <c r="Z11" s="20">
        <v>0.35488447082456115</v>
      </c>
      <c r="AA11" s="19">
        <v>5.4141743484005682E-2</v>
      </c>
      <c r="AB11" s="20">
        <f t="shared" si="0"/>
        <v>99.999990833333342</v>
      </c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</row>
    <row r="12" spans="1:52" ht="15" customHeight="1" x14ac:dyDescent="0.2">
      <c r="A12" s="3" t="s">
        <v>24</v>
      </c>
      <c r="B12" s="3" t="s">
        <v>304</v>
      </c>
      <c r="C12" s="26"/>
      <c r="D12" s="7">
        <v>99.188950000000006</v>
      </c>
      <c r="E12" s="113">
        <v>99.354020000000006</v>
      </c>
      <c r="F12" s="117">
        <v>99.616489999999999</v>
      </c>
      <c r="G12" s="7">
        <v>100.04349999999999</v>
      </c>
      <c r="H12" s="113">
        <v>102.1643</v>
      </c>
      <c r="I12" s="113">
        <v>100.6777</v>
      </c>
      <c r="J12" s="113">
        <v>102.0954</v>
      </c>
      <c r="K12" s="113">
        <v>100.9973</v>
      </c>
      <c r="L12" s="7">
        <v>99.452280000000002</v>
      </c>
      <c r="M12" s="7">
        <v>98.776020000000003</v>
      </c>
      <c r="N12" s="7">
        <v>98.797489999999996</v>
      </c>
      <c r="O12" s="7">
        <v>98.836640000000003</v>
      </c>
      <c r="P12" s="10"/>
      <c r="Q12" s="7">
        <v>0.1664197473609712</v>
      </c>
      <c r="R12" s="7">
        <v>0.26417652753254806</v>
      </c>
      <c r="S12" s="7">
        <v>0.4286539306895833</v>
      </c>
      <c r="T12" s="7">
        <v>2.1198778531338895</v>
      </c>
      <c r="U12" s="7">
        <v>-1.4551071166738241</v>
      </c>
      <c r="V12" s="7">
        <v>1.4081569205494329</v>
      </c>
      <c r="W12" s="7">
        <v>-1.0755626600219033</v>
      </c>
      <c r="X12" s="7">
        <v>-1.5297636669495065</v>
      </c>
      <c r="Y12" s="7">
        <v>-0.6799844106138131</v>
      </c>
      <c r="Z12" s="7">
        <v>2.1736044841646443E-2</v>
      </c>
      <c r="AA12" s="11">
        <v>3.9626512778823085E-2</v>
      </c>
      <c r="AB12" s="20">
        <f t="shared" si="0"/>
        <v>100.0000075</v>
      </c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</row>
    <row r="13" spans="1:52" ht="15" customHeight="1" x14ac:dyDescent="0.2">
      <c r="A13" s="3" t="s">
        <v>26</v>
      </c>
      <c r="B13" s="3" t="s">
        <v>305</v>
      </c>
      <c r="C13" s="26"/>
      <c r="D13" s="7">
        <v>95.782660000000007</v>
      </c>
      <c r="E13" s="113">
        <v>95.420779999999993</v>
      </c>
      <c r="F13" s="117">
        <v>95.580510000000004</v>
      </c>
      <c r="G13" s="7">
        <v>93.73169</v>
      </c>
      <c r="H13" s="113">
        <v>97.318759999999997</v>
      </c>
      <c r="I13" s="113">
        <v>103.0035</v>
      </c>
      <c r="J13" s="113">
        <v>103.9247</v>
      </c>
      <c r="K13" s="113">
        <v>103.9498</v>
      </c>
      <c r="L13" s="7">
        <v>103.22069999999999</v>
      </c>
      <c r="M13" s="7">
        <v>102.1484</v>
      </c>
      <c r="N13" s="7">
        <v>103.1892</v>
      </c>
      <c r="O13" s="7">
        <v>102.72929999999999</v>
      </c>
      <c r="P13" s="10"/>
      <c r="Q13" s="7">
        <v>-0.37781368778024488</v>
      </c>
      <c r="R13" s="7">
        <v>0.16739540381037588</v>
      </c>
      <c r="S13" s="7">
        <v>-1.9343064815201378</v>
      </c>
      <c r="T13" s="7">
        <v>3.826955429908494</v>
      </c>
      <c r="U13" s="7">
        <v>5.8413609051327882</v>
      </c>
      <c r="V13" s="7">
        <v>0.89433854189420636</v>
      </c>
      <c r="W13" s="7">
        <v>2.4152102435700842E-2</v>
      </c>
      <c r="X13" s="7">
        <v>-0.70139625088264002</v>
      </c>
      <c r="Y13" s="7">
        <v>-1.0388420152159388</v>
      </c>
      <c r="Z13" s="7">
        <v>1.0189097430796805</v>
      </c>
      <c r="AA13" s="11">
        <v>-0.44568617646033176</v>
      </c>
      <c r="AB13" s="20">
        <f t="shared" si="0"/>
        <v>100</v>
      </c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</row>
    <row r="14" spans="1:52" ht="15" customHeight="1" x14ac:dyDescent="0.2">
      <c r="A14" s="3" t="s">
        <v>27</v>
      </c>
      <c r="B14" s="3" t="s">
        <v>306</v>
      </c>
      <c r="C14" s="26"/>
      <c r="D14" s="7">
        <v>98.289090000000002</v>
      </c>
      <c r="E14" s="113">
        <v>98.395160000000004</v>
      </c>
      <c r="F14" s="117">
        <v>98.299880000000002</v>
      </c>
      <c r="G14" s="7">
        <v>99.539910000000006</v>
      </c>
      <c r="H14" s="113">
        <v>99.033510000000007</v>
      </c>
      <c r="I14" s="113">
        <v>99.049670000000006</v>
      </c>
      <c r="J14" s="113">
        <v>100.06270000000001</v>
      </c>
      <c r="K14" s="113">
        <v>100.2749</v>
      </c>
      <c r="L14" s="7">
        <v>100.8415</v>
      </c>
      <c r="M14" s="7">
        <v>101.5869</v>
      </c>
      <c r="N14" s="7">
        <v>102.2664</v>
      </c>
      <c r="O14" s="7">
        <v>102.3603</v>
      </c>
      <c r="P14" s="10"/>
      <c r="Q14" s="7">
        <v>0.10791635165205268</v>
      </c>
      <c r="R14" s="7">
        <v>-9.6834031267394108E-2</v>
      </c>
      <c r="S14" s="7">
        <v>1.2614766162481628</v>
      </c>
      <c r="T14" s="7">
        <v>-0.50874066492525394</v>
      </c>
      <c r="U14" s="7">
        <v>1.6317709025964328E-2</v>
      </c>
      <c r="V14" s="7">
        <v>1.0227494952784804</v>
      </c>
      <c r="W14" s="7">
        <v>0.2120670339696967</v>
      </c>
      <c r="X14" s="7">
        <v>0.5650466866583701</v>
      </c>
      <c r="Y14" s="7">
        <v>0.73917980196645583</v>
      </c>
      <c r="Z14" s="7">
        <v>0.6688854566878254</v>
      </c>
      <c r="AA14" s="11">
        <v>9.1819013869649038E-2</v>
      </c>
      <c r="AB14" s="20">
        <f t="shared" si="0"/>
        <v>99.99999333333335</v>
      </c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</row>
    <row r="15" spans="1:52" ht="15" customHeight="1" x14ac:dyDescent="0.2">
      <c r="A15" s="3" t="s">
        <v>29</v>
      </c>
      <c r="B15" s="3" t="s">
        <v>307</v>
      </c>
      <c r="C15" s="26"/>
      <c r="D15" s="7">
        <v>101.67489999999999</v>
      </c>
      <c r="E15" s="113">
        <v>101.63209999999999</v>
      </c>
      <c r="F15" s="117">
        <v>101.56740000000001</v>
      </c>
      <c r="G15" s="7">
        <v>102.3579</v>
      </c>
      <c r="H15" s="113">
        <v>96.859650000000002</v>
      </c>
      <c r="I15" s="113">
        <v>98.075770000000006</v>
      </c>
      <c r="J15" s="113">
        <v>98.273449999999997</v>
      </c>
      <c r="K15" s="113">
        <v>99.250249999999994</v>
      </c>
      <c r="L15" s="7">
        <v>99.515739999999994</v>
      </c>
      <c r="M15" s="7">
        <v>100.14660000000001</v>
      </c>
      <c r="N15" s="7">
        <v>99.802959999999999</v>
      </c>
      <c r="O15" s="7">
        <v>100.8432</v>
      </c>
      <c r="P15" s="10"/>
      <c r="Q15" s="7">
        <v>-4.2094951654734578E-2</v>
      </c>
      <c r="R15" s="7">
        <v>-6.3660988998542556E-2</v>
      </c>
      <c r="S15" s="7">
        <v>0.77830091151294056</v>
      </c>
      <c r="T15" s="7">
        <v>-5.3715932038465022</v>
      </c>
      <c r="U15" s="7">
        <v>1.2555486211234539</v>
      </c>
      <c r="V15" s="7">
        <v>0.20155844812637327</v>
      </c>
      <c r="W15" s="7">
        <v>0.99396123775037626</v>
      </c>
      <c r="X15" s="7">
        <v>0.26749554787015628</v>
      </c>
      <c r="Y15" s="7">
        <v>0.63392986878257918</v>
      </c>
      <c r="Z15" s="7">
        <v>-0.3431369612148667</v>
      </c>
      <c r="AA15" s="11">
        <v>1.0422937355765773</v>
      </c>
      <c r="AB15" s="20">
        <f t="shared" si="0"/>
        <v>99.99999333333335</v>
      </c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</row>
    <row r="16" spans="1:52" ht="15" customHeight="1" x14ac:dyDescent="0.2">
      <c r="A16" s="3" t="s">
        <v>31</v>
      </c>
      <c r="B16" s="3" t="s">
        <v>32</v>
      </c>
      <c r="C16" s="26"/>
      <c r="D16" s="7">
        <v>99.500339999999994</v>
      </c>
      <c r="E16" s="113">
        <v>99.853539999999995</v>
      </c>
      <c r="F16" s="117">
        <v>100.3171</v>
      </c>
      <c r="G16" s="7">
        <v>100.9247</v>
      </c>
      <c r="H16" s="113">
        <v>98.212339999999998</v>
      </c>
      <c r="I16" s="113">
        <v>98.498660000000001</v>
      </c>
      <c r="J16" s="113">
        <v>99.702110000000005</v>
      </c>
      <c r="K16" s="113">
        <v>100.0996</v>
      </c>
      <c r="L16" s="7">
        <v>100.1103</v>
      </c>
      <c r="M16" s="7">
        <v>99.974440000000001</v>
      </c>
      <c r="N16" s="7">
        <v>100.5669</v>
      </c>
      <c r="O16" s="7">
        <v>102.2402</v>
      </c>
      <c r="P16" s="10"/>
      <c r="Q16" s="7">
        <v>0.35497366139653502</v>
      </c>
      <c r="R16" s="7">
        <v>0.46423992579532092</v>
      </c>
      <c r="S16" s="7">
        <v>0.60567939065224674</v>
      </c>
      <c r="T16" s="7">
        <v>-2.6875086079027275</v>
      </c>
      <c r="U16" s="7">
        <v>0.29153159368772136</v>
      </c>
      <c r="V16" s="7">
        <v>1.2217932710962804</v>
      </c>
      <c r="W16" s="7">
        <v>0.39867762076448587</v>
      </c>
      <c r="X16" s="7">
        <v>1.0689353404009538E-2</v>
      </c>
      <c r="Y16" s="7">
        <v>-0.13571031152638027</v>
      </c>
      <c r="Z16" s="7">
        <v>0.59261147149211602</v>
      </c>
      <c r="AA16" s="11">
        <v>1.6638675349443977</v>
      </c>
      <c r="AB16" s="20">
        <f t="shared" si="0"/>
        <v>100.00001916666668</v>
      </c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</row>
    <row r="17" spans="1:41" ht="15" customHeight="1" x14ac:dyDescent="0.2">
      <c r="A17" s="3" t="s">
        <v>33</v>
      </c>
      <c r="B17" s="3" t="s">
        <v>43</v>
      </c>
      <c r="C17" s="26"/>
      <c r="D17" s="7">
        <v>96.795659999999998</v>
      </c>
      <c r="E17" s="113">
        <v>97.387200000000007</v>
      </c>
      <c r="F17" s="117">
        <v>97.866650000000007</v>
      </c>
      <c r="G17" s="7">
        <v>98.288790000000006</v>
      </c>
      <c r="H17" s="113">
        <v>99.383070000000004</v>
      </c>
      <c r="I17" s="113">
        <v>100.8882</v>
      </c>
      <c r="J17" s="113">
        <v>101.2683</v>
      </c>
      <c r="K17" s="113">
        <v>101.31019999999999</v>
      </c>
      <c r="L17" s="7">
        <v>100.9515</v>
      </c>
      <c r="M17" s="7">
        <v>101.7414</v>
      </c>
      <c r="N17" s="7">
        <v>102.2047</v>
      </c>
      <c r="O17" s="7">
        <v>101.9143</v>
      </c>
      <c r="P17" s="10"/>
      <c r="Q17" s="7">
        <v>0.61112244082018663</v>
      </c>
      <c r="R17" s="7">
        <v>0.49231315819738108</v>
      </c>
      <c r="S17" s="7">
        <v>0.43134203531029092</v>
      </c>
      <c r="T17" s="7">
        <v>1.1133314389158699</v>
      </c>
      <c r="U17" s="7">
        <v>1.5144732397580332</v>
      </c>
      <c r="V17" s="7">
        <v>0.37675367386869701</v>
      </c>
      <c r="W17" s="7">
        <v>4.1375237858242188E-2</v>
      </c>
      <c r="X17" s="7">
        <v>-0.35406109157814214</v>
      </c>
      <c r="Y17" s="7">
        <v>0.78245494123416004</v>
      </c>
      <c r="Z17" s="7">
        <v>0.45537018362240328</v>
      </c>
      <c r="AA17" s="11">
        <v>-0.2841356610801708</v>
      </c>
      <c r="AB17" s="20">
        <f t="shared" si="0"/>
        <v>99.999997499999992</v>
      </c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</row>
    <row r="18" spans="1:41" ht="15" customHeight="1" x14ac:dyDescent="0.2">
      <c r="A18" s="3" t="s">
        <v>34</v>
      </c>
      <c r="B18" s="3" t="s">
        <v>308</v>
      </c>
      <c r="C18" s="26"/>
      <c r="D18" s="7">
        <v>100.9765</v>
      </c>
      <c r="E18" s="113">
        <v>103.06789999999999</v>
      </c>
      <c r="F18" s="117">
        <v>103.15430000000001</v>
      </c>
      <c r="G18" s="7">
        <v>97.344470000000001</v>
      </c>
      <c r="H18" s="113">
        <v>91.451440000000005</v>
      </c>
      <c r="I18" s="113">
        <v>100.7039</v>
      </c>
      <c r="J18" s="113">
        <v>100.7039</v>
      </c>
      <c r="K18" s="113">
        <v>100.9524</v>
      </c>
      <c r="L18" s="7">
        <v>100.50069999999999</v>
      </c>
      <c r="M18" s="7">
        <v>100.5158</v>
      </c>
      <c r="N18" s="7">
        <v>100.52930000000001</v>
      </c>
      <c r="O18" s="7">
        <v>100.0994</v>
      </c>
      <c r="P18" s="10"/>
      <c r="Q18" s="7">
        <v>2.071174976355878</v>
      </c>
      <c r="R18" s="7">
        <v>8.3828233620760487E-2</v>
      </c>
      <c r="S18" s="7">
        <v>-5.6321743252583794</v>
      </c>
      <c r="T18" s="7">
        <v>-6.0537902153044705</v>
      </c>
      <c r="U18" s="7">
        <v>10.117347523450695</v>
      </c>
      <c r="V18" s="7">
        <v>0</v>
      </c>
      <c r="W18" s="7">
        <v>0.24676303499665139</v>
      </c>
      <c r="X18" s="7">
        <v>-0.4474385948229091</v>
      </c>
      <c r="Y18" s="7">
        <v>1.5024770971748347E-2</v>
      </c>
      <c r="Z18" s="7">
        <v>1.3430724323944709E-2</v>
      </c>
      <c r="AA18" s="11">
        <v>-0.42763651990017187</v>
      </c>
      <c r="AB18" s="20">
        <f t="shared" si="0"/>
        <v>100.00000083333335</v>
      </c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 spans="1:41" ht="15" customHeight="1" x14ac:dyDescent="0.2">
      <c r="A19" s="3"/>
      <c r="B19" s="3" t="s">
        <v>309</v>
      </c>
      <c r="C19" s="26"/>
      <c r="D19" s="7">
        <v>98.415329999999997</v>
      </c>
      <c r="E19" s="113">
        <v>98.113560000000007</v>
      </c>
      <c r="F19" s="117">
        <v>98.953450000000004</v>
      </c>
      <c r="G19" s="7">
        <v>100.3634</v>
      </c>
      <c r="H19" s="113">
        <v>92.682310000000001</v>
      </c>
      <c r="I19" s="113">
        <v>101.0168</v>
      </c>
      <c r="J19" s="113">
        <v>102.2516</v>
      </c>
      <c r="K19" s="113">
        <v>102.03449999999999</v>
      </c>
      <c r="L19" s="7">
        <v>101.49850000000001</v>
      </c>
      <c r="M19" s="7">
        <v>101.49850000000001</v>
      </c>
      <c r="N19" s="7">
        <v>101.586</v>
      </c>
      <c r="O19" s="7">
        <v>101.586</v>
      </c>
      <c r="P19" s="10"/>
      <c r="Q19" s="7">
        <v>-0.30662905870456419</v>
      </c>
      <c r="R19" s="7">
        <v>0.85603865561498016</v>
      </c>
      <c r="S19" s="7">
        <v>1.4248618921321035</v>
      </c>
      <c r="T19" s="7">
        <v>-7.65327798779236</v>
      </c>
      <c r="U19" s="7">
        <v>8.9925359003244552</v>
      </c>
      <c r="V19" s="7">
        <v>1.2223709323597587</v>
      </c>
      <c r="W19" s="7">
        <v>-0.21231941602869986</v>
      </c>
      <c r="X19" s="7">
        <v>-0.5253125168447802</v>
      </c>
      <c r="Y19" s="7">
        <v>0</v>
      </c>
      <c r="Z19" s="7">
        <v>8.6208170564088596E-2</v>
      </c>
      <c r="AA19" s="11">
        <v>0</v>
      </c>
      <c r="AB19" s="20">
        <f t="shared" si="0"/>
        <v>99.999995833333344</v>
      </c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spans="1:41" ht="15" customHeight="1" x14ac:dyDescent="0.2">
      <c r="A20" s="3"/>
      <c r="B20" s="3" t="s">
        <v>310</v>
      </c>
      <c r="C20" s="26"/>
      <c r="D20" s="7">
        <v>100</v>
      </c>
      <c r="E20" s="113">
        <v>100</v>
      </c>
      <c r="F20" s="117">
        <v>100</v>
      </c>
      <c r="G20" s="7">
        <v>100</v>
      </c>
      <c r="H20" s="113">
        <v>100</v>
      </c>
      <c r="I20" s="113">
        <v>100</v>
      </c>
      <c r="J20" s="113">
        <v>100</v>
      </c>
      <c r="K20" s="113">
        <v>100</v>
      </c>
      <c r="L20" s="7">
        <v>100</v>
      </c>
      <c r="M20" s="7">
        <v>100</v>
      </c>
      <c r="N20" s="7">
        <v>100</v>
      </c>
      <c r="O20" s="7">
        <v>100</v>
      </c>
      <c r="P20" s="10"/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11">
        <v>0</v>
      </c>
      <c r="AB20" s="20">
        <f t="shared" si="0"/>
        <v>100</v>
      </c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</row>
    <row r="21" spans="1:41" ht="15" customHeight="1" x14ac:dyDescent="0.2">
      <c r="A21" s="3"/>
      <c r="B21" s="3" t="s">
        <v>311</v>
      </c>
      <c r="C21" s="26"/>
      <c r="D21" s="7">
        <v>97.825249999999997</v>
      </c>
      <c r="E21" s="113">
        <v>98.230509999999995</v>
      </c>
      <c r="F21" s="117">
        <v>98.297439999999995</v>
      </c>
      <c r="G21" s="7">
        <v>98.487610000000004</v>
      </c>
      <c r="H21" s="113">
        <v>100.2912</v>
      </c>
      <c r="I21" s="113">
        <v>101.4466</v>
      </c>
      <c r="J21" s="113">
        <v>101.4348</v>
      </c>
      <c r="K21" s="113">
        <v>100.9798</v>
      </c>
      <c r="L21" s="7">
        <v>101.6113</v>
      </c>
      <c r="M21" s="7">
        <v>100.47580000000001</v>
      </c>
      <c r="N21" s="7">
        <v>100.622</v>
      </c>
      <c r="O21" s="7">
        <v>100.2975</v>
      </c>
      <c r="P21" s="10"/>
      <c r="Q21" s="7">
        <v>0.4142693220819762</v>
      </c>
      <c r="R21" s="7">
        <v>6.8135653576469543E-2</v>
      </c>
      <c r="S21" s="7">
        <v>0.19346383791888075</v>
      </c>
      <c r="T21" s="7">
        <v>1.8312861891967929</v>
      </c>
      <c r="U21" s="7">
        <v>1.1520452442487477</v>
      </c>
      <c r="V21" s="7">
        <v>-1.1631735316913555E-2</v>
      </c>
      <c r="W21" s="7">
        <v>-0.44856400367526567</v>
      </c>
      <c r="X21" s="7">
        <v>0.62537259927233235</v>
      </c>
      <c r="Y21" s="7">
        <v>-1.1174938220453763</v>
      </c>
      <c r="Z21" s="7">
        <v>0.14550767448479457</v>
      </c>
      <c r="AA21" s="11">
        <v>-0.32249408678022745</v>
      </c>
      <c r="AB21" s="20">
        <f t="shared" si="0"/>
        <v>99.999984166666664</v>
      </c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</row>
    <row r="22" spans="1:41" ht="15" customHeight="1" x14ac:dyDescent="0.2">
      <c r="A22" s="3"/>
      <c r="B22" s="3" t="s">
        <v>312</v>
      </c>
      <c r="C22" s="26"/>
      <c r="D22" s="7">
        <v>98.59075</v>
      </c>
      <c r="E22" s="113">
        <v>99.431569999999994</v>
      </c>
      <c r="F22" s="117">
        <v>99.629859999999994</v>
      </c>
      <c r="G22" s="7">
        <v>97.202860000000001</v>
      </c>
      <c r="H22" s="113">
        <v>100.53919999999999</v>
      </c>
      <c r="I22" s="113">
        <v>98.039379999999994</v>
      </c>
      <c r="J22" s="113">
        <v>98.167100000000005</v>
      </c>
      <c r="K22" s="113">
        <v>98.447620000000001</v>
      </c>
      <c r="L22" s="7">
        <v>102.598</v>
      </c>
      <c r="M22" s="7">
        <v>99.698310000000006</v>
      </c>
      <c r="N22" s="7">
        <v>103.78700000000001</v>
      </c>
      <c r="O22" s="7">
        <v>103.8683</v>
      </c>
      <c r="P22" s="10"/>
      <c r="Q22" s="7">
        <v>0.85283862837030222</v>
      </c>
      <c r="R22" s="7">
        <v>0.19942358347555017</v>
      </c>
      <c r="S22" s="7">
        <v>-2.4360166721101408</v>
      </c>
      <c r="T22" s="7">
        <v>3.4323475667279677</v>
      </c>
      <c r="U22" s="7">
        <v>-2.4864132597036774</v>
      </c>
      <c r="V22" s="7">
        <v>0.13027418166048249</v>
      </c>
      <c r="W22" s="7">
        <v>0.28575765200356906</v>
      </c>
      <c r="X22" s="7">
        <v>4.2158256339767259</v>
      </c>
      <c r="Y22" s="7">
        <v>-2.8262636698571049</v>
      </c>
      <c r="Z22" s="7">
        <v>4.1010624954425001</v>
      </c>
      <c r="AA22" s="11">
        <v>7.8333509977163623E-2</v>
      </c>
      <c r="AB22" s="20">
        <f t="shared" si="0"/>
        <v>99.999995833333344</v>
      </c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</row>
    <row r="23" spans="1:41" s="48" customFormat="1" x14ac:dyDescent="0.2">
      <c r="A23" s="56" t="s">
        <v>36</v>
      </c>
      <c r="B23" s="56" t="s">
        <v>37</v>
      </c>
      <c r="C23" s="26"/>
      <c r="D23" s="20">
        <v>98.738460000000003</v>
      </c>
      <c r="E23" s="112">
        <v>99.259839999999997</v>
      </c>
      <c r="F23" s="116">
        <v>99.371219999999994</v>
      </c>
      <c r="G23" s="20">
        <v>99.579639999999998</v>
      </c>
      <c r="H23" s="112">
        <v>99.694180000000003</v>
      </c>
      <c r="I23" s="112">
        <v>99.772890000000004</v>
      </c>
      <c r="J23" s="112">
        <v>99.712710000000001</v>
      </c>
      <c r="K23" s="112">
        <v>100.14830000000001</v>
      </c>
      <c r="L23" s="20">
        <v>100.6143</v>
      </c>
      <c r="M23" s="20">
        <v>100.7239</v>
      </c>
      <c r="N23" s="20">
        <v>101.21040000000001</v>
      </c>
      <c r="O23" s="20">
        <v>101.1742</v>
      </c>
      <c r="P23" s="21"/>
      <c r="Q23" s="20">
        <v>0.52804145416081383</v>
      </c>
      <c r="R23" s="20">
        <v>0.112210537514464</v>
      </c>
      <c r="S23" s="20">
        <v>0.20973879559897107</v>
      </c>
      <c r="T23" s="20">
        <v>0.11502351283857343</v>
      </c>
      <c r="U23" s="20">
        <v>7.8951449322318457E-2</v>
      </c>
      <c r="V23" s="20">
        <v>-6.031698590669525E-2</v>
      </c>
      <c r="W23" s="20">
        <v>0.43684501203508042</v>
      </c>
      <c r="X23" s="20">
        <v>0.46530994535103837</v>
      </c>
      <c r="Y23" s="20">
        <v>0.1089308378630079</v>
      </c>
      <c r="Z23" s="20">
        <v>0.48300353739281998</v>
      </c>
      <c r="AA23" s="19">
        <v>-3.5767075320330716E-2</v>
      </c>
      <c r="AB23" s="20">
        <f t="shared" si="0"/>
        <v>100.00000333333331</v>
      </c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</row>
    <row r="24" spans="1:41" ht="15" customHeight="1" x14ac:dyDescent="0.2">
      <c r="A24" s="3" t="s">
        <v>38</v>
      </c>
      <c r="B24" s="3" t="s">
        <v>39</v>
      </c>
      <c r="C24" s="26"/>
      <c r="D24" s="7">
        <v>99.751779999999997</v>
      </c>
      <c r="E24" s="113">
        <v>100.3505</v>
      </c>
      <c r="F24" s="117">
        <v>99.667339999999996</v>
      </c>
      <c r="G24" s="7">
        <v>99.334720000000004</v>
      </c>
      <c r="H24" s="113">
        <v>99.382360000000006</v>
      </c>
      <c r="I24" s="113">
        <v>100.3361</v>
      </c>
      <c r="J24" s="113">
        <v>99.921859999999995</v>
      </c>
      <c r="K24" s="113">
        <v>99.359179999999995</v>
      </c>
      <c r="L24" s="7">
        <v>99.866259999999997</v>
      </c>
      <c r="M24" s="7">
        <v>100.3614</v>
      </c>
      <c r="N24" s="7">
        <v>100.8002</v>
      </c>
      <c r="O24" s="7">
        <v>100.8682</v>
      </c>
      <c r="P24" s="10"/>
      <c r="Q24" s="7">
        <v>0.60020984086700024</v>
      </c>
      <c r="R24" s="7">
        <v>-0.68077388752422852</v>
      </c>
      <c r="S24" s="7">
        <v>-0.33373018683953187</v>
      </c>
      <c r="T24" s="7">
        <v>4.7959062047994133E-2</v>
      </c>
      <c r="U24" s="7">
        <v>0.95966728904404786</v>
      </c>
      <c r="V24" s="7">
        <v>-0.41285240307327731</v>
      </c>
      <c r="W24" s="7">
        <v>-0.56312002198517952</v>
      </c>
      <c r="X24" s="7">
        <v>0.51035042761021376</v>
      </c>
      <c r="Y24" s="7">
        <v>0.49580308704862519</v>
      </c>
      <c r="Z24" s="7">
        <v>0.43721988732719996</v>
      </c>
      <c r="AA24" s="11">
        <v>6.7460183610744656E-2</v>
      </c>
      <c r="AB24" s="20">
        <f t="shared" si="0"/>
        <v>99.999991666666688</v>
      </c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</row>
    <row r="25" spans="1:41" ht="15" customHeight="1" x14ac:dyDescent="0.2">
      <c r="A25" s="3" t="s">
        <v>40</v>
      </c>
      <c r="B25" s="3" t="s">
        <v>313</v>
      </c>
      <c r="C25" s="26"/>
      <c r="D25" s="7">
        <v>97.292490000000001</v>
      </c>
      <c r="E25" s="113">
        <v>98.624700000000004</v>
      </c>
      <c r="F25" s="117">
        <v>98.673699999999997</v>
      </c>
      <c r="G25" s="7">
        <v>99.080309999999997</v>
      </c>
      <c r="H25" s="113">
        <v>99.238879999999995</v>
      </c>
      <c r="I25" s="113">
        <v>99.267139999999998</v>
      </c>
      <c r="J25" s="113">
        <v>98.923450000000003</v>
      </c>
      <c r="K25" s="113">
        <v>100.37949999999999</v>
      </c>
      <c r="L25" s="7">
        <v>101.873</v>
      </c>
      <c r="M25" s="7">
        <v>102.00749999999999</v>
      </c>
      <c r="N25" s="7">
        <v>102.22199999999999</v>
      </c>
      <c r="O25" s="7">
        <v>102.4173</v>
      </c>
      <c r="P25" s="10"/>
      <c r="Q25" s="7">
        <v>1.3692834873483077</v>
      </c>
      <c r="R25" s="7">
        <v>4.9683294347148715E-2</v>
      </c>
      <c r="S25" s="7">
        <v>0.4120753554391906</v>
      </c>
      <c r="T25" s="7">
        <v>0.16004188925125229</v>
      </c>
      <c r="U25" s="7">
        <v>2.8476742180084117E-2</v>
      </c>
      <c r="V25" s="7">
        <v>-0.34622736184400515</v>
      </c>
      <c r="W25" s="7">
        <v>1.4718956930838851</v>
      </c>
      <c r="X25" s="7">
        <v>1.4878535956046919</v>
      </c>
      <c r="Y25" s="7">
        <v>0.13202713182098152</v>
      </c>
      <c r="Z25" s="7">
        <v>0.21027865598117887</v>
      </c>
      <c r="AA25" s="11">
        <v>0.1910547631625317</v>
      </c>
      <c r="AB25" s="20">
        <f t="shared" si="0"/>
        <v>99.999997500000006</v>
      </c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</row>
    <row r="26" spans="1:41" ht="15" customHeight="1" x14ac:dyDescent="0.2">
      <c r="A26" s="3" t="s">
        <v>41</v>
      </c>
      <c r="B26" s="3" t="s">
        <v>314</v>
      </c>
      <c r="C26" s="26"/>
      <c r="D26" s="7">
        <v>97.628140000000002</v>
      </c>
      <c r="E26" s="113">
        <v>98.928520000000006</v>
      </c>
      <c r="F26" s="117">
        <v>99.692419999999998</v>
      </c>
      <c r="G26" s="7">
        <v>100.4756</v>
      </c>
      <c r="H26" s="113">
        <v>100.57470000000001</v>
      </c>
      <c r="I26" s="113">
        <v>100.57470000000001</v>
      </c>
      <c r="J26" s="113">
        <v>100.57470000000001</v>
      </c>
      <c r="K26" s="113">
        <v>100.57470000000001</v>
      </c>
      <c r="L26" s="7">
        <v>100.57470000000001</v>
      </c>
      <c r="M26" s="7">
        <v>100.57470000000001</v>
      </c>
      <c r="N26" s="7">
        <v>100.57470000000001</v>
      </c>
      <c r="O26" s="7">
        <v>99.252170000000007</v>
      </c>
      <c r="P26" s="10"/>
      <c r="Q26" s="7">
        <v>1.3319725234957913</v>
      </c>
      <c r="R26" s="7">
        <v>0.77217368661736019</v>
      </c>
      <c r="S26" s="7">
        <v>0.78559633721400435</v>
      </c>
      <c r="T26" s="7">
        <v>9.8630911385457848E-2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11">
        <v>-1.3149728510251586</v>
      </c>
      <c r="AB26" s="20">
        <f t="shared" si="0"/>
        <v>99.999979166666677</v>
      </c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</row>
    <row r="27" spans="1:41" ht="15" customHeight="1" x14ac:dyDescent="0.2">
      <c r="A27" s="3" t="s">
        <v>42</v>
      </c>
      <c r="B27" s="3" t="s">
        <v>315</v>
      </c>
      <c r="C27" s="26"/>
      <c r="D27" s="7">
        <v>98.523830000000004</v>
      </c>
      <c r="E27" s="113">
        <v>98.317120000000003</v>
      </c>
      <c r="F27" s="117">
        <v>98.097920000000002</v>
      </c>
      <c r="G27" s="7">
        <v>98.458200000000005</v>
      </c>
      <c r="H27" s="113">
        <v>99.4268</v>
      </c>
      <c r="I27" s="113">
        <v>99.404340000000005</v>
      </c>
      <c r="J27" s="113">
        <v>100.12139999999999</v>
      </c>
      <c r="K27" s="113">
        <v>100.8974</v>
      </c>
      <c r="L27" s="7">
        <v>101.26690000000001</v>
      </c>
      <c r="M27" s="7">
        <v>101.3648</v>
      </c>
      <c r="N27" s="7">
        <v>102.00279999999999</v>
      </c>
      <c r="O27" s="7">
        <v>102.11839999999999</v>
      </c>
      <c r="P27" s="10"/>
      <c r="Q27" s="7">
        <v>-0.20980710960992996</v>
      </c>
      <c r="R27" s="7">
        <v>-0.22295201486780808</v>
      </c>
      <c r="S27" s="7">
        <v>0.36726568718276908</v>
      </c>
      <c r="T27" s="7">
        <v>0.98376773087461977</v>
      </c>
      <c r="U27" s="7">
        <v>-2.2589482916070176E-2</v>
      </c>
      <c r="V27" s="7">
        <v>0.72135683411809715</v>
      </c>
      <c r="W27" s="7">
        <v>0.7750590782789798</v>
      </c>
      <c r="X27" s="7">
        <v>0.36621359916113017</v>
      </c>
      <c r="Y27" s="7">
        <v>9.6675221617325752E-2</v>
      </c>
      <c r="Z27" s="7">
        <v>0.62940981484695968</v>
      </c>
      <c r="AA27" s="11">
        <v>0.1133302223076235</v>
      </c>
      <c r="AB27" s="20">
        <f t="shared" si="0"/>
        <v>99.999992500000005</v>
      </c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</row>
    <row r="28" spans="1:41" ht="15" customHeight="1" x14ac:dyDescent="0.2">
      <c r="A28" s="3" t="s">
        <v>44</v>
      </c>
      <c r="B28" s="3" t="s">
        <v>316</v>
      </c>
      <c r="C28" s="26"/>
      <c r="D28" s="7">
        <v>99.429360000000003</v>
      </c>
      <c r="E28" s="113">
        <v>99.224649999999997</v>
      </c>
      <c r="F28" s="117">
        <v>98.983310000000003</v>
      </c>
      <c r="G28" s="7">
        <v>99.090320000000006</v>
      </c>
      <c r="H28" s="113">
        <v>99.171710000000004</v>
      </c>
      <c r="I28" s="113">
        <v>99.512950000000004</v>
      </c>
      <c r="J28" s="113">
        <v>99.801569999999998</v>
      </c>
      <c r="K28" s="113">
        <v>100.2306</v>
      </c>
      <c r="L28" s="7">
        <v>100.4011</v>
      </c>
      <c r="M28" s="7">
        <v>101.07640000000001</v>
      </c>
      <c r="N28" s="7">
        <v>101.4228</v>
      </c>
      <c r="O28" s="7">
        <v>101.65519999999999</v>
      </c>
      <c r="P28" s="10"/>
      <c r="Q28" s="7">
        <v>-0.20588486137294429</v>
      </c>
      <c r="R28" s="7">
        <v>-0.24322585164068999</v>
      </c>
      <c r="S28" s="7">
        <v>0.10810913476221648</v>
      </c>
      <c r="T28" s="7">
        <v>8.2137185549505706E-2</v>
      </c>
      <c r="U28" s="7">
        <v>0.34409006358768957</v>
      </c>
      <c r="V28" s="7">
        <v>0.2900326037967868</v>
      </c>
      <c r="W28" s="7">
        <v>0.42988301687037322</v>
      </c>
      <c r="X28" s="7">
        <v>0.17010773157100137</v>
      </c>
      <c r="Y28" s="7">
        <v>0.67260219260546661</v>
      </c>
      <c r="Z28" s="7">
        <v>0.3427110581698482</v>
      </c>
      <c r="AA28" s="11">
        <v>0.22913979894067055</v>
      </c>
      <c r="AB28" s="20">
        <f t="shared" si="0"/>
        <v>99.999997500000006</v>
      </c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</row>
    <row r="29" spans="1:41" ht="15" customHeight="1" x14ac:dyDescent="0.2">
      <c r="A29" s="3" t="s">
        <v>46</v>
      </c>
      <c r="B29" s="3" t="s">
        <v>71</v>
      </c>
      <c r="C29" s="26"/>
      <c r="D29" s="7">
        <v>99.722759999999994</v>
      </c>
      <c r="E29" s="113">
        <v>99.722759999999994</v>
      </c>
      <c r="F29" s="117">
        <v>99.890020000000007</v>
      </c>
      <c r="G29" s="7">
        <v>99.890020000000007</v>
      </c>
      <c r="H29" s="113">
        <v>99.890020000000007</v>
      </c>
      <c r="I29" s="113">
        <v>99.890020000000007</v>
      </c>
      <c r="J29" s="113">
        <v>99.890020000000007</v>
      </c>
      <c r="K29" s="113">
        <v>99.890020000000007</v>
      </c>
      <c r="L29" s="7">
        <v>99.890020000000007</v>
      </c>
      <c r="M29" s="7">
        <v>99.890020000000007</v>
      </c>
      <c r="N29" s="7">
        <v>100.6752</v>
      </c>
      <c r="O29" s="7">
        <v>100.7591</v>
      </c>
      <c r="P29" s="10"/>
      <c r="Q29" s="7">
        <v>0</v>
      </c>
      <c r="R29" s="7">
        <v>0.16772500079220939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0.78604449173200375</v>
      </c>
      <c r="AA29" s="11">
        <v>8.3337306506468187E-2</v>
      </c>
      <c r="AB29" s="20">
        <f t="shared" si="0"/>
        <v>99.999998333333338</v>
      </c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</row>
    <row r="30" spans="1:41" s="48" customFormat="1" x14ac:dyDescent="0.2">
      <c r="A30" s="56" t="s">
        <v>47</v>
      </c>
      <c r="B30" s="56" t="s">
        <v>48</v>
      </c>
      <c r="C30" s="26"/>
      <c r="D30" s="20">
        <v>99.117760000000004</v>
      </c>
      <c r="E30" s="112">
        <v>99.266109999999998</v>
      </c>
      <c r="F30" s="116">
        <v>99.964780000000005</v>
      </c>
      <c r="G30" s="20">
        <v>99.009720000000002</v>
      </c>
      <c r="H30" s="112">
        <v>98.938739999999996</v>
      </c>
      <c r="I30" s="112">
        <v>98.777600000000007</v>
      </c>
      <c r="J30" s="112">
        <v>97.85772</v>
      </c>
      <c r="K30" s="112">
        <v>98.729290000000006</v>
      </c>
      <c r="L30" s="20">
        <v>100.6073</v>
      </c>
      <c r="M30" s="20">
        <v>101.84690000000001</v>
      </c>
      <c r="N30" s="20">
        <v>103.0266</v>
      </c>
      <c r="O30" s="20">
        <v>102.86069999999999</v>
      </c>
      <c r="P30" s="21"/>
      <c r="Q30" s="20">
        <v>0.14967045260102077</v>
      </c>
      <c r="R30" s="20">
        <v>0.70383537745158642</v>
      </c>
      <c r="S30" s="20">
        <v>-0.95539649064400789</v>
      </c>
      <c r="T30" s="20">
        <v>-7.1689931049199837E-2</v>
      </c>
      <c r="U30" s="20">
        <v>-0.16286845779518616</v>
      </c>
      <c r="V30" s="20">
        <v>-0.93126376830375124</v>
      </c>
      <c r="W30" s="20">
        <v>0.89065022156658202</v>
      </c>
      <c r="X30" s="20">
        <v>1.9021812068130832</v>
      </c>
      <c r="Y30" s="20">
        <v>1.2321173513254109</v>
      </c>
      <c r="Z30" s="20">
        <v>1.1583072238821179</v>
      </c>
      <c r="AA30" s="19">
        <v>-0.16102637571268752</v>
      </c>
      <c r="AB30" s="20">
        <f t="shared" si="0"/>
        <v>100.00026833333334</v>
      </c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</row>
    <row r="31" spans="1:41" s="48" customFormat="1" x14ac:dyDescent="0.2">
      <c r="A31" s="56" t="s">
        <v>317</v>
      </c>
      <c r="B31" s="48" t="s">
        <v>73</v>
      </c>
      <c r="C31" s="26"/>
      <c r="D31" s="20">
        <v>99.143249999999995</v>
      </c>
      <c r="E31" s="112">
        <v>99.043959999999998</v>
      </c>
      <c r="F31" s="116">
        <v>99.836389999999994</v>
      </c>
      <c r="G31" s="20">
        <v>98.792169999999999</v>
      </c>
      <c r="H31" s="112">
        <v>99.642830000000004</v>
      </c>
      <c r="I31" s="112">
        <v>99.352159999999998</v>
      </c>
      <c r="J31" s="112">
        <v>99.341989999999996</v>
      </c>
      <c r="K31" s="112">
        <v>99.398039999999995</v>
      </c>
      <c r="L31" s="20">
        <v>100.2825</v>
      </c>
      <c r="M31" s="20">
        <v>101.0162</v>
      </c>
      <c r="N31" s="20">
        <v>102.0762</v>
      </c>
      <c r="O31" s="20">
        <v>101.9892</v>
      </c>
      <c r="P31" s="21"/>
      <c r="Q31" s="20">
        <v>-0.10014801814545754</v>
      </c>
      <c r="R31" s="20">
        <v>0.80007907599816896</v>
      </c>
      <c r="S31" s="20">
        <v>-1.0459312481150369</v>
      </c>
      <c r="T31" s="20">
        <v>0.86106014272184206</v>
      </c>
      <c r="U31" s="20">
        <v>-0.29171190741973679</v>
      </c>
      <c r="V31" s="20">
        <v>-1.0236314942727196E-2</v>
      </c>
      <c r="W31" s="20">
        <v>5.6421257516583924E-2</v>
      </c>
      <c r="X31" s="20">
        <v>0.88981633843082242</v>
      </c>
      <c r="Y31" s="20">
        <v>0.73163313638969796</v>
      </c>
      <c r="Z31" s="20">
        <v>1.0493366410536153</v>
      </c>
      <c r="AA31" s="19">
        <v>-8.5230445490724865E-2</v>
      </c>
      <c r="AB31" s="20">
        <f t="shared" si="0"/>
        <v>99.992907500000001</v>
      </c>
      <c r="AC31" s="118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O31" s="20"/>
    </row>
    <row r="32" spans="1:41" s="48" customFormat="1" ht="20.25" customHeight="1" x14ac:dyDescent="0.2">
      <c r="B32" s="22" t="s">
        <v>52</v>
      </c>
      <c r="C32" s="39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13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134"/>
      <c r="AB32" s="20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</row>
    <row r="33" spans="1:39" s="48" customFormat="1" x14ac:dyDescent="0.2">
      <c r="A33" s="56" t="s">
        <v>14</v>
      </c>
      <c r="B33" s="56" t="s">
        <v>15</v>
      </c>
      <c r="C33" s="26"/>
      <c r="D33" s="119">
        <v>105.9251</v>
      </c>
      <c r="E33" s="119">
        <v>103.3532</v>
      </c>
      <c r="F33" s="120">
        <v>104.5234</v>
      </c>
      <c r="G33" s="119">
        <v>101.229</v>
      </c>
      <c r="H33" s="112">
        <v>97.626350000000002</v>
      </c>
      <c r="I33" s="112">
        <v>96.500110000000006</v>
      </c>
      <c r="J33" s="112">
        <v>96.892700000000005</v>
      </c>
      <c r="K33" s="112">
        <v>99.158910000000006</v>
      </c>
      <c r="L33" s="119">
        <v>97.970380000000006</v>
      </c>
      <c r="M33" s="119">
        <v>98.940380000000005</v>
      </c>
      <c r="N33" s="119">
        <v>99.750649999999993</v>
      </c>
      <c r="O33" s="119">
        <v>98.129900000000006</v>
      </c>
      <c r="P33" s="21"/>
      <c r="Q33" s="20">
        <v>-2.4280364144098043</v>
      </c>
      <c r="R33" s="20">
        <v>1.132233931798913</v>
      </c>
      <c r="S33" s="20">
        <v>-3.1518301165097919</v>
      </c>
      <c r="T33" s="20">
        <v>-3.5589109840065567</v>
      </c>
      <c r="U33" s="20">
        <v>-1.1536229716669688</v>
      </c>
      <c r="V33" s="20">
        <v>0.40682855180164912</v>
      </c>
      <c r="W33" s="20">
        <v>2.3388862112419209</v>
      </c>
      <c r="X33" s="20">
        <v>-1.1986114006295552</v>
      </c>
      <c r="Y33" s="20">
        <v>0.99009516958084554</v>
      </c>
      <c r="Z33" s="20">
        <v>0.81894773397877441</v>
      </c>
      <c r="AA33" s="19">
        <v>-1.6248014423966026</v>
      </c>
      <c r="AB33" s="20">
        <f t="shared" si="0"/>
        <v>100.00000666666665</v>
      </c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</row>
    <row r="34" spans="1:39" x14ac:dyDescent="0.2">
      <c r="A34" s="3" t="s">
        <v>318</v>
      </c>
      <c r="B34" s="3" t="s">
        <v>50</v>
      </c>
      <c r="C34" s="14"/>
      <c r="D34" s="7">
        <v>106.4311</v>
      </c>
      <c r="E34" s="7">
        <v>103.6652</v>
      </c>
      <c r="F34" s="117">
        <v>104.9181</v>
      </c>
      <c r="G34" s="7">
        <v>101.3146</v>
      </c>
      <c r="H34" s="113">
        <v>97.436639999999997</v>
      </c>
      <c r="I34" s="113">
        <v>96.221810000000005</v>
      </c>
      <c r="J34" s="113">
        <v>96.678359999999998</v>
      </c>
      <c r="K34" s="113">
        <v>99.100589999999997</v>
      </c>
      <c r="L34" s="7">
        <v>97.789249999999996</v>
      </c>
      <c r="M34" s="7">
        <v>98.762960000000007</v>
      </c>
      <c r="N34" s="7">
        <v>99.671570000000003</v>
      </c>
      <c r="O34" s="7">
        <v>98.009900000000002</v>
      </c>
      <c r="P34" s="10"/>
      <c r="Q34" s="7">
        <v>-2.598770472164623</v>
      </c>
      <c r="R34" s="7">
        <v>1.2086023081998556</v>
      </c>
      <c r="S34" s="7">
        <v>-3.43458373721979</v>
      </c>
      <c r="T34" s="7">
        <v>-3.8276418206260514</v>
      </c>
      <c r="U34" s="7">
        <v>-1.2467897086763173</v>
      </c>
      <c r="V34" s="7">
        <v>0.47447662853150746</v>
      </c>
      <c r="W34" s="7">
        <v>2.5054520991047005</v>
      </c>
      <c r="X34" s="7">
        <v>-1.3232413651624084</v>
      </c>
      <c r="Y34" s="7">
        <v>0.99572294500674796</v>
      </c>
      <c r="Z34" s="7">
        <v>0.91999065236602462</v>
      </c>
      <c r="AA34" s="11">
        <v>-1.6671454056557962</v>
      </c>
      <c r="AB34" s="20">
        <f t="shared" si="0"/>
        <v>100.00000666666666</v>
      </c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</row>
    <row r="35" spans="1:39" x14ac:dyDescent="0.2">
      <c r="A35" s="3" t="s">
        <v>16</v>
      </c>
      <c r="B35" s="3" t="s">
        <v>51</v>
      </c>
      <c r="C35" s="14"/>
      <c r="D35" s="7">
        <v>97.212819999999994</v>
      </c>
      <c r="E35" s="7">
        <v>98.046890000000005</v>
      </c>
      <c r="F35" s="117">
        <v>97.718999999999994</v>
      </c>
      <c r="G35" s="7">
        <v>99.772000000000006</v>
      </c>
      <c r="H35" s="113">
        <v>100.9348</v>
      </c>
      <c r="I35" s="113">
        <v>101.3348</v>
      </c>
      <c r="J35" s="113">
        <v>100.59780000000001</v>
      </c>
      <c r="K35" s="113">
        <v>100.19029999999999</v>
      </c>
      <c r="L35" s="7">
        <v>101.1729</v>
      </c>
      <c r="M35" s="7">
        <v>101.99679999999999</v>
      </c>
      <c r="N35" s="7">
        <v>100.99290000000001</v>
      </c>
      <c r="O35" s="7">
        <v>100.029</v>
      </c>
      <c r="P35" s="10"/>
      <c r="Q35" s="7">
        <v>0.85798354579160563</v>
      </c>
      <c r="R35" s="7">
        <v>-0.33442162214427268</v>
      </c>
      <c r="S35" s="7">
        <v>2.1009220315394259</v>
      </c>
      <c r="T35" s="7">
        <v>1.1654572425129195</v>
      </c>
      <c r="U35" s="7">
        <v>0.39629543031739861</v>
      </c>
      <c r="V35" s="7">
        <v>-0.72729210498268582</v>
      </c>
      <c r="W35" s="7">
        <v>-0.40507844107924129</v>
      </c>
      <c r="X35" s="7">
        <v>0.98073366383772187</v>
      </c>
      <c r="Y35" s="7">
        <v>0.81434850636879519</v>
      </c>
      <c r="Z35" s="7">
        <v>-0.98424656459809268</v>
      </c>
      <c r="AA35" s="11">
        <v>-0.95442352878272585</v>
      </c>
      <c r="AB35" s="20">
        <f t="shared" si="0"/>
        <v>100.00000083333333</v>
      </c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</row>
    <row r="36" spans="1:39" x14ac:dyDescent="0.2">
      <c r="A36" s="3" t="s">
        <v>18</v>
      </c>
      <c r="B36" s="1" t="s">
        <v>74</v>
      </c>
      <c r="C36" s="14"/>
      <c r="D36" s="7">
        <v>97.4786</v>
      </c>
      <c r="E36" s="7">
        <v>96.608689999999996</v>
      </c>
      <c r="F36" s="117">
        <v>98.106250000000003</v>
      </c>
      <c r="G36" s="7">
        <v>99.397229999999993</v>
      </c>
      <c r="H36" s="113">
        <v>99.831699999999998</v>
      </c>
      <c r="I36" s="113">
        <v>100.1636</v>
      </c>
      <c r="J36" s="113">
        <v>100.1397</v>
      </c>
      <c r="K36" s="113">
        <v>99.506469999999993</v>
      </c>
      <c r="L36" s="7">
        <v>99.072710000000001</v>
      </c>
      <c r="M36" s="7">
        <v>101.871</v>
      </c>
      <c r="N36" s="7">
        <v>103.8325</v>
      </c>
      <c r="O36" s="7">
        <v>103.99169999999999</v>
      </c>
      <c r="P36" s="10"/>
      <c r="Q36" s="7">
        <v>-0.89241125744522842</v>
      </c>
      <c r="R36" s="7">
        <v>1.5501297036529604</v>
      </c>
      <c r="S36" s="7">
        <v>1.3158998534751765</v>
      </c>
      <c r="T36" s="7">
        <v>0.43710473621850893</v>
      </c>
      <c r="U36" s="7">
        <v>0.33245952938796447</v>
      </c>
      <c r="V36" s="7">
        <v>-2.3860963463770861E-2</v>
      </c>
      <c r="W36" s="7">
        <v>-0.63234661178335028</v>
      </c>
      <c r="X36" s="7">
        <v>-0.43591135330194347</v>
      </c>
      <c r="Y36" s="7">
        <v>2.8244811310803897</v>
      </c>
      <c r="Z36" s="7">
        <v>1.9254743744539675</v>
      </c>
      <c r="AA36" s="11">
        <v>0.15332386295234965</v>
      </c>
      <c r="AB36" s="20">
        <f t="shared" si="0"/>
        <v>100.00001250000001</v>
      </c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</row>
    <row r="37" spans="1:39" s="48" customFormat="1" x14ac:dyDescent="0.2">
      <c r="A37" s="56" t="s">
        <v>56</v>
      </c>
      <c r="B37" s="56" t="s">
        <v>21</v>
      </c>
      <c r="C37" s="26"/>
      <c r="D37" s="119">
        <v>98.129919999999998</v>
      </c>
      <c r="E37" s="119">
        <v>98.258520000000004</v>
      </c>
      <c r="F37" s="120">
        <v>98.405019999999993</v>
      </c>
      <c r="G37" s="119">
        <v>98.568330000000003</v>
      </c>
      <c r="H37" s="112">
        <v>100.5198</v>
      </c>
      <c r="I37" s="112">
        <v>100.76</v>
      </c>
      <c r="J37" s="112">
        <v>101.27809999999999</v>
      </c>
      <c r="K37" s="112">
        <v>101.1815</v>
      </c>
      <c r="L37" s="119">
        <v>100.6426</v>
      </c>
      <c r="M37" s="119">
        <v>100.5624</v>
      </c>
      <c r="N37" s="119">
        <v>100.85420000000001</v>
      </c>
      <c r="O37" s="119">
        <v>100.8395</v>
      </c>
      <c r="P37" s="21"/>
      <c r="Q37" s="20">
        <v>0.13105075393927337</v>
      </c>
      <c r="R37" s="20">
        <v>0.14909648547524323</v>
      </c>
      <c r="S37" s="20">
        <v>0.16595698064998091</v>
      </c>
      <c r="T37" s="20">
        <v>1.9798144089485947</v>
      </c>
      <c r="U37" s="20">
        <v>0.23895789685216395</v>
      </c>
      <c r="V37" s="20">
        <v>0.51419213973798117</v>
      </c>
      <c r="W37" s="20">
        <v>-9.5380936253736143E-2</v>
      </c>
      <c r="X37" s="20">
        <v>-0.53260724539564852</v>
      </c>
      <c r="Y37" s="20">
        <v>-7.968792539143954E-2</v>
      </c>
      <c r="Z37" s="20">
        <v>0.29016809463577758</v>
      </c>
      <c r="AA37" s="19">
        <v>-1.4575496112214283E-2</v>
      </c>
      <c r="AB37" s="20">
        <f t="shared" si="0"/>
        <v>99.999990833333342</v>
      </c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</row>
    <row r="38" spans="1:39" s="48" customFormat="1" x14ac:dyDescent="0.2">
      <c r="A38" s="56" t="s">
        <v>58</v>
      </c>
      <c r="B38" s="56" t="s">
        <v>23</v>
      </c>
      <c r="C38" s="26"/>
      <c r="D38" s="119">
        <v>97.663709999999995</v>
      </c>
      <c r="E38" s="119">
        <v>97.780379999999994</v>
      </c>
      <c r="F38" s="120">
        <v>97.969040000000007</v>
      </c>
      <c r="G38" s="119">
        <v>98.140429999999995</v>
      </c>
      <c r="H38" s="112">
        <v>100.96080000000001</v>
      </c>
      <c r="I38" s="112">
        <v>101.2727</v>
      </c>
      <c r="J38" s="112">
        <v>102.0318</v>
      </c>
      <c r="K38" s="112">
        <v>101.6563</v>
      </c>
      <c r="L38" s="119">
        <v>100.79389999999999</v>
      </c>
      <c r="M38" s="119">
        <v>100.3304</v>
      </c>
      <c r="N38" s="119">
        <v>100.6896</v>
      </c>
      <c r="O38" s="119">
        <v>100.711</v>
      </c>
      <c r="P38" s="21"/>
      <c r="Q38" s="20">
        <v>0.11946095432991349</v>
      </c>
      <c r="R38" s="20">
        <v>0.19294259236874817</v>
      </c>
      <c r="S38" s="20">
        <v>0.17494302281617555</v>
      </c>
      <c r="T38" s="20">
        <v>2.873810518254313</v>
      </c>
      <c r="U38" s="20">
        <v>0.30893178342484834</v>
      </c>
      <c r="V38" s="20">
        <v>0.74956034548304107</v>
      </c>
      <c r="W38" s="20">
        <v>-0.36802251846973433</v>
      </c>
      <c r="X38" s="20">
        <v>-0.84834879884474257</v>
      </c>
      <c r="Y38" s="20">
        <v>-0.45984925675065286</v>
      </c>
      <c r="Z38" s="20">
        <v>0.35801711146372517</v>
      </c>
      <c r="AA38" s="19">
        <v>2.1253436303252632E-2</v>
      </c>
      <c r="AB38" s="20">
        <f t="shared" si="0"/>
        <v>100.00000499999999</v>
      </c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</row>
    <row r="39" spans="1:39" ht="15" customHeight="1" x14ac:dyDescent="0.2">
      <c r="A39" s="3" t="s">
        <v>20</v>
      </c>
      <c r="B39" s="3" t="s">
        <v>304</v>
      </c>
      <c r="C39" s="26"/>
      <c r="D39" s="7">
        <v>97.952640000000002</v>
      </c>
      <c r="E39" s="7">
        <v>98.08193</v>
      </c>
      <c r="F39" s="117">
        <v>98.126670000000004</v>
      </c>
      <c r="G39" s="7">
        <v>98.738129999999998</v>
      </c>
      <c r="H39" s="113">
        <v>102.1739</v>
      </c>
      <c r="I39" s="113">
        <v>101.3643</v>
      </c>
      <c r="J39" s="113">
        <v>102.48050000000001</v>
      </c>
      <c r="K39" s="113">
        <v>101.67319999999999</v>
      </c>
      <c r="L39" s="7">
        <v>100.402</v>
      </c>
      <c r="M39" s="7">
        <v>99.506450000000001</v>
      </c>
      <c r="N39" s="7">
        <v>99.682100000000005</v>
      </c>
      <c r="O39" s="7">
        <v>99.818280000000001</v>
      </c>
      <c r="P39" s="10"/>
      <c r="Q39" s="7">
        <v>0.13199235875622897</v>
      </c>
      <c r="R39" s="7">
        <v>4.561492621526151E-2</v>
      </c>
      <c r="S39" s="7">
        <v>0.62313334387072739</v>
      </c>
      <c r="T39" s="7">
        <v>3.4796790257218815</v>
      </c>
      <c r="U39" s="7">
        <v>-0.79237456923930993</v>
      </c>
      <c r="V39" s="7">
        <v>1.1011766470049182</v>
      </c>
      <c r="W39" s="7">
        <v>-0.78775962256235288</v>
      </c>
      <c r="X39" s="7">
        <v>-1.2502803098554913</v>
      </c>
      <c r="Y39" s="7">
        <v>-0.89196430349993039</v>
      </c>
      <c r="Z39" s="7">
        <v>0.17652122048370184</v>
      </c>
      <c r="AA39" s="11">
        <v>0.1366142968496811</v>
      </c>
      <c r="AB39" s="20">
        <f t="shared" si="0"/>
        <v>100.00000833333333</v>
      </c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</row>
    <row r="40" spans="1:39" ht="15" customHeight="1" x14ac:dyDescent="0.2">
      <c r="A40" s="3" t="s">
        <v>22</v>
      </c>
      <c r="B40" s="3" t="s">
        <v>305</v>
      </c>
      <c r="C40" s="26"/>
      <c r="D40" s="7">
        <v>95.869619999999998</v>
      </c>
      <c r="E40" s="7">
        <v>95.413319999999999</v>
      </c>
      <c r="F40" s="117">
        <v>95.547079999999994</v>
      </c>
      <c r="G40" s="7">
        <v>93.648420000000002</v>
      </c>
      <c r="H40" s="113">
        <v>97.339510000000004</v>
      </c>
      <c r="I40" s="113">
        <v>103.3266</v>
      </c>
      <c r="J40" s="113">
        <v>104.02290000000001</v>
      </c>
      <c r="K40" s="113">
        <v>104.03830000000001</v>
      </c>
      <c r="L40" s="7">
        <v>103.4851</v>
      </c>
      <c r="M40" s="7">
        <v>101.8283</v>
      </c>
      <c r="N40" s="7">
        <v>102.8899</v>
      </c>
      <c r="O40" s="7">
        <v>102.5911</v>
      </c>
      <c r="P40" s="10"/>
      <c r="Q40" s="7">
        <v>-0.47595891169694721</v>
      </c>
      <c r="R40" s="7">
        <v>0.14019006989799246</v>
      </c>
      <c r="S40" s="7">
        <v>-1.9871460226727939</v>
      </c>
      <c r="T40" s="7">
        <v>3.9414332884633856</v>
      </c>
      <c r="U40" s="7">
        <v>6.1507295444573273</v>
      </c>
      <c r="V40" s="7">
        <v>0.67388262073852023</v>
      </c>
      <c r="W40" s="7">
        <v>1.4804432485538891E-2</v>
      </c>
      <c r="X40" s="7">
        <v>-0.53172725813474842</v>
      </c>
      <c r="Y40" s="7">
        <v>-1.6010034294792235</v>
      </c>
      <c r="Z40" s="7">
        <v>1.0425392548044095</v>
      </c>
      <c r="AA40" s="11">
        <v>-0.29040751327389758</v>
      </c>
      <c r="AB40" s="20">
        <f t="shared" si="0"/>
        <v>100.00001250000001</v>
      </c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</row>
    <row r="41" spans="1:39" ht="15" customHeight="1" x14ac:dyDescent="0.2">
      <c r="A41" s="3" t="s">
        <v>24</v>
      </c>
      <c r="B41" s="3" t="s">
        <v>306</v>
      </c>
      <c r="C41" s="26"/>
      <c r="D41" s="7">
        <v>98.089939999999999</v>
      </c>
      <c r="E41" s="7">
        <v>98.235590000000002</v>
      </c>
      <c r="F41" s="117">
        <v>98.190809999999999</v>
      </c>
      <c r="G41" s="7">
        <v>99.301460000000006</v>
      </c>
      <c r="H41" s="113">
        <v>98.940359999999998</v>
      </c>
      <c r="I41" s="113">
        <v>99.047380000000004</v>
      </c>
      <c r="J41" s="113">
        <v>99.862380000000002</v>
      </c>
      <c r="K41" s="113">
        <v>100.18980000000001</v>
      </c>
      <c r="L41" s="7">
        <v>100.8147</v>
      </c>
      <c r="M41" s="7">
        <v>101.81180000000001</v>
      </c>
      <c r="N41" s="7">
        <v>102.76900000000001</v>
      </c>
      <c r="O41" s="7">
        <v>102.74679999999999</v>
      </c>
      <c r="P41" s="10"/>
      <c r="Q41" s="7">
        <v>0.14848617503487452</v>
      </c>
      <c r="R41" s="7">
        <v>-4.5584293838926329E-2</v>
      </c>
      <c r="S41" s="7">
        <v>1.1311140014019712</v>
      </c>
      <c r="T41" s="7">
        <v>-0.36364017205790078</v>
      </c>
      <c r="U41" s="7">
        <v>0.10816617202525408</v>
      </c>
      <c r="V41" s="7">
        <v>0.82283852435066707</v>
      </c>
      <c r="W41" s="7">
        <v>0.32787121636796918</v>
      </c>
      <c r="X41" s="7">
        <v>0.62371618667768236</v>
      </c>
      <c r="Y41" s="7">
        <v>0.98904227260508959</v>
      </c>
      <c r="Z41" s="7">
        <v>0.94016607112338679</v>
      </c>
      <c r="AA41" s="11">
        <v>-2.1601844914334291E-2</v>
      </c>
      <c r="AB41" s="20">
        <f t="shared" si="0"/>
        <v>100.00000166666666</v>
      </c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</row>
    <row r="42" spans="1:39" ht="15" customHeight="1" x14ac:dyDescent="0.2">
      <c r="A42" s="3" t="s">
        <v>26</v>
      </c>
      <c r="B42" s="3" t="s">
        <v>307</v>
      </c>
      <c r="C42" s="26"/>
      <c r="D42" s="7">
        <v>97.675179999999997</v>
      </c>
      <c r="E42" s="7">
        <v>95.069919999999996</v>
      </c>
      <c r="F42" s="117">
        <v>95.120069999999998</v>
      </c>
      <c r="G42" s="7">
        <v>96.592429999999993</v>
      </c>
      <c r="H42" s="113">
        <v>99.187960000000004</v>
      </c>
      <c r="I42" s="113">
        <v>101.4248</v>
      </c>
      <c r="J42" s="113">
        <v>101.66160000000001</v>
      </c>
      <c r="K42" s="113">
        <v>101.7687</v>
      </c>
      <c r="L42" s="7">
        <v>102.29810000000001</v>
      </c>
      <c r="M42" s="7">
        <v>103.435</v>
      </c>
      <c r="N42" s="7">
        <v>102.4496</v>
      </c>
      <c r="O42" s="7">
        <v>103.31659999999999</v>
      </c>
      <c r="P42" s="10"/>
      <c r="Q42" s="7">
        <v>-2.6672692080014606</v>
      </c>
      <c r="R42" s="7">
        <v>5.2750649206396875E-2</v>
      </c>
      <c r="S42" s="7">
        <v>1.547896253650775</v>
      </c>
      <c r="T42" s="7">
        <v>2.687094630500559</v>
      </c>
      <c r="U42" s="7">
        <v>2.2551527423288076</v>
      </c>
      <c r="V42" s="7">
        <v>0.23347346999945018</v>
      </c>
      <c r="W42" s="7">
        <v>0.10534951250028371</v>
      </c>
      <c r="X42" s="7">
        <v>0.5201992361109159</v>
      </c>
      <c r="Y42" s="7">
        <v>1.1113598395278086</v>
      </c>
      <c r="Z42" s="7">
        <v>-0.95267559336781416</v>
      </c>
      <c r="AA42" s="11">
        <v>0.8462697755774452</v>
      </c>
      <c r="AB42" s="20">
        <f t="shared" si="0"/>
        <v>99.999996666666632</v>
      </c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</row>
    <row r="43" spans="1:39" ht="15" customHeight="1" x14ac:dyDescent="0.2">
      <c r="A43" s="3" t="s">
        <v>27</v>
      </c>
      <c r="B43" s="3" t="s">
        <v>32</v>
      </c>
      <c r="C43" s="26"/>
      <c r="D43" s="7">
        <v>98.920159999999996</v>
      </c>
      <c r="E43" s="7">
        <v>99.891490000000005</v>
      </c>
      <c r="F43" s="117">
        <v>100.2101</v>
      </c>
      <c r="G43" s="7">
        <v>100.0639</v>
      </c>
      <c r="H43" s="113">
        <v>99.513120000000001</v>
      </c>
      <c r="I43" s="113">
        <v>99.249309999999994</v>
      </c>
      <c r="J43" s="113">
        <v>99.760059999999996</v>
      </c>
      <c r="K43" s="113">
        <v>99.920349999999999</v>
      </c>
      <c r="L43" s="7">
        <v>99.915379999999999</v>
      </c>
      <c r="M43" s="7">
        <v>100.12649999999999</v>
      </c>
      <c r="N43" s="7">
        <v>100.702</v>
      </c>
      <c r="O43" s="7">
        <v>101.7277</v>
      </c>
      <c r="P43" s="10"/>
      <c r="Q43" s="7">
        <v>0.98193330864002737</v>
      </c>
      <c r="R43" s="7">
        <v>0.31895609926330309</v>
      </c>
      <c r="S43" s="7">
        <v>-0.14589347780312886</v>
      </c>
      <c r="T43" s="7">
        <v>-0.55042827633142744</v>
      </c>
      <c r="U43" s="7">
        <v>-0.26510072239721411</v>
      </c>
      <c r="V43" s="7">
        <v>0.51461314945161996</v>
      </c>
      <c r="W43" s="7">
        <v>0.16067552485433889</v>
      </c>
      <c r="X43" s="7">
        <v>-4.9739617605424127E-3</v>
      </c>
      <c r="Y43" s="7">
        <v>0.21129880104543861</v>
      </c>
      <c r="Z43" s="7">
        <v>0.57477291226598881</v>
      </c>
      <c r="AA43" s="11">
        <v>1.0185497805406054</v>
      </c>
      <c r="AB43" s="20">
        <f t="shared" si="0"/>
        <v>100.00000583333332</v>
      </c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</row>
    <row r="44" spans="1:39" ht="15" customHeight="1" x14ac:dyDescent="0.2">
      <c r="A44" s="3" t="s">
        <v>29</v>
      </c>
      <c r="B44" s="3" t="s">
        <v>43</v>
      </c>
      <c r="C44" s="26"/>
      <c r="D44" s="7">
        <v>96.263480000000001</v>
      </c>
      <c r="E44" s="7">
        <v>96.689769999999996</v>
      </c>
      <c r="F44" s="117">
        <v>97.390299999999996</v>
      </c>
      <c r="G44" s="7">
        <v>97.479569999999995</v>
      </c>
      <c r="H44" s="113">
        <v>101.2303</v>
      </c>
      <c r="I44" s="113">
        <v>101.9483</v>
      </c>
      <c r="J44" s="113">
        <v>102.06570000000001</v>
      </c>
      <c r="K44" s="113">
        <v>102.14409999999999</v>
      </c>
      <c r="L44" s="7">
        <v>100.4837</v>
      </c>
      <c r="M44" s="7">
        <v>101.2054</v>
      </c>
      <c r="N44" s="7">
        <v>101.7333</v>
      </c>
      <c r="O44" s="7">
        <v>101.36620000000001</v>
      </c>
      <c r="P44" s="10"/>
      <c r="Q44" s="7">
        <v>0.4428366811588304</v>
      </c>
      <c r="R44" s="7">
        <v>0.72451304827801388</v>
      </c>
      <c r="S44" s="7">
        <v>9.1662105979752675E-2</v>
      </c>
      <c r="T44" s="7">
        <v>3.8477088070864536</v>
      </c>
      <c r="U44" s="7">
        <v>0.70927380438465903</v>
      </c>
      <c r="V44" s="7">
        <v>0.11515640770861653</v>
      </c>
      <c r="W44" s="7">
        <v>7.6813268316376415E-2</v>
      </c>
      <c r="X44" s="7">
        <v>-1.6255466541875603</v>
      </c>
      <c r="Y44" s="7">
        <v>0.71822594112278759</v>
      </c>
      <c r="Z44" s="7">
        <v>0.52161248312837305</v>
      </c>
      <c r="AA44" s="11">
        <v>-0.36084546554569008</v>
      </c>
      <c r="AB44" s="20">
        <f t="shared" si="0"/>
        <v>100.00000999999999</v>
      </c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</row>
    <row r="45" spans="1:39" ht="15" customHeight="1" x14ac:dyDescent="0.2">
      <c r="A45" s="3" t="s">
        <v>31</v>
      </c>
      <c r="B45" s="3" t="s">
        <v>308</v>
      </c>
      <c r="C45" s="26"/>
      <c r="D45" s="7">
        <v>100.6695</v>
      </c>
      <c r="E45" s="7">
        <v>101.4061</v>
      </c>
      <c r="F45" s="117">
        <v>102.0946</v>
      </c>
      <c r="G45" s="7">
        <v>100.0483</v>
      </c>
      <c r="H45" s="113">
        <v>96.465090000000004</v>
      </c>
      <c r="I45" s="113">
        <v>99.773830000000004</v>
      </c>
      <c r="J45" s="113">
        <v>99.773830000000004</v>
      </c>
      <c r="K45" s="113">
        <v>99.895899999999997</v>
      </c>
      <c r="L45" s="7">
        <v>99.995000000000005</v>
      </c>
      <c r="M45" s="7">
        <v>100.00239999999999</v>
      </c>
      <c r="N45" s="7">
        <v>100.009</v>
      </c>
      <c r="O45" s="7">
        <v>99.866489999999999</v>
      </c>
      <c r="P45" s="10"/>
      <c r="Q45" s="7">
        <v>0.73170126006386815</v>
      </c>
      <c r="R45" s="7">
        <v>0.67895323851326972</v>
      </c>
      <c r="S45" s="7">
        <v>-2.0043175642982121</v>
      </c>
      <c r="T45" s="7">
        <v>-3.5814801450899161</v>
      </c>
      <c r="U45" s="7">
        <v>3.4299869517563293</v>
      </c>
      <c r="V45" s="7">
        <v>0</v>
      </c>
      <c r="W45" s="7">
        <v>0.12234671155752332</v>
      </c>
      <c r="X45" s="7">
        <v>9.9203270604706573E-2</v>
      </c>
      <c r="Y45" s="7">
        <v>7.4003700184907834E-3</v>
      </c>
      <c r="Z45" s="7">
        <v>6.5998416038074437E-3</v>
      </c>
      <c r="AA45" s="11">
        <v>-0.14249717525422859</v>
      </c>
      <c r="AB45" s="20">
        <f t="shared" si="0"/>
        <v>100.00000333333332</v>
      </c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</row>
    <row r="46" spans="1:39" ht="15" customHeight="1" x14ac:dyDescent="0.2">
      <c r="A46" s="3"/>
      <c r="B46" s="3" t="s">
        <v>309</v>
      </c>
      <c r="C46" s="26"/>
      <c r="D46" s="7">
        <v>99.448170000000005</v>
      </c>
      <c r="E46" s="7">
        <v>98.814830000000001</v>
      </c>
      <c r="F46" s="117">
        <v>99.652450000000002</v>
      </c>
      <c r="G46" s="7">
        <v>97.916529999999995</v>
      </c>
      <c r="H46" s="113">
        <v>98.041650000000004</v>
      </c>
      <c r="I46" s="113">
        <v>99.825320000000005</v>
      </c>
      <c r="J46" s="113">
        <v>100.9949</v>
      </c>
      <c r="K46" s="113">
        <v>100.8494</v>
      </c>
      <c r="L46" s="7">
        <v>100.9738</v>
      </c>
      <c r="M46" s="7">
        <v>100.9738</v>
      </c>
      <c r="N46" s="7">
        <v>101.05410000000001</v>
      </c>
      <c r="O46" s="7">
        <v>101.4551</v>
      </c>
      <c r="P46" s="10"/>
      <c r="Q46" s="7">
        <v>-0.63685435337825125</v>
      </c>
      <c r="R46" s="7">
        <v>0.84766628652804565</v>
      </c>
      <c r="S46" s="7">
        <v>-1.7419742314413815</v>
      </c>
      <c r="T46" s="7">
        <v>0.12778230601105828</v>
      </c>
      <c r="U46" s="7">
        <v>1.8192982268250286</v>
      </c>
      <c r="V46" s="7">
        <v>1.1716265973402302</v>
      </c>
      <c r="W46" s="7">
        <v>-0.14406668059476113</v>
      </c>
      <c r="X46" s="7">
        <v>0.12335224602228104</v>
      </c>
      <c r="Y46" s="7">
        <v>0</v>
      </c>
      <c r="Z46" s="7">
        <v>7.9525579902913687E-2</v>
      </c>
      <c r="AA46" s="11">
        <v>0.39681715041744597</v>
      </c>
      <c r="AB46" s="20">
        <f t="shared" si="0"/>
        <v>100.00000416666667</v>
      </c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</row>
    <row r="47" spans="1:39" ht="15" customHeight="1" x14ac:dyDescent="0.2">
      <c r="A47" s="3"/>
      <c r="B47" s="3" t="s">
        <v>310</v>
      </c>
      <c r="C47" s="26"/>
      <c r="D47" s="7">
        <v>100</v>
      </c>
      <c r="E47" s="7">
        <v>100</v>
      </c>
      <c r="F47" s="117">
        <v>100</v>
      </c>
      <c r="G47" s="7">
        <v>100</v>
      </c>
      <c r="H47" s="113">
        <v>100</v>
      </c>
      <c r="I47" s="113">
        <v>100</v>
      </c>
      <c r="J47" s="113">
        <v>100</v>
      </c>
      <c r="K47" s="113">
        <v>100</v>
      </c>
      <c r="L47" s="7">
        <v>100</v>
      </c>
      <c r="M47" s="7">
        <v>100</v>
      </c>
      <c r="N47" s="7">
        <v>100</v>
      </c>
      <c r="O47" s="7">
        <v>100</v>
      </c>
      <c r="P47" s="10"/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11">
        <v>0</v>
      </c>
      <c r="AB47" s="20">
        <f t="shared" si="0"/>
        <v>100</v>
      </c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</row>
    <row r="48" spans="1:39" ht="15" customHeight="1" x14ac:dyDescent="0.2">
      <c r="A48" s="3"/>
      <c r="B48" s="3" t="s">
        <v>311</v>
      </c>
      <c r="C48" s="26"/>
      <c r="D48" s="7">
        <v>98.405460000000005</v>
      </c>
      <c r="E48" s="7">
        <v>98.832620000000006</v>
      </c>
      <c r="F48" s="117">
        <v>98.860770000000002</v>
      </c>
      <c r="G48" s="7">
        <v>98.563540000000003</v>
      </c>
      <c r="H48" s="113">
        <v>100.4024</v>
      </c>
      <c r="I48" s="113">
        <v>100.63679999999999</v>
      </c>
      <c r="J48" s="113">
        <v>100.9003</v>
      </c>
      <c r="K48" s="113">
        <v>100.8049</v>
      </c>
      <c r="L48" s="7">
        <v>101.36790000000001</v>
      </c>
      <c r="M48" s="7">
        <v>100.41079999999999</v>
      </c>
      <c r="N48" s="7">
        <v>100.571</v>
      </c>
      <c r="O48" s="7">
        <v>100.2436</v>
      </c>
      <c r="P48" s="10"/>
      <c r="Q48" s="7">
        <v>0.43408160482152175</v>
      </c>
      <c r="R48" s="7">
        <v>2.8482498996785236E-2</v>
      </c>
      <c r="S48" s="7">
        <v>-0.30065515370758189</v>
      </c>
      <c r="T48" s="7">
        <v>1.8656594517607594</v>
      </c>
      <c r="U48" s="7">
        <v>0.23346055472776919</v>
      </c>
      <c r="V48" s="7">
        <v>0.26183264968680209</v>
      </c>
      <c r="W48" s="7">
        <v>-9.4548777357448821E-2</v>
      </c>
      <c r="X48" s="7">
        <v>0.55850459650275175</v>
      </c>
      <c r="Y48" s="7">
        <v>-0.94418450022148137</v>
      </c>
      <c r="Z48" s="7">
        <v>0.15954459082091094</v>
      </c>
      <c r="AA48" s="11">
        <v>-0.32554115997653127</v>
      </c>
      <c r="AB48" s="20">
        <f t="shared" si="0"/>
        <v>100.0000075</v>
      </c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</row>
    <row r="49" spans="1:39" ht="15" customHeight="1" x14ac:dyDescent="0.2">
      <c r="A49" s="3"/>
      <c r="B49" s="3" t="s">
        <v>312</v>
      </c>
      <c r="C49" s="26"/>
      <c r="D49" s="7">
        <v>98.91489</v>
      </c>
      <c r="E49" s="7">
        <v>100.2157</v>
      </c>
      <c r="F49" s="117">
        <v>100.5381</v>
      </c>
      <c r="G49" s="7">
        <v>100.04689999999999</v>
      </c>
      <c r="H49" s="113">
        <v>101.42100000000001</v>
      </c>
      <c r="I49" s="113">
        <v>98.504649999999998</v>
      </c>
      <c r="J49" s="113">
        <v>98.926959999999994</v>
      </c>
      <c r="K49" s="113">
        <v>99.128399999999999</v>
      </c>
      <c r="L49" s="7">
        <v>100.35550000000001</v>
      </c>
      <c r="M49" s="7">
        <v>99.790499999999994</v>
      </c>
      <c r="N49" s="7">
        <v>100.94710000000001</v>
      </c>
      <c r="O49" s="7">
        <v>101.2103</v>
      </c>
      <c r="P49" s="10"/>
      <c r="Q49" s="7">
        <v>1.3150800652965378</v>
      </c>
      <c r="R49" s="7">
        <v>0.32170607998547313</v>
      </c>
      <c r="S49" s="7">
        <v>-0.48857099945195531</v>
      </c>
      <c r="T49" s="7">
        <v>1.373455849206735</v>
      </c>
      <c r="U49" s="7">
        <v>-2.8754892970883823</v>
      </c>
      <c r="V49" s="7">
        <v>0.42872087764384315</v>
      </c>
      <c r="W49" s="7">
        <v>0.2036249774581218</v>
      </c>
      <c r="X49" s="7">
        <v>1.2378894443973747</v>
      </c>
      <c r="Y49" s="7">
        <v>-0.56299854018963769</v>
      </c>
      <c r="Z49" s="7">
        <v>1.1590281640035993</v>
      </c>
      <c r="AA49" s="11">
        <v>0.26073062029518196</v>
      </c>
      <c r="AB49" s="20">
        <f t="shared" si="0"/>
        <v>100</v>
      </c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</row>
    <row r="50" spans="1:39" s="48" customFormat="1" x14ac:dyDescent="0.2">
      <c r="A50" s="56" t="s">
        <v>33</v>
      </c>
      <c r="B50" s="56" t="s">
        <v>37</v>
      </c>
      <c r="C50" s="26"/>
      <c r="D50" s="119">
        <v>99.135639999999995</v>
      </c>
      <c r="E50" s="119">
        <v>99.289959999999994</v>
      </c>
      <c r="F50" s="120">
        <v>99.345529999999997</v>
      </c>
      <c r="G50" s="119">
        <v>99.491389999999996</v>
      </c>
      <c r="H50" s="112">
        <v>99.568430000000006</v>
      </c>
      <c r="I50" s="112">
        <v>99.653970000000001</v>
      </c>
      <c r="J50" s="112">
        <v>99.652140000000003</v>
      </c>
      <c r="K50" s="112">
        <v>100.15730000000001</v>
      </c>
      <c r="L50" s="119">
        <v>100.3163</v>
      </c>
      <c r="M50" s="119">
        <v>101.063</v>
      </c>
      <c r="N50" s="119">
        <v>101.2094</v>
      </c>
      <c r="O50" s="119">
        <v>101.117</v>
      </c>
      <c r="P50" s="21"/>
      <c r="Q50" s="20">
        <v>0.15566551040574153</v>
      </c>
      <c r="R50" s="20">
        <v>5.5967390862080121E-2</v>
      </c>
      <c r="S50" s="20">
        <v>0.14682089873595622</v>
      </c>
      <c r="T50" s="20">
        <v>7.7433836234483092E-2</v>
      </c>
      <c r="U50" s="20">
        <v>8.591076508888873E-2</v>
      </c>
      <c r="V50" s="20">
        <v>-1.8363543369102325E-3</v>
      </c>
      <c r="W50" s="20">
        <v>0.50692338368248147</v>
      </c>
      <c r="X50" s="20">
        <v>0.15875028580042774</v>
      </c>
      <c r="Y50" s="20">
        <v>0.74434563475726689</v>
      </c>
      <c r="Z50" s="20">
        <v>0.14486013674638579</v>
      </c>
      <c r="AA50" s="19">
        <v>-9.1295867775125453E-2</v>
      </c>
      <c r="AB50" s="20">
        <f t="shared" si="0"/>
        <v>100.00000499999999</v>
      </c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</row>
    <row r="51" spans="1:39" ht="15" customHeight="1" x14ac:dyDescent="0.2">
      <c r="A51" s="3" t="s">
        <v>34</v>
      </c>
      <c r="B51" s="3" t="s">
        <v>39</v>
      </c>
      <c r="C51" s="26"/>
      <c r="D51" s="7">
        <v>97.980350000000001</v>
      </c>
      <c r="E51" s="7">
        <v>98.473050000000001</v>
      </c>
      <c r="F51" s="117">
        <v>98.43486</v>
      </c>
      <c r="G51" s="7">
        <v>99.592219999999998</v>
      </c>
      <c r="H51" s="113">
        <v>99.814170000000004</v>
      </c>
      <c r="I51" s="113">
        <v>99.955479999999994</v>
      </c>
      <c r="J51" s="113">
        <v>99.571169999999995</v>
      </c>
      <c r="K51" s="113">
        <v>99.538060000000002</v>
      </c>
      <c r="L51" s="7">
        <v>99.573809999999995</v>
      </c>
      <c r="M51" s="7">
        <v>101.9802</v>
      </c>
      <c r="N51" s="7">
        <v>102.4893</v>
      </c>
      <c r="O51" s="7">
        <v>102.5973</v>
      </c>
      <c r="P51" s="10"/>
      <c r="Q51" s="7">
        <v>0.50285592978592064</v>
      </c>
      <c r="R51" s="7">
        <v>-3.8782184567249793E-2</v>
      </c>
      <c r="S51" s="7">
        <v>1.1757623264766131</v>
      </c>
      <c r="T51" s="7">
        <v>0.22285877350661201</v>
      </c>
      <c r="U51" s="7">
        <v>0.14157308526433676</v>
      </c>
      <c r="V51" s="7">
        <v>-0.3844811710173362</v>
      </c>
      <c r="W51" s="7">
        <v>-3.3252597112189738E-2</v>
      </c>
      <c r="X51" s="7">
        <v>3.5915909954436588E-2</v>
      </c>
      <c r="Y51" s="7">
        <v>2.4166896897889134</v>
      </c>
      <c r="Z51" s="7">
        <v>0.49921455341331328</v>
      </c>
      <c r="AA51" s="11">
        <v>0.1053768539740286</v>
      </c>
      <c r="AB51" s="20">
        <f t="shared" si="0"/>
        <v>99.999997499999992</v>
      </c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</row>
    <row r="52" spans="1:39" ht="15" customHeight="1" x14ac:dyDescent="0.2">
      <c r="A52" s="3" t="s">
        <v>36</v>
      </c>
      <c r="B52" s="3" t="s">
        <v>313</v>
      </c>
      <c r="C52" s="26"/>
      <c r="D52" s="7">
        <v>99.159409999999994</v>
      </c>
      <c r="E52" s="7">
        <v>99.435000000000002</v>
      </c>
      <c r="F52" s="117">
        <v>99.336659999999995</v>
      </c>
      <c r="G52" s="7">
        <v>99.373149999999995</v>
      </c>
      <c r="H52" s="113">
        <v>99.287319999999994</v>
      </c>
      <c r="I52" s="113">
        <v>99.426209999999998</v>
      </c>
      <c r="J52" s="113">
        <v>99.329130000000006</v>
      </c>
      <c r="K52" s="113">
        <v>100.1272</v>
      </c>
      <c r="L52" s="7">
        <v>100.3377</v>
      </c>
      <c r="M52" s="7">
        <v>101.3558</v>
      </c>
      <c r="N52" s="7">
        <v>101.5256</v>
      </c>
      <c r="O52" s="7">
        <v>101.3068</v>
      </c>
      <c r="P52" s="10"/>
      <c r="Q52" s="7">
        <v>0.27792622001281397</v>
      </c>
      <c r="R52" s="7">
        <v>-9.8898778096251236E-2</v>
      </c>
      <c r="S52" s="7">
        <v>3.6733669120746139E-2</v>
      </c>
      <c r="T52" s="7">
        <v>-8.6371419241516853E-2</v>
      </c>
      <c r="U52" s="7">
        <v>0.13988694628881465</v>
      </c>
      <c r="V52" s="7">
        <v>-9.7640249990411154E-2</v>
      </c>
      <c r="W52" s="7">
        <v>0.80346017326437436</v>
      </c>
      <c r="X52" s="7">
        <v>0.21023258415295357</v>
      </c>
      <c r="Y52" s="7">
        <v>1.0146734477668953</v>
      </c>
      <c r="Z52" s="7">
        <v>0.16752864660926661</v>
      </c>
      <c r="AA52" s="11">
        <v>-0.21551214669009752</v>
      </c>
      <c r="AB52" s="20">
        <f t="shared" si="0"/>
        <v>99.999998333333338</v>
      </c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</row>
    <row r="53" spans="1:39" ht="15" customHeight="1" x14ac:dyDescent="0.2">
      <c r="A53" s="3" t="s">
        <v>38</v>
      </c>
      <c r="B53" s="3" t="s">
        <v>314</v>
      </c>
      <c r="C53" s="26"/>
      <c r="D53" s="7">
        <v>99.969409999999996</v>
      </c>
      <c r="E53" s="7">
        <v>99.862219999999994</v>
      </c>
      <c r="F53" s="117">
        <v>100.08410000000001</v>
      </c>
      <c r="G53" s="7">
        <v>100.08410000000001</v>
      </c>
      <c r="H53" s="113">
        <v>100.08410000000001</v>
      </c>
      <c r="I53" s="113">
        <v>100.08410000000001</v>
      </c>
      <c r="J53" s="113">
        <v>100.08410000000001</v>
      </c>
      <c r="K53" s="113">
        <v>100.08410000000001</v>
      </c>
      <c r="L53" s="7">
        <v>100.08410000000001</v>
      </c>
      <c r="M53" s="7">
        <v>100.08410000000001</v>
      </c>
      <c r="N53" s="7">
        <v>100.08410000000001</v>
      </c>
      <c r="O53" s="7">
        <v>99.411799999999999</v>
      </c>
      <c r="P53" s="10"/>
      <c r="Q53" s="7">
        <v>-0.10722279945435587</v>
      </c>
      <c r="R53" s="7">
        <v>0.22218612804723645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11">
        <v>-0.67173507080545958</v>
      </c>
      <c r="AB53" s="20">
        <f t="shared" si="0"/>
        <v>100.00002750000003</v>
      </c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</row>
    <row r="54" spans="1:39" ht="15" customHeight="1" x14ac:dyDescent="0.2">
      <c r="A54" s="3" t="s">
        <v>40</v>
      </c>
      <c r="B54" s="3" t="s">
        <v>315</v>
      </c>
      <c r="C54" s="26"/>
      <c r="D54" s="7">
        <v>99.011859999999999</v>
      </c>
      <c r="E54" s="7">
        <v>98.850999999999999</v>
      </c>
      <c r="F54" s="117">
        <v>98.891779999999997</v>
      </c>
      <c r="G54" s="7">
        <v>99.046999999999997</v>
      </c>
      <c r="H54" s="113">
        <v>99.270200000000003</v>
      </c>
      <c r="I54" s="113">
        <v>99.312989999999999</v>
      </c>
      <c r="J54" s="113">
        <v>99.827160000000006</v>
      </c>
      <c r="K54" s="113">
        <v>100.6159</v>
      </c>
      <c r="L54" s="7">
        <v>101.0163</v>
      </c>
      <c r="M54" s="7">
        <v>101.29640000000001</v>
      </c>
      <c r="N54" s="7">
        <v>101.38849999999999</v>
      </c>
      <c r="O54" s="7">
        <v>101.471</v>
      </c>
      <c r="P54" s="10"/>
      <c r="Q54" s="7">
        <v>-0.16246538545988284</v>
      </c>
      <c r="R54" s="7">
        <v>4.1254008558333291E-2</v>
      </c>
      <c r="S54" s="7">
        <v>0.15695945608421644</v>
      </c>
      <c r="T54" s="7">
        <v>0.2253475622684237</v>
      </c>
      <c r="U54" s="7">
        <v>4.3104577204434516E-2</v>
      </c>
      <c r="V54" s="7">
        <v>0.51772683513003404</v>
      </c>
      <c r="W54" s="7">
        <v>0.79010561855109362</v>
      </c>
      <c r="X54" s="7">
        <v>0.39794903191245595</v>
      </c>
      <c r="Y54" s="7">
        <v>0.27728198320469516</v>
      </c>
      <c r="Z54" s="7">
        <v>9.092129631456583E-2</v>
      </c>
      <c r="AA54" s="11">
        <v>8.1370175118489999E-2</v>
      </c>
      <c r="AB54" s="20">
        <f t="shared" si="0"/>
        <v>100.0000075</v>
      </c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</row>
    <row r="55" spans="1:39" ht="15" customHeight="1" x14ac:dyDescent="0.2">
      <c r="A55" s="3" t="s">
        <v>41</v>
      </c>
      <c r="B55" s="3" t="s">
        <v>316</v>
      </c>
      <c r="C55" s="26"/>
      <c r="D55" s="7">
        <v>99.077110000000005</v>
      </c>
      <c r="E55" s="7">
        <v>99.211979999999997</v>
      </c>
      <c r="F55" s="117">
        <v>99.447140000000005</v>
      </c>
      <c r="G55" s="7">
        <v>99.588939999999994</v>
      </c>
      <c r="H55" s="113">
        <v>99.818169999999995</v>
      </c>
      <c r="I55" s="113">
        <v>99.818169999999995</v>
      </c>
      <c r="J55" s="113">
        <v>100.0665</v>
      </c>
      <c r="K55" s="113">
        <v>100.4692</v>
      </c>
      <c r="L55" s="7">
        <v>100.4395</v>
      </c>
      <c r="M55" s="7">
        <v>100.5412</v>
      </c>
      <c r="N55" s="7">
        <v>100.7403</v>
      </c>
      <c r="O55" s="7">
        <v>100.7818</v>
      </c>
      <c r="P55" s="10"/>
      <c r="Q55" s="7">
        <v>0.13612629597289655</v>
      </c>
      <c r="R55" s="7">
        <v>0.23702782667980984</v>
      </c>
      <c r="S55" s="7">
        <v>0.14258831375139522</v>
      </c>
      <c r="T55" s="7">
        <v>0.23017616213206124</v>
      </c>
      <c r="U55" s="7">
        <v>0</v>
      </c>
      <c r="V55" s="7">
        <v>0.24878236096695616</v>
      </c>
      <c r="W55" s="7">
        <v>0.40243238246565616</v>
      </c>
      <c r="X55" s="7">
        <v>-2.9561298387969039E-2</v>
      </c>
      <c r="Y55" s="7">
        <v>0.10125498434381704</v>
      </c>
      <c r="Z55" s="7">
        <v>0.19802827099736367</v>
      </c>
      <c r="AA55" s="11">
        <v>4.1195033169445797E-2</v>
      </c>
      <c r="AB55" s="20">
        <f t="shared" si="0"/>
        <v>100.00000083333333</v>
      </c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</row>
    <row r="56" spans="1:39" ht="15" customHeight="1" x14ac:dyDescent="0.2">
      <c r="A56" s="3" t="s">
        <v>42</v>
      </c>
      <c r="B56" s="3" t="s">
        <v>71</v>
      </c>
      <c r="C56" s="26"/>
      <c r="D56" s="7">
        <v>99.472179999999994</v>
      </c>
      <c r="E56" s="7">
        <v>99.472179999999994</v>
      </c>
      <c r="F56" s="117">
        <v>99.864959999999996</v>
      </c>
      <c r="G56" s="7">
        <v>99.864959999999996</v>
      </c>
      <c r="H56" s="113">
        <v>100.15260000000001</v>
      </c>
      <c r="I56" s="113">
        <v>100.15260000000001</v>
      </c>
      <c r="J56" s="113">
        <v>100.15260000000001</v>
      </c>
      <c r="K56" s="113">
        <v>100.15260000000001</v>
      </c>
      <c r="L56" s="7">
        <v>100.15260000000001</v>
      </c>
      <c r="M56" s="7">
        <v>100.15260000000001</v>
      </c>
      <c r="N56" s="7">
        <v>100.15260000000001</v>
      </c>
      <c r="O56" s="7">
        <v>100.2578</v>
      </c>
      <c r="P56" s="10"/>
      <c r="Q56" s="7">
        <v>0</v>
      </c>
      <c r="R56" s="7">
        <v>0.39486417207303781</v>
      </c>
      <c r="S56" s="7">
        <v>0</v>
      </c>
      <c r="T56" s="7">
        <v>0.28802895429989694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11">
        <v>0.10503970940344676</v>
      </c>
      <c r="AB56" s="20">
        <f t="shared" si="0"/>
        <v>100.00002333333333</v>
      </c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</row>
    <row r="57" spans="1:39" s="48" customFormat="1" x14ac:dyDescent="0.2">
      <c r="A57" s="56" t="s">
        <v>44</v>
      </c>
      <c r="B57" s="56" t="s">
        <v>48</v>
      </c>
      <c r="C57" s="26"/>
      <c r="D57" s="119">
        <v>107.9438</v>
      </c>
      <c r="E57" s="119">
        <v>105.1849</v>
      </c>
      <c r="F57" s="120">
        <v>106.2175</v>
      </c>
      <c r="G57" s="119">
        <v>102.69929999999999</v>
      </c>
      <c r="H57" s="112">
        <v>97.121560000000002</v>
      </c>
      <c r="I57" s="112">
        <v>95.772260000000003</v>
      </c>
      <c r="J57" s="112">
        <v>95.66995</v>
      </c>
      <c r="K57" s="112">
        <v>98.001000000000005</v>
      </c>
      <c r="L57" s="119">
        <v>97.344800000000006</v>
      </c>
      <c r="M57" s="119">
        <v>98.387020000000007</v>
      </c>
      <c r="N57" s="119">
        <v>98.905760000000001</v>
      </c>
      <c r="O57" s="119">
        <v>97.312910000000002</v>
      </c>
      <c r="P57" s="21"/>
      <c r="Q57" s="20">
        <v>-2.555867034512401</v>
      </c>
      <c r="R57" s="20">
        <v>0.98169984474958116</v>
      </c>
      <c r="S57" s="20">
        <v>-3.3122602207734197</v>
      </c>
      <c r="T57" s="20">
        <v>-5.4311373105756244</v>
      </c>
      <c r="U57" s="20">
        <v>-1.3892898754921148</v>
      </c>
      <c r="V57" s="20">
        <v>-0.106826339902601</v>
      </c>
      <c r="W57" s="20">
        <v>2.4365540067701557</v>
      </c>
      <c r="X57" s="20">
        <v>-0.66958500423464895</v>
      </c>
      <c r="Y57" s="20">
        <v>1.0706478414871676</v>
      </c>
      <c r="Z57" s="20">
        <v>0.52724434584968016</v>
      </c>
      <c r="AA57" s="19">
        <v>-1.610472433556952</v>
      </c>
      <c r="AB57" s="20">
        <f t="shared" si="0"/>
        <v>100.04673000000001</v>
      </c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</row>
    <row r="58" spans="1:39" s="48" customFormat="1" x14ac:dyDescent="0.2">
      <c r="A58" s="56" t="s">
        <v>46</v>
      </c>
      <c r="B58" s="48" t="s">
        <v>73</v>
      </c>
      <c r="C58" s="26"/>
      <c r="D58" s="119">
        <v>106.84869999999999</v>
      </c>
      <c r="E58" s="119">
        <v>104.09229999999999</v>
      </c>
      <c r="F58" s="120">
        <v>105.212</v>
      </c>
      <c r="G58" s="119">
        <v>101.7465</v>
      </c>
      <c r="H58" s="112">
        <v>98.049509999999998</v>
      </c>
      <c r="I58" s="112">
        <v>96.835189999999997</v>
      </c>
      <c r="J58" s="112">
        <v>97.230930000000001</v>
      </c>
      <c r="K58" s="112">
        <v>99.003169999999997</v>
      </c>
      <c r="L58" s="119">
        <v>97.661510000000007</v>
      </c>
      <c r="M58" s="119">
        <v>97.89967</v>
      </c>
      <c r="N58" s="119">
        <v>98.558639999999997</v>
      </c>
      <c r="O58" s="119">
        <v>97.045940000000002</v>
      </c>
      <c r="P58" s="21"/>
      <c r="Q58" s="20">
        <v>-2.5797225422489927</v>
      </c>
      <c r="R58" s="20">
        <v>1.0756799494295053</v>
      </c>
      <c r="S58" s="20">
        <v>-3.2938257993384839</v>
      </c>
      <c r="T58" s="20">
        <v>-3.6335303917088049</v>
      </c>
      <c r="U58" s="20">
        <v>-1.23847635750551</v>
      </c>
      <c r="V58" s="20">
        <v>0.40867374763245007</v>
      </c>
      <c r="W58" s="20">
        <v>1.8227121760534395</v>
      </c>
      <c r="X58" s="20">
        <v>-1.3551687284356555</v>
      </c>
      <c r="Y58" s="20">
        <v>0.24386270496943316</v>
      </c>
      <c r="Z58" s="20">
        <v>0.6731074782989529</v>
      </c>
      <c r="AA58" s="19">
        <v>-1.5348223149183018</v>
      </c>
      <c r="AB58" s="20">
        <f t="shared" si="0"/>
        <v>100.01533833333333</v>
      </c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</row>
    <row r="59" spans="1:39" s="48" customFormat="1" ht="20.25" customHeight="1" x14ac:dyDescent="0.2">
      <c r="B59" s="22" t="s">
        <v>53</v>
      </c>
      <c r="C59" s="39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33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134"/>
      <c r="AB59" s="20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</row>
    <row r="60" spans="1:39" s="48" customFormat="1" x14ac:dyDescent="0.2">
      <c r="A60" s="56" t="s">
        <v>14</v>
      </c>
      <c r="B60" s="56" t="s">
        <v>15</v>
      </c>
      <c r="C60" s="26"/>
      <c r="D60" s="119">
        <v>102.17010000000001</v>
      </c>
      <c r="E60" s="119">
        <v>102.1019</v>
      </c>
      <c r="F60" s="120">
        <v>102.30410000000001</v>
      </c>
      <c r="G60" s="119">
        <v>99.720269999999999</v>
      </c>
      <c r="H60" s="112">
        <v>100.3462</v>
      </c>
      <c r="I60" s="112">
        <v>100.1765</v>
      </c>
      <c r="J60" s="112">
        <v>100.2938</v>
      </c>
      <c r="K60" s="112">
        <v>97.877809999999997</v>
      </c>
      <c r="L60" s="119">
        <v>99.253860000000003</v>
      </c>
      <c r="M60" s="119">
        <v>99.782809999999998</v>
      </c>
      <c r="N60" s="119">
        <v>98.554349999999999</v>
      </c>
      <c r="O60" s="119">
        <v>97.418210000000002</v>
      </c>
      <c r="P60" s="21"/>
      <c r="Q60" s="20">
        <v>-6.6751427276673395E-2</v>
      </c>
      <c r="R60" s="20">
        <v>0.19803745082119412</v>
      </c>
      <c r="S60" s="20">
        <v>-2.5256368024350988</v>
      </c>
      <c r="T60" s="20">
        <v>0.62768582555983532</v>
      </c>
      <c r="U60" s="20">
        <v>-0.1691145255126669</v>
      </c>
      <c r="V60" s="20">
        <v>0.11709333027206997</v>
      </c>
      <c r="W60" s="20">
        <v>-2.4089126147379076</v>
      </c>
      <c r="X60" s="20">
        <v>1.4058855628257381</v>
      </c>
      <c r="Y60" s="20">
        <v>0.53292637686836031</v>
      </c>
      <c r="Z60" s="20">
        <v>-1.2311338997167933</v>
      </c>
      <c r="AA60" s="19">
        <v>-1.1528055331905669</v>
      </c>
      <c r="AB60" s="20">
        <f t="shared" si="0"/>
        <v>99.999992500000019</v>
      </c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</row>
    <row r="61" spans="1:39" x14ac:dyDescent="0.2">
      <c r="A61" s="3" t="s">
        <v>16</v>
      </c>
      <c r="B61" s="3" t="s">
        <v>101</v>
      </c>
      <c r="C61" s="14"/>
      <c r="D61" s="7">
        <v>102.17010000000001</v>
      </c>
      <c r="E61" s="7">
        <v>102.1019</v>
      </c>
      <c r="F61" s="117">
        <v>102.30410000000001</v>
      </c>
      <c r="G61" s="7">
        <v>99.720269999999999</v>
      </c>
      <c r="H61" s="113">
        <v>100.3462</v>
      </c>
      <c r="I61" s="113">
        <v>100.1765</v>
      </c>
      <c r="J61" s="113">
        <v>100.2938</v>
      </c>
      <c r="K61" s="113">
        <v>97.877809999999997</v>
      </c>
      <c r="L61" s="7">
        <v>99.253860000000003</v>
      </c>
      <c r="M61" s="7">
        <v>99.782809999999998</v>
      </c>
      <c r="N61" s="7">
        <v>98.554349999999999</v>
      </c>
      <c r="O61" s="7">
        <v>97.418210000000002</v>
      </c>
      <c r="P61" s="10"/>
      <c r="Q61" s="7">
        <v>-6.6751427276673395E-2</v>
      </c>
      <c r="R61" s="7">
        <v>0.19803745082119412</v>
      </c>
      <c r="S61" s="7">
        <v>-2.5256368024350988</v>
      </c>
      <c r="T61" s="7">
        <v>0.62768582555983532</v>
      </c>
      <c r="U61" s="7">
        <v>-0.1691145255126669</v>
      </c>
      <c r="V61" s="7">
        <v>0.11709333027206997</v>
      </c>
      <c r="W61" s="7">
        <v>-2.4089126147379076</v>
      </c>
      <c r="X61" s="7">
        <v>1.4058855628257381</v>
      </c>
      <c r="Y61" s="7">
        <v>0.53292637686836031</v>
      </c>
      <c r="Z61" s="7">
        <v>-1.2311338997167933</v>
      </c>
      <c r="AA61" s="11">
        <v>-1.1528055331905669</v>
      </c>
      <c r="AB61" s="20">
        <f t="shared" si="0"/>
        <v>99.999992500000019</v>
      </c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</row>
    <row r="62" spans="1:39" s="48" customFormat="1" x14ac:dyDescent="0.2">
      <c r="A62" s="56" t="s">
        <v>20</v>
      </c>
      <c r="B62" s="56" t="s">
        <v>21</v>
      </c>
      <c r="C62" s="26"/>
      <c r="D62" s="119">
        <v>98.009860000000003</v>
      </c>
      <c r="E62" s="119">
        <v>98.341499999999996</v>
      </c>
      <c r="F62" s="120">
        <v>98.561620000000005</v>
      </c>
      <c r="G62" s="119">
        <v>98.832149999999999</v>
      </c>
      <c r="H62" s="112">
        <v>100.4066</v>
      </c>
      <c r="I62" s="112">
        <v>100.55840000000001</v>
      </c>
      <c r="J62" s="112">
        <v>101.3806</v>
      </c>
      <c r="K62" s="112">
        <v>101.1454</v>
      </c>
      <c r="L62" s="119">
        <v>100.5147</v>
      </c>
      <c r="M62" s="119">
        <v>100.31229999999999</v>
      </c>
      <c r="N62" s="119">
        <v>100.9367</v>
      </c>
      <c r="O62" s="119">
        <v>101.00020000000001</v>
      </c>
      <c r="P62" s="21"/>
      <c r="Q62" s="20">
        <v>0.33837411868560269</v>
      </c>
      <c r="R62" s="20">
        <v>0.22383225799892065</v>
      </c>
      <c r="S62" s="20">
        <v>0.27447803719134656</v>
      </c>
      <c r="T62" s="20">
        <v>1.5930544868243772</v>
      </c>
      <c r="U62" s="20">
        <v>0.1511852806488902</v>
      </c>
      <c r="V62" s="20">
        <v>0.81763432990182328</v>
      </c>
      <c r="W62" s="20">
        <v>-0.23199704874503216</v>
      </c>
      <c r="X62" s="20">
        <v>-0.62355776931031004</v>
      </c>
      <c r="Y62" s="20">
        <v>-0.20136358164528317</v>
      </c>
      <c r="Z62" s="20">
        <v>0.62245606969435308</v>
      </c>
      <c r="AA62" s="19">
        <v>6.2910715329513214E-2</v>
      </c>
      <c r="AB62" s="20">
        <f t="shared" si="0"/>
        <v>100.00000249999999</v>
      </c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</row>
    <row r="63" spans="1:39" s="48" customFormat="1" x14ac:dyDescent="0.2">
      <c r="A63" s="56" t="s">
        <v>22</v>
      </c>
      <c r="B63" s="56" t="s">
        <v>23</v>
      </c>
      <c r="C63" s="26"/>
      <c r="D63" s="119">
        <v>98.032730000000001</v>
      </c>
      <c r="E63" s="119">
        <v>98.22878</v>
      </c>
      <c r="F63" s="120">
        <v>98.450310000000002</v>
      </c>
      <c r="G63" s="119">
        <v>98.715639999999993</v>
      </c>
      <c r="H63" s="112">
        <v>100.5466</v>
      </c>
      <c r="I63" s="112">
        <v>100.69629999999999</v>
      </c>
      <c r="J63" s="112">
        <v>101.6626</v>
      </c>
      <c r="K63" s="112">
        <v>101.33620000000001</v>
      </c>
      <c r="L63" s="119">
        <v>100.57810000000001</v>
      </c>
      <c r="M63" s="119">
        <v>100.16459999999999</v>
      </c>
      <c r="N63" s="119">
        <v>100.7437</v>
      </c>
      <c r="O63" s="119">
        <v>100.8445</v>
      </c>
      <c r="P63" s="21"/>
      <c r="Q63" s="20">
        <v>0.19998422975673491</v>
      </c>
      <c r="R63" s="20">
        <v>0.22552453568088834</v>
      </c>
      <c r="S63" s="20">
        <v>0.26950651552035909</v>
      </c>
      <c r="T63" s="20">
        <v>1.8547820791112783</v>
      </c>
      <c r="U63" s="20">
        <v>0.14888618809586374</v>
      </c>
      <c r="V63" s="20">
        <v>0.95961817862225718</v>
      </c>
      <c r="W63" s="20">
        <v>-0.32106202280877377</v>
      </c>
      <c r="X63" s="20">
        <v>-0.74810383653620205</v>
      </c>
      <c r="Y63" s="20">
        <v>-0.41112329622453919</v>
      </c>
      <c r="Z63" s="20">
        <v>0.57814836778663425</v>
      </c>
      <c r="AA63" s="19">
        <v>0.10005588438780039</v>
      </c>
      <c r="AB63" s="20">
        <f t="shared" si="0"/>
        <v>100.00000499999999</v>
      </c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</row>
    <row r="64" spans="1:39" ht="15" customHeight="1" x14ac:dyDescent="0.2">
      <c r="A64" s="3" t="s">
        <v>24</v>
      </c>
      <c r="B64" s="3" t="s">
        <v>304</v>
      </c>
      <c r="C64" s="26"/>
      <c r="D64" s="7">
        <v>98.480159999999998</v>
      </c>
      <c r="E64" s="7">
        <v>98.579520000000002</v>
      </c>
      <c r="F64" s="117">
        <v>98.837289999999996</v>
      </c>
      <c r="G64" s="7">
        <v>99.47766</v>
      </c>
      <c r="H64" s="113">
        <v>101.7555</v>
      </c>
      <c r="I64" s="113">
        <v>100.87130000000001</v>
      </c>
      <c r="J64" s="113">
        <v>102.12220000000001</v>
      </c>
      <c r="K64" s="113">
        <v>101.4235</v>
      </c>
      <c r="L64" s="7">
        <v>99.8613</v>
      </c>
      <c r="M64" s="7">
        <v>99.158760000000001</v>
      </c>
      <c r="N64" s="7">
        <v>99.611630000000005</v>
      </c>
      <c r="O64" s="7">
        <v>99.821119999999993</v>
      </c>
      <c r="P64" s="10"/>
      <c r="Q64" s="7">
        <v>0.1008934185322245</v>
      </c>
      <c r="R64" s="7">
        <v>0.26148433264839754</v>
      </c>
      <c r="S64" s="7">
        <v>0.64790323571195074</v>
      </c>
      <c r="T64" s="7">
        <v>2.2898005441623752</v>
      </c>
      <c r="U64" s="7">
        <v>-0.8689456589570026</v>
      </c>
      <c r="V64" s="7">
        <v>1.2400950518135498</v>
      </c>
      <c r="W64" s="7">
        <v>-0.68418032513988358</v>
      </c>
      <c r="X64" s="7">
        <v>-1.5402741968084359</v>
      </c>
      <c r="Y64" s="7">
        <v>-0.7035157763818406</v>
      </c>
      <c r="Z64" s="7">
        <v>0.45671204440233448</v>
      </c>
      <c r="AA64" s="11">
        <v>0.2103067683964093</v>
      </c>
      <c r="AB64" s="20">
        <f t="shared" si="0"/>
        <v>99.999995000000013</v>
      </c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</row>
    <row r="65" spans="1:39" ht="15" customHeight="1" x14ac:dyDescent="0.2">
      <c r="A65" s="3" t="s">
        <v>26</v>
      </c>
      <c r="B65" s="3" t="s">
        <v>305</v>
      </c>
      <c r="C65" s="26"/>
      <c r="D65" s="7">
        <v>96.507819999999995</v>
      </c>
      <c r="E65" s="7">
        <v>96.252030000000005</v>
      </c>
      <c r="F65" s="117">
        <v>96.399979999999999</v>
      </c>
      <c r="G65" s="7">
        <v>93.910060000000001</v>
      </c>
      <c r="H65" s="113">
        <v>96.586590000000001</v>
      </c>
      <c r="I65" s="113">
        <v>102.6122</v>
      </c>
      <c r="J65" s="113">
        <v>103.4524</v>
      </c>
      <c r="K65" s="113">
        <v>103.4954</v>
      </c>
      <c r="L65" s="7">
        <v>102.6211</v>
      </c>
      <c r="M65" s="7">
        <v>102.0077</v>
      </c>
      <c r="N65" s="7">
        <v>103.3908</v>
      </c>
      <c r="O65" s="7">
        <v>102.76390000000001</v>
      </c>
      <c r="P65" s="10"/>
      <c r="Q65" s="7">
        <v>-0.26504587918366657</v>
      </c>
      <c r="R65" s="7">
        <v>0.15371104380862871</v>
      </c>
      <c r="S65" s="7">
        <v>-2.5829051001877783</v>
      </c>
      <c r="T65" s="7">
        <v>2.8500993397299497</v>
      </c>
      <c r="U65" s="7">
        <v>6.2385575471708856</v>
      </c>
      <c r="V65" s="7">
        <v>0.81881101857283611</v>
      </c>
      <c r="W65" s="7">
        <v>4.1565009608289773E-2</v>
      </c>
      <c r="X65" s="7">
        <v>-0.84477184493224355</v>
      </c>
      <c r="Y65" s="7">
        <v>-0.59773282492586677</v>
      </c>
      <c r="Z65" s="7">
        <v>1.3558780366580159</v>
      </c>
      <c r="AA65" s="11">
        <v>-0.60634021595731147</v>
      </c>
      <c r="AB65" s="20">
        <f t="shared" si="0"/>
        <v>99.999998333333323</v>
      </c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</row>
    <row r="66" spans="1:39" ht="15" customHeight="1" x14ac:dyDescent="0.2">
      <c r="A66" s="3" t="s">
        <v>27</v>
      </c>
      <c r="B66" s="3" t="s">
        <v>306</v>
      </c>
      <c r="C66" s="26"/>
      <c r="D66" s="7">
        <v>97.888210000000001</v>
      </c>
      <c r="E66" s="7">
        <v>98.430160000000001</v>
      </c>
      <c r="F66" s="117">
        <v>98.44417</v>
      </c>
      <c r="G66" s="7">
        <v>99.492130000000003</v>
      </c>
      <c r="H66" s="113">
        <v>99.471209999999999</v>
      </c>
      <c r="I66" s="113">
        <v>98.88382</v>
      </c>
      <c r="J66" s="113">
        <v>99.903400000000005</v>
      </c>
      <c r="K66" s="113">
        <v>100.32389999999999</v>
      </c>
      <c r="L66" s="7">
        <v>100.81829999999999</v>
      </c>
      <c r="M66" s="7">
        <v>101.55119999999999</v>
      </c>
      <c r="N66" s="7">
        <v>102.36620000000001</v>
      </c>
      <c r="O66" s="7">
        <v>102.42740000000001</v>
      </c>
      <c r="P66" s="10"/>
      <c r="Q66" s="7">
        <v>0.55364175113632164</v>
      </c>
      <c r="R66" s="7">
        <v>1.4233442270132415E-2</v>
      </c>
      <c r="S66" s="7">
        <v>1.0645221550448374</v>
      </c>
      <c r="T66" s="7">
        <v>-2.1026788752038804E-2</v>
      </c>
      <c r="U66" s="7">
        <v>-0.59051257142644509</v>
      </c>
      <c r="V66" s="7">
        <v>1.0310888070464965</v>
      </c>
      <c r="W66" s="7">
        <v>0.42090659577150513</v>
      </c>
      <c r="X66" s="7">
        <v>0.49280380846438276</v>
      </c>
      <c r="Y66" s="7">
        <v>0.72695135704529912</v>
      </c>
      <c r="Z66" s="7">
        <v>0.80255083150175666</v>
      </c>
      <c r="AA66" s="11">
        <v>5.9785358839147561E-2</v>
      </c>
      <c r="AB66" s="20">
        <f t="shared" si="0"/>
        <v>100.00000833333333</v>
      </c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</row>
    <row r="67" spans="1:39" ht="15" customHeight="1" x14ac:dyDescent="0.2">
      <c r="A67" s="3" t="s">
        <v>29</v>
      </c>
      <c r="B67" s="3" t="s">
        <v>307</v>
      </c>
      <c r="C67" s="26"/>
      <c r="D67" s="7">
        <v>98.322860000000006</v>
      </c>
      <c r="E67" s="7">
        <v>95.947869999999995</v>
      </c>
      <c r="F67" s="117">
        <v>96.020709999999994</v>
      </c>
      <c r="G67" s="7">
        <v>95.996350000000007</v>
      </c>
      <c r="H67" s="113">
        <v>98.078819999999993</v>
      </c>
      <c r="I67" s="113">
        <v>101.07640000000001</v>
      </c>
      <c r="J67" s="113">
        <v>101.3249</v>
      </c>
      <c r="K67" s="113">
        <v>101.6044</v>
      </c>
      <c r="L67" s="7">
        <v>102.5998</v>
      </c>
      <c r="M67" s="7">
        <v>102.7231</v>
      </c>
      <c r="N67" s="7">
        <v>102.88890000000001</v>
      </c>
      <c r="O67" s="7">
        <v>103.41589999999999</v>
      </c>
      <c r="P67" s="10"/>
      <c r="Q67" s="7">
        <v>-2.4155013391595923</v>
      </c>
      <c r="R67" s="7">
        <v>7.5916224091268886E-2</v>
      </c>
      <c r="S67" s="7">
        <v>-2.5369527053056867E-2</v>
      </c>
      <c r="T67" s="7">
        <v>2.169322062765914</v>
      </c>
      <c r="U67" s="7">
        <v>3.0562969660524195</v>
      </c>
      <c r="V67" s="7">
        <v>0.2458536315104147</v>
      </c>
      <c r="W67" s="7">
        <v>0.27584532528529387</v>
      </c>
      <c r="X67" s="7">
        <v>0.97968198227636172</v>
      </c>
      <c r="Y67" s="7">
        <v>0.1201756728570625</v>
      </c>
      <c r="Z67" s="7">
        <v>0.16140478626521629</v>
      </c>
      <c r="AA67" s="11">
        <v>0.51220296844459101</v>
      </c>
      <c r="AB67" s="20">
        <f t="shared" si="0"/>
        <v>100.00000083333333</v>
      </c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</row>
    <row r="68" spans="1:39" ht="15" customHeight="1" x14ac:dyDescent="0.2">
      <c r="A68" s="3" t="s">
        <v>31</v>
      </c>
      <c r="B68" s="3" t="s">
        <v>32</v>
      </c>
      <c r="C68" s="26"/>
      <c r="D68" s="7">
        <v>99.350229999999996</v>
      </c>
      <c r="E68" s="7">
        <v>99.572400000000002</v>
      </c>
      <c r="F68" s="117">
        <v>99.964299999999994</v>
      </c>
      <c r="G68" s="7">
        <v>100.1427</v>
      </c>
      <c r="H68" s="113">
        <v>99.306880000000007</v>
      </c>
      <c r="I68" s="113">
        <v>99.438389999999998</v>
      </c>
      <c r="J68" s="113">
        <v>99.772869999999998</v>
      </c>
      <c r="K68" s="113">
        <v>99.988470000000007</v>
      </c>
      <c r="L68" s="7">
        <v>100.0313</v>
      </c>
      <c r="M68" s="7">
        <v>100.001</v>
      </c>
      <c r="N68" s="7">
        <v>100.7062</v>
      </c>
      <c r="O68" s="7">
        <v>101.7252</v>
      </c>
      <c r="P68" s="10"/>
      <c r="Q68" s="7">
        <v>0.22362303539710532</v>
      </c>
      <c r="R68" s="7">
        <v>0.39358296074011728</v>
      </c>
      <c r="S68" s="7">
        <v>0.17846371154503213</v>
      </c>
      <c r="T68" s="7">
        <v>-0.83462898443920353</v>
      </c>
      <c r="U68" s="7">
        <v>0.13242788415061632</v>
      </c>
      <c r="V68" s="7">
        <v>0.33636908240368657</v>
      </c>
      <c r="W68" s="7">
        <v>0.21609080705006192</v>
      </c>
      <c r="X68" s="7">
        <v>4.2834938868446568E-2</v>
      </c>
      <c r="Y68" s="7">
        <v>-3.0290519067528748E-2</v>
      </c>
      <c r="Z68" s="7">
        <v>0.70519294807051003</v>
      </c>
      <c r="AA68" s="11">
        <v>1.0118542850390595</v>
      </c>
      <c r="AB68" s="20">
        <f t="shared" si="0"/>
        <v>99.999995000000013</v>
      </c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</row>
    <row r="69" spans="1:39" ht="15" customHeight="1" x14ac:dyDescent="0.2">
      <c r="A69" s="3" t="s">
        <v>33</v>
      </c>
      <c r="B69" s="3" t="s">
        <v>43</v>
      </c>
      <c r="C69" s="26"/>
      <c r="D69" s="7">
        <v>96.244249999999994</v>
      </c>
      <c r="E69" s="7">
        <v>96.956069999999997</v>
      </c>
      <c r="F69" s="117">
        <v>97.471379999999996</v>
      </c>
      <c r="G69" s="7">
        <v>97.908990000000003</v>
      </c>
      <c r="H69" s="113">
        <v>99.764470000000003</v>
      </c>
      <c r="I69" s="113">
        <v>100.8031</v>
      </c>
      <c r="J69" s="113">
        <v>101.2968</v>
      </c>
      <c r="K69" s="113">
        <v>101.40219999999999</v>
      </c>
      <c r="L69" s="7">
        <v>101.3146</v>
      </c>
      <c r="M69" s="7">
        <v>102.0698</v>
      </c>
      <c r="N69" s="7">
        <v>102.51479999999999</v>
      </c>
      <c r="O69" s="7">
        <v>102.2535</v>
      </c>
      <c r="P69" s="10"/>
      <c r="Q69" s="7">
        <v>0.73959743049585092</v>
      </c>
      <c r="R69" s="7">
        <v>0.53148812652988053</v>
      </c>
      <c r="S69" s="7">
        <v>0.44896255700904875</v>
      </c>
      <c r="T69" s="7">
        <v>1.8951068742512818</v>
      </c>
      <c r="U69" s="7">
        <v>1.0410820605772755</v>
      </c>
      <c r="V69" s="7">
        <v>0.48976668376270571</v>
      </c>
      <c r="W69" s="7">
        <v>0.10405067089976075</v>
      </c>
      <c r="X69" s="7">
        <v>-8.6388658234234361E-2</v>
      </c>
      <c r="Y69" s="7">
        <v>0.74540095899307912</v>
      </c>
      <c r="Z69" s="7">
        <v>0.435976165329993</v>
      </c>
      <c r="AA69" s="11">
        <v>-0.25489002563531454</v>
      </c>
      <c r="AB69" s="20">
        <f t="shared" si="0"/>
        <v>99.999996666666675</v>
      </c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</row>
    <row r="70" spans="1:39" ht="15" customHeight="1" x14ac:dyDescent="0.2">
      <c r="A70" s="3" t="s">
        <v>34</v>
      </c>
      <c r="B70" s="3" t="s">
        <v>308</v>
      </c>
      <c r="C70" s="26"/>
      <c r="D70" s="7">
        <v>95.696870000000004</v>
      </c>
      <c r="E70" s="7">
        <v>96.146600000000007</v>
      </c>
      <c r="F70" s="117">
        <v>96.250069999999994</v>
      </c>
      <c r="G70" s="7">
        <v>95.00085</v>
      </c>
      <c r="H70" s="113">
        <v>96.826170000000005</v>
      </c>
      <c r="I70" s="113">
        <v>102.77719999999999</v>
      </c>
      <c r="J70" s="113">
        <v>102.77719999999999</v>
      </c>
      <c r="K70" s="113">
        <v>102.8998</v>
      </c>
      <c r="L70" s="7">
        <v>102.9161</v>
      </c>
      <c r="M70" s="7">
        <v>102.9235</v>
      </c>
      <c r="N70" s="7">
        <v>102.9302</v>
      </c>
      <c r="O70" s="7">
        <v>102.85550000000001</v>
      </c>
      <c r="P70" s="10"/>
      <c r="Q70" s="7">
        <v>0.4699526745232131</v>
      </c>
      <c r="R70" s="7">
        <v>0.10761691001032515</v>
      </c>
      <c r="S70" s="7">
        <v>-1.2978899651709281</v>
      </c>
      <c r="T70" s="7">
        <v>1.9213722824585306</v>
      </c>
      <c r="U70" s="7">
        <v>6.1460966596117439</v>
      </c>
      <c r="V70" s="7">
        <v>0</v>
      </c>
      <c r="W70" s="7">
        <v>0.11928715707375333</v>
      </c>
      <c r="X70" s="7">
        <v>1.5840652751512724E-2</v>
      </c>
      <c r="Y70" s="7">
        <v>7.1903229912560528E-3</v>
      </c>
      <c r="Z70" s="7">
        <v>6.5096892352038581E-3</v>
      </c>
      <c r="AA70" s="11">
        <v>-7.2573452689291273E-2</v>
      </c>
      <c r="AB70" s="20">
        <f t="shared" si="0"/>
        <v>100.00000499999999</v>
      </c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</row>
    <row r="71" spans="1:39" ht="15" customHeight="1" x14ac:dyDescent="0.2">
      <c r="A71" s="3"/>
      <c r="B71" s="3" t="s">
        <v>309</v>
      </c>
      <c r="C71" s="26"/>
      <c r="D71" s="7">
        <v>95.84093</v>
      </c>
      <c r="E71" s="7">
        <v>95.148129999999995</v>
      </c>
      <c r="F71" s="117">
        <v>95.995940000000004</v>
      </c>
      <c r="G71" s="7">
        <v>99.121350000000007</v>
      </c>
      <c r="H71" s="113">
        <v>99.595439999999996</v>
      </c>
      <c r="I71" s="113">
        <v>101.8981</v>
      </c>
      <c r="J71" s="113">
        <v>102.9663</v>
      </c>
      <c r="K71" s="113">
        <v>102.587</v>
      </c>
      <c r="L71" s="7">
        <v>101.643</v>
      </c>
      <c r="M71" s="7">
        <v>101.643</v>
      </c>
      <c r="N71" s="7">
        <v>101.7804</v>
      </c>
      <c r="O71" s="7">
        <v>101.7804</v>
      </c>
      <c r="P71" s="10"/>
      <c r="Q71" s="7">
        <v>-0.72286443798073052</v>
      </c>
      <c r="R71" s="7">
        <v>0.89104220965773029</v>
      </c>
      <c r="S71" s="7">
        <v>3.255773108737726</v>
      </c>
      <c r="T71" s="7">
        <v>0.47829251720238841</v>
      </c>
      <c r="U71" s="7">
        <v>2.3120134817417375</v>
      </c>
      <c r="V71" s="7">
        <v>1.0483021763899469</v>
      </c>
      <c r="W71" s="7">
        <v>-0.36837295309242013</v>
      </c>
      <c r="X71" s="7">
        <v>-0.92019456656301735</v>
      </c>
      <c r="Y71" s="7">
        <v>0</v>
      </c>
      <c r="Z71" s="7">
        <v>0.13517900888403483</v>
      </c>
      <c r="AA71" s="11">
        <v>0</v>
      </c>
      <c r="AB71" s="20">
        <f t="shared" si="0"/>
        <v>99.999999166666683</v>
      </c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</row>
    <row r="72" spans="1:39" ht="15" customHeight="1" x14ac:dyDescent="0.2">
      <c r="A72" s="3"/>
      <c r="B72" s="3" t="s">
        <v>310</v>
      </c>
      <c r="C72" s="26"/>
      <c r="D72" s="7">
        <v>100</v>
      </c>
      <c r="E72" s="7">
        <v>100</v>
      </c>
      <c r="F72" s="117">
        <v>100</v>
      </c>
      <c r="G72" s="7">
        <v>100</v>
      </c>
      <c r="H72" s="113">
        <v>100</v>
      </c>
      <c r="I72" s="113">
        <v>100</v>
      </c>
      <c r="J72" s="113">
        <v>100</v>
      </c>
      <c r="K72" s="113">
        <v>100</v>
      </c>
      <c r="L72" s="7">
        <v>100</v>
      </c>
      <c r="M72" s="7">
        <v>100</v>
      </c>
      <c r="N72" s="7">
        <v>100</v>
      </c>
      <c r="O72" s="7">
        <v>100</v>
      </c>
      <c r="P72" s="10"/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11">
        <v>0</v>
      </c>
      <c r="AB72" s="20">
        <f t="shared" ref="AB72:AB135" si="1">AVERAGE(D72:O72)</f>
        <v>100</v>
      </c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</row>
    <row r="73" spans="1:39" ht="15" customHeight="1" x14ac:dyDescent="0.2">
      <c r="A73" s="3"/>
      <c r="B73" s="3" t="s">
        <v>311</v>
      </c>
      <c r="C73" s="26"/>
      <c r="D73" s="7">
        <v>98.415559999999999</v>
      </c>
      <c r="E73" s="7">
        <v>100.19240000000001</v>
      </c>
      <c r="F73" s="117">
        <v>99.882769999999994</v>
      </c>
      <c r="G73" s="7">
        <v>99.283230000000003</v>
      </c>
      <c r="H73" s="113">
        <v>99.136330000000001</v>
      </c>
      <c r="I73" s="113">
        <v>100.1902</v>
      </c>
      <c r="J73" s="113">
        <v>100.7076</v>
      </c>
      <c r="K73" s="113">
        <v>100.6808</v>
      </c>
      <c r="L73" s="7">
        <v>101.5022</v>
      </c>
      <c r="M73" s="7">
        <v>99.911060000000006</v>
      </c>
      <c r="N73" s="7">
        <v>100.04900000000001</v>
      </c>
      <c r="O73" s="7">
        <v>100.04900000000001</v>
      </c>
      <c r="P73" s="10"/>
      <c r="Q73" s="7">
        <v>1.8054462119607988</v>
      </c>
      <c r="R73" s="7">
        <v>-0.30903541585989824</v>
      </c>
      <c r="S73" s="7">
        <v>-0.60024366564923104</v>
      </c>
      <c r="T73" s="7">
        <v>-0.14796053673918771</v>
      </c>
      <c r="U73" s="7">
        <v>1.0630512547720936</v>
      </c>
      <c r="V73" s="7">
        <v>0.51641777339499773</v>
      </c>
      <c r="W73" s="7">
        <v>-2.6611695641634181E-2</v>
      </c>
      <c r="X73" s="7">
        <v>0.81584572232242591</v>
      </c>
      <c r="Y73" s="7">
        <v>-1.5675916384078332</v>
      </c>
      <c r="Z73" s="7">
        <v>0.1380627930481374</v>
      </c>
      <c r="AA73" s="11">
        <v>0</v>
      </c>
      <c r="AB73" s="20">
        <f t="shared" si="1"/>
        <v>100.00001250000001</v>
      </c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</row>
    <row r="74" spans="1:39" ht="15" customHeight="1" x14ac:dyDescent="0.2">
      <c r="A74" s="3"/>
      <c r="B74" s="3" t="s">
        <v>312</v>
      </c>
      <c r="C74" s="26"/>
      <c r="D74" s="7">
        <v>98.806299999999993</v>
      </c>
      <c r="E74" s="7">
        <v>99.526989999999998</v>
      </c>
      <c r="F74" s="117">
        <v>99.71593</v>
      </c>
      <c r="G74" s="7">
        <v>98.3827</v>
      </c>
      <c r="H74" s="113">
        <v>100.65089999999999</v>
      </c>
      <c r="I74" s="113">
        <v>98.39246</v>
      </c>
      <c r="J74" s="113">
        <v>98.811269999999993</v>
      </c>
      <c r="K74" s="113">
        <v>99.023960000000002</v>
      </c>
      <c r="L74" s="7">
        <v>101.66200000000001</v>
      </c>
      <c r="M74" s="7">
        <v>99.969560000000001</v>
      </c>
      <c r="N74" s="7">
        <v>102.48909999999999</v>
      </c>
      <c r="O74" s="7">
        <v>102.5688</v>
      </c>
      <c r="P74" s="10"/>
      <c r="Q74" s="7">
        <v>0.72939680971760379</v>
      </c>
      <c r="R74" s="7">
        <v>0.18983795249911842</v>
      </c>
      <c r="S74" s="7">
        <v>-1.337028095711488</v>
      </c>
      <c r="T74" s="7">
        <v>2.3054866353535663</v>
      </c>
      <c r="U74" s="7">
        <v>-2.2438348787740527</v>
      </c>
      <c r="V74" s="7">
        <v>0.42565253475722986</v>
      </c>
      <c r="W74" s="7">
        <v>0.2152487261827615</v>
      </c>
      <c r="X74" s="7">
        <v>2.6640421166756041</v>
      </c>
      <c r="Y74" s="7">
        <v>-1.6647714977080963</v>
      </c>
      <c r="Z74" s="7">
        <v>2.5203071815060425</v>
      </c>
      <c r="AA74" s="11">
        <v>7.7764367137581031E-2</v>
      </c>
      <c r="AB74" s="20">
        <f t="shared" si="1"/>
        <v>99.999997500000006</v>
      </c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</row>
    <row r="75" spans="1:39" s="48" customFormat="1" x14ac:dyDescent="0.2">
      <c r="A75" s="56" t="s">
        <v>36</v>
      </c>
      <c r="B75" s="56" t="s">
        <v>37</v>
      </c>
      <c r="C75" s="26"/>
      <c r="D75" s="119">
        <v>97.923109999999994</v>
      </c>
      <c r="E75" s="119">
        <v>98.769009999999994</v>
      </c>
      <c r="F75" s="120">
        <v>98.983739999999997</v>
      </c>
      <c r="G75" s="119">
        <v>99.273979999999995</v>
      </c>
      <c r="H75" s="112">
        <v>99.875829999999993</v>
      </c>
      <c r="I75" s="112">
        <v>100.0355</v>
      </c>
      <c r="J75" s="112">
        <v>100.3111</v>
      </c>
      <c r="K75" s="112">
        <v>100.42149999999999</v>
      </c>
      <c r="L75" s="119">
        <v>100.2745</v>
      </c>
      <c r="M75" s="119">
        <v>100.87269999999999</v>
      </c>
      <c r="N75" s="119">
        <v>101.66840000000001</v>
      </c>
      <c r="O75" s="119">
        <v>101.59059999999999</v>
      </c>
      <c r="P75" s="21"/>
      <c r="Q75" s="20">
        <v>0.86384102792486905</v>
      </c>
      <c r="R75" s="20">
        <v>0.21740624918686843</v>
      </c>
      <c r="S75" s="20">
        <v>0.29321987631503638</v>
      </c>
      <c r="T75" s="20">
        <v>0.60625150719251808</v>
      </c>
      <c r="U75" s="20">
        <v>0.15986850872729222</v>
      </c>
      <c r="V75" s="20">
        <v>0.27550219672016152</v>
      </c>
      <c r="W75" s="20">
        <v>0.11005761077288406</v>
      </c>
      <c r="X75" s="20">
        <v>-0.14638299567322871</v>
      </c>
      <c r="Y75" s="20">
        <v>0.59656243611286164</v>
      </c>
      <c r="Z75" s="20">
        <v>0.78881600274406327</v>
      </c>
      <c r="AA75" s="19">
        <v>-7.6523285504650929E-2</v>
      </c>
      <c r="AB75" s="20">
        <f t="shared" si="1"/>
        <v>99.999997500000006</v>
      </c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</row>
    <row r="76" spans="1:39" ht="15" customHeight="1" x14ac:dyDescent="0.2">
      <c r="A76" s="3" t="s">
        <v>38</v>
      </c>
      <c r="B76" s="3" t="s">
        <v>39</v>
      </c>
      <c r="C76" s="26"/>
      <c r="D76" s="7">
        <v>98.033289999999994</v>
      </c>
      <c r="E76" s="7">
        <v>98.112229999999997</v>
      </c>
      <c r="F76" s="117">
        <v>100.1417</v>
      </c>
      <c r="G76" s="7">
        <v>100.00879999999999</v>
      </c>
      <c r="H76" s="113">
        <v>99.31908</v>
      </c>
      <c r="I76" s="113">
        <v>98.86403</v>
      </c>
      <c r="J76" s="113">
        <v>100.0986</v>
      </c>
      <c r="K76" s="113">
        <v>101.3308</v>
      </c>
      <c r="L76" s="7">
        <v>101.2139</v>
      </c>
      <c r="M76" s="7">
        <v>101.2388</v>
      </c>
      <c r="N76" s="7">
        <v>101.2388</v>
      </c>
      <c r="O76" s="7">
        <v>100.3999</v>
      </c>
      <c r="P76" s="10"/>
      <c r="Q76" s="7">
        <v>8.0523667011484473E-2</v>
      </c>
      <c r="R76" s="7">
        <v>2.0685188788390638</v>
      </c>
      <c r="S76" s="7">
        <v>-0.13271194717086535</v>
      </c>
      <c r="T76" s="7">
        <v>-0.6896593099807159</v>
      </c>
      <c r="U76" s="7">
        <v>-0.45816976959512706</v>
      </c>
      <c r="V76" s="7">
        <v>1.2487554877137874</v>
      </c>
      <c r="W76" s="7">
        <v>1.2309862475598976</v>
      </c>
      <c r="X76" s="7">
        <v>-0.11536472622341984</v>
      </c>
      <c r="Y76" s="7">
        <v>2.4601364041897767E-2</v>
      </c>
      <c r="Z76" s="7">
        <v>0</v>
      </c>
      <c r="AA76" s="11">
        <v>-0.82863487121537915</v>
      </c>
      <c r="AB76" s="20">
        <f t="shared" si="1"/>
        <v>99.999994166666667</v>
      </c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</row>
    <row r="77" spans="1:39" ht="15" customHeight="1" x14ac:dyDescent="0.2">
      <c r="A77" s="3" t="s">
        <v>40</v>
      </c>
      <c r="B77" s="3" t="s">
        <v>313</v>
      </c>
      <c r="C77" s="26"/>
      <c r="D77" s="7">
        <v>97.553200000000004</v>
      </c>
      <c r="E77" s="7">
        <v>98.885670000000005</v>
      </c>
      <c r="F77" s="117">
        <v>99.023769999999999</v>
      </c>
      <c r="G77" s="7">
        <v>99.813019999999995</v>
      </c>
      <c r="H77" s="113">
        <v>100.26990000000001</v>
      </c>
      <c r="I77" s="113">
        <v>100.76990000000001</v>
      </c>
      <c r="J77" s="113">
        <v>100.83499999999999</v>
      </c>
      <c r="K77" s="113">
        <v>100.92359999999999</v>
      </c>
      <c r="L77" s="7">
        <v>100.5325</v>
      </c>
      <c r="M77" s="7">
        <v>100.1919</v>
      </c>
      <c r="N77" s="7">
        <v>100.6551</v>
      </c>
      <c r="O77" s="7">
        <v>100.54640000000001</v>
      </c>
      <c r="P77" s="10"/>
      <c r="Q77" s="7">
        <v>1.3658906114817357</v>
      </c>
      <c r="R77" s="7">
        <v>0.13965623128203949</v>
      </c>
      <c r="S77" s="7">
        <v>0.79703085430901655</v>
      </c>
      <c r="T77" s="7">
        <v>0.45773587453822395</v>
      </c>
      <c r="U77" s="7">
        <v>0.49865413249639218</v>
      </c>
      <c r="V77" s="7">
        <v>6.4602624394771491E-2</v>
      </c>
      <c r="W77" s="7">
        <v>8.7866316259234967E-2</v>
      </c>
      <c r="X77" s="7">
        <v>-0.38752085736140451</v>
      </c>
      <c r="Y77" s="7">
        <v>-0.3387959117698206</v>
      </c>
      <c r="Z77" s="7">
        <v>0.46231282169516741</v>
      </c>
      <c r="AA77" s="11">
        <v>-0.10799254086479365</v>
      </c>
      <c r="AB77" s="20">
        <f t="shared" si="1"/>
        <v>99.999996666666675</v>
      </c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</row>
    <row r="78" spans="1:39" ht="15" customHeight="1" x14ac:dyDescent="0.2">
      <c r="A78" s="3" t="s">
        <v>41</v>
      </c>
      <c r="B78" s="3" t="s">
        <v>314</v>
      </c>
      <c r="C78" s="26"/>
      <c r="D78" s="7">
        <v>98.300319999999999</v>
      </c>
      <c r="E78" s="7">
        <v>98.817049999999995</v>
      </c>
      <c r="F78" s="117">
        <v>98.817049999999995</v>
      </c>
      <c r="G78" s="7">
        <v>98.817049999999995</v>
      </c>
      <c r="H78" s="113">
        <v>100.0979</v>
      </c>
      <c r="I78" s="113">
        <v>100.0979</v>
      </c>
      <c r="J78" s="113">
        <v>100.0979</v>
      </c>
      <c r="K78" s="113">
        <v>100.0979</v>
      </c>
      <c r="L78" s="7">
        <v>100.0979</v>
      </c>
      <c r="M78" s="7">
        <v>101.5864</v>
      </c>
      <c r="N78" s="7">
        <v>101.5864</v>
      </c>
      <c r="O78" s="7">
        <v>101.5864</v>
      </c>
      <c r="P78" s="10"/>
      <c r="Q78" s="7">
        <v>0.52566461635119344</v>
      </c>
      <c r="R78" s="7">
        <v>0</v>
      </c>
      <c r="S78" s="7">
        <v>0</v>
      </c>
      <c r="T78" s="7">
        <v>1.2961831991543979</v>
      </c>
      <c r="U78" s="7">
        <v>0</v>
      </c>
      <c r="V78" s="7">
        <v>0</v>
      </c>
      <c r="W78" s="7">
        <v>0</v>
      </c>
      <c r="X78" s="7">
        <v>0</v>
      </c>
      <c r="Y78" s="7">
        <v>1.4870441837441164</v>
      </c>
      <c r="Z78" s="7">
        <v>0</v>
      </c>
      <c r="AA78" s="11">
        <v>0</v>
      </c>
      <c r="AB78" s="20">
        <f t="shared" si="1"/>
        <v>100.00001416666665</v>
      </c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</row>
    <row r="79" spans="1:39" ht="15" customHeight="1" x14ac:dyDescent="0.2">
      <c r="A79" s="3" t="s">
        <v>42</v>
      </c>
      <c r="B79" s="3" t="s">
        <v>315</v>
      </c>
      <c r="C79" s="26"/>
      <c r="D79" s="7">
        <v>97.558210000000003</v>
      </c>
      <c r="E79" s="7">
        <v>97.879909999999995</v>
      </c>
      <c r="F79" s="117">
        <v>97.947909999999993</v>
      </c>
      <c r="G79" s="7">
        <v>98.373500000000007</v>
      </c>
      <c r="H79" s="113">
        <v>99.652839999999998</v>
      </c>
      <c r="I79" s="113">
        <v>99.717830000000006</v>
      </c>
      <c r="J79" s="113">
        <v>101.2206</v>
      </c>
      <c r="K79" s="113">
        <v>101.3181</v>
      </c>
      <c r="L79" s="7">
        <v>101.4136</v>
      </c>
      <c r="M79" s="7">
        <v>101.36369999999999</v>
      </c>
      <c r="N79" s="7">
        <v>101.8854</v>
      </c>
      <c r="O79" s="7">
        <v>101.66840000000001</v>
      </c>
      <c r="P79" s="10"/>
      <c r="Q79" s="7">
        <v>0.32975184764049359</v>
      </c>
      <c r="R79" s="7">
        <v>6.947288774580794E-2</v>
      </c>
      <c r="S79" s="7">
        <v>0.43450646369076579</v>
      </c>
      <c r="T79" s="7">
        <v>1.3004925106863032</v>
      </c>
      <c r="U79" s="7">
        <v>6.5216405272552957E-2</v>
      </c>
      <c r="V79" s="7">
        <v>1.5070223650073393</v>
      </c>
      <c r="W79" s="7">
        <v>9.6324266009089637E-2</v>
      </c>
      <c r="X79" s="7">
        <v>9.4257590697023774E-2</v>
      </c>
      <c r="Y79" s="7">
        <v>-4.9204445952030142E-2</v>
      </c>
      <c r="Z79" s="7">
        <v>0.51468129123148609</v>
      </c>
      <c r="AA79" s="11">
        <v>-0.21298439226817459</v>
      </c>
      <c r="AB79" s="20">
        <f t="shared" si="1"/>
        <v>100</v>
      </c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</row>
    <row r="80" spans="1:39" ht="15" customHeight="1" x14ac:dyDescent="0.2">
      <c r="A80" s="3" t="s">
        <v>44</v>
      </c>
      <c r="B80" s="3" t="s">
        <v>316</v>
      </c>
      <c r="C80" s="26"/>
      <c r="D80" s="7">
        <v>100.7762</v>
      </c>
      <c r="E80" s="7">
        <v>100.6836</v>
      </c>
      <c r="F80" s="117">
        <v>99.330690000000004</v>
      </c>
      <c r="G80" s="7">
        <v>99.200710000000001</v>
      </c>
      <c r="H80" s="113">
        <v>99.260099999999994</v>
      </c>
      <c r="I80" s="113">
        <v>99.500219999999999</v>
      </c>
      <c r="J80" s="113">
        <v>99.387529999999998</v>
      </c>
      <c r="K80" s="113">
        <v>100.1722</v>
      </c>
      <c r="L80" s="7">
        <v>99.32217</v>
      </c>
      <c r="M80" s="7">
        <v>100.33329999999999</v>
      </c>
      <c r="N80" s="7">
        <v>100.9345</v>
      </c>
      <c r="O80" s="7">
        <v>101.09869999999999</v>
      </c>
      <c r="P80" s="10"/>
      <c r="Q80" s="7">
        <v>-9.1886774853590883E-2</v>
      </c>
      <c r="R80" s="7">
        <v>-1.3437243006805422</v>
      </c>
      <c r="S80" s="7">
        <v>-0.13085583116356417</v>
      </c>
      <c r="T80" s="7">
        <v>5.9868523118426664E-2</v>
      </c>
      <c r="U80" s="7">
        <v>0.2419098912856269</v>
      </c>
      <c r="V80" s="7">
        <v>-0.11325603099169089</v>
      </c>
      <c r="W80" s="7">
        <v>0.78950548423932609</v>
      </c>
      <c r="X80" s="7">
        <v>-0.84856876458738428</v>
      </c>
      <c r="Y80" s="7">
        <v>1.0180305162482801</v>
      </c>
      <c r="Z80" s="7">
        <v>0.59920285687803132</v>
      </c>
      <c r="AA80" s="11">
        <v>0.16267975766461806</v>
      </c>
      <c r="AB80" s="20">
        <f t="shared" si="1"/>
        <v>99.999993333333336</v>
      </c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</row>
    <row r="81" spans="1:39" ht="15" customHeight="1" x14ac:dyDescent="0.2">
      <c r="A81" s="3" t="s">
        <v>46</v>
      </c>
      <c r="B81" s="3" t="s">
        <v>71</v>
      </c>
      <c r="C81" s="26"/>
      <c r="D81" s="7">
        <v>97.675569999999993</v>
      </c>
      <c r="E81" s="7">
        <v>98.813550000000006</v>
      </c>
      <c r="F81" s="117">
        <v>99.529750000000007</v>
      </c>
      <c r="G81" s="7">
        <v>99.529750000000007</v>
      </c>
      <c r="H81" s="113">
        <v>99.529750000000007</v>
      </c>
      <c r="I81" s="113">
        <v>99.529750000000007</v>
      </c>
      <c r="J81" s="113">
        <v>99.535539999999997</v>
      </c>
      <c r="K81" s="113">
        <v>99.535539999999997</v>
      </c>
      <c r="L81" s="7">
        <v>99.535539999999997</v>
      </c>
      <c r="M81" s="7">
        <v>100.8222</v>
      </c>
      <c r="N81" s="7">
        <v>102.9816</v>
      </c>
      <c r="O81" s="7">
        <v>102.9816</v>
      </c>
      <c r="P81" s="10"/>
      <c r="Q81" s="7">
        <v>1.1650610280544185</v>
      </c>
      <c r="R81" s="7">
        <v>0.72479938227095431</v>
      </c>
      <c r="S81" s="7">
        <v>0</v>
      </c>
      <c r="T81" s="7">
        <v>0</v>
      </c>
      <c r="U81" s="7">
        <v>0</v>
      </c>
      <c r="V81" s="7">
        <v>5.8173561171312232E-3</v>
      </c>
      <c r="W81" s="7">
        <v>0</v>
      </c>
      <c r="X81" s="7">
        <v>0</v>
      </c>
      <c r="Y81" s="7">
        <v>1.2926639067814347</v>
      </c>
      <c r="Z81" s="7">
        <v>2.141790200967649</v>
      </c>
      <c r="AA81" s="11">
        <v>0</v>
      </c>
      <c r="AB81" s="20">
        <f t="shared" si="1"/>
        <v>100.00001166666668</v>
      </c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</row>
    <row r="82" spans="1:39" s="48" customFormat="1" x14ac:dyDescent="0.2">
      <c r="A82" s="56" t="s">
        <v>47</v>
      </c>
      <c r="B82" s="56" t="s">
        <v>48</v>
      </c>
      <c r="C82" s="26"/>
      <c r="D82" s="119">
        <v>104.2448</v>
      </c>
      <c r="E82" s="119">
        <v>103.82380000000001</v>
      </c>
      <c r="F82" s="120">
        <v>103.7971</v>
      </c>
      <c r="G82" s="119">
        <v>100.8986</v>
      </c>
      <c r="H82" s="112">
        <v>99.939800000000005</v>
      </c>
      <c r="I82" s="112">
        <v>99.620230000000006</v>
      </c>
      <c r="J82" s="112">
        <v>98.928039999999996</v>
      </c>
      <c r="K82" s="112">
        <v>96.769450000000006</v>
      </c>
      <c r="L82" s="119">
        <v>98.745570000000001</v>
      </c>
      <c r="M82" s="119">
        <v>99.472149999999999</v>
      </c>
      <c r="N82" s="119">
        <v>97.639799999999994</v>
      </c>
      <c r="O82" s="119">
        <v>96.453479999999999</v>
      </c>
      <c r="P82" s="21"/>
      <c r="Q82" s="20">
        <v>-0.40385707488526268</v>
      </c>
      <c r="R82" s="20">
        <v>-2.5716646857469362E-2</v>
      </c>
      <c r="S82" s="20">
        <v>-2.7924672269263771</v>
      </c>
      <c r="T82" s="20">
        <v>-0.95026095505784669</v>
      </c>
      <c r="U82" s="20">
        <v>-0.31976249702320675</v>
      </c>
      <c r="V82" s="20">
        <v>-0.69482875114824638</v>
      </c>
      <c r="W82" s="20">
        <v>-2.1819799522966288</v>
      </c>
      <c r="X82" s="20">
        <v>2.0420907631489014</v>
      </c>
      <c r="Y82" s="20">
        <v>0.73581022419537245</v>
      </c>
      <c r="Z82" s="20">
        <v>-1.842073384359346</v>
      </c>
      <c r="AA82" s="19">
        <v>-1.2149963437040991</v>
      </c>
      <c r="AB82" s="20">
        <f t="shared" si="1"/>
        <v>100.02773499999999</v>
      </c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</row>
    <row r="83" spans="1:39" s="48" customFormat="1" x14ac:dyDescent="0.2">
      <c r="A83" s="56" t="s">
        <v>317</v>
      </c>
      <c r="B83" s="48" t="s">
        <v>73</v>
      </c>
      <c r="C83" s="26"/>
      <c r="D83" s="119">
        <v>104.33710000000001</v>
      </c>
      <c r="E83" s="119">
        <v>103.37439999999999</v>
      </c>
      <c r="F83" s="120">
        <v>103.3545</v>
      </c>
      <c r="G83" s="119">
        <v>100.4496</v>
      </c>
      <c r="H83" s="112">
        <v>100.4709</v>
      </c>
      <c r="I83" s="112">
        <v>100.14100000000001</v>
      </c>
      <c r="J83" s="112">
        <v>99.982740000000007</v>
      </c>
      <c r="K83" s="112">
        <v>97.466970000000003</v>
      </c>
      <c r="L83" s="119">
        <v>98.982110000000006</v>
      </c>
      <c r="M83" s="119">
        <v>98.919589999999999</v>
      </c>
      <c r="N83" s="119">
        <v>96.937089999999998</v>
      </c>
      <c r="O83" s="119">
        <v>95.892899999999997</v>
      </c>
      <c r="P83" s="21"/>
      <c r="Q83" s="20">
        <v>-0.92268234405596117</v>
      </c>
      <c r="R83" s="20">
        <v>-1.925041402899819E-2</v>
      </c>
      <c r="S83" s="20">
        <v>-2.8106178250584133</v>
      </c>
      <c r="T83" s="20">
        <v>2.1204663831410522E-2</v>
      </c>
      <c r="U83" s="20">
        <v>-0.32835378204036691</v>
      </c>
      <c r="V83" s="20">
        <v>-0.15803716759369141</v>
      </c>
      <c r="W83" s="20">
        <v>-2.5162042968616416</v>
      </c>
      <c r="X83" s="20">
        <v>1.5545163659032413</v>
      </c>
      <c r="Y83" s="20">
        <v>-6.3162929139423618E-2</v>
      </c>
      <c r="Z83" s="20">
        <v>-2.0041530701855939</v>
      </c>
      <c r="AA83" s="19">
        <v>-1.0771831504329257</v>
      </c>
      <c r="AB83" s="20">
        <f t="shared" si="1"/>
        <v>100.02574166666669</v>
      </c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</row>
    <row r="84" spans="1:39" s="48" customFormat="1" ht="20.25" customHeight="1" x14ac:dyDescent="0.2">
      <c r="B84" s="22" t="s">
        <v>60</v>
      </c>
      <c r="C84" s="39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133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134"/>
      <c r="AB84" s="20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</row>
    <row r="85" spans="1:39" s="48" customFormat="1" x14ac:dyDescent="0.2">
      <c r="A85" s="56" t="s">
        <v>14</v>
      </c>
      <c r="B85" s="56" t="s">
        <v>15</v>
      </c>
      <c r="C85" s="26"/>
      <c r="D85" s="119">
        <v>99.604140000000001</v>
      </c>
      <c r="E85" s="119">
        <v>99.387249999999995</v>
      </c>
      <c r="F85" s="120">
        <v>98.350579999999994</v>
      </c>
      <c r="G85" s="119">
        <v>98.938029999999998</v>
      </c>
      <c r="H85" s="112">
        <v>101.1066</v>
      </c>
      <c r="I85" s="112">
        <v>101.82680000000001</v>
      </c>
      <c r="J85" s="112">
        <v>103.22709999999999</v>
      </c>
      <c r="K85" s="112">
        <v>102.81659999999999</v>
      </c>
      <c r="L85" s="119">
        <v>100.17789999999999</v>
      </c>
      <c r="M85" s="119">
        <v>98.788460000000001</v>
      </c>
      <c r="N85" s="119">
        <v>97.570279999999997</v>
      </c>
      <c r="O85" s="119">
        <v>98.206339999999997</v>
      </c>
      <c r="P85" s="21"/>
      <c r="Q85" s="20">
        <v>-0.21775199303965326</v>
      </c>
      <c r="R85" s="20">
        <v>-1.0430613584740507</v>
      </c>
      <c r="S85" s="20">
        <v>0.59730201896115309</v>
      </c>
      <c r="T85" s="20">
        <v>2.1918467549839051</v>
      </c>
      <c r="U85" s="20">
        <v>0.71231749460470972</v>
      </c>
      <c r="V85" s="20">
        <v>1.3751782438414908</v>
      </c>
      <c r="W85" s="20">
        <v>-0.39766689173676195</v>
      </c>
      <c r="X85" s="20">
        <v>-2.5664143727763808</v>
      </c>
      <c r="Y85" s="20">
        <v>-1.3869725757876672</v>
      </c>
      <c r="Z85" s="20">
        <v>-1.233119738884485</v>
      </c>
      <c r="AA85" s="19">
        <v>0.65189932836105469</v>
      </c>
      <c r="AB85" s="20">
        <f t="shared" si="1"/>
        <v>100.00000666666665</v>
      </c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</row>
    <row r="86" spans="1:39" x14ac:dyDescent="0.2">
      <c r="A86" s="3" t="s">
        <v>16</v>
      </c>
      <c r="B86" s="3" t="s">
        <v>54</v>
      </c>
      <c r="C86" s="14"/>
      <c r="D86" s="7">
        <v>96.580439999999996</v>
      </c>
      <c r="E86" s="7">
        <v>96.755210000000005</v>
      </c>
      <c r="F86" s="117">
        <v>96.798739999999995</v>
      </c>
      <c r="G86" s="7">
        <v>96.832499999999996</v>
      </c>
      <c r="H86" s="113">
        <v>99.35754</v>
      </c>
      <c r="I86" s="113">
        <v>101.1748</v>
      </c>
      <c r="J86" s="113">
        <v>101.1536</v>
      </c>
      <c r="K86" s="113">
        <v>103.0425</v>
      </c>
      <c r="L86" s="7">
        <v>102.187</v>
      </c>
      <c r="M86" s="7">
        <v>102.2118</v>
      </c>
      <c r="N86" s="7">
        <v>101.7777</v>
      </c>
      <c r="O86" s="7">
        <v>102.12820000000001</v>
      </c>
      <c r="P86" s="10"/>
      <c r="Q86" s="7">
        <v>0.18095796623002486</v>
      </c>
      <c r="R86" s="7">
        <v>4.4989825354097054E-2</v>
      </c>
      <c r="S86" s="7">
        <v>3.4876487028654403E-2</v>
      </c>
      <c r="T86" s="7">
        <v>2.6076368987684964</v>
      </c>
      <c r="U86" s="7">
        <v>1.8290106618984372</v>
      </c>
      <c r="V86" s="7">
        <v>-2.0953834354016449E-2</v>
      </c>
      <c r="W86" s="7">
        <v>1.8673581563088282</v>
      </c>
      <c r="X86" s="7">
        <v>-0.83023994953539193</v>
      </c>
      <c r="Y86" s="7">
        <v>2.4269231898381444E-2</v>
      </c>
      <c r="Z86" s="7">
        <v>-0.42470634505996452</v>
      </c>
      <c r="AA86" s="11">
        <v>0.34437799242860756</v>
      </c>
      <c r="AB86" s="20">
        <f t="shared" si="1"/>
        <v>100.00000250000001</v>
      </c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</row>
    <row r="87" spans="1:39" x14ac:dyDescent="0.2">
      <c r="A87" s="3" t="s">
        <v>18</v>
      </c>
      <c r="B87" s="3" t="s">
        <v>55</v>
      </c>
      <c r="C87" s="14"/>
      <c r="D87" s="7">
        <v>97.243070000000003</v>
      </c>
      <c r="E87" s="7">
        <v>97.535809999999998</v>
      </c>
      <c r="F87" s="117">
        <v>97.927959999999999</v>
      </c>
      <c r="G87" s="7">
        <v>97.759330000000006</v>
      </c>
      <c r="H87" s="113">
        <v>99.728489999999994</v>
      </c>
      <c r="I87" s="113">
        <v>101.4449</v>
      </c>
      <c r="J87" s="113">
        <v>101.18819999999999</v>
      </c>
      <c r="K87" s="113">
        <v>102.49939999999999</v>
      </c>
      <c r="L87" s="7">
        <v>101.28830000000001</v>
      </c>
      <c r="M87" s="7">
        <v>101.2201</v>
      </c>
      <c r="N87" s="7">
        <v>101.0823</v>
      </c>
      <c r="O87" s="7">
        <v>101.0823</v>
      </c>
      <c r="P87" s="10"/>
      <c r="Q87" s="7">
        <v>0.30103944682124378</v>
      </c>
      <c r="R87" s="7">
        <v>0.40205745971659118</v>
      </c>
      <c r="S87" s="7">
        <v>-0.172198011681233</v>
      </c>
      <c r="T87" s="7">
        <v>2.0142936740666983</v>
      </c>
      <c r="U87" s="7">
        <v>1.7210829122149656</v>
      </c>
      <c r="V87" s="7">
        <v>-0.25304377055919935</v>
      </c>
      <c r="W87" s="7">
        <v>1.2958032655981622</v>
      </c>
      <c r="X87" s="7">
        <v>-1.1815678921047224</v>
      </c>
      <c r="Y87" s="7">
        <v>-6.7332554697832295E-2</v>
      </c>
      <c r="Z87" s="7">
        <v>-0.13613896844598908</v>
      </c>
      <c r="AA87" s="11">
        <v>0</v>
      </c>
      <c r="AB87" s="20">
        <f t="shared" si="1"/>
        <v>100.00001333333334</v>
      </c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</row>
    <row r="88" spans="1:39" x14ac:dyDescent="0.2">
      <c r="A88" s="3" t="s">
        <v>56</v>
      </c>
      <c r="B88" s="3" t="s">
        <v>57</v>
      </c>
      <c r="C88" s="14"/>
      <c r="D88" s="7">
        <v>101.4204</v>
      </c>
      <c r="E88" s="7">
        <v>100.9509</v>
      </c>
      <c r="F88" s="117">
        <v>99.177670000000006</v>
      </c>
      <c r="G88" s="7">
        <v>100.149</v>
      </c>
      <c r="H88" s="113">
        <v>102.3053</v>
      </c>
      <c r="I88" s="113">
        <v>102.4597</v>
      </c>
      <c r="J88" s="113">
        <v>104.6495</v>
      </c>
      <c r="K88" s="113">
        <v>102.6878</v>
      </c>
      <c r="L88" s="7">
        <v>98.910390000000007</v>
      </c>
      <c r="M88" s="7">
        <v>96.622389999999996</v>
      </c>
      <c r="N88" s="7">
        <v>94.88082</v>
      </c>
      <c r="O88" s="7">
        <v>95.78613</v>
      </c>
      <c r="P88" s="10"/>
      <c r="Q88" s="7">
        <v>-0.46292461871575785</v>
      </c>
      <c r="R88" s="7">
        <v>-1.7565271830166922</v>
      </c>
      <c r="S88" s="7">
        <v>0.97938376652727843</v>
      </c>
      <c r="T88" s="7">
        <v>2.1530918930793135</v>
      </c>
      <c r="U88" s="7">
        <v>0.15092082228388501</v>
      </c>
      <c r="V88" s="7">
        <v>2.1372305403978396</v>
      </c>
      <c r="W88" s="7">
        <v>-1.8745431177406557</v>
      </c>
      <c r="X88" s="7">
        <v>-3.6785382489448493</v>
      </c>
      <c r="Y88" s="7">
        <v>-2.3132049120421128</v>
      </c>
      <c r="Z88" s="7">
        <v>-1.8024497220571711</v>
      </c>
      <c r="AA88" s="11">
        <v>0.95415490717723572</v>
      </c>
      <c r="AB88" s="20">
        <f t="shared" si="1"/>
        <v>100</v>
      </c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</row>
    <row r="89" spans="1:39" x14ac:dyDescent="0.2">
      <c r="A89" s="3" t="s">
        <v>58</v>
      </c>
      <c r="B89" s="3" t="s">
        <v>326</v>
      </c>
      <c r="C89" s="14"/>
      <c r="D89" s="7">
        <v>98.365939999999995</v>
      </c>
      <c r="E89" s="7">
        <v>98.365939999999995</v>
      </c>
      <c r="F89" s="117">
        <v>98.365939999999995</v>
      </c>
      <c r="G89" s="7">
        <v>98.365939999999995</v>
      </c>
      <c r="H89" s="113">
        <v>98.698359999999994</v>
      </c>
      <c r="I89" s="113">
        <v>98.698359999999994</v>
      </c>
      <c r="J89" s="113">
        <v>100.6426</v>
      </c>
      <c r="K89" s="113">
        <v>103.1771</v>
      </c>
      <c r="L89" s="7">
        <v>102.02160000000001</v>
      </c>
      <c r="M89" s="7">
        <v>101.6202</v>
      </c>
      <c r="N89" s="7">
        <v>100.995</v>
      </c>
      <c r="O89" s="7">
        <v>100.68300000000001</v>
      </c>
      <c r="P89" s="10"/>
      <c r="Q89" s="7">
        <v>0</v>
      </c>
      <c r="R89" s="7">
        <v>0</v>
      </c>
      <c r="S89" s="7">
        <v>0</v>
      </c>
      <c r="T89" s="7">
        <v>0.33794217795305881</v>
      </c>
      <c r="U89" s="7">
        <v>0</v>
      </c>
      <c r="V89" s="7">
        <v>1.9698807558707236</v>
      </c>
      <c r="W89" s="7">
        <v>2.5183172930746962</v>
      </c>
      <c r="X89" s="7">
        <v>-1.1199190518050899</v>
      </c>
      <c r="Y89" s="7">
        <v>-0.39344609376838774</v>
      </c>
      <c r="Z89" s="7">
        <v>-0.61523201095844371</v>
      </c>
      <c r="AA89" s="11">
        <v>-0.30892618446457509</v>
      </c>
      <c r="AB89" s="20">
        <f t="shared" si="1"/>
        <v>99.999998333333338</v>
      </c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</row>
    <row r="90" spans="1:39" s="48" customFormat="1" x14ac:dyDescent="0.2">
      <c r="A90" s="56" t="s">
        <v>20</v>
      </c>
      <c r="B90" s="56" t="s">
        <v>21</v>
      </c>
      <c r="C90" s="26"/>
      <c r="D90" s="119">
        <v>98.464550000000003</v>
      </c>
      <c r="E90" s="119">
        <v>98.648049999999998</v>
      </c>
      <c r="F90" s="120">
        <v>98.864620000000002</v>
      </c>
      <c r="G90" s="119">
        <v>99.167749999999998</v>
      </c>
      <c r="H90" s="112">
        <v>100.53230000000001</v>
      </c>
      <c r="I90" s="112">
        <v>100.4843</v>
      </c>
      <c r="J90" s="112">
        <v>101.3622</v>
      </c>
      <c r="K90" s="112">
        <v>101.03060000000001</v>
      </c>
      <c r="L90" s="119">
        <v>100.2938</v>
      </c>
      <c r="M90" s="119">
        <v>100.04600000000001</v>
      </c>
      <c r="N90" s="119">
        <v>100.5271</v>
      </c>
      <c r="O90" s="119">
        <v>100.5787</v>
      </c>
      <c r="P90" s="21"/>
      <c r="Q90" s="20">
        <v>0.18636148745918721</v>
      </c>
      <c r="R90" s="20">
        <v>0.21953804459389151</v>
      </c>
      <c r="S90" s="20">
        <v>0.30661120226830985</v>
      </c>
      <c r="T90" s="20">
        <v>1.3760017747705362</v>
      </c>
      <c r="U90" s="20">
        <v>-4.7745848846591409E-2</v>
      </c>
      <c r="V90" s="20">
        <v>0.8736688218955565</v>
      </c>
      <c r="W90" s="20">
        <v>-0.32714364921044981</v>
      </c>
      <c r="X90" s="20">
        <v>-0.72928399910522379</v>
      </c>
      <c r="Y90" s="20">
        <v>-0.24707409630505378</v>
      </c>
      <c r="Z90" s="20">
        <v>0.48087879575395104</v>
      </c>
      <c r="AA90" s="19">
        <v>5.1329442508530956E-2</v>
      </c>
      <c r="AB90" s="20">
        <f t="shared" si="1"/>
        <v>99.999997500000006</v>
      </c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</row>
    <row r="91" spans="1:39" s="48" customFormat="1" x14ac:dyDescent="0.2">
      <c r="A91" s="56" t="s">
        <v>22</v>
      </c>
      <c r="B91" s="56" t="s">
        <v>23</v>
      </c>
      <c r="C91" s="26"/>
      <c r="D91" s="119">
        <v>98.329890000000006</v>
      </c>
      <c r="E91" s="119">
        <v>98.515559999999994</v>
      </c>
      <c r="F91" s="120">
        <v>98.746979999999994</v>
      </c>
      <c r="G91" s="119">
        <v>99.093119999999999</v>
      </c>
      <c r="H91" s="112">
        <v>100.64360000000001</v>
      </c>
      <c r="I91" s="112">
        <v>100.5826</v>
      </c>
      <c r="J91" s="112">
        <v>101.5675</v>
      </c>
      <c r="K91" s="112">
        <v>101.1542</v>
      </c>
      <c r="L91" s="119">
        <v>100.2912</v>
      </c>
      <c r="M91" s="119">
        <v>100.0111</v>
      </c>
      <c r="N91" s="119">
        <v>100.50879999999999</v>
      </c>
      <c r="O91" s="119">
        <v>100.55549999999999</v>
      </c>
      <c r="P91" s="21"/>
      <c r="Q91" s="20">
        <v>0.18882356117757029</v>
      </c>
      <c r="R91" s="20">
        <v>0.23490705427650208</v>
      </c>
      <c r="S91" s="20">
        <v>0.35053223906189884</v>
      </c>
      <c r="T91" s="20">
        <v>1.56466967636099</v>
      </c>
      <c r="U91" s="20">
        <v>-6.0609914589707686E-2</v>
      </c>
      <c r="V91" s="20">
        <v>0.97919520871402821</v>
      </c>
      <c r="W91" s="20">
        <v>-0.40692150540280358</v>
      </c>
      <c r="X91" s="20">
        <v>-0.85315290912290287</v>
      </c>
      <c r="Y91" s="20">
        <v>-0.27928671707986785</v>
      </c>
      <c r="Z91" s="20">
        <v>0.49764476143147579</v>
      </c>
      <c r="AA91" s="19">
        <v>4.6463593237608347E-2</v>
      </c>
      <c r="AB91" s="20">
        <f t="shared" si="1"/>
        <v>100.00000416666667</v>
      </c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</row>
    <row r="92" spans="1:39" ht="15" customHeight="1" x14ac:dyDescent="0.2">
      <c r="A92" s="3" t="s">
        <v>24</v>
      </c>
      <c r="B92" s="3" t="s">
        <v>304</v>
      </c>
      <c r="C92" s="26"/>
      <c r="D92" s="7">
        <v>98.579769999999996</v>
      </c>
      <c r="E92" s="7">
        <v>98.70599</v>
      </c>
      <c r="F92" s="117">
        <v>98.972149999999999</v>
      </c>
      <c r="G92" s="7">
        <v>99.647980000000004</v>
      </c>
      <c r="H92" s="113">
        <v>101.7728</v>
      </c>
      <c r="I92" s="113">
        <v>100.7257</v>
      </c>
      <c r="J92" s="113">
        <v>102.0264</v>
      </c>
      <c r="K92" s="113">
        <v>101.297</v>
      </c>
      <c r="L92" s="7">
        <v>99.73075</v>
      </c>
      <c r="M92" s="7">
        <v>99.170940000000002</v>
      </c>
      <c r="N92" s="7">
        <v>99.614829999999998</v>
      </c>
      <c r="O92" s="7">
        <v>99.755790000000005</v>
      </c>
      <c r="P92" s="10"/>
      <c r="Q92" s="7">
        <v>0.12803844034126227</v>
      </c>
      <c r="R92" s="7">
        <v>0.26964928876150202</v>
      </c>
      <c r="S92" s="7">
        <v>0.68284865995131439</v>
      </c>
      <c r="T92" s="7">
        <v>2.1323262147411315</v>
      </c>
      <c r="U92" s="7">
        <v>-1.0288603634762927</v>
      </c>
      <c r="V92" s="7">
        <v>1.2913288267045968</v>
      </c>
      <c r="W92" s="7">
        <v>-0.71491300290904936</v>
      </c>
      <c r="X92" s="7">
        <v>-1.5461958399557703</v>
      </c>
      <c r="Y92" s="7">
        <v>-0.56132135775575609</v>
      </c>
      <c r="Z92" s="7">
        <v>0.44760087985451796</v>
      </c>
      <c r="AA92" s="11">
        <v>0.14150503494309719</v>
      </c>
      <c r="AB92" s="20">
        <f t="shared" si="1"/>
        <v>100.00000833333333</v>
      </c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</row>
    <row r="93" spans="1:39" ht="15" customHeight="1" x14ac:dyDescent="0.2">
      <c r="A93" s="3" t="s">
        <v>26</v>
      </c>
      <c r="B93" s="3" t="s">
        <v>305</v>
      </c>
      <c r="C93" s="26"/>
      <c r="D93" s="7">
        <v>95.634389999999996</v>
      </c>
      <c r="E93" s="7">
        <v>95.315169999999995</v>
      </c>
      <c r="F93" s="117">
        <v>95.561269999999993</v>
      </c>
      <c r="G93" s="7">
        <v>93.596080000000001</v>
      </c>
      <c r="H93" s="113">
        <v>97.268420000000006</v>
      </c>
      <c r="I93" s="113">
        <v>102.8946</v>
      </c>
      <c r="J93" s="113">
        <v>104.02509999999999</v>
      </c>
      <c r="K93" s="113">
        <v>104.0538</v>
      </c>
      <c r="L93" s="7">
        <v>103.1451</v>
      </c>
      <c r="M93" s="7">
        <v>102.29349999999999</v>
      </c>
      <c r="N93" s="7">
        <v>103.4224</v>
      </c>
      <c r="O93" s="7">
        <v>102.7902</v>
      </c>
      <c r="P93" s="10"/>
      <c r="Q93" s="7">
        <v>-0.33379205953005125</v>
      </c>
      <c r="R93" s="7">
        <v>0.25819604581306255</v>
      </c>
      <c r="S93" s="7">
        <v>-2.0564712042859967</v>
      </c>
      <c r="T93" s="7">
        <v>3.92360449283774</v>
      </c>
      <c r="U93" s="7">
        <v>5.7841794901161041</v>
      </c>
      <c r="V93" s="7">
        <v>1.0986971133567729</v>
      </c>
      <c r="W93" s="7">
        <v>2.7589495227594702E-2</v>
      </c>
      <c r="X93" s="7">
        <v>-0.87329823610478052</v>
      </c>
      <c r="Y93" s="7">
        <v>-0.82563301601336836</v>
      </c>
      <c r="Z93" s="7">
        <v>1.1035891821083468</v>
      </c>
      <c r="AA93" s="11">
        <v>-0.61127956806262229</v>
      </c>
      <c r="AB93" s="20">
        <f t="shared" si="1"/>
        <v>100.00000249999998</v>
      </c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</row>
    <row r="94" spans="1:39" ht="15" customHeight="1" x14ac:dyDescent="0.2">
      <c r="A94" s="3" t="s">
        <v>27</v>
      </c>
      <c r="B94" s="3" t="s">
        <v>306</v>
      </c>
      <c r="C94" s="26"/>
      <c r="D94" s="7">
        <v>98.49879</v>
      </c>
      <c r="E94" s="7">
        <v>98.596919999999997</v>
      </c>
      <c r="F94" s="117">
        <v>98.567819999999998</v>
      </c>
      <c r="G94" s="7">
        <v>99.845020000000005</v>
      </c>
      <c r="H94" s="113">
        <v>98.981390000000005</v>
      </c>
      <c r="I94" s="113">
        <v>98.87379</v>
      </c>
      <c r="J94" s="113">
        <v>99.92174</v>
      </c>
      <c r="K94" s="113">
        <v>100.1758</v>
      </c>
      <c r="L94" s="7">
        <v>100.6596</v>
      </c>
      <c r="M94" s="7">
        <v>101.4096</v>
      </c>
      <c r="N94" s="7">
        <v>102.2022</v>
      </c>
      <c r="O94" s="7">
        <v>102.26730000000001</v>
      </c>
      <c r="P94" s="10"/>
      <c r="Q94" s="7">
        <v>9.9625589309267265E-2</v>
      </c>
      <c r="R94" s="7">
        <v>-2.9514106525842472E-2</v>
      </c>
      <c r="S94" s="7">
        <v>1.2957575809224631</v>
      </c>
      <c r="T94" s="7">
        <v>-0.86497053132945489</v>
      </c>
      <c r="U94" s="7">
        <v>-0.10870730346381782</v>
      </c>
      <c r="V94" s="7">
        <v>1.0598865482955597</v>
      </c>
      <c r="W94" s="7">
        <v>0.25425898308015404</v>
      </c>
      <c r="X94" s="7">
        <v>0.48295097219089067</v>
      </c>
      <c r="Y94" s="7">
        <v>0.74508541659215821</v>
      </c>
      <c r="Z94" s="7">
        <v>0.78158280872817498</v>
      </c>
      <c r="AA94" s="11">
        <v>6.3697258963115316E-2</v>
      </c>
      <c r="AB94" s="20">
        <f t="shared" si="1"/>
        <v>99.999997499999992</v>
      </c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</row>
    <row r="95" spans="1:39" ht="15" customHeight="1" x14ac:dyDescent="0.2">
      <c r="A95" s="3" t="s">
        <v>29</v>
      </c>
      <c r="B95" s="3" t="s">
        <v>307</v>
      </c>
      <c r="C95" s="26"/>
      <c r="D95" s="7">
        <v>97.953990000000005</v>
      </c>
      <c r="E95" s="7">
        <v>96.372380000000007</v>
      </c>
      <c r="F95" s="117">
        <v>96.260959999999997</v>
      </c>
      <c r="G95" s="7">
        <v>97.820260000000005</v>
      </c>
      <c r="H95" s="113">
        <v>98.940539999999999</v>
      </c>
      <c r="I95" s="113">
        <v>100.7333</v>
      </c>
      <c r="J95" s="113">
        <v>101.1833</v>
      </c>
      <c r="K95" s="113">
        <v>101.15819999999999</v>
      </c>
      <c r="L95" s="7">
        <v>101.7186</v>
      </c>
      <c r="M95" s="7">
        <v>102.83540000000001</v>
      </c>
      <c r="N95" s="7">
        <v>101.99379999999999</v>
      </c>
      <c r="O95" s="7">
        <v>103.02930000000001</v>
      </c>
      <c r="P95" s="10"/>
      <c r="Q95" s="7">
        <v>-1.6146458148361262</v>
      </c>
      <c r="R95" s="7">
        <v>-0.11561403796399923</v>
      </c>
      <c r="S95" s="7">
        <v>1.6198674935300952</v>
      </c>
      <c r="T95" s="7">
        <v>1.1452433268936251</v>
      </c>
      <c r="U95" s="7">
        <v>1.8119569591999409</v>
      </c>
      <c r="V95" s="7">
        <v>0.44672417164929851</v>
      </c>
      <c r="W95" s="7">
        <v>-2.480646509849847E-2</v>
      </c>
      <c r="X95" s="7">
        <v>0.55398376009063166</v>
      </c>
      <c r="Y95" s="7">
        <v>1.0979309585464332</v>
      </c>
      <c r="Z95" s="7">
        <v>-0.8183952218788606</v>
      </c>
      <c r="AA95" s="11">
        <v>1.0152577901794162</v>
      </c>
      <c r="AB95" s="20">
        <f t="shared" si="1"/>
        <v>100.00000250000001</v>
      </c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</row>
    <row r="96" spans="1:39" ht="15" customHeight="1" x14ac:dyDescent="0.2">
      <c r="A96" s="3" t="s">
        <v>31</v>
      </c>
      <c r="B96" s="3" t="s">
        <v>32</v>
      </c>
      <c r="C96" s="26"/>
      <c r="D96" s="7">
        <v>98.993099999999998</v>
      </c>
      <c r="E96" s="7">
        <v>99.266599999999997</v>
      </c>
      <c r="F96" s="117">
        <v>99.784300000000002</v>
      </c>
      <c r="G96" s="7">
        <v>100.2028</v>
      </c>
      <c r="H96" s="113">
        <v>99.270769999999999</v>
      </c>
      <c r="I96" s="113">
        <v>99.229900000000001</v>
      </c>
      <c r="J96" s="113">
        <v>99.810810000000004</v>
      </c>
      <c r="K96" s="113">
        <v>100.1478</v>
      </c>
      <c r="L96" s="7">
        <v>100.17010000000001</v>
      </c>
      <c r="M96" s="7">
        <v>100.07259999999999</v>
      </c>
      <c r="N96" s="7">
        <v>100.90130000000001</v>
      </c>
      <c r="O96" s="7">
        <v>102.1499</v>
      </c>
      <c r="P96" s="10"/>
      <c r="Q96" s="7">
        <v>0.27628188227260136</v>
      </c>
      <c r="R96" s="7">
        <v>0.52152486334779768</v>
      </c>
      <c r="S96" s="7">
        <v>0.41940465584264719</v>
      </c>
      <c r="T96" s="7">
        <v>-0.93014366863999554</v>
      </c>
      <c r="U96" s="7">
        <v>-4.117022563640655E-2</v>
      </c>
      <c r="V96" s="7">
        <v>0.58541830637741543</v>
      </c>
      <c r="W96" s="7">
        <v>0.33762875985076174</v>
      </c>
      <c r="X96" s="7">
        <v>2.2267089242101492E-2</v>
      </c>
      <c r="Y96" s="7">
        <v>-9.7334434127559821E-2</v>
      </c>
      <c r="Z96" s="7">
        <v>0.82809880027101523</v>
      </c>
      <c r="AA96" s="11">
        <v>1.2374468911698819</v>
      </c>
      <c r="AB96" s="20">
        <f t="shared" si="1"/>
        <v>99.999998333333338</v>
      </c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</row>
    <row r="97" spans="1:39" ht="15" customHeight="1" x14ac:dyDescent="0.2">
      <c r="A97" s="3" t="s">
        <v>33</v>
      </c>
      <c r="B97" s="3" t="s">
        <v>43</v>
      </c>
      <c r="C97" s="26"/>
      <c r="D97" s="7">
        <v>96.490719999999996</v>
      </c>
      <c r="E97" s="7">
        <v>97.172359999999998</v>
      </c>
      <c r="F97" s="117">
        <v>97.632739999999998</v>
      </c>
      <c r="G97" s="7">
        <v>97.998760000000004</v>
      </c>
      <c r="H97" s="113">
        <v>100.0061</v>
      </c>
      <c r="I97" s="113">
        <v>100.99939999999999</v>
      </c>
      <c r="J97" s="113">
        <v>101.1315</v>
      </c>
      <c r="K97" s="113">
        <v>101.15179999999999</v>
      </c>
      <c r="L97" s="7">
        <v>100.9221</v>
      </c>
      <c r="M97" s="7">
        <v>101.90770000000001</v>
      </c>
      <c r="N97" s="7">
        <v>102.4693</v>
      </c>
      <c r="O97" s="7">
        <v>102.1176</v>
      </c>
      <c r="P97" s="10"/>
      <c r="Q97" s="7">
        <v>0.70643062876927609</v>
      </c>
      <c r="R97" s="7">
        <v>0.47377669946474565</v>
      </c>
      <c r="S97" s="7">
        <v>0.37489473305778986</v>
      </c>
      <c r="T97" s="7">
        <v>2.0483320401196905</v>
      </c>
      <c r="U97" s="7">
        <v>0.99323941239583458</v>
      </c>
      <c r="V97" s="7">
        <v>0.13079285619519357</v>
      </c>
      <c r="W97" s="7">
        <v>2.0072875414674722E-2</v>
      </c>
      <c r="X97" s="7">
        <v>-0.22708444140390388</v>
      </c>
      <c r="Y97" s="7">
        <v>0.97659481917241631</v>
      </c>
      <c r="Z97" s="7">
        <v>0.55108691492399342</v>
      </c>
      <c r="AA97" s="11">
        <v>-0.34322475121817764</v>
      </c>
      <c r="AB97" s="20">
        <f t="shared" si="1"/>
        <v>100.00000666666666</v>
      </c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</row>
    <row r="98" spans="1:39" ht="15" customHeight="1" x14ac:dyDescent="0.2">
      <c r="A98" s="3" t="s">
        <v>34</v>
      </c>
      <c r="B98" s="3" t="s">
        <v>308</v>
      </c>
      <c r="C98" s="26"/>
      <c r="D98" s="7">
        <v>100.9764</v>
      </c>
      <c r="E98" s="7">
        <v>102.7261</v>
      </c>
      <c r="F98" s="117">
        <v>102.8749</v>
      </c>
      <c r="G98" s="7">
        <v>98.014049999999997</v>
      </c>
      <c r="H98" s="113">
        <v>92.902109999999993</v>
      </c>
      <c r="I98" s="113">
        <v>100.49160000000001</v>
      </c>
      <c r="J98" s="113">
        <v>100.49160000000001</v>
      </c>
      <c r="K98" s="113">
        <v>100.5941</v>
      </c>
      <c r="L98" s="7">
        <v>100.3215</v>
      </c>
      <c r="M98" s="7">
        <v>100.32769999999999</v>
      </c>
      <c r="N98" s="7">
        <v>100.33329999999999</v>
      </c>
      <c r="O98" s="7">
        <v>99.946560000000005</v>
      </c>
      <c r="P98" s="10"/>
      <c r="Q98" s="7">
        <v>1.7327811250945808</v>
      </c>
      <c r="R98" s="7">
        <v>0.14485121113328966</v>
      </c>
      <c r="S98" s="7">
        <v>-4.7250106682971253</v>
      </c>
      <c r="T98" s="7">
        <v>-5.215517571205357</v>
      </c>
      <c r="U98" s="7">
        <v>8.1693408255205533</v>
      </c>
      <c r="V98" s="7">
        <v>0</v>
      </c>
      <c r="W98" s="7">
        <v>0.10199857500526614</v>
      </c>
      <c r="X98" s="7">
        <v>-0.27099004812409183</v>
      </c>
      <c r="Y98" s="7">
        <v>6.1801308792159768E-3</v>
      </c>
      <c r="Z98" s="7">
        <v>5.5817087404586765E-3</v>
      </c>
      <c r="AA98" s="11">
        <v>-0.38545527755988196</v>
      </c>
      <c r="AB98" s="20">
        <f t="shared" si="1"/>
        <v>99.99999333333335</v>
      </c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</row>
    <row r="99" spans="1:39" ht="15" customHeight="1" x14ac:dyDescent="0.2">
      <c r="A99" s="3"/>
      <c r="B99" s="3" t="s">
        <v>309</v>
      </c>
      <c r="C99" s="26"/>
      <c r="D99" s="7">
        <v>98.333370000000002</v>
      </c>
      <c r="E99" s="7">
        <v>97.619730000000004</v>
      </c>
      <c r="F99" s="117">
        <v>98.503209999999996</v>
      </c>
      <c r="G99" s="7">
        <v>99.141750000000002</v>
      </c>
      <c r="H99" s="113">
        <v>94.666839999999993</v>
      </c>
      <c r="I99" s="113">
        <v>101.3147</v>
      </c>
      <c r="J99" s="113">
        <v>102.1431</v>
      </c>
      <c r="K99" s="113">
        <v>101.9165</v>
      </c>
      <c r="L99" s="7">
        <v>101.4387</v>
      </c>
      <c r="M99" s="7">
        <v>101.4387</v>
      </c>
      <c r="N99" s="7">
        <v>101.51519999999999</v>
      </c>
      <c r="O99" s="7">
        <v>101.9683</v>
      </c>
      <c r="P99" s="10"/>
      <c r="Q99" s="7">
        <v>-0.72573532260716578</v>
      </c>
      <c r="R99" s="7">
        <v>0.9050219663586363</v>
      </c>
      <c r="S99" s="7">
        <v>0.6482428339137436</v>
      </c>
      <c r="T99" s="7">
        <v>-4.5136483872838724</v>
      </c>
      <c r="U99" s="7">
        <v>7.0223744660749308</v>
      </c>
      <c r="V99" s="7">
        <v>0.8176503508375409</v>
      </c>
      <c r="W99" s="7">
        <v>-0.22184562638103289</v>
      </c>
      <c r="X99" s="7">
        <v>-0.46881515750639197</v>
      </c>
      <c r="Y99" s="7">
        <v>0</v>
      </c>
      <c r="Z99" s="7">
        <v>7.5415004332661795E-2</v>
      </c>
      <c r="AA99" s="11">
        <v>0.44633710025691359</v>
      </c>
      <c r="AB99" s="20">
        <f t="shared" si="1"/>
        <v>100.00000833333335</v>
      </c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</row>
    <row r="100" spans="1:39" ht="15" customHeight="1" x14ac:dyDescent="0.2">
      <c r="A100" s="3"/>
      <c r="B100" s="3" t="s">
        <v>310</v>
      </c>
      <c r="C100" s="26"/>
      <c r="D100" s="7">
        <v>100</v>
      </c>
      <c r="E100" s="7">
        <v>100</v>
      </c>
      <c r="F100" s="117">
        <v>100</v>
      </c>
      <c r="G100" s="7">
        <v>100</v>
      </c>
      <c r="H100" s="113">
        <v>100</v>
      </c>
      <c r="I100" s="113">
        <v>100</v>
      </c>
      <c r="J100" s="113">
        <v>100</v>
      </c>
      <c r="K100" s="113">
        <v>100</v>
      </c>
      <c r="L100" s="7">
        <v>100</v>
      </c>
      <c r="M100" s="7">
        <v>100</v>
      </c>
      <c r="N100" s="7">
        <v>100</v>
      </c>
      <c r="O100" s="7">
        <v>100</v>
      </c>
      <c r="P100" s="10"/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11">
        <v>0</v>
      </c>
      <c r="AB100" s="20">
        <f t="shared" si="1"/>
        <v>100</v>
      </c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</row>
    <row r="101" spans="1:39" ht="15" customHeight="1" x14ac:dyDescent="0.2">
      <c r="A101" s="3"/>
      <c r="B101" s="3" t="s">
        <v>311</v>
      </c>
      <c r="C101" s="26"/>
      <c r="D101" s="7">
        <v>98.10539</v>
      </c>
      <c r="E101" s="7">
        <v>98.47466</v>
      </c>
      <c r="F101" s="117">
        <v>98.532300000000006</v>
      </c>
      <c r="G101" s="7">
        <v>98.570509999999999</v>
      </c>
      <c r="H101" s="113">
        <v>99.92089</v>
      </c>
      <c r="I101" s="113">
        <v>101.2758</v>
      </c>
      <c r="J101" s="113">
        <v>101.2458</v>
      </c>
      <c r="K101" s="113">
        <v>100.87130000000001</v>
      </c>
      <c r="L101" s="7">
        <v>101.48869999999999</v>
      </c>
      <c r="M101" s="7">
        <v>100.50190000000001</v>
      </c>
      <c r="N101" s="7">
        <v>100.64449999999999</v>
      </c>
      <c r="O101" s="7">
        <v>100.3682</v>
      </c>
      <c r="P101" s="10"/>
      <c r="Q101" s="7">
        <v>0.37640133737809939</v>
      </c>
      <c r="R101" s="7">
        <v>5.8532824586554913E-2</v>
      </c>
      <c r="S101" s="7">
        <v>3.8779161757101277E-2</v>
      </c>
      <c r="T101" s="7">
        <v>1.3699634911090561</v>
      </c>
      <c r="U101" s="7">
        <v>1.3559827179281569</v>
      </c>
      <c r="V101" s="7">
        <v>-2.9622081484422868E-2</v>
      </c>
      <c r="W101" s="7">
        <v>-0.36989188687332963</v>
      </c>
      <c r="X101" s="7">
        <v>0.61206705970874697</v>
      </c>
      <c r="Y101" s="7">
        <v>-0.97232499775835957</v>
      </c>
      <c r="Z101" s="7">
        <v>0.14188786480652343</v>
      </c>
      <c r="AA101" s="11">
        <v>-0.27453064996099341</v>
      </c>
      <c r="AB101" s="20">
        <f t="shared" si="1"/>
        <v>99.99999583333333</v>
      </c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</row>
    <row r="102" spans="1:39" ht="15" customHeight="1" x14ac:dyDescent="0.2">
      <c r="A102" s="3"/>
      <c r="B102" s="3" t="s">
        <v>312</v>
      </c>
      <c r="C102" s="26"/>
      <c r="D102" s="7">
        <v>99.765069999999994</v>
      </c>
      <c r="E102" s="7">
        <v>100.5179</v>
      </c>
      <c r="F102" s="117">
        <v>100.6247</v>
      </c>
      <c r="G102" s="7">
        <v>100.6058</v>
      </c>
      <c r="H102" s="113">
        <v>101.6769</v>
      </c>
      <c r="I102" s="113">
        <v>98.139229999999998</v>
      </c>
      <c r="J102" s="113">
        <v>98.738579999999999</v>
      </c>
      <c r="K102" s="113">
        <v>98.88091</v>
      </c>
      <c r="L102" s="7">
        <v>100.1082</v>
      </c>
      <c r="M102" s="7">
        <v>99.520650000000003</v>
      </c>
      <c r="N102" s="7">
        <v>100.7008</v>
      </c>
      <c r="O102" s="7">
        <v>100.7214</v>
      </c>
      <c r="P102" s="10"/>
      <c r="Q102" s="7">
        <v>0.75460278833062822</v>
      </c>
      <c r="R102" s="7">
        <v>0.10624973263469181</v>
      </c>
      <c r="S102" s="7">
        <v>-1.8782664693660838E-2</v>
      </c>
      <c r="T102" s="7">
        <v>1.0646503481906622</v>
      </c>
      <c r="U102" s="7">
        <v>-3.4793251957917737</v>
      </c>
      <c r="V102" s="7">
        <v>0.61071398257353471</v>
      </c>
      <c r="W102" s="7">
        <v>0.14414831568369849</v>
      </c>
      <c r="X102" s="7">
        <v>1.2411799203708749</v>
      </c>
      <c r="Y102" s="7">
        <v>-0.58691495801542048</v>
      </c>
      <c r="Z102" s="7">
        <v>1.185834296701235</v>
      </c>
      <c r="AA102" s="11">
        <v>2.045663986780813E-2</v>
      </c>
      <c r="AB102" s="20">
        <f t="shared" si="1"/>
        <v>100.00001166666665</v>
      </c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</row>
    <row r="103" spans="1:39" s="48" customFormat="1" x14ac:dyDescent="0.2">
      <c r="A103" s="56" t="s">
        <v>36</v>
      </c>
      <c r="B103" s="56" t="s">
        <v>37</v>
      </c>
      <c r="C103" s="26"/>
      <c r="D103" s="119">
        <v>99.362440000000007</v>
      </c>
      <c r="E103" s="119">
        <v>99.531419999999997</v>
      </c>
      <c r="F103" s="120">
        <v>99.648989999999998</v>
      </c>
      <c r="G103" s="119">
        <v>99.665419999999997</v>
      </c>
      <c r="H103" s="112">
        <v>99.790279999999996</v>
      </c>
      <c r="I103" s="112">
        <v>99.829070000000002</v>
      </c>
      <c r="J103" s="112">
        <v>99.99342</v>
      </c>
      <c r="K103" s="112">
        <v>100.20650000000001</v>
      </c>
      <c r="L103" s="119">
        <v>100.3113</v>
      </c>
      <c r="M103" s="119">
        <v>100.2784</v>
      </c>
      <c r="N103" s="119">
        <v>100.64919999999999</v>
      </c>
      <c r="O103" s="119">
        <v>100.7337</v>
      </c>
      <c r="P103" s="21"/>
      <c r="Q103" s="20">
        <v>0.17006426170692926</v>
      </c>
      <c r="R103" s="20">
        <v>0.11812350311087758</v>
      </c>
      <c r="S103" s="20">
        <v>1.6487874086831913E-2</v>
      </c>
      <c r="T103" s="20">
        <v>0.12527915901021458</v>
      </c>
      <c r="U103" s="20">
        <v>3.8871521354590724E-2</v>
      </c>
      <c r="V103" s="20">
        <v>0.16463140445964175</v>
      </c>
      <c r="W103" s="20">
        <v>0.21309402158662547</v>
      </c>
      <c r="X103" s="20">
        <v>0.10458403396984961</v>
      </c>
      <c r="Y103" s="20">
        <v>-3.2797900136871852E-2</v>
      </c>
      <c r="Z103" s="20">
        <v>0.36977055876438841</v>
      </c>
      <c r="AA103" s="19">
        <v>8.3954964371307048E-2</v>
      </c>
      <c r="AB103" s="20">
        <f t="shared" si="1"/>
        <v>100.00001166666668</v>
      </c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</row>
    <row r="104" spans="1:39" ht="15" customHeight="1" x14ac:dyDescent="0.2">
      <c r="A104" s="3" t="s">
        <v>38</v>
      </c>
      <c r="B104" s="3" t="s">
        <v>39</v>
      </c>
      <c r="C104" s="26"/>
      <c r="D104" s="7">
        <v>99.647289999999998</v>
      </c>
      <c r="E104" s="7">
        <v>99.647289999999998</v>
      </c>
      <c r="F104" s="117">
        <v>99.647289999999998</v>
      </c>
      <c r="G104" s="7">
        <v>99.647289999999998</v>
      </c>
      <c r="H104" s="113">
        <v>99.897509999999997</v>
      </c>
      <c r="I104" s="113">
        <v>99.897509999999997</v>
      </c>
      <c r="J104" s="113">
        <v>99.897509999999997</v>
      </c>
      <c r="K104" s="113">
        <v>100.07989999999999</v>
      </c>
      <c r="L104" s="7">
        <v>100.07989999999999</v>
      </c>
      <c r="M104" s="7">
        <v>100.07989999999999</v>
      </c>
      <c r="N104" s="7">
        <v>100.7393</v>
      </c>
      <c r="O104" s="7">
        <v>100.7393</v>
      </c>
      <c r="P104" s="10"/>
      <c r="Q104" s="7">
        <v>0</v>
      </c>
      <c r="R104" s="7">
        <v>0</v>
      </c>
      <c r="S104" s="7">
        <v>0</v>
      </c>
      <c r="T104" s="7">
        <v>0.25110567482567642</v>
      </c>
      <c r="U104" s="7">
        <v>0</v>
      </c>
      <c r="V104" s="7">
        <v>0</v>
      </c>
      <c r="W104" s="7">
        <v>0.18257712329366174</v>
      </c>
      <c r="X104" s="7">
        <v>0</v>
      </c>
      <c r="Y104" s="7">
        <v>0</v>
      </c>
      <c r="Z104" s="7">
        <v>0.65887356002554465</v>
      </c>
      <c r="AA104" s="11">
        <v>0</v>
      </c>
      <c r="AB104" s="20">
        <f t="shared" si="1"/>
        <v>99.999999166666655</v>
      </c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</row>
    <row r="105" spans="1:39" ht="15" customHeight="1" x14ac:dyDescent="0.2">
      <c r="A105" s="3" t="s">
        <v>40</v>
      </c>
      <c r="B105" s="3" t="s">
        <v>313</v>
      </c>
      <c r="C105" s="26"/>
      <c r="D105" s="7">
        <v>98.576769999999996</v>
      </c>
      <c r="E105" s="7">
        <v>99.248949999999994</v>
      </c>
      <c r="F105" s="117">
        <v>99.694209999999998</v>
      </c>
      <c r="G105" s="7">
        <v>99.656390000000002</v>
      </c>
      <c r="H105" s="113">
        <v>99.385199999999998</v>
      </c>
      <c r="I105" s="113">
        <v>99.323679999999996</v>
      </c>
      <c r="J105" s="113">
        <v>99.981470000000002</v>
      </c>
      <c r="K105" s="113">
        <v>100.4875</v>
      </c>
      <c r="L105" s="7">
        <v>100.9712</v>
      </c>
      <c r="M105" s="7">
        <v>100.5951</v>
      </c>
      <c r="N105" s="7">
        <v>100.87090000000001</v>
      </c>
      <c r="O105" s="7">
        <v>101.2086</v>
      </c>
      <c r="P105" s="10"/>
      <c r="Q105" s="7">
        <v>0.68188478888078541</v>
      </c>
      <c r="R105" s="7">
        <v>0.44862943134411465</v>
      </c>
      <c r="S105" s="7">
        <v>-3.7936004508181978E-2</v>
      </c>
      <c r="T105" s="7">
        <v>-0.27212504888046241</v>
      </c>
      <c r="U105" s="7">
        <v>-6.1900564671602584E-2</v>
      </c>
      <c r="V105" s="7">
        <v>0.66226905809370495</v>
      </c>
      <c r="W105" s="7">
        <v>0.50612378473730735</v>
      </c>
      <c r="X105" s="7">
        <v>0.48135340216444722</v>
      </c>
      <c r="Y105" s="7">
        <v>-0.37248245044130796</v>
      </c>
      <c r="Z105" s="7">
        <v>0.2741684237105026</v>
      </c>
      <c r="AA105" s="11">
        <v>0.33478436298278108</v>
      </c>
      <c r="AB105" s="20">
        <f t="shared" si="1"/>
        <v>99.999997499999992</v>
      </c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</row>
    <row r="106" spans="1:39" ht="15" customHeight="1" x14ac:dyDescent="0.2">
      <c r="A106" s="3" t="s">
        <v>41</v>
      </c>
      <c r="B106" s="3" t="s">
        <v>314</v>
      </c>
      <c r="C106" s="26"/>
      <c r="D106" s="7">
        <v>99.152169999999998</v>
      </c>
      <c r="E106" s="7">
        <v>98.799639999999997</v>
      </c>
      <c r="F106" s="117">
        <v>98.572879999999998</v>
      </c>
      <c r="G106" s="7">
        <v>98.572879999999998</v>
      </c>
      <c r="H106" s="113">
        <v>98.71284</v>
      </c>
      <c r="I106" s="113">
        <v>101.1142</v>
      </c>
      <c r="J106" s="113">
        <v>101.1142</v>
      </c>
      <c r="K106" s="113">
        <v>101.1142</v>
      </c>
      <c r="L106" s="7">
        <v>100.35429999999999</v>
      </c>
      <c r="M106" s="7">
        <v>101.0466</v>
      </c>
      <c r="N106" s="7">
        <v>100.8014</v>
      </c>
      <c r="O106" s="7">
        <v>100.6448</v>
      </c>
      <c r="P106" s="10"/>
      <c r="Q106" s="7">
        <v>-0.35554441218987093</v>
      </c>
      <c r="R106" s="7">
        <v>-0.22951500632998131</v>
      </c>
      <c r="S106" s="7">
        <v>0</v>
      </c>
      <c r="T106" s="7">
        <v>0.14198631510005802</v>
      </c>
      <c r="U106" s="7">
        <v>2.4326723858821171</v>
      </c>
      <c r="V106" s="7">
        <v>0</v>
      </c>
      <c r="W106" s="7">
        <v>0</v>
      </c>
      <c r="X106" s="7">
        <v>-0.75152649182805364</v>
      </c>
      <c r="Y106" s="7">
        <v>0.68985584075620376</v>
      </c>
      <c r="Z106" s="7">
        <v>-0.2426603171210085</v>
      </c>
      <c r="AA106" s="11">
        <v>-0.15535498514901322</v>
      </c>
      <c r="AB106" s="20">
        <f t="shared" si="1"/>
        <v>100.00000916666666</v>
      </c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</row>
    <row r="107" spans="1:39" ht="15" customHeight="1" x14ac:dyDescent="0.2">
      <c r="A107" s="3" t="s">
        <v>42</v>
      </c>
      <c r="B107" s="3" t="s">
        <v>315</v>
      </c>
      <c r="C107" s="26"/>
      <c r="D107" s="7">
        <v>98.046700000000001</v>
      </c>
      <c r="E107" s="7">
        <v>98.402069999999995</v>
      </c>
      <c r="F107" s="117">
        <v>98.451920000000001</v>
      </c>
      <c r="G107" s="7">
        <v>98.9375</v>
      </c>
      <c r="H107" s="113">
        <v>99.651910000000001</v>
      </c>
      <c r="I107" s="113">
        <v>99.929479999999998</v>
      </c>
      <c r="J107" s="113">
        <v>100.19240000000001</v>
      </c>
      <c r="K107" s="113">
        <v>100.601</v>
      </c>
      <c r="L107" s="7">
        <v>100.6806</v>
      </c>
      <c r="M107" s="7">
        <v>101.4273</v>
      </c>
      <c r="N107" s="7">
        <v>101.70569999999999</v>
      </c>
      <c r="O107" s="7">
        <v>101.9734</v>
      </c>
      <c r="P107" s="10"/>
      <c r="Q107" s="7">
        <v>0.36244973058756036</v>
      </c>
      <c r="R107" s="7">
        <v>5.0659503402729629E-2</v>
      </c>
      <c r="S107" s="7">
        <v>0.49321536847630681</v>
      </c>
      <c r="T107" s="7">
        <v>0.72208212255211712</v>
      </c>
      <c r="U107" s="7">
        <v>0.27853956838358362</v>
      </c>
      <c r="V107" s="7">
        <v>0.2631055420282466</v>
      </c>
      <c r="W107" s="7">
        <v>0.40781536324111678</v>
      </c>
      <c r="X107" s="7">
        <v>7.9124461983478528E-2</v>
      </c>
      <c r="Y107" s="7">
        <v>0.74165231434854795</v>
      </c>
      <c r="Z107" s="7">
        <v>0.27448231393322176</v>
      </c>
      <c r="AA107" s="11">
        <v>0.26321041986831117</v>
      </c>
      <c r="AB107" s="20">
        <f t="shared" si="1"/>
        <v>99.999998333333338</v>
      </c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</row>
    <row r="108" spans="1:39" ht="15" customHeight="1" x14ac:dyDescent="0.2">
      <c r="A108" s="3" t="s">
        <v>44</v>
      </c>
      <c r="B108" s="3" t="s">
        <v>316</v>
      </c>
      <c r="C108" s="26"/>
      <c r="D108" s="7">
        <v>99.280649999999994</v>
      </c>
      <c r="E108" s="7">
        <v>99.411770000000004</v>
      </c>
      <c r="F108" s="117">
        <v>99.686210000000003</v>
      </c>
      <c r="G108" s="7">
        <v>99.6768</v>
      </c>
      <c r="H108" s="113">
        <v>100.04810000000001</v>
      </c>
      <c r="I108" s="113">
        <v>100.1259</v>
      </c>
      <c r="J108" s="113">
        <v>100.2409</v>
      </c>
      <c r="K108" s="113">
        <v>100.2409</v>
      </c>
      <c r="L108" s="7">
        <v>100.3222</v>
      </c>
      <c r="M108" s="7">
        <v>100.3222</v>
      </c>
      <c r="N108" s="7">
        <v>100.3222</v>
      </c>
      <c r="O108" s="7">
        <v>100.3222</v>
      </c>
      <c r="P108" s="10"/>
      <c r="Q108" s="7">
        <v>0.13207004587501178</v>
      </c>
      <c r="R108" s="7">
        <v>0.27606389062381492</v>
      </c>
      <c r="S108" s="7">
        <v>-9.4396205854376282E-3</v>
      </c>
      <c r="T108" s="7">
        <v>0.37250393271052551</v>
      </c>
      <c r="U108" s="7">
        <v>7.7762596191228328E-2</v>
      </c>
      <c r="V108" s="7">
        <v>0.1148553970551025</v>
      </c>
      <c r="W108" s="7">
        <v>0</v>
      </c>
      <c r="X108" s="7">
        <v>8.1104618972893117E-2</v>
      </c>
      <c r="Y108" s="7">
        <v>0</v>
      </c>
      <c r="Z108" s="7">
        <v>0</v>
      </c>
      <c r="AA108" s="11">
        <v>0</v>
      </c>
      <c r="AB108" s="20">
        <f t="shared" si="1"/>
        <v>100.00000249999999</v>
      </c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</row>
    <row r="109" spans="1:39" ht="15" customHeight="1" x14ac:dyDescent="0.2">
      <c r="A109" s="3" t="s">
        <v>46</v>
      </c>
      <c r="B109" s="3" t="s">
        <v>71</v>
      </c>
      <c r="C109" s="26"/>
      <c r="D109" s="7">
        <v>100</v>
      </c>
      <c r="E109" s="7">
        <v>100</v>
      </c>
      <c r="F109" s="117">
        <v>100</v>
      </c>
      <c r="G109" s="7">
        <v>100</v>
      </c>
      <c r="H109" s="113">
        <v>100</v>
      </c>
      <c r="I109" s="113">
        <v>100</v>
      </c>
      <c r="J109" s="113">
        <v>100</v>
      </c>
      <c r="K109" s="113">
        <v>100</v>
      </c>
      <c r="L109" s="7">
        <v>100</v>
      </c>
      <c r="M109" s="7">
        <v>100</v>
      </c>
      <c r="N109" s="7">
        <v>100</v>
      </c>
      <c r="O109" s="7">
        <v>100</v>
      </c>
      <c r="P109" s="10"/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11">
        <v>0</v>
      </c>
      <c r="AB109" s="20">
        <f t="shared" si="1"/>
        <v>100</v>
      </c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</row>
    <row r="110" spans="1:39" s="48" customFormat="1" x14ac:dyDescent="0.2">
      <c r="A110" s="56" t="s">
        <v>47</v>
      </c>
      <c r="B110" s="56" t="s">
        <v>48</v>
      </c>
      <c r="C110" s="26"/>
      <c r="D110" s="119">
        <v>101.1574</v>
      </c>
      <c r="E110" s="119">
        <v>100.74930000000001</v>
      </c>
      <c r="F110" s="120">
        <v>99.480059999999995</v>
      </c>
      <c r="G110" s="119">
        <v>99.768360000000001</v>
      </c>
      <c r="H110" s="112">
        <v>100.5712</v>
      </c>
      <c r="I110" s="112">
        <v>101.336</v>
      </c>
      <c r="J110" s="112">
        <v>101.8398</v>
      </c>
      <c r="K110" s="112">
        <v>101.76779999999999</v>
      </c>
      <c r="L110" s="119">
        <v>99.884450000000001</v>
      </c>
      <c r="M110" s="119">
        <v>98.74306</v>
      </c>
      <c r="N110" s="119">
        <v>97.058660000000003</v>
      </c>
      <c r="O110" s="119">
        <v>97.641260000000003</v>
      </c>
      <c r="P110" s="21"/>
      <c r="Q110" s="20">
        <v>-0.40343069315738678</v>
      </c>
      <c r="R110" s="20">
        <v>-1.2598003162304954</v>
      </c>
      <c r="S110" s="20">
        <v>0.28980682158817223</v>
      </c>
      <c r="T110" s="20">
        <v>0.80470401638355427</v>
      </c>
      <c r="U110" s="20">
        <v>0.76045627376425251</v>
      </c>
      <c r="V110" s="20">
        <v>0.49715796952711594</v>
      </c>
      <c r="W110" s="20">
        <v>-7.0699274743275933E-2</v>
      </c>
      <c r="X110" s="20">
        <v>-1.8506344835989315</v>
      </c>
      <c r="Y110" s="20">
        <v>-1.1427104018693612</v>
      </c>
      <c r="Z110" s="20">
        <v>-1.7058414029299849</v>
      </c>
      <c r="AA110" s="19">
        <v>0.60025555679421005</v>
      </c>
      <c r="AB110" s="20">
        <f t="shared" si="1"/>
        <v>99.99977916666667</v>
      </c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</row>
    <row r="111" spans="1:39" s="48" customFormat="1" x14ac:dyDescent="0.2">
      <c r="A111" s="56" t="s">
        <v>317</v>
      </c>
      <c r="B111" s="48" t="s">
        <v>73</v>
      </c>
      <c r="C111" s="26"/>
      <c r="D111" s="119">
        <v>100.2432</v>
      </c>
      <c r="E111" s="119">
        <v>99.855149999999995</v>
      </c>
      <c r="F111" s="120">
        <v>98.697019999999995</v>
      </c>
      <c r="G111" s="119">
        <v>99.270169999999993</v>
      </c>
      <c r="H111" s="112">
        <v>101.31910000000001</v>
      </c>
      <c r="I111" s="112">
        <v>102.00109999999999</v>
      </c>
      <c r="J111" s="112">
        <v>103.23390000000001</v>
      </c>
      <c r="K111" s="112">
        <v>102.60469999999999</v>
      </c>
      <c r="L111" s="119">
        <v>99.867099999999994</v>
      </c>
      <c r="M111" s="119">
        <v>98.514200000000002</v>
      </c>
      <c r="N111" s="119">
        <v>96.940929999999994</v>
      </c>
      <c r="O111" s="119">
        <v>97.49109</v>
      </c>
      <c r="P111" s="21"/>
      <c r="Q111" s="20">
        <v>-0.3871085520015391</v>
      </c>
      <c r="R111" s="20">
        <v>-1.1598099847629291</v>
      </c>
      <c r="S111" s="20">
        <v>0.58071662143395852</v>
      </c>
      <c r="T111" s="20">
        <v>2.0639936448179879</v>
      </c>
      <c r="U111" s="20">
        <v>0.67312086270011073</v>
      </c>
      <c r="V111" s="20">
        <v>1.2086144169033586</v>
      </c>
      <c r="W111" s="20">
        <v>-0.60948971219726411</v>
      </c>
      <c r="X111" s="20">
        <v>-2.6681038977746643</v>
      </c>
      <c r="Y111" s="20">
        <v>-1.3547003968273748</v>
      </c>
      <c r="Z111" s="20">
        <v>-1.5969981992443809</v>
      </c>
      <c r="AA111" s="19">
        <v>0.56752086038374649</v>
      </c>
      <c r="AB111" s="20">
        <f t="shared" si="1"/>
        <v>100.00313833333333</v>
      </c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</row>
    <row r="112" spans="1:39" s="48" customFormat="1" ht="20.25" customHeight="1" x14ac:dyDescent="0.2">
      <c r="B112" s="22" t="s">
        <v>62</v>
      </c>
      <c r="C112" s="39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33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134"/>
      <c r="AB112" s="20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</row>
    <row r="113" spans="1:39" s="48" customFormat="1" x14ac:dyDescent="0.2">
      <c r="A113" s="56" t="s">
        <v>14</v>
      </c>
      <c r="B113" s="56" t="s">
        <v>103</v>
      </c>
      <c r="C113" s="26"/>
      <c r="D113" s="119">
        <v>96.241950000000003</v>
      </c>
      <c r="E113" s="119">
        <v>97.121359999999996</v>
      </c>
      <c r="F113" s="120">
        <v>98.03349</v>
      </c>
      <c r="G113" s="119">
        <v>98.325729999999993</v>
      </c>
      <c r="H113" s="112">
        <v>99.099429999999998</v>
      </c>
      <c r="I113" s="112">
        <v>101.60039999999999</v>
      </c>
      <c r="J113" s="112">
        <v>101.372</v>
      </c>
      <c r="K113" s="112">
        <v>100.62050000000001</v>
      </c>
      <c r="L113" s="119">
        <v>101.2119</v>
      </c>
      <c r="M113" s="119">
        <v>101.5909</v>
      </c>
      <c r="N113" s="119">
        <v>102.2229</v>
      </c>
      <c r="O113" s="119">
        <v>102.5595</v>
      </c>
      <c r="P113" s="21"/>
      <c r="Q113" s="20">
        <v>0.91374914992889589</v>
      </c>
      <c r="R113" s="20">
        <v>0.93916518467204824</v>
      </c>
      <c r="S113" s="20">
        <v>0.29810220976524704</v>
      </c>
      <c r="T113" s="20">
        <v>0.78687440205122838</v>
      </c>
      <c r="U113" s="20">
        <v>2.5236976640531585</v>
      </c>
      <c r="V113" s="20">
        <v>-0.22480226455800717</v>
      </c>
      <c r="W113" s="20">
        <v>-0.74132896657853553</v>
      </c>
      <c r="X113" s="20">
        <v>0.58775299268041103</v>
      </c>
      <c r="Y113" s="20">
        <v>0.37446189627899967</v>
      </c>
      <c r="Z113" s="20">
        <v>0.62210296394656484</v>
      </c>
      <c r="AA113" s="19">
        <v>0.32928042542327035</v>
      </c>
      <c r="AB113" s="20">
        <f t="shared" si="1"/>
        <v>100.000005</v>
      </c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</row>
    <row r="114" spans="1:39" x14ac:dyDescent="0.2">
      <c r="A114" s="3" t="s">
        <v>16</v>
      </c>
      <c r="B114" s="3" t="s">
        <v>104</v>
      </c>
      <c r="C114" s="14"/>
      <c r="D114" s="7">
        <v>95.754140000000007</v>
      </c>
      <c r="E114" s="7">
        <v>96.426490000000001</v>
      </c>
      <c r="F114" s="117">
        <v>97.76097</v>
      </c>
      <c r="G114" s="7">
        <v>98.310689999999994</v>
      </c>
      <c r="H114" s="113">
        <v>98.92165</v>
      </c>
      <c r="I114" s="113">
        <v>101.896</v>
      </c>
      <c r="J114" s="113">
        <v>101.97280000000001</v>
      </c>
      <c r="K114" s="113">
        <v>100.81870000000001</v>
      </c>
      <c r="L114" s="7">
        <v>101.2195</v>
      </c>
      <c r="M114" s="7">
        <v>101.58580000000001</v>
      </c>
      <c r="N114" s="7">
        <v>102.4449</v>
      </c>
      <c r="O114" s="7">
        <v>102.8883</v>
      </c>
      <c r="P114" s="10"/>
      <c r="Q114" s="7">
        <v>0.70216285165319681</v>
      </c>
      <c r="R114" s="7">
        <v>1.3839350576796887</v>
      </c>
      <c r="S114" s="7">
        <v>0.56231029622557294</v>
      </c>
      <c r="T114" s="7">
        <v>0.62145835819075801</v>
      </c>
      <c r="U114" s="7">
        <v>3.0067735424955013</v>
      </c>
      <c r="V114" s="7">
        <v>7.537096647562784E-2</v>
      </c>
      <c r="W114" s="7">
        <v>-1.1317723942070823</v>
      </c>
      <c r="X114" s="7">
        <v>0.39754529665626476</v>
      </c>
      <c r="Y114" s="7">
        <v>0.36188679058877943</v>
      </c>
      <c r="Z114" s="7">
        <v>0.84568906284145806</v>
      </c>
      <c r="AA114" s="11">
        <v>0.43281803193716517</v>
      </c>
      <c r="AB114" s="20">
        <f t="shared" si="1"/>
        <v>99.999995000000013</v>
      </c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</row>
    <row r="115" spans="1:39" x14ac:dyDescent="0.2">
      <c r="A115" s="3" t="s">
        <v>18</v>
      </c>
      <c r="B115" s="3" t="s">
        <v>61</v>
      </c>
      <c r="C115" s="14"/>
      <c r="D115" s="7">
        <v>97.860280000000003</v>
      </c>
      <c r="E115" s="7">
        <v>99.426599999999993</v>
      </c>
      <c r="F115" s="117">
        <v>98.937579999999997</v>
      </c>
      <c r="G115" s="7">
        <v>98.375609999999995</v>
      </c>
      <c r="H115" s="113">
        <v>99.689210000000003</v>
      </c>
      <c r="I115" s="113">
        <v>100.61969999999999</v>
      </c>
      <c r="J115" s="113">
        <v>99.378919999999994</v>
      </c>
      <c r="K115" s="113">
        <v>99.962739999999997</v>
      </c>
      <c r="L115" s="7">
        <v>101.1866</v>
      </c>
      <c r="M115" s="7">
        <v>101.6079</v>
      </c>
      <c r="N115" s="7">
        <v>101.4864</v>
      </c>
      <c r="O115" s="7">
        <v>101.46850000000001</v>
      </c>
      <c r="P115" s="10"/>
      <c r="Q115" s="7">
        <v>1.6005676664730475</v>
      </c>
      <c r="R115" s="7">
        <v>-0.49184021177431042</v>
      </c>
      <c r="S115" s="7">
        <v>-0.56800459441195372</v>
      </c>
      <c r="T115" s="7">
        <v>1.335290322469165</v>
      </c>
      <c r="U115" s="7">
        <v>0.93339088553314031</v>
      </c>
      <c r="V115" s="7">
        <v>-1.2331382423123911</v>
      </c>
      <c r="W115" s="7">
        <v>0.58746865029324413</v>
      </c>
      <c r="X115" s="7">
        <v>1.2243161802087477</v>
      </c>
      <c r="Y115" s="7">
        <v>0.41635947842896415</v>
      </c>
      <c r="Z115" s="7">
        <v>-0.11957731633071593</v>
      </c>
      <c r="AA115" s="11">
        <v>-1.7637831275912202E-2</v>
      </c>
      <c r="AB115" s="20">
        <f t="shared" si="1"/>
        <v>100.00000333333332</v>
      </c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</row>
    <row r="116" spans="1:39" s="48" customFormat="1" x14ac:dyDescent="0.2">
      <c r="A116" s="56" t="s">
        <v>20</v>
      </c>
      <c r="B116" s="56" t="s">
        <v>105</v>
      </c>
      <c r="C116" s="26"/>
      <c r="D116" s="119">
        <v>98.173140000000004</v>
      </c>
      <c r="E116" s="119">
        <v>98.35727</v>
      </c>
      <c r="F116" s="120">
        <v>98.647649999999999</v>
      </c>
      <c r="G116" s="119">
        <v>98.950209999999998</v>
      </c>
      <c r="H116" s="112">
        <v>100.51439999999999</v>
      </c>
      <c r="I116" s="112">
        <v>100.4696</v>
      </c>
      <c r="J116" s="112">
        <v>101.09180000000001</v>
      </c>
      <c r="K116" s="112">
        <v>100.9164</v>
      </c>
      <c r="L116" s="119">
        <v>100.5121</v>
      </c>
      <c r="M116" s="119">
        <v>100.4867</v>
      </c>
      <c r="N116" s="119">
        <v>100.8545</v>
      </c>
      <c r="O116" s="119">
        <v>101.0262</v>
      </c>
      <c r="P116" s="21"/>
      <c r="Q116" s="20">
        <v>0.18755639271596705</v>
      </c>
      <c r="R116" s="20">
        <v>0.29522982896942845</v>
      </c>
      <c r="S116" s="20">
        <v>0.30670776242515635</v>
      </c>
      <c r="T116" s="20">
        <v>1.5807849220330068</v>
      </c>
      <c r="U116" s="20">
        <v>-4.457072817426664E-2</v>
      </c>
      <c r="V116" s="20">
        <v>0.61929180568053077</v>
      </c>
      <c r="W116" s="20">
        <v>-0.17350566514792537</v>
      </c>
      <c r="X116" s="20">
        <v>-0.40062863915081404</v>
      </c>
      <c r="Y116" s="20">
        <v>-2.5270589312137295E-2</v>
      </c>
      <c r="Z116" s="20">
        <v>0.36601858753447225</v>
      </c>
      <c r="AA116" s="19">
        <v>0.17024525430199078</v>
      </c>
      <c r="AB116" s="20">
        <f t="shared" si="1"/>
        <v>99.999997500000006</v>
      </c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</row>
    <row r="117" spans="1:39" s="48" customFormat="1" x14ac:dyDescent="0.2">
      <c r="A117" s="56" t="s">
        <v>22</v>
      </c>
      <c r="B117" s="56" t="s">
        <v>23</v>
      </c>
      <c r="C117" s="26"/>
      <c r="D117" s="119">
        <v>97.760350000000003</v>
      </c>
      <c r="E117" s="119">
        <v>97.931399999999996</v>
      </c>
      <c r="F117" s="120">
        <v>98.237440000000007</v>
      </c>
      <c r="G117" s="119">
        <v>98.529359999999997</v>
      </c>
      <c r="H117" s="112">
        <v>100.92700000000001</v>
      </c>
      <c r="I117" s="112">
        <v>100.84869999999999</v>
      </c>
      <c r="J117" s="112">
        <v>101.76430000000001</v>
      </c>
      <c r="K117" s="112">
        <v>101.41970000000001</v>
      </c>
      <c r="L117" s="119">
        <v>100.608</v>
      </c>
      <c r="M117" s="119">
        <v>100.25960000000001</v>
      </c>
      <c r="N117" s="119">
        <v>100.8057</v>
      </c>
      <c r="O117" s="119">
        <v>100.9085</v>
      </c>
      <c r="P117" s="21"/>
      <c r="Q117" s="20">
        <v>0.17496868618002484</v>
      </c>
      <c r="R117" s="20">
        <v>0.3125044674129136</v>
      </c>
      <c r="S117" s="20">
        <v>0.29715758065355774</v>
      </c>
      <c r="T117" s="20">
        <v>2.4334269500989452</v>
      </c>
      <c r="U117" s="20">
        <v>-7.7580825745353479E-2</v>
      </c>
      <c r="V117" s="20">
        <v>0.90789469770062681</v>
      </c>
      <c r="W117" s="20">
        <v>-0.33862562804441221</v>
      </c>
      <c r="X117" s="20">
        <v>-0.80033760699351497</v>
      </c>
      <c r="Y117" s="20">
        <v>-0.34629452926208454</v>
      </c>
      <c r="Z117" s="20">
        <v>0.54468599515656912</v>
      </c>
      <c r="AA117" s="19">
        <v>0.10197836035065677</v>
      </c>
      <c r="AB117" s="20">
        <f t="shared" si="1"/>
        <v>100.00000416666667</v>
      </c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</row>
    <row r="118" spans="1:39" ht="15" customHeight="1" x14ac:dyDescent="0.2">
      <c r="A118" s="3" t="s">
        <v>24</v>
      </c>
      <c r="B118" s="3" t="s">
        <v>304</v>
      </c>
      <c r="C118" s="26"/>
      <c r="D118" s="7">
        <v>97.960449999999994</v>
      </c>
      <c r="E118" s="7">
        <v>98.181610000000006</v>
      </c>
      <c r="F118" s="117">
        <v>98.514139999999998</v>
      </c>
      <c r="G118" s="7">
        <v>99.090710000000001</v>
      </c>
      <c r="H118" s="113">
        <v>101.8695</v>
      </c>
      <c r="I118" s="113">
        <v>100.8188</v>
      </c>
      <c r="J118" s="113">
        <v>102.1289</v>
      </c>
      <c r="K118" s="113">
        <v>101.49630000000001</v>
      </c>
      <c r="L118" s="7">
        <v>100.1494</v>
      </c>
      <c r="M118" s="7">
        <v>99.538830000000004</v>
      </c>
      <c r="N118" s="7">
        <v>100.0292</v>
      </c>
      <c r="O118" s="7">
        <v>100.22199999999999</v>
      </c>
      <c r="P118" s="10"/>
      <c r="Q118" s="7">
        <v>0.22576458152245299</v>
      </c>
      <c r="R118" s="7">
        <v>0.33868868110839828</v>
      </c>
      <c r="S118" s="7">
        <v>0.58526623690772084</v>
      </c>
      <c r="T118" s="7">
        <v>2.8042891205441971</v>
      </c>
      <c r="U118" s="7">
        <v>-1.0314176470877017</v>
      </c>
      <c r="V118" s="7">
        <v>1.2994600213452308</v>
      </c>
      <c r="W118" s="7">
        <v>-0.61941331004250166</v>
      </c>
      <c r="X118" s="7">
        <v>-1.327043448874496</v>
      </c>
      <c r="Y118" s="7">
        <v>-0.60965916920120899</v>
      </c>
      <c r="Z118" s="7">
        <v>0.49264191672737023</v>
      </c>
      <c r="AA118" s="11">
        <v>0.19274371883409164</v>
      </c>
      <c r="AB118" s="20">
        <f t="shared" si="1"/>
        <v>99.999986666666658</v>
      </c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</row>
    <row r="119" spans="1:39" ht="15" customHeight="1" x14ac:dyDescent="0.2">
      <c r="A119" s="3" t="s">
        <v>26</v>
      </c>
      <c r="B119" s="3" t="s">
        <v>305</v>
      </c>
      <c r="C119" s="26"/>
      <c r="D119" s="7">
        <v>95.564049999999995</v>
      </c>
      <c r="E119" s="7">
        <v>95.177809999999994</v>
      </c>
      <c r="F119" s="117">
        <v>95.360119999999995</v>
      </c>
      <c r="G119" s="7">
        <v>93.65513</v>
      </c>
      <c r="H119" s="113">
        <v>97.071929999999995</v>
      </c>
      <c r="I119" s="113">
        <v>102.8777</v>
      </c>
      <c r="J119" s="113">
        <v>104.126</v>
      </c>
      <c r="K119" s="113">
        <v>104.1767</v>
      </c>
      <c r="L119" s="7">
        <v>103.3408</v>
      </c>
      <c r="M119" s="7">
        <v>102.3995</v>
      </c>
      <c r="N119" s="7">
        <v>103.4179</v>
      </c>
      <c r="O119" s="7">
        <v>102.8323</v>
      </c>
      <c r="P119" s="10"/>
      <c r="Q119" s="7">
        <v>-0.40416872244322083</v>
      </c>
      <c r="R119" s="7">
        <v>0.19154674813383613</v>
      </c>
      <c r="S119" s="7">
        <v>-1.7879486728833764</v>
      </c>
      <c r="T119" s="7">
        <v>3.6482785299641303</v>
      </c>
      <c r="U119" s="7">
        <v>5.9808947859592472</v>
      </c>
      <c r="V119" s="7">
        <v>1.2133824920269412</v>
      </c>
      <c r="W119" s="7">
        <v>4.8691008969894138E-2</v>
      </c>
      <c r="X119" s="7">
        <v>-0.80238671411169227</v>
      </c>
      <c r="Y119" s="7">
        <v>-0.91086966619186061</v>
      </c>
      <c r="Z119" s="7">
        <v>0.99453610613333043</v>
      </c>
      <c r="AA119" s="11">
        <v>-0.56624626877938866</v>
      </c>
      <c r="AB119" s="20">
        <f t="shared" si="1"/>
        <v>99.999994999999998</v>
      </c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</row>
    <row r="120" spans="1:39" ht="15" customHeight="1" x14ac:dyDescent="0.2">
      <c r="A120" s="3" t="s">
        <v>27</v>
      </c>
      <c r="B120" s="3" t="s">
        <v>306</v>
      </c>
      <c r="C120" s="26"/>
      <c r="D120" s="7">
        <v>98.621030000000005</v>
      </c>
      <c r="E120" s="7">
        <v>98.748050000000006</v>
      </c>
      <c r="F120" s="117">
        <v>98.749589999999998</v>
      </c>
      <c r="G120" s="7">
        <v>99.856200000000001</v>
      </c>
      <c r="H120" s="113">
        <v>99.036349999999999</v>
      </c>
      <c r="I120" s="113">
        <v>98.571200000000005</v>
      </c>
      <c r="J120" s="113">
        <v>99.614639999999994</v>
      </c>
      <c r="K120" s="113">
        <v>99.909450000000007</v>
      </c>
      <c r="L120" s="7">
        <v>100.4803</v>
      </c>
      <c r="M120" s="7">
        <v>101.4789</v>
      </c>
      <c r="N120" s="7">
        <v>102.4836</v>
      </c>
      <c r="O120" s="7">
        <v>102.45059999999999</v>
      </c>
      <c r="P120" s="10"/>
      <c r="Q120" s="7">
        <v>0.12879605901500085</v>
      </c>
      <c r="R120" s="7">
        <v>1.5595244665504151E-3</v>
      </c>
      <c r="S120" s="7">
        <v>1.1206223742296078</v>
      </c>
      <c r="T120" s="7">
        <v>-0.82103064206328935</v>
      </c>
      <c r="U120" s="7">
        <v>-0.46967603309289385</v>
      </c>
      <c r="V120" s="7">
        <v>1.0585647734835222</v>
      </c>
      <c r="W120" s="7">
        <v>0.2959504747495072</v>
      </c>
      <c r="X120" s="7">
        <v>0.57136737315638608</v>
      </c>
      <c r="Y120" s="7">
        <v>0.99382665059717801</v>
      </c>
      <c r="Z120" s="7">
        <v>0.99005803176818019</v>
      </c>
      <c r="AA120" s="11">
        <v>-3.2200273995059946E-2</v>
      </c>
      <c r="AB120" s="20">
        <f t="shared" si="1"/>
        <v>99.999992499999976</v>
      </c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</row>
    <row r="121" spans="1:39" ht="15" customHeight="1" x14ac:dyDescent="0.2">
      <c r="A121" s="3" t="s">
        <v>29</v>
      </c>
      <c r="B121" s="3" t="s">
        <v>307</v>
      </c>
      <c r="C121" s="26"/>
      <c r="D121" s="7">
        <v>98.124930000000006</v>
      </c>
      <c r="E121" s="7">
        <v>95.999769999999998</v>
      </c>
      <c r="F121" s="117">
        <v>95.95899</v>
      </c>
      <c r="G121" s="7">
        <v>95.449209999999994</v>
      </c>
      <c r="H121" s="113">
        <v>98.002700000000004</v>
      </c>
      <c r="I121" s="113">
        <v>101.5911</v>
      </c>
      <c r="J121" s="113">
        <v>101.9576</v>
      </c>
      <c r="K121" s="113">
        <v>101.8523</v>
      </c>
      <c r="L121" s="7">
        <v>102.3784</v>
      </c>
      <c r="M121" s="7">
        <v>102.5348</v>
      </c>
      <c r="N121" s="7">
        <v>102.58159999999999</v>
      </c>
      <c r="O121" s="7">
        <v>103.5685</v>
      </c>
      <c r="P121" s="10"/>
      <c r="Q121" s="7">
        <v>-2.1657696978739325</v>
      </c>
      <c r="R121" s="7">
        <v>-4.2479268439911934E-2</v>
      </c>
      <c r="S121" s="7">
        <v>-0.53124777574254001</v>
      </c>
      <c r="T121" s="7">
        <v>2.6752342947626397</v>
      </c>
      <c r="U121" s="7">
        <v>3.6615317741245832</v>
      </c>
      <c r="V121" s="7">
        <v>0.36075994846005416</v>
      </c>
      <c r="W121" s="7">
        <v>-0.10327822545842559</v>
      </c>
      <c r="X121" s="7">
        <v>0.51653227271254509</v>
      </c>
      <c r="Y121" s="7">
        <v>0.15276659920452457</v>
      </c>
      <c r="Z121" s="7">
        <v>4.564304021658052E-2</v>
      </c>
      <c r="AA121" s="11">
        <v>0.96206337198874425</v>
      </c>
      <c r="AB121" s="20">
        <f t="shared" si="1"/>
        <v>99.999991666666688</v>
      </c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</row>
    <row r="122" spans="1:39" ht="15" customHeight="1" x14ac:dyDescent="0.2">
      <c r="A122" s="3" t="s">
        <v>31</v>
      </c>
      <c r="B122" s="3" t="s">
        <v>32</v>
      </c>
      <c r="C122" s="26"/>
      <c r="D122" s="7">
        <v>98.931430000000006</v>
      </c>
      <c r="E122" s="7">
        <v>99.268739999999994</v>
      </c>
      <c r="F122" s="117">
        <v>99.679860000000005</v>
      </c>
      <c r="G122" s="7">
        <v>99.955160000000006</v>
      </c>
      <c r="H122" s="113">
        <v>99.069400000000002</v>
      </c>
      <c r="I122" s="113">
        <v>99.444460000000007</v>
      </c>
      <c r="J122" s="113">
        <v>99.881799999999998</v>
      </c>
      <c r="K122" s="113">
        <v>100.1983</v>
      </c>
      <c r="L122" s="7">
        <v>100.2214</v>
      </c>
      <c r="M122" s="7">
        <v>100.1611</v>
      </c>
      <c r="N122" s="7">
        <v>100.6743</v>
      </c>
      <c r="O122" s="7">
        <v>102.514</v>
      </c>
      <c r="P122" s="10"/>
      <c r="Q122" s="7">
        <v>0.34095332494434577</v>
      </c>
      <c r="R122" s="7">
        <v>0.41414850233820943</v>
      </c>
      <c r="S122" s="7">
        <v>0.27618417602111539</v>
      </c>
      <c r="T122" s="7">
        <v>-0.88615735295707065</v>
      </c>
      <c r="U122" s="7">
        <v>0.3785830942753311</v>
      </c>
      <c r="V122" s="7">
        <v>0.43978317143055717</v>
      </c>
      <c r="W122" s="7">
        <v>0.31687454571303769</v>
      </c>
      <c r="X122" s="7">
        <v>2.3054283356104297E-2</v>
      </c>
      <c r="Y122" s="7">
        <v>-6.0166790725332139E-2</v>
      </c>
      <c r="Z122" s="7">
        <v>0.51237456457646491</v>
      </c>
      <c r="AA122" s="11">
        <v>1.8273779902119938</v>
      </c>
      <c r="AB122" s="20">
        <f t="shared" si="1"/>
        <v>99.99999583333333</v>
      </c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</row>
    <row r="123" spans="1:39" ht="15" customHeight="1" x14ac:dyDescent="0.2">
      <c r="A123" s="3" t="s">
        <v>33</v>
      </c>
      <c r="B123" s="3" t="s">
        <v>43</v>
      </c>
      <c r="C123" s="26"/>
      <c r="D123" s="7">
        <v>96.13785</v>
      </c>
      <c r="E123" s="7">
        <v>96.578590000000005</v>
      </c>
      <c r="F123" s="117">
        <v>97.415909999999997</v>
      </c>
      <c r="G123" s="7">
        <v>97.646360000000001</v>
      </c>
      <c r="H123" s="113">
        <v>101.6091</v>
      </c>
      <c r="I123" s="113">
        <v>102.2651</v>
      </c>
      <c r="J123" s="113">
        <v>101.6203</v>
      </c>
      <c r="K123" s="113">
        <v>101.7199</v>
      </c>
      <c r="L123" s="7">
        <v>100.5258</v>
      </c>
      <c r="M123" s="7">
        <v>101.2728</v>
      </c>
      <c r="N123" s="7">
        <v>101.7403</v>
      </c>
      <c r="O123" s="7">
        <v>101.468</v>
      </c>
      <c r="P123" s="10"/>
      <c r="Q123" s="7">
        <v>0.45844586705444856</v>
      </c>
      <c r="R123" s="7">
        <v>0.86698304458575259</v>
      </c>
      <c r="S123" s="7">
        <v>0.23656300084863419</v>
      </c>
      <c r="T123" s="7">
        <v>4.058256754271226</v>
      </c>
      <c r="U123" s="7">
        <v>0.64561146590217411</v>
      </c>
      <c r="V123" s="7">
        <v>-0.63051813375237842</v>
      </c>
      <c r="W123" s="7">
        <v>9.8011912974076285E-2</v>
      </c>
      <c r="X123" s="7">
        <v>-1.1739099232303529</v>
      </c>
      <c r="Y123" s="7">
        <v>0.74309281796314963</v>
      </c>
      <c r="Z123" s="7">
        <v>0.46162444407580433</v>
      </c>
      <c r="AA123" s="11">
        <v>-0.26764222240351299</v>
      </c>
      <c r="AB123" s="20">
        <f t="shared" si="1"/>
        <v>100.00000083333335</v>
      </c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</row>
    <row r="124" spans="1:39" ht="15" customHeight="1" x14ac:dyDescent="0.2">
      <c r="A124" s="3" t="s">
        <v>34</v>
      </c>
      <c r="B124" s="3" t="s">
        <v>308</v>
      </c>
      <c r="C124" s="26"/>
      <c r="D124" s="7">
        <v>95.680790000000002</v>
      </c>
      <c r="E124" s="7">
        <v>95.962459999999993</v>
      </c>
      <c r="F124" s="117">
        <v>96.391009999999994</v>
      </c>
      <c r="G124" s="7">
        <v>95.609049999999996</v>
      </c>
      <c r="H124" s="113">
        <v>97.411900000000003</v>
      </c>
      <c r="I124" s="113">
        <v>102.5226</v>
      </c>
      <c r="J124" s="113">
        <v>102.5226</v>
      </c>
      <c r="K124" s="113">
        <v>102.8083</v>
      </c>
      <c r="L124" s="7">
        <v>102.7475</v>
      </c>
      <c r="M124" s="7">
        <v>102.7647</v>
      </c>
      <c r="N124" s="7">
        <v>102.7861</v>
      </c>
      <c r="O124" s="7">
        <v>102.7931</v>
      </c>
      <c r="P124" s="10"/>
      <c r="Q124" s="7">
        <v>0.29438511115971266</v>
      </c>
      <c r="R124" s="7">
        <v>0.44658088173229549</v>
      </c>
      <c r="S124" s="7">
        <v>-0.811237479511832</v>
      </c>
      <c r="T124" s="7">
        <v>1.8856478544656667</v>
      </c>
      <c r="U124" s="7">
        <v>5.2464842591100211</v>
      </c>
      <c r="V124" s="7">
        <v>0</v>
      </c>
      <c r="W124" s="7">
        <v>0.27867026392230165</v>
      </c>
      <c r="X124" s="7">
        <v>-5.9139194014491442E-2</v>
      </c>
      <c r="Y124" s="7">
        <v>1.6740066668291243E-2</v>
      </c>
      <c r="Z124" s="7">
        <v>2.0824271369448713E-2</v>
      </c>
      <c r="AA124" s="11">
        <v>6.810259363854443E-3</v>
      </c>
      <c r="AB124" s="20">
        <f t="shared" si="1"/>
        <v>100.00000916666669</v>
      </c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</row>
    <row r="125" spans="1:39" ht="15" customHeight="1" x14ac:dyDescent="0.2">
      <c r="A125" s="3"/>
      <c r="B125" s="3" t="s">
        <v>309</v>
      </c>
      <c r="C125" s="26"/>
      <c r="D125" s="7">
        <v>99.649230000000003</v>
      </c>
      <c r="E125" s="7">
        <v>98.809089999999998</v>
      </c>
      <c r="F125" s="117">
        <v>99.731499999999997</v>
      </c>
      <c r="G125" s="7">
        <v>99.859390000000005</v>
      </c>
      <c r="H125" s="113">
        <v>94.846739999999997</v>
      </c>
      <c r="I125" s="113">
        <v>100.70140000000001</v>
      </c>
      <c r="J125" s="113">
        <v>101.5543</v>
      </c>
      <c r="K125" s="113">
        <v>101.24590000000001</v>
      </c>
      <c r="L125" s="7">
        <v>100.84050000000001</v>
      </c>
      <c r="M125" s="7">
        <v>100.84050000000001</v>
      </c>
      <c r="N125" s="7">
        <v>100.92570000000001</v>
      </c>
      <c r="O125" s="7">
        <v>100.9957</v>
      </c>
      <c r="P125" s="10"/>
      <c r="Q125" s="7">
        <v>-0.84309733251326202</v>
      </c>
      <c r="R125" s="7">
        <v>0.93352747201699704</v>
      </c>
      <c r="S125" s="7">
        <v>0.128234309119995</v>
      </c>
      <c r="T125" s="7">
        <v>-5.0197082117165026</v>
      </c>
      <c r="U125" s="7">
        <v>6.1727582835214054</v>
      </c>
      <c r="V125" s="7">
        <v>0.84695942658194534</v>
      </c>
      <c r="W125" s="7">
        <v>-0.3036799032635662</v>
      </c>
      <c r="X125" s="7">
        <v>-0.40041127591339515</v>
      </c>
      <c r="Y125" s="7">
        <v>0</v>
      </c>
      <c r="Z125" s="7">
        <v>8.448986270397349E-2</v>
      </c>
      <c r="AA125" s="11">
        <v>6.9357953425136676E-2</v>
      </c>
      <c r="AB125" s="20">
        <f t="shared" si="1"/>
        <v>99.99999583333333</v>
      </c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</row>
    <row r="126" spans="1:39" ht="15" customHeight="1" x14ac:dyDescent="0.2">
      <c r="A126" s="3"/>
      <c r="B126" s="3" t="s">
        <v>310</v>
      </c>
      <c r="C126" s="26"/>
      <c r="D126" s="7">
        <v>100</v>
      </c>
      <c r="E126" s="7">
        <v>100</v>
      </c>
      <c r="F126" s="117">
        <v>100</v>
      </c>
      <c r="G126" s="7">
        <v>100</v>
      </c>
      <c r="H126" s="113">
        <v>100</v>
      </c>
      <c r="I126" s="113">
        <v>100</v>
      </c>
      <c r="J126" s="113">
        <v>100</v>
      </c>
      <c r="K126" s="113">
        <v>100</v>
      </c>
      <c r="L126" s="7">
        <v>100</v>
      </c>
      <c r="M126" s="7">
        <v>100</v>
      </c>
      <c r="N126" s="7">
        <v>100</v>
      </c>
      <c r="O126" s="7">
        <v>100</v>
      </c>
      <c r="P126" s="10"/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11">
        <v>0</v>
      </c>
      <c r="AB126" s="20">
        <f t="shared" si="1"/>
        <v>100</v>
      </c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</row>
    <row r="127" spans="1:39" ht="15" customHeight="1" x14ac:dyDescent="0.2">
      <c r="A127" s="3"/>
      <c r="B127" s="3" t="s">
        <v>311</v>
      </c>
      <c r="C127" s="26"/>
      <c r="D127" s="7">
        <v>98.500579999999999</v>
      </c>
      <c r="E127" s="7">
        <v>99.008200000000002</v>
      </c>
      <c r="F127" s="117">
        <v>98.861969999999999</v>
      </c>
      <c r="G127" s="7">
        <v>98.479010000000002</v>
      </c>
      <c r="H127" s="113">
        <v>100.018</v>
      </c>
      <c r="I127" s="113">
        <v>100.9361</v>
      </c>
      <c r="J127" s="113">
        <v>100.8925</v>
      </c>
      <c r="K127" s="113">
        <v>100.651</v>
      </c>
      <c r="L127" s="7">
        <v>101.5304</v>
      </c>
      <c r="M127" s="7">
        <v>100.37949999999999</v>
      </c>
      <c r="N127" s="7">
        <v>100.48950000000001</v>
      </c>
      <c r="O127" s="7">
        <v>100.25320000000001</v>
      </c>
      <c r="P127" s="10"/>
      <c r="Q127" s="7">
        <v>0.51534721927525995</v>
      </c>
      <c r="R127" s="7">
        <v>-0.14769483739730926</v>
      </c>
      <c r="S127" s="7">
        <v>-0.38736836824109117</v>
      </c>
      <c r="T127" s="7">
        <v>1.5627594144173447</v>
      </c>
      <c r="U127" s="7">
        <v>0.91793477174108207</v>
      </c>
      <c r="V127" s="7">
        <v>-4.3195645561892981E-2</v>
      </c>
      <c r="W127" s="7">
        <v>-0.23936367916346812</v>
      </c>
      <c r="X127" s="7">
        <v>0.87371213400761449</v>
      </c>
      <c r="Y127" s="7">
        <v>-1.1335521183803148</v>
      </c>
      <c r="Z127" s="7">
        <v>0.10958412823336802</v>
      </c>
      <c r="AA127" s="11">
        <v>-0.23514894590977159</v>
      </c>
      <c r="AB127" s="20">
        <f t="shared" si="1"/>
        <v>99.999996666666675</v>
      </c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</row>
    <row r="128" spans="1:39" ht="15" customHeight="1" x14ac:dyDescent="0.2">
      <c r="A128" s="3"/>
      <c r="B128" s="3" t="s">
        <v>312</v>
      </c>
      <c r="C128" s="26"/>
      <c r="D128" s="7">
        <v>98.749039999999994</v>
      </c>
      <c r="E128" s="7">
        <v>99.624889999999994</v>
      </c>
      <c r="F128" s="117">
        <v>99.835170000000005</v>
      </c>
      <c r="G128" s="7">
        <v>99.317220000000006</v>
      </c>
      <c r="H128" s="113">
        <v>101.6223</v>
      </c>
      <c r="I128" s="113">
        <v>98.603449999999995</v>
      </c>
      <c r="J128" s="113">
        <v>99.087959999999995</v>
      </c>
      <c r="K128" s="113">
        <v>99.301079999999999</v>
      </c>
      <c r="L128" s="7">
        <v>100.5549</v>
      </c>
      <c r="M128" s="7">
        <v>100.0748</v>
      </c>
      <c r="N128" s="7">
        <v>101.5462</v>
      </c>
      <c r="O128" s="7">
        <v>101.68300000000001</v>
      </c>
      <c r="P128" s="10"/>
      <c r="Q128" s="7">
        <v>0.88694533131663844</v>
      </c>
      <c r="R128" s="7">
        <v>0.21107175124611086</v>
      </c>
      <c r="S128" s="7">
        <v>-0.51880514652301291</v>
      </c>
      <c r="T128" s="7">
        <v>2.3209268241700576</v>
      </c>
      <c r="U128" s="7">
        <v>-2.9706570309863101</v>
      </c>
      <c r="V128" s="7">
        <v>0.49137225928707384</v>
      </c>
      <c r="W128" s="7">
        <v>0.21508163050284165</v>
      </c>
      <c r="X128" s="7">
        <v>1.2626448775783754</v>
      </c>
      <c r="Y128" s="7">
        <v>-0.47745062647370468</v>
      </c>
      <c r="Z128" s="7">
        <v>1.4703002154388545</v>
      </c>
      <c r="AA128" s="11">
        <v>0.13471700565851605</v>
      </c>
      <c r="AB128" s="20">
        <f t="shared" si="1"/>
        <v>100.00000083333332</v>
      </c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</row>
    <row r="129" spans="1:39" s="48" customFormat="1" x14ac:dyDescent="0.2">
      <c r="A129" s="56" t="s">
        <v>36</v>
      </c>
      <c r="B129" s="56" t="s">
        <v>37</v>
      </c>
      <c r="C129" s="26"/>
      <c r="D129" s="119">
        <v>98.720179999999999</v>
      </c>
      <c r="E129" s="119">
        <v>98.896829999999994</v>
      </c>
      <c r="F129" s="120">
        <v>99.244410000000002</v>
      </c>
      <c r="G129" s="119">
        <v>99.623940000000005</v>
      </c>
      <c r="H129" s="112">
        <v>99.805440000000004</v>
      </c>
      <c r="I129" s="112">
        <v>99.967290000000006</v>
      </c>
      <c r="J129" s="112">
        <v>99.979389999999995</v>
      </c>
      <c r="K129" s="112">
        <v>100.12139999999999</v>
      </c>
      <c r="L129" s="119">
        <v>100.3947</v>
      </c>
      <c r="M129" s="119">
        <v>100.9971</v>
      </c>
      <c r="N129" s="119">
        <v>101.00579999999999</v>
      </c>
      <c r="O129" s="119">
        <v>101.2435</v>
      </c>
      <c r="P129" s="21"/>
      <c r="Q129" s="20">
        <v>0.17894011133285523</v>
      </c>
      <c r="R129" s="20">
        <v>0.35145717006299171</v>
      </c>
      <c r="S129" s="20">
        <v>0.38241952367896848</v>
      </c>
      <c r="T129" s="20">
        <v>0.18218512538251325</v>
      </c>
      <c r="U129" s="20">
        <v>0.16216550921472933</v>
      </c>
      <c r="V129" s="20">
        <v>1.2103959205045534E-2</v>
      </c>
      <c r="W129" s="20">
        <v>0.14203927429443117</v>
      </c>
      <c r="X129" s="20">
        <v>0.27296861610006062</v>
      </c>
      <c r="Y129" s="20">
        <v>0.60003167497886134</v>
      </c>
      <c r="Z129" s="20">
        <v>8.6141087219240766E-3</v>
      </c>
      <c r="AA129" s="19">
        <v>0.23533302048001581</v>
      </c>
      <c r="AB129" s="20">
        <f t="shared" si="1"/>
        <v>99.999998333333338</v>
      </c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</row>
    <row r="130" spans="1:39" ht="15" customHeight="1" x14ac:dyDescent="0.2">
      <c r="A130" s="3" t="s">
        <v>38</v>
      </c>
      <c r="B130" s="3" t="s">
        <v>39</v>
      </c>
      <c r="C130" s="26"/>
      <c r="D130" s="7">
        <v>100.146</v>
      </c>
      <c r="E130" s="7">
        <v>100.0234</v>
      </c>
      <c r="F130" s="117">
        <v>100.0234</v>
      </c>
      <c r="G130" s="7">
        <v>100.0234</v>
      </c>
      <c r="H130" s="113">
        <v>100.8199</v>
      </c>
      <c r="I130" s="113">
        <v>100.8199</v>
      </c>
      <c r="J130" s="113">
        <v>100.7518</v>
      </c>
      <c r="K130" s="113">
        <v>99.467160000000007</v>
      </c>
      <c r="L130" s="7">
        <v>99.467160000000007</v>
      </c>
      <c r="M130" s="7">
        <v>99.467160000000007</v>
      </c>
      <c r="N130" s="7">
        <v>99.495350000000002</v>
      </c>
      <c r="O130" s="7">
        <v>99.495350000000002</v>
      </c>
      <c r="P130" s="10"/>
      <c r="Q130" s="7">
        <v>-0.12242126495317394</v>
      </c>
      <c r="R130" s="7">
        <v>0</v>
      </c>
      <c r="S130" s="7">
        <v>0</v>
      </c>
      <c r="T130" s="7">
        <v>0.79631366260295988</v>
      </c>
      <c r="U130" s="7">
        <v>0</v>
      </c>
      <c r="V130" s="7">
        <v>-6.7546188798045984E-2</v>
      </c>
      <c r="W130" s="7">
        <v>-1.2750541429532734</v>
      </c>
      <c r="X130" s="7">
        <v>0</v>
      </c>
      <c r="Y130" s="7">
        <v>0</v>
      </c>
      <c r="Z130" s="7">
        <v>2.8341012249666175E-2</v>
      </c>
      <c r="AA130" s="11">
        <v>0</v>
      </c>
      <c r="AB130" s="20">
        <f t="shared" si="1"/>
        <v>99.999998333333338</v>
      </c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</row>
    <row r="131" spans="1:39" ht="15" customHeight="1" x14ac:dyDescent="0.2">
      <c r="A131" s="3" t="s">
        <v>40</v>
      </c>
      <c r="B131" s="3" t="s">
        <v>313</v>
      </c>
      <c r="C131" s="26"/>
      <c r="D131" s="7">
        <v>99.460139999999996</v>
      </c>
      <c r="E131" s="7">
        <v>99.643540000000002</v>
      </c>
      <c r="F131" s="117">
        <v>99.593729999999994</v>
      </c>
      <c r="G131" s="7">
        <v>99.593789999999998</v>
      </c>
      <c r="H131" s="113">
        <v>99.470500000000001</v>
      </c>
      <c r="I131" s="113">
        <v>99.441959999999995</v>
      </c>
      <c r="J131" s="113">
        <v>99.787559999999999</v>
      </c>
      <c r="K131" s="113">
        <v>100.0261</v>
      </c>
      <c r="L131" s="7">
        <v>100.3061</v>
      </c>
      <c r="M131" s="7">
        <v>100.6314</v>
      </c>
      <c r="N131" s="7">
        <v>100.7466</v>
      </c>
      <c r="O131" s="7">
        <v>101.29859999999999</v>
      </c>
      <c r="P131" s="10"/>
      <c r="Q131" s="7">
        <v>0.18439547742442952</v>
      </c>
      <c r="R131" s="7">
        <v>-4.9988187894576909E-2</v>
      </c>
      <c r="S131" s="7">
        <v>6.0244756376565033E-5</v>
      </c>
      <c r="T131" s="7">
        <v>-0.12379285897242914</v>
      </c>
      <c r="U131" s="7">
        <v>-2.8691923736189794E-2</v>
      </c>
      <c r="V131" s="7">
        <v>0.34753940891752799</v>
      </c>
      <c r="W131" s="7">
        <v>0.23904783321688639</v>
      </c>
      <c r="X131" s="7">
        <v>0.27992693906890415</v>
      </c>
      <c r="Y131" s="7">
        <v>0.32430729536887448</v>
      </c>
      <c r="Z131" s="7">
        <v>0.11447719101592695</v>
      </c>
      <c r="AA131" s="11">
        <v>0.54790930909826485</v>
      </c>
      <c r="AB131" s="20">
        <f t="shared" si="1"/>
        <v>100.00000166666668</v>
      </c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</row>
    <row r="132" spans="1:39" ht="15" customHeight="1" x14ac:dyDescent="0.2">
      <c r="A132" s="3" t="s">
        <v>41</v>
      </c>
      <c r="B132" s="3" t="s">
        <v>314</v>
      </c>
      <c r="C132" s="26"/>
      <c r="D132" s="7">
        <v>98.161249999999995</v>
      </c>
      <c r="E132" s="7">
        <v>98.420810000000003</v>
      </c>
      <c r="F132" s="117">
        <v>99.778940000000006</v>
      </c>
      <c r="G132" s="7">
        <v>99.773470000000003</v>
      </c>
      <c r="H132" s="113">
        <v>99.960290000000001</v>
      </c>
      <c r="I132" s="113">
        <v>100.3899</v>
      </c>
      <c r="J132" s="113">
        <v>100.2013</v>
      </c>
      <c r="K132" s="113">
        <v>100.2761</v>
      </c>
      <c r="L132" s="7">
        <v>100.34780000000001</v>
      </c>
      <c r="M132" s="7">
        <v>100.96550000000001</v>
      </c>
      <c r="N132" s="7">
        <v>100.8646</v>
      </c>
      <c r="O132" s="7">
        <v>100.8599</v>
      </c>
      <c r="P132" s="10"/>
      <c r="Q132" s="7">
        <v>0.26442206064002605</v>
      </c>
      <c r="R132" s="7">
        <v>1.3799215836569549</v>
      </c>
      <c r="S132" s="7">
        <v>-5.4821187717593789E-3</v>
      </c>
      <c r="T132" s="7">
        <v>0.18724416420517129</v>
      </c>
      <c r="U132" s="7">
        <v>0.42978066590242658</v>
      </c>
      <c r="V132" s="7">
        <v>-0.1878675045995602</v>
      </c>
      <c r="W132" s="7">
        <v>7.4649730093318351E-2</v>
      </c>
      <c r="X132" s="7">
        <v>7.1502581372836577E-2</v>
      </c>
      <c r="Y132" s="7">
        <v>0.61555908550062799</v>
      </c>
      <c r="Z132" s="7">
        <v>-9.9935126355051945E-2</v>
      </c>
      <c r="AA132" s="11">
        <v>-4.659712128932951E-3</v>
      </c>
      <c r="AB132" s="20">
        <f t="shared" si="1"/>
        <v>99.99998833333332</v>
      </c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</row>
    <row r="133" spans="1:39" ht="15" customHeight="1" x14ac:dyDescent="0.2">
      <c r="A133" s="3" t="s">
        <v>42</v>
      </c>
      <c r="B133" s="3" t="s">
        <v>315</v>
      </c>
      <c r="C133" s="26"/>
      <c r="D133" s="7">
        <v>97.942329999999998</v>
      </c>
      <c r="E133" s="7">
        <v>98.993269999999995</v>
      </c>
      <c r="F133" s="117">
        <v>99.173310000000001</v>
      </c>
      <c r="G133" s="7">
        <v>99.85078</v>
      </c>
      <c r="H133" s="113">
        <v>99.899820000000005</v>
      </c>
      <c r="I133" s="113">
        <v>99.91695</v>
      </c>
      <c r="J133" s="113">
        <v>99.943169999999995</v>
      </c>
      <c r="K133" s="113">
        <v>99.948139999999995</v>
      </c>
      <c r="L133" s="7">
        <v>100.3663</v>
      </c>
      <c r="M133" s="7">
        <v>101.1482</v>
      </c>
      <c r="N133" s="7">
        <v>101.21810000000001</v>
      </c>
      <c r="O133" s="7">
        <v>101.5996</v>
      </c>
      <c r="P133" s="10"/>
      <c r="Q133" s="7">
        <v>1.0730191940502101</v>
      </c>
      <c r="R133" s="7">
        <v>0.18187094940899043</v>
      </c>
      <c r="S133" s="7">
        <v>0.68311726209400447</v>
      </c>
      <c r="T133" s="7">
        <v>4.9113286846637634E-2</v>
      </c>
      <c r="U133" s="7">
        <v>1.7147178042957973E-2</v>
      </c>
      <c r="V133" s="7">
        <v>2.6241793809754027E-2</v>
      </c>
      <c r="W133" s="7">
        <v>4.9728260570483613E-3</v>
      </c>
      <c r="X133" s="7">
        <v>0.41837697029679627</v>
      </c>
      <c r="Y133" s="7">
        <v>0.7790463532082057</v>
      </c>
      <c r="Z133" s="7">
        <v>6.9106518949426751E-2</v>
      </c>
      <c r="AA133" s="11">
        <v>0.37690887301775905</v>
      </c>
      <c r="AB133" s="20">
        <f t="shared" si="1"/>
        <v>99.999997500000006</v>
      </c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</row>
    <row r="134" spans="1:39" ht="15" customHeight="1" x14ac:dyDescent="0.2">
      <c r="A134" s="3" t="s">
        <v>44</v>
      </c>
      <c r="B134" s="3" t="s">
        <v>316</v>
      </c>
      <c r="C134" s="26"/>
      <c r="D134" s="7">
        <v>98.499070000000003</v>
      </c>
      <c r="E134" s="7">
        <v>98.688339999999997</v>
      </c>
      <c r="F134" s="117">
        <v>98.923910000000006</v>
      </c>
      <c r="G134" s="7">
        <v>99.353960000000001</v>
      </c>
      <c r="H134" s="113">
        <v>99.829300000000003</v>
      </c>
      <c r="I134" s="113">
        <v>99.814779999999999</v>
      </c>
      <c r="J134" s="113">
        <v>99.93092</v>
      </c>
      <c r="K134" s="113">
        <v>100.7047</v>
      </c>
      <c r="L134" s="7">
        <v>100.9786</v>
      </c>
      <c r="M134" s="7">
        <v>101.0715</v>
      </c>
      <c r="N134" s="7">
        <v>101.026</v>
      </c>
      <c r="O134" s="7">
        <v>101.1789</v>
      </c>
      <c r="P134" s="10"/>
      <c r="Q134" s="7">
        <v>0.19215409851077109</v>
      </c>
      <c r="R134" s="7">
        <v>0.23870094481274062</v>
      </c>
      <c r="S134" s="7">
        <v>0.43472806523720525</v>
      </c>
      <c r="T134" s="7">
        <v>0.47843085469366575</v>
      </c>
      <c r="U134" s="7">
        <v>-1.4544828021437122E-2</v>
      </c>
      <c r="V134" s="7">
        <v>0.11635551368244408</v>
      </c>
      <c r="W134" s="7">
        <v>0.77431489673066367</v>
      </c>
      <c r="X134" s="7">
        <v>0.27198333344918119</v>
      </c>
      <c r="Y134" s="7">
        <v>9.1999691023642846E-2</v>
      </c>
      <c r="Z134" s="7">
        <v>-4.5017636029943249E-2</v>
      </c>
      <c r="AA134" s="11">
        <v>0.15134717795419247</v>
      </c>
      <c r="AB134" s="20">
        <f t="shared" si="1"/>
        <v>99.999998333333338</v>
      </c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</row>
    <row r="135" spans="1:39" ht="15" customHeight="1" x14ac:dyDescent="0.2">
      <c r="A135" s="3" t="s">
        <v>46</v>
      </c>
      <c r="B135" s="3" t="s">
        <v>71</v>
      </c>
      <c r="C135" s="26"/>
      <c r="D135" s="7">
        <v>99.268600000000006</v>
      </c>
      <c r="E135" s="7">
        <v>100.0312</v>
      </c>
      <c r="F135" s="117">
        <v>100.0312</v>
      </c>
      <c r="G135" s="7">
        <v>100.0312</v>
      </c>
      <c r="H135" s="113">
        <v>100.0312</v>
      </c>
      <c r="I135" s="113">
        <v>100.0312</v>
      </c>
      <c r="J135" s="113">
        <v>100.0312</v>
      </c>
      <c r="K135" s="113">
        <v>100.0312</v>
      </c>
      <c r="L135" s="7">
        <v>100.0312</v>
      </c>
      <c r="M135" s="7">
        <v>100.0312</v>
      </c>
      <c r="N135" s="7">
        <v>100.2255</v>
      </c>
      <c r="O135" s="7">
        <v>100.2255</v>
      </c>
      <c r="P135" s="10"/>
      <c r="Q135" s="7">
        <v>0.76821875195176714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0.19423939730803824</v>
      </c>
      <c r="AA135" s="11">
        <v>0</v>
      </c>
      <c r="AB135" s="20">
        <f t="shared" si="1"/>
        <v>100.00003333333335</v>
      </c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</row>
    <row r="136" spans="1:39" s="48" customFormat="1" x14ac:dyDescent="0.2">
      <c r="A136" s="56" t="s">
        <v>47</v>
      </c>
      <c r="B136" s="56" t="s">
        <v>48</v>
      </c>
      <c r="C136" s="26"/>
      <c r="D136" s="119">
        <v>98.032880000000006</v>
      </c>
      <c r="E136" s="119">
        <v>98.743449999999996</v>
      </c>
      <c r="F136" s="120">
        <v>99.377420000000001</v>
      </c>
      <c r="G136" s="119">
        <v>99.368899999999996</v>
      </c>
      <c r="H136" s="112">
        <v>98.592280000000002</v>
      </c>
      <c r="I136" s="112">
        <v>101.1255</v>
      </c>
      <c r="J136" s="112">
        <v>100.2771</v>
      </c>
      <c r="K136" s="112">
        <v>99.706760000000003</v>
      </c>
      <c r="L136" s="119">
        <v>100.6962</v>
      </c>
      <c r="M136" s="119">
        <v>101.0989</v>
      </c>
      <c r="N136" s="119">
        <v>101.35680000000001</v>
      </c>
      <c r="O136" s="119">
        <v>101.5177</v>
      </c>
      <c r="P136" s="21"/>
      <c r="Q136" s="20">
        <v>0.72482824130025547</v>
      </c>
      <c r="R136" s="20">
        <v>0.64203752248883861</v>
      </c>
      <c r="S136" s="20">
        <v>-8.5733761250838484E-3</v>
      </c>
      <c r="T136" s="20">
        <v>-0.78155237705156644</v>
      </c>
      <c r="U136" s="20">
        <v>2.5693898142937761</v>
      </c>
      <c r="V136" s="20">
        <v>-0.83895753296646047</v>
      </c>
      <c r="W136" s="20">
        <v>-0.56876395508047362</v>
      </c>
      <c r="X136" s="20">
        <v>0.99234996704335976</v>
      </c>
      <c r="Y136" s="20">
        <v>0.39991578629580443</v>
      </c>
      <c r="Z136" s="20">
        <v>0.25509674190323184</v>
      </c>
      <c r="AA136" s="19">
        <v>0.15874613247458289</v>
      </c>
      <c r="AB136" s="20">
        <f t="shared" ref="AB136:AB199" si="2">AVERAGE(D136:O136)</f>
        <v>99.9911575</v>
      </c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</row>
    <row r="137" spans="1:39" s="48" customFormat="1" x14ac:dyDescent="0.2">
      <c r="A137" s="56" t="s">
        <v>317</v>
      </c>
      <c r="B137" s="48" t="s">
        <v>73</v>
      </c>
      <c r="C137" s="26"/>
      <c r="D137" s="119">
        <v>97.489639999999994</v>
      </c>
      <c r="E137" s="119">
        <v>98.204729999999998</v>
      </c>
      <c r="F137" s="120">
        <v>98.779870000000003</v>
      </c>
      <c r="G137" s="119">
        <v>98.696889999999996</v>
      </c>
      <c r="H137" s="112">
        <v>99.292609999999996</v>
      </c>
      <c r="I137" s="112">
        <v>101.6336</v>
      </c>
      <c r="J137" s="112">
        <v>101.3929</v>
      </c>
      <c r="K137" s="112">
        <v>100.49850000000001</v>
      </c>
      <c r="L137" s="119">
        <v>100.81399999999999</v>
      </c>
      <c r="M137" s="119">
        <v>100.58799999999999</v>
      </c>
      <c r="N137" s="119">
        <v>101.20489999999999</v>
      </c>
      <c r="O137" s="119">
        <v>101.2998</v>
      </c>
      <c r="P137" s="21"/>
      <c r="Q137" s="20">
        <v>0.733503580483017</v>
      </c>
      <c r="R137" s="20">
        <v>0.58565407185581053</v>
      </c>
      <c r="S137" s="20">
        <v>-8.4004969838496715E-2</v>
      </c>
      <c r="T137" s="20">
        <v>0.60358538146440088</v>
      </c>
      <c r="U137" s="20">
        <v>2.3576679070073845</v>
      </c>
      <c r="V137" s="20">
        <v>-0.23683112671400394</v>
      </c>
      <c r="W137" s="20">
        <v>-0.88211304736326746</v>
      </c>
      <c r="X137" s="20">
        <v>0.31393503385621269</v>
      </c>
      <c r="Y137" s="20">
        <v>-0.22417521375999278</v>
      </c>
      <c r="Z137" s="20">
        <v>0.61329383226627543</v>
      </c>
      <c r="AA137" s="19">
        <v>9.3770163302379389E-2</v>
      </c>
      <c r="AB137" s="20">
        <f t="shared" si="2"/>
        <v>99.991286666666667</v>
      </c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</row>
    <row r="138" spans="1:39" s="48" customFormat="1" ht="20.25" customHeight="1" x14ac:dyDescent="0.2">
      <c r="B138" s="22" t="s">
        <v>82</v>
      </c>
      <c r="C138" s="39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133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134"/>
      <c r="AB138" s="20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</row>
    <row r="139" spans="1:39" s="48" customFormat="1" x14ac:dyDescent="0.2">
      <c r="A139" s="56" t="s">
        <v>14</v>
      </c>
      <c r="B139" s="48" t="s">
        <v>15</v>
      </c>
      <c r="C139" s="26"/>
      <c r="D139" s="119">
        <v>95.754140000000007</v>
      </c>
      <c r="E139" s="119">
        <v>96.426490000000001</v>
      </c>
      <c r="F139" s="120">
        <v>97.76097</v>
      </c>
      <c r="G139" s="119">
        <v>98.310689999999994</v>
      </c>
      <c r="H139" s="112">
        <v>98.92165</v>
      </c>
      <c r="I139" s="112">
        <v>101.896</v>
      </c>
      <c r="J139" s="112">
        <v>101.97280000000001</v>
      </c>
      <c r="K139" s="112">
        <v>100.81870000000001</v>
      </c>
      <c r="L139" s="119">
        <v>101.2195</v>
      </c>
      <c r="M139" s="119">
        <v>101.58580000000001</v>
      </c>
      <c r="N139" s="119">
        <v>102.4449</v>
      </c>
      <c r="O139" s="119">
        <v>102.8883</v>
      </c>
      <c r="P139" s="21"/>
      <c r="Q139" s="20">
        <v>0.70216285165319681</v>
      </c>
      <c r="R139" s="20">
        <v>1.3839350576796887</v>
      </c>
      <c r="S139" s="20">
        <v>0.56231029622557294</v>
      </c>
      <c r="T139" s="20">
        <v>0.62145835819075801</v>
      </c>
      <c r="U139" s="20">
        <v>3.0067735424955013</v>
      </c>
      <c r="V139" s="20">
        <v>7.537096647562784E-2</v>
      </c>
      <c r="W139" s="20">
        <v>-1.1317723942070823</v>
      </c>
      <c r="X139" s="20">
        <v>0.39754529665626476</v>
      </c>
      <c r="Y139" s="20">
        <v>0.36188679058877943</v>
      </c>
      <c r="Z139" s="20">
        <v>0.84568906284145806</v>
      </c>
      <c r="AA139" s="19">
        <v>0.43281803193716517</v>
      </c>
      <c r="AB139" s="20">
        <f t="shared" si="2"/>
        <v>99.999995000000013</v>
      </c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</row>
    <row r="140" spans="1:39" x14ac:dyDescent="0.2">
      <c r="A140" s="3" t="s">
        <v>16</v>
      </c>
      <c r="B140" s="1" t="s">
        <v>79</v>
      </c>
      <c r="C140" s="14"/>
      <c r="D140" s="7">
        <v>94.159599999999998</v>
      </c>
      <c r="E140" s="7">
        <v>94.890029999999996</v>
      </c>
      <c r="F140" s="117">
        <v>97.737409999999997</v>
      </c>
      <c r="G140" s="7">
        <v>98.942670000000007</v>
      </c>
      <c r="H140" s="113">
        <v>99.834310000000002</v>
      </c>
      <c r="I140" s="113">
        <v>102.6322</v>
      </c>
      <c r="J140" s="113">
        <v>103.01990000000001</v>
      </c>
      <c r="K140" s="113">
        <v>100.1215</v>
      </c>
      <c r="L140" s="7">
        <v>101.6647</v>
      </c>
      <c r="M140" s="7">
        <v>102.5912</v>
      </c>
      <c r="N140" s="7">
        <v>102.56959999999999</v>
      </c>
      <c r="O140" s="7">
        <v>101.837</v>
      </c>
      <c r="P140" s="10"/>
      <c r="Q140" s="7">
        <v>0.77573609063759663</v>
      </c>
      <c r="R140" s="7">
        <v>3.0007156705504268</v>
      </c>
      <c r="S140" s="7">
        <v>1.2331613862082182</v>
      </c>
      <c r="T140" s="7">
        <v>0.90116832302988714</v>
      </c>
      <c r="U140" s="7">
        <v>2.8025335177856143</v>
      </c>
      <c r="V140" s="7">
        <v>0.37775668844671506</v>
      </c>
      <c r="W140" s="7">
        <v>-2.8134370155669042</v>
      </c>
      <c r="X140" s="7">
        <v>1.5413272873458737</v>
      </c>
      <c r="Y140" s="7">
        <v>0.911329104399073</v>
      </c>
      <c r="Z140" s="7">
        <v>-2.1054437417640598E-2</v>
      </c>
      <c r="AA140" s="11">
        <v>-0.71424671637599335</v>
      </c>
      <c r="AB140" s="20">
        <f t="shared" si="2"/>
        <v>100.00000999999999</v>
      </c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</row>
    <row r="141" spans="1:39" x14ac:dyDescent="0.2">
      <c r="A141" s="3" t="s">
        <v>18</v>
      </c>
      <c r="B141" s="1" t="s">
        <v>80</v>
      </c>
      <c r="C141" s="14"/>
      <c r="D141" s="7">
        <v>96.555710000000005</v>
      </c>
      <c r="E141" s="7">
        <v>97.198880000000003</v>
      </c>
      <c r="F141" s="117">
        <v>97.772829999999999</v>
      </c>
      <c r="G141" s="7">
        <v>97.992999999999995</v>
      </c>
      <c r="H141" s="113">
        <v>98.462869999999995</v>
      </c>
      <c r="I141" s="113">
        <v>101.52589999999999</v>
      </c>
      <c r="J141" s="113">
        <v>101.4464</v>
      </c>
      <c r="K141" s="113">
        <v>101.1692</v>
      </c>
      <c r="L141" s="7">
        <v>100.9958</v>
      </c>
      <c r="M141" s="7">
        <v>101.0804</v>
      </c>
      <c r="N141" s="7">
        <v>102.3822</v>
      </c>
      <c r="O141" s="7">
        <v>103.4169</v>
      </c>
      <c r="P141" s="10"/>
      <c r="Q141" s="7">
        <v>0.66611285857666802</v>
      </c>
      <c r="R141" s="7">
        <v>0.59049034309859993</v>
      </c>
      <c r="S141" s="7">
        <v>0.22518525852222543</v>
      </c>
      <c r="T141" s="7">
        <v>0.47949343320441279</v>
      </c>
      <c r="U141" s="7">
        <v>3.1108477743945486</v>
      </c>
      <c r="V141" s="7">
        <v>-7.8305141840649448E-2</v>
      </c>
      <c r="W141" s="7">
        <v>-0.27324774462178397</v>
      </c>
      <c r="X141" s="7">
        <v>-0.17139603752920937</v>
      </c>
      <c r="Y141" s="7">
        <v>8.3765859570392703E-2</v>
      </c>
      <c r="Z141" s="7">
        <v>1.2878856830800038</v>
      </c>
      <c r="AA141" s="11">
        <v>1.010624893780365</v>
      </c>
      <c r="AB141" s="20">
        <f t="shared" si="2"/>
        <v>100.0000075</v>
      </c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</row>
    <row r="142" spans="1:39" s="48" customFormat="1" x14ac:dyDescent="0.2">
      <c r="A142" s="56" t="s">
        <v>20</v>
      </c>
      <c r="B142" s="48" t="s">
        <v>21</v>
      </c>
      <c r="C142" s="26"/>
      <c r="D142" s="119">
        <v>97.900890000000004</v>
      </c>
      <c r="E142" s="119">
        <v>98.10033</v>
      </c>
      <c r="F142" s="120">
        <v>98.458500000000001</v>
      </c>
      <c r="G142" s="119">
        <v>98.840260000000001</v>
      </c>
      <c r="H142" s="112">
        <v>100.63509999999999</v>
      </c>
      <c r="I142" s="112">
        <v>100.55249999999999</v>
      </c>
      <c r="J142" s="112">
        <v>101.24550000000001</v>
      </c>
      <c r="K142" s="112">
        <v>101.0647</v>
      </c>
      <c r="L142" s="119">
        <v>100.5865</v>
      </c>
      <c r="M142" s="119">
        <v>100.54730000000001</v>
      </c>
      <c r="N142" s="119">
        <v>100.9654</v>
      </c>
      <c r="O142" s="119">
        <v>101.1032</v>
      </c>
      <c r="P142" s="21"/>
      <c r="Q142" s="20">
        <v>0.20371622770742492</v>
      </c>
      <c r="R142" s="20">
        <v>0.36510580545447829</v>
      </c>
      <c r="S142" s="20">
        <v>0.38773696532041402</v>
      </c>
      <c r="T142" s="20">
        <v>1.8158997153588967</v>
      </c>
      <c r="U142" s="20">
        <v>-8.2078718061590186E-2</v>
      </c>
      <c r="V142" s="20">
        <v>0.68919221302305966</v>
      </c>
      <c r="W142" s="20">
        <v>-0.17857583793848117</v>
      </c>
      <c r="X142" s="20">
        <v>-0.47316224161354165</v>
      </c>
      <c r="Y142" s="20">
        <v>-3.8971432548099302E-2</v>
      </c>
      <c r="Z142" s="20">
        <v>0.41582419418521976</v>
      </c>
      <c r="AA142" s="19">
        <v>0.13648239892081704</v>
      </c>
      <c r="AB142" s="20">
        <f t="shared" si="2"/>
        <v>100.000015</v>
      </c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</row>
    <row r="143" spans="1:39" s="48" customFormat="1" x14ac:dyDescent="0.2">
      <c r="A143" s="56" t="s">
        <v>22</v>
      </c>
      <c r="B143" s="48" t="s">
        <v>23</v>
      </c>
      <c r="C143" s="26"/>
      <c r="D143" s="119">
        <v>97.691779999999994</v>
      </c>
      <c r="E143" s="119">
        <v>97.898799999999994</v>
      </c>
      <c r="F143" s="120">
        <v>98.220330000000004</v>
      </c>
      <c r="G143" s="119">
        <v>98.560739999999996</v>
      </c>
      <c r="H143" s="112">
        <v>100.93680000000001</v>
      </c>
      <c r="I143" s="112">
        <v>100.7445</v>
      </c>
      <c r="J143" s="112">
        <v>101.71259999999999</v>
      </c>
      <c r="K143" s="112">
        <v>101.39279999999999</v>
      </c>
      <c r="L143" s="119">
        <v>100.62949999999999</v>
      </c>
      <c r="M143" s="119">
        <v>100.3125</v>
      </c>
      <c r="N143" s="119">
        <v>100.89109999999999</v>
      </c>
      <c r="O143" s="119">
        <v>101.0085</v>
      </c>
      <c r="P143" s="21"/>
      <c r="Q143" s="20">
        <v>0.21191138087564787</v>
      </c>
      <c r="R143" s="20">
        <v>0.32843099200399789</v>
      </c>
      <c r="S143" s="20">
        <v>0.34657794369046757</v>
      </c>
      <c r="T143" s="20">
        <v>2.4107570620918732</v>
      </c>
      <c r="U143" s="20">
        <v>-0.19051525310887904</v>
      </c>
      <c r="V143" s="20">
        <v>0.96094575882553646</v>
      </c>
      <c r="W143" s="20">
        <v>-0.31441532317530058</v>
      </c>
      <c r="X143" s="20">
        <v>-0.75281479552788866</v>
      </c>
      <c r="Y143" s="20">
        <v>-0.31501696818526687</v>
      </c>
      <c r="Z143" s="20">
        <v>0.57679750778815653</v>
      </c>
      <c r="AA143" s="19">
        <v>0.11636308851821767</v>
      </c>
      <c r="AB143" s="20">
        <f t="shared" si="2"/>
        <v>99.99999583333333</v>
      </c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</row>
    <row r="144" spans="1:39" ht="15" customHeight="1" x14ac:dyDescent="0.2">
      <c r="A144" s="3" t="s">
        <v>24</v>
      </c>
      <c r="B144" s="1" t="s">
        <v>304</v>
      </c>
      <c r="C144" s="26"/>
      <c r="D144" s="7">
        <v>97.762950000000004</v>
      </c>
      <c r="E144" s="7">
        <v>98.080470000000005</v>
      </c>
      <c r="F144" s="117">
        <v>98.440060000000003</v>
      </c>
      <c r="G144" s="7">
        <v>99.030299999999997</v>
      </c>
      <c r="H144" s="113">
        <v>101.789</v>
      </c>
      <c r="I144" s="113">
        <v>100.7103</v>
      </c>
      <c r="J144" s="113">
        <v>101.9941</v>
      </c>
      <c r="K144" s="113">
        <v>101.4462</v>
      </c>
      <c r="L144" s="7">
        <v>100.25539999999999</v>
      </c>
      <c r="M144" s="7">
        <v>99.724400000000003</v>
      </c>
      <c r="N144" s="7">
        <v>100.283</v>
      </c>
      <c r="O144" s="7">
        <v>100.4838</v>
      </c>
      <c r="P144" s="10"/>
      <c r="Q144" s="7">
        <v>0.32478561663697936</v>
      </c>
      <c r="R144" s="7">
        <v>0.36662752533710041</v>
      </c>
      <c r="S144" s="7">
        <v>0.59959329565625452</v>
      </c>
      <c r="T144" s="7">
        <v>2.7857130595383479</v>
      </c>
      <c r="U144" s="7">
        <v>-1.0597412294059256</v>
      </c>
      <c r="V144" s="7">
        <v>1.2747454828354194</v>
      </c>
      <c r="W144" s="7">
        <v>-0.53718793538057441</v>
      </c>
      <c r="X144" s="7">
        <v>-1.1738241550693964</v>
      </c>
      <c r="Y144" s="7">
        <v>-0.52964728084471435</v>
      </c>
      <c r="Z144" s="7">
        <v>0.5601437561920638</v>
      </c>
      <c r="AA144" s="11">
        <v>0.20023333964879492</v>
      </c>
      <c r="AB144" s="20">
        <f t="shared" si="2"/>
        <v>99.999998333333323</v>
      </c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</row>
    <row r="145" spans="1:39" ht="15" customHeight="1" x14ac:dyDescent="0.2">
      <c r="A145" s="3" t="s">
        <v>26</v>
      </c>
      <c r="B145" s="1" t="s">
        <v>305</v>
      </c>
      <c r="C145" s="26"/>
      <c r="D145" s="7">
        <v>95.888440000000003</v>
      </c>
      <c r="E145" s="7">
        <v>95.482479999999995</v>
      </c>
      <c r="F145" s="117">
        <v>95.65343</v>
      </c>
      <c r="G145" s="7">
        <v>94.065510000000003</v>
      </c>
      <c r="H145" s="113">
        <v>97.028750000000002</v>
      </c>
      <c r="I145" s="113">
        <v>102.7047</v>
      </c>
      <c r="J145" s="113">
        <v>103.88930000000001</v>
      </c>
      <c r="K145" s="113">
        <v>103.9567</v>
      </c>
      <c r="L145" s="7">
        <v>103.14570000000001</v>
      </c>
      <c r="M145" s="7">
        <v>102.26390000000001</v>
      </c>
      <c r="N145" s="7">
        <v>103.2363</v>
      </c>
      <c r="O145" s="7">
        <v>102.6848</v>
      </c>
      <c r="P145" s="10"/>
      <c r="Q145" s="7">
        <v>-0.423366987720321</v>
      </c>
      <c r="R145" s="7">
        <v>0.17903808112232195</v>
      </c>
      <c r="S145" s="7">
        <v>-1.6600763819969622</v>
      </c>
      <c r="T145" s="7">
        <v>3.1501875660909069</v>
      </c>
      <c r="U145" s="7">
        <v>5.8497610244386333</v>
      </c>
      <c r="V145" s="7">
        <v>1.1534038851191846</v>
      </c>
      <c r="W145" s="7">
        <v>6.4876748616067417E-2</v>
      </c>
      <c r="X145" s="7">
        <v>-0.78013249747249847</v>
      </c>
      <c r="Y145" s="7">
        <v>-0.85490718469116833</v>
      </c>
      <c r="Z145" s="7">
        <v>0.95087318203197146</v>
      </c>
      <c r="AA145" s="11">
        <v>-0.53421131908059893</v>
      </c>
      <c r="AB145" s="20">
        <f t="shared" si="2"/>
        <v>100.00000083333333</v>
      </c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</row>
    <row r="146" spans="1:39" ht="15" customHeight="1" x14ac:dyDescent="0.2">
      <c r="A146" s="3" t="s">
        <v>27</v>
      </c>
      <c r="B146" s="1" t="s">
        <v>306</v>
      </c>
      <c r="C146" s="26"/>
      <c r="D146" s="7">
        <v>98.738399999999999</v>
      </c>
      <c r="E146" s="7">
        <v>98.860619999999997</v>
      </c>
      <c r="F146" s="117">
        <v>98.898330000000001</v>
      </c>
      <c r="G146" s="7">
        <v>99.895399999999995</v>
      </c>
      <c r="H146" s="113">
        <v>98.976640000000003</v>
      </c>
      <c r="I146" s="113">
        <v>98.509829999999994</v>
      </c>
      <c r="J146" s="113">
        <v>99.511160000000004</v>
      </c>
      <c r="K146" s="113">
        <v>99.817220000000006</v>
      </c>
      <c r="L146" s="7">
        <v>100.4021</v>
      </c>
      <c r="M146" s="7">
        <v>101.4448</v>
      </c>
      <c r="N146" s="7">
        <v>102.49550000000001</v>
      </c>
      <c r="O146" s="7">
        <v>102.45</v>
      </c>
      <c r="P146" s="10"/>
      <c r="Q146" s="7">
        <v>0.12378162903186465</v>
      </c>
      <c r="R146" s="7">
        <v>3.8144612081134156E-2</v>
      </c>
      <c r="S146" s="7">
        <v>1.0081767811448321</v>
      </c>
      <c r="T146" s="7">
        <v>-0.91972202924257962</v>
      </c>
      <c r="U146" s="7">
        <v>-0.47163653969260771</v>
      </c>
      <c r="V146" s="7">
        <v>1.0164772388704864</v>
      </c>
      <c r="W146" s="7">
        <v>0.3075634933810461</v>
      </c>
      <c r="X146" s="7">
        <v>0.58595100124006483</v>
      </c>
      <c r="Y146" s="7">
        <v>1.0385240946155472</v>
      </c>
      <c r="Z146" s="7">
        <v>1.035735690740192</v>
      </c>
      <c r="AA146" s="11">
        <v>-4.4392192827981805E-2</v>
      </c>
      <c r="AB146" s="20">
        <f t="shared" si="2"/>
        <v>100</v>
      </c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</row>
    <row r="147" spans="1:39" ht="15" customHeight="1" x14ac:dyDescent="0.2">
      <c r="A147" s="3" t="s">
        <v>29</v>
      </c>
      <c r="B147" s="1" t="s">
        <v>307</v>
      </c>
      <c r="C147" s="26"/>
      <c r="D147" s="7">
        <v>98.031750000000002</v>
      </c>
      <c r="E147" s="7">
        <v>95.472309999999993</v>
      </c>
      <c r="F147" s="117">
        <v>95.459580000000003</v>
      </c>
      <c r="G147" s="7">
        <v>95.027439999999999</v>
      </c>
      <c r="H147" s="113">
        <v>97.971760000000003</v>
      </c>
      <c r="I147" s="113">
        <v>101.9067</v>
      </c>
      <c r="J147" s="113">
        <v>102.2329</v>
      </c>
      <c r="K147" s="113">
        <v>102.0817</v>
      </c>
      <c r="L147" s="7">
        <v>102.5848</v>
      </c>
      <c r="M147" s="7">
        <v>102.7358</v>
      </c>
      <c r="N147" s="7">
        <v>102.7499</v>
      </c>
      <c r="O147" s="7">
        <v>103.74550000000001</v>
      </c>
      <c r="P147" s="10"/>
      <c r="Q147" s="7">
        <v>-2.6108276145228553</v>
      </c>
      <c r="R147" s="7">
        <v>-1.3333709009440102E-2</v>
      </c>
      <c r="S147" s="7">
        <v>-0.45269421885158512</v>
      </c>
      <c r="T147" s="7">
        <v>3.0983892652480218</v>
      </c>
      <c r="U147" s="7">
        <v>4.0164022775542634</v>
      </c>
      <c r="V147" s="7">
        <v>0.32009671591759919</v>
      </c>
      <c r="W147" s="7">
        <v>-0.14789759460995716</v>
      </c>
      <c r="X147" s="7">
        <v>0.49284053850984405</v>
      </c>
      <c r="Y147" s="7">
        <v>0.1471952959892657</v>
      </c>
      <c r="Z147" s="7">
        <v>1.3724524459827163E-2</v>
      </c>
      <c r="AA147" s="11">
        <v>0.96895471431116753</v>
      </c>
      <c r="AB147" s="20">
        <f t="shared" si="2"/>
        <v>100.00001166666665</v>
      </c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</row>
    <row r="148" spans="1:39" ht="15" customHeight="1" x14ac:dyDescent="0.2">
      <c r="A148" s="3" t="s">
        <v>31</v>
      </c>
      <c r="B148" s="1" t="s">
        <v>32</v>
      </c>
      <c r="C148" s="26"/>
      <c r="D148" s="7">
        <v>99.027389999999997</v>
      </c>
      <c r="E148" s="7">
        <v>99.34084</v>
      </c>
      <c r="F148" s="117">
        <v>99.686840000000004</v>
      </c>
      <c r="G148" s="7">
        <v>100.0021</v>
      </c>
      <c r="H148" s="113">
        <v>98.782929999999993</v>
      </c>
      <c r="I148" s="113">
        <v>99.260069999999999</v>
      </c>
      <c r="J148" s="113">
        <v>99.829250000000002</v>
      </c>
      <c r="K148" s="113">
        <v>100.24120000000001</v>
      </c>
      <c r="L148" s="7">
        <v>100.27509999999999</v>
      </c>
      <c r="M148" s="7">
        <v>100.1758</v>
      </c>
      <c r="N148" s="7">
        <v>100.66200000000001</v>
      </c>
      <c r="O148" s="7">
        <v>102.7165</v>
      </c>
      <c r="P148" s="10"/>
      <c r="Q148" s="7">
        <v>0.31652858870662259</v>
      </c>
      <c r="R148" s="7">
        <v>0.3482958267717523</v>
      </c>
      <c r="S148" s="7">
        <v>0.31625036965761477</v>
      </c>
      <c r="T148" s="7">
        <v>-1.219144397967648</v>
      </c>
      <c r="U148" s="7">
        <v>0.48301867539260651</v>
      </c>
      <c r="V148" s="7">
        <v>0.57342292827317465</v>
      </c>
      <c r="W148" s="7">
        <v>0.41265460774272522</v>
      </c>
      <c r="X148" s="7">
        <v>3.3818429946956434E-2</v>
      </c>
      <c r="Y148" s="7">
        <v>-9.9027575140787194E-2</v>
      </c>
      <c r="Z148" s="7">
        <v>0.48534676039523605</v>
      </c>
      <c r="AA148" s="11">
        <v>2.0409886551032068</v>
      </c>
      <c r="AB148" s="20">
        <f t="shared" si="2"/>
        <v>100.00000166666666</v>
      </c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</row>
    <row r="149" spans="1:39" ht="15" customHeight="1" x14ac:dyDescent="0.2">
      <c r="A149" s="3" t="s">
        <v>33</v>
      </c>
      <c r="B149" s="1" t="s">
        <v>43</v>
      </c>
      <c r="C149" s="26"/>
      <c r="D149" s="7">
        <v>95.990300000000005</v>
      </c>
      <c r="E149" s="7">
        <v>96.473140000000001</v>
      </c>
      <c r="F149" s="117">
        <v>97.361559999999997</v>
      </c>
      <c r="G149" s="7">
        <v>97.680400000000006</v>
      </c>
      <c r="H149" s="113">
        <v>101.5639</v>
      </c>
      <c r="I149" s="113">
        <v>102.1742</v>
      </c>
      <c r="J149" s="113">
        <v>101.7162</v>
      </c>
      <c r="K149" s="113">
        <v>101.8122</v>
      </c>
      <c r="L149" s="7">
        <v>100.5573</v>
      </c>
      <c r="M149" s="7">
        <v>101.32689999999999</v>
      </c>
      <c r="N149" s="7">
        <v>101.8134</v>
      </c>
      <c r="O149" s="7">
        <v>101.53060000000001</v>
      </c>
      <c r="P149" s="10"/>
      <c r="Q149" s="7">
        <v>0.50300915821702397</v>
      </c>
      <c r="R149" s="7">
        <v>0.92089881183508326</v>
      </c>
      <c r="S149" s="7">
        <v>0.32748037315754663</v>
      </c>
      <c r="T149" s="7">
        <v>3.9757208201440597</v>
      </c>
      <c r="U149" s="7">
        <v>0.60090248602111096</v>
      </c>
      <c r="V149" s="7">
        <v>-0.44825406022263781</v>
      </c>
      <c r="W149" s="7">
        <v>9.4380246214470886E-2</v>
      </c>
      <c r="X149" s="7">
        <v>-1.232563484533294</v>
      </c>
      <c r="Y149" s="7">
        <v>0.76533478921967568</v>
      </c>
      <c r="Z149" s="7">
        <v>0.48012916609509088</v>
      </c>
      <c r="AA149" s="11">
        <v>-0.27776304494299831</v>
      </c>
      <c r="AB149" s="20">
        <f t="shared" si="2"/>
        <v>100.00000833333333</v>
      </c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</row>
    <row r="150" spans="1:39" ht="15" customHeight="1" x14ac:dyDescent="0.2">
      <c r="A150" s="3" t="s">
        <v>34</v>
      </c>
      <c r="B150" s="1" t="s">
        <v>308</v>
      </c>
      <c r="C150" s="26"/>
      <c r="D150" s="7">
        <v>96.012950000000004</v>
      </c>
      <c r="E150" s="7">
        <v>96.178399999999996</v>
      </c>
      <c r="F150" s="117">
        <v>96.545590000000004</v>
      </c>
      <c r="G150" s="7">
        <v>96.086690000000004</v>
      </c>
      <c r="H150" s="113">
        <v>97.680819999999997</v>
      </c>
      <c r="I150" s="113">
        <v>102.2341</v>
      </c>
      <c r="J150" s="113">
        <v>102.2341</v>
      </c>
      <c r="K150" s="113">
        <v>102.5989</v>
      </c>
      <c r="L150" s="7">
        <v>102.56319999999999</v>
      </c>
      <c r="M150" s="7">
        <v>102.5852</v>
      </c>
      <c r="N150" s="7">
        <v>102.6127</v>
      </c>
      <c r="O150" s="7">
        <v>102.6674</v>
      </c>
      <c r="P150" s="10"/>
      <c r="Q150" s="7">
        <v>0.17232050468191298</v>
      </c>
      <c r="R150" s="7">
        <v>0.38178010863146811</v>
      </c>
      <c r="S150" s="7">
        <v>-0.47531948377963179</v>
      </c>
      <c r="T150" s="7">
        <v>1.6590539230771635</v>
      </c>
      <c r="U150" s="7">
        <v>4.6613859302163929</v>
      </c>
      <c r="V150" s="7">
        <v>0</v>
      </c>
      <c r="W150" s="7">
        <v>0.3568281033432118</v>
      </c>
      <c r="X150" s="7">
        <v>-3.4795694690689292E-2</v>
      </c>
      <c r="Y150" s="7">
        <v>2.1450188761666537E-2</v>
      </c>
      <c r="Z150" s="7">
        <v>2.6806985803023646E-2</v>
      </c>
      <c r="AA150" s="11">
        <v>5.3307241696200235E-2</v>
      </c>
      <c r="AB150" s="20">
        <f t="shared" si="2"/>
        <v>100.00000416666666</v>
      </c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</row>
    <row r="151" spans="1:39" ht="15" customHeight="1" x14ac:dyDescent="0.2">
      <c r="A151" s="3"/>
      <c r="B151" s="1" t="s">
        <v>309</v>
      </c>
      <c r="C151" s="26"/>
      <c r="D151" s="7">
        <v>99.939980000000006</v>
      </c>
      <c r="E151" s="7">
        <v>99.033640000000005</v>
      </c>
      <c r="F151" s="117">
        <v>100.0669</v>
      </c>
      <c r="G151" s="7">
        <v>100.1814</v>
      </c>
      <c r="H151" s="113">
        <v>95.770529999999994</v>
      </c>
      <c r="I151" s="113">
        <v>100.4487</v>
      </c>
      <c r="J151" s="113">
        <v>101.3586</v>
      </c>
      <c r="K151" s="113">
        <v>101.02930000000001</v>
      </c>
      <c r="L151" s="7">
        <v>100.4986</v>
      </c>
      <c r="M151" s="7">
        <v>100.4986</v>
      </c>
      <c r="N151" s="7">
        <v>100.5869</v>
      </c>
      <c r="O151" s="7">
        <v>100.5869</v>
      </c>
      <c r="P151" s="10"/>
      <c r="Q151" s="7">
        <v>-0.90688431196404085</v>
      </c>
      <c r="R151" s="7">
        <v>1.043342444042245</v>
      </c>
      <c r="S151" s="7">
        <v>0.11442345071146652</v>
      </c>
      <c r="T151" s="7">
        <v>-4.4028831699297504</v>
      </c>
      <c r="U151" s="7">
        <v>4.8847698764954197</v>
      </c>
      <c r="V151" s="7">
        <v>0.90583551603952395</v>
      </c>
      <c r="W151" s="7">
        <v>-0.32488609747963104</v>
      </c>
      <c r="X151" s="7">
        <v>-0.5252931575295583</v>
      </c>
      <c r="Y151" s="7">
        <v>0</v>
      </c>
      <c r="Z151" s="7">
        <v>8.7861920464567492E-2</v>
      </c>
      <c r="AA151" s="11">
        <v>0</v>
      </c>
      <c r="AB151" s="20">
        <f t="shared" si="2"/>
        <v>100.00000416666667</v>
      </c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</row>
    <row r="152" spans="1:39" ht="15" customHeight="1" x14ac:dyDescent="0.2">
      <c r="A152" s="3"/>
      <c r="B152" s="1" t="s">
        <v>310</v>
      </c>
      <c r="C152" s="26"/>
      <c r="D152" s="7">
        <v>100</v>
      </c>
      <c r="E152" s="7">
        <v>100</v>
      </c>
      <c r="F152" s="117">
        <v>100</v>
      </c>
      <c r="G152" s="7">
        <v>100</v>
      </c>
      <c r="H152" s="113">
        <v>100</v>
      </c>
      <c r="I152" s="113">
        <v>100</v>
      </c>
      <c r="J152" s="113">
        <v>100</v>
      </c>
      <c r="K152" s="113">
        <v>100</v>
      </c>
      <c r="L152" s="7">
        <v>100</v>
      </c>
      <c r="M152" s="7">
        <v>100</v>
      </c>
      <c r="N152" s="7">
        <v>100</v>
      </c>
      <c r="O152" s="7">
        <v>100</v>
      </c>
      <c r="P152" s="10"/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11">
        <v>0</v>
      </c>
      <c r="AB152" s="20">
        <f t="shared" si="2"/>
        <v>100</v>
      </c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</row>
    <row r="153" spans="1:39" ht="15" customHeight="1" x14ac:dyDescent="0.2">
      <c r="A153" s="3"/>
      <c r="B153" s="1" t="s">
        <v>311</v>
      </c>
      <c r="C153" s="26"/>
      <c r="D153" s="7">
        <v>98.482309999999998</v>
      </c>
      <c r="E153" s="7">
        <v>98.979050000000001</v>
      </c>
      <c r="F153" s="117">
        <v>98.850200000000001</v>
      </c>
      <c r="G153" s="7">
        <v>98.432090000000002</v>
      </c>
      <c r="H153" s="113">
        <v>100.3524</v>
      </c>
      <c r="I153" s="113">
        <v>100.98180000000001</v>
      </c>
      <c r="J153" s="113">
        <v>100.9558</v>
      </c>
      <c r="K153" s="113">
        <v>100.6208</v>
      </c>
      <c r="L153" s="7">
        <v>101.4701</v>
      </c>
      <c r="M153" s="7">
        <v>100.3223</v>
      </c>
      <c r="N153" s="7">
        <v>100.43040000000001</v>
      </c>
      <c r="O153" s="7">
        <v>100.1229</v>
      </c>
      <c r="P153" s="10"/>
      <c r="Q153" s="7">
        <v>0.5043951548252702</v>
      </c>
      <c r="R153" s="7">
        <v>-0.13017906314518063</v>
      </c>
      <c r="S153" s="7">
        <v>-0.42297334755013</v>
      </c>
      <c r="T153" s="7">
        <v>1.9508983300059977</v>
      </c>
      <c r="U153" s="7">
        <v>0.62718978320399299</v>
      </c>
      <c r="V153" s="7">
        <v>-2.5747213854388076E-2</v>
      </c>
      <c r="W153" s="7">
        <v>-0.33182838430282735</v>
      </c>
      <c r="X153" s="7">
        <v>0.84406007505406377</v>
      </c>
      <c r="Y153" s="7">
        <v>-1.1311706601254987</v>
      </c>
      <c r="Z153" s="7">
        <v>0.1077527130059891</v>
      </c>
      <c r="AA153" s="11">
        <v>-0.30618219184629808</v>
      </c>
      <c r="AB153" s="20">
        <f t="shared" si="2"/>
        <v>100.00001250000001</v>
      </c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</row>
    <row r="154" spans="1:39" ht="15" customHeight="1" x14ac:dyDescent="0.2">
      <c r="A154" s="3"/>
      <c r="B154" s="1" t="s">
        <v>312</v>
      </c>
      <c r="C154" s="26"/>
      <c r="D154" s="7">
        <v>98.720780000000005</v>
      </c>
      <c r="E154" s="7">
        <v>99.556569999999994</v>
      </c>
      <c r="F154" s="117">
        <v>99.766400000000004</v>
      </c>
      <c r="G154" s="7">
        <v>99.507940000000005</v>
      </c>
      <c r="H154" s="113">
        <v>101.78619999999999</v>
      </c>
      <c r="I154" s="113">
        <v>98.737669999999994</v>
      </c>
      <c r="J154" s="113">
        <v>99.241159999999994</v>
      </c>
      <c r="K154" s="113">
        <v>99.448750000000004</v>
      </c>
      <c r="L154" s="7">
        <v>100.3436</v>
      </c>
      <c r="M154" s="7">
        <v>100.142</v>
      </c>
      <c r="N154" s="7">
        <v>101.29810000000001</v>
      </c>
      <c r="O154" s="7">
        <v>101.4508</v>
      </c>
      <c r="P154" s="10"/>
      <c r="Q154" s="7">
        <v>0.84662013407915615</v>
      </c>
      <c r="R154" s="7">
        <v>0.21076459343668716</v>
      </c>
      <c r="S154" s="7">
        <v>-0.25906517625172348</v>
      </c>
      <c r="T154" s="7">
        <v>2.2895258408524874</v>
      </c>
      <c r="U154" s="7">
        <v>-2.9950327254578712</v>
      </c>
      <c r="V154" s="7">
        <v>0.50992696100687751</v>
      </c>
      <c r="W154" s="7">
        <v>0.20917732118408369</v>
      </c>
      <c r="X154" s="7">
        <v>0.89981020374815279</v>
      </c>
      <c r="Y154" s="7">
        <v>-0.20090967435890195</v>
      </c>
      <c r="Z154" s="7">
        <v>1.1544606658544958</v>
      </c>
      <c r="AA154" s="11">
        <v>0.15074320248849271</v>
      </c>
      <c r="AB154" s="20">
        <f t="shared" si="2"/>
        <v>99.999997500000021</v>
      </c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</row>
    <row r="155" spans="1:39" s="48" customFormat="1" x14ac:dyDescent="0.2">
      <c r="A155" s="56" t="s">
        <v>36</v>
      </c>
      <c r="B155" s="48" t="s">
        <v>37</v>
      </c>
      <c r="C155" s="26"/>
      <c r="D155" s="119">
        <v>98.468609999999998</v>
      </c>
      <c r="E155" s="119">
        <v>98.647480000000002</v>
      </c>
      <c r="F155" s="120">
        <v>99.105159999999998</v>
      </c>
      <c r="G155" s="119">
        <v>99.599199999999996</v>
      </c>
      <c r="H155" s="112">
        <v>99.815849999999998</v>
      </c>
      <c r="I155" s="112">
        <v>100.0312</v>
      </c>
      <c r="J155" s="112">
        <v>99.977010000000007</v>
      </c>
      <c r="K155" s="112">
        <v>100.1737</v>
      </c>
      <c r="L155" s="119">
        <v>100.4696</v>
      </c>
      <c r="M155" s="119">
        <v>101.18470000000001</v>
      </c>
      <c r="N155" s="119">
        <v>101.16719999999999</v>
      </c>
      <c r="O155" s="119">
        <v>101.3603</v>
      </c>
      <c r="P155" s="21"/>
      <c r="Q155" s="20">
        <v>0.18165179746114363</v>
      </c>
      <c r="R155" s="20">
        <v>0.46395508531996593</v>
      </c>
      <c r="S155" s="20">
        <v>0.49850078441929591</v>
      </c>
      <c r="T155" s="20">
        <v>0.21752182748455948</v>
      </c>
      <c r="U155" s="20">
        <v>0.21574729865046569</v>
      </c>
      <c r="V155" s="20">
        <v>-5.4173097993417352E-2</v>
      </c>
      <c r="W155" s="20">
        <v>0.19673522942923538</v>
      </c>
      <c r="X155" s="20">
        <v>0.2953869129322399</v>
      </c>
      <c r="Y155" s="20">
        <v>0.71175758637439257</v>
      </c>
      <c r="Z155" s="20">
        <v>-1.7295104892352801E-2</v>
      </c>
      <c r="AA155" s="19">
        <v>0.19087214037751482</v>
      </c>
      <c r="AB155" s="20">
        <f t="shared" si="2"/>
        <v>100.00000083333335</v>
      </c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</row>
    <row r="156" spans="1:39" x14ac:dyDescent="0.2">
      <c r="A156" s="3" t="s">
        <v>38</v>
      </c>
      <c r="B156" s="1" t="s">
        <v>319</v>
      </c>
      <c r="C156" s="26"/>
      <c r="D156" s="7">
        <v>98.404139999999998</v>
      </c>
      <c r="E156" s="7">
        <v>98.74194</v>
      </c>
      <c r="F156" s="117">
        <v>99.552880000000002</v>
      </c>
      <c r="G156" s="7">
        <v>99.545760000000001</v>
      </c>
      <c r="H156" s="113">
        <v>99.788889999999995</v>
      </c>
      <c r="I156" s="113">
        <v>100.3481</v>
      </c>
      <c r="J156" s="113">
        <v>100.1026</v>
      </c>
      <c r="K156" s="113">
        <v>100.1999</v>
      </c>
      <c r="L156" s="7">
        <v>100.2932</v>
      </c>
      <c r="M156" s="7">
        <v>101.0972</v>
      </c>
      <c r="N156" s="7">
        <v>100.9657</v>
      </c>
      <c r="O156" s="7">
        <v>100.9597</v>
      </c>
      <c r="P156" s="10"/>
      <c r="Q156" s="7">
        <v>0.34327824012282554</v>
      </c>
      <c r="R156" s="7">
        <v>0.82127209572751181</v>
      </c>
      <c r="S156" s="7">
        <v>-7.1519779236928743E-3</v>
      </c>
      <c r="T156" s="7">
        <v>0.24423943320136754</v>
      </c>
      <c r="U156" s="7">
        <v>0.56039304575890903</v>
      </c>
      <c r="V156" s="7">
        <v>-0.2446483789927332</v>
      </c>
      <c r="W156" s="7">
        <v>9.7200272520398243E-2</v>
      </c>
      <c r="X156" s="7">
        <v>9.311386538309846E-2</v>
      </c>
      <c r="Y156" s="7">
        <v>0.80164956347987903</v>
      </c>
      <c r="Z156" s="7">
        <v>-0.13007284079084547</v>
      </c>
      <c r="AA156" s="11">
        <v>-5.9426121940423602E-3</v>
      </c>
      <c r="AB156" s="20">
        <f t="shared" si="2"/>
        <v>100.00000083333335</v>
      </c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</row>
    <row r="157" spans="1:39" x14ac:dyDescent="0.2">
      <c r="A157" s="3" t="s">
        <v>40</v>
      </c>
      <c r="B157" s="1" t="s">
        <v>315</v>
      </c>
      <c r="C157" s="26"/>
      <c r="D157" s="7">
        <v>98.589150000000004</v>
      </c>
      <c r="E157" s="7">
        <v>98.618380000000002</v>
      </c>
      <c r="F157" s="117">
        <v>98.852680000000007</v>
      </c>
      <c r="G157" s="7">
        <v>99.762360000000001</v>
      </c>
      <c r="H157" s="113">
        <v>99.84666</v>
      </c>
      <c r="I157" s="113">
        <v>99.868960000000001</v>
      </c>
      <c r="J157" s="113">
        <v>99.903080000000003</v>
      </c>
      <c r="K157" s="113">
        <v>99.909549999999996</v>
      </c>
      <c r="L157" s="7">
        <v>100.3678</v>
      </c>
      <c r="M157" s="7">
        <v>101.24469999999999</v>
      </c>
      <c r="N157" s="7">
        <v>101.33580000000001</v>
      </c>
      <c r="O157" s="7">
        <v>101.7009</v>
      </c>
      <c r="P157" s="10"/>
      <c r="Q157" s="7">
        <v>2.9648292940955789E-2</v>
      </c>
      <c r="R157" s="7">
        <v>0.23758248715909205</v>
      </c>
      <c r="S157" s="7">
        <v>0.92023807548767955</v>
      </c>
      <c r="T157" s="7">
        <v>8.4500807719463458E-2</v>
      </c>
      <c r="U157" s="7">
        <v>2.2334247334864599E-2</v>
      </c>
      <c r="V157" s="7">
        <v>3.4164769513972591E-2</v>
      </c>
      <c r="W157" s="7">
        <v>6.4762768074748973E-3</v>
      </c>
      <c r="X157" s="7">
        <v>0.45866486236801862</v>
      </c>
      <c r="Y157" s="7">
        <v>0.8736865807559715</v>
      </c>
      <c r="Z157" s="7">
        <v>8.9980018707163448E-2</v>
      </c>
      <c r="AA157" s="11">
        <v>0.36028728248062203</v>
      </c>
      <c r="AB157" s="20">
        <f t="shared" si="2"/>
        <v>100.00000166666666</v>
      </c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</row>
    <row r="158" spans="1:39" x14ac:dyDescent="0.2">
      <c r="A158" s="3" t="s">
        <v>41</v>
      </c>
      <c r="B158" s="1" t="s">
        <v>316</v>
      </c>
      <c r="C158" s="26"/>
      <c r="D158" s="7">
        <v>98.094170000000005</v>
      </c>
      <c r="E158" s="7">
        <v>98.343519999999998</v>
      </c>
      <c r="F158" s="117">
        <v>98.650099999999995</v>
      </c>
      <c r="G158" s="7">
        <v>99.209779999999995</v>
      </c>
      <c r="H158" s="113">
        <v>99.769970000000001</v>
      </c>
      <c r="I158" s="113">
        <v>99.740970000000004</v>
      </c>
      <c r="J158" s="113">
        <v>99.885499999999993</v>
      </c>
      <c r="K158" s="113">
        <v>100.8925</v>
      </c>
      <c r="L158" s="7">
        <v>101.2426</v>
      </c>
      <c r="M158" s="7">
        <v>101.3634</v>
      </c>
      <c r="N158" s="7">
        <v>101.3043</v>
      </c>
      <c r="O158" s="7">
        <v>101.50320000000001</v>
      </c>
      <c r="P158" s="10"/>
      <c r="Q158" s="7">
        <v>0.25419451533153564</v>
      </c>
      <c r="R158" s="7">
        <v>0.31174397662397763</v>
      </c>
      <c r="S158" s="7">
        <v>0.56733850244449846</v>
      </c>
      <c r="T158" s="7">
        <v>0.56465199297892377</v>
      </c>
      <c r="U158" s="7">
        <v>-2.9066862503813885E-2</v>
      </c>
      <c r="V158" s="7">
        <v>0.14490534832375196</v>
      </c>
      <c r="W158" s="7">
        <v>1.0081543367155443</v>
      </c>
      <c r="X158" s="7">
        <v>0.34700299824069941</v>
      </c>
      <c r="Y158" s="7">
        <v>0.11931736245414745</v>
      </c>
      <c r="Z158" s="7">
        <v>-5.8305068693434534E-2</v>
      </c>
      <c r="AA158" s="11">
        <v>0.19633914848630213</v>
      </c>
      <c r="AB158" s="20">
        <f t="shared" si="2"/>
        <v>100.00000083333333</v>
      </c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</row>
    <row r="159" spans="1:39" x14ac:dyDescent="0.2">
      <c r="A159" s="3" t="s">
        <v>42</v>
      </c>
      <c r="B159" s="1" t="s">
        <v>71</v>
      </c>
      <c r="C159" s="26"/>
      <c r="D159" s="7">
        <v>100</v>
      </c>
      <c r="E159" s="7">
        <v>100</v>
      </c>
      <c r="F159" s="117">
        <v>100</v>
      </c>
      <c r="G159" s="7">
        <v>100</v>
      </c>
      <c r="H159" s="113">
        <v>100</v>
      </c>
      <c r="I159" s="113">
        <v>100</v>
      </c>
      <c r="J159" s="113">
        <v>100</v>
      </c>
      <c r="K159" s="113">
        <v>100</v>
      </c>
      <c r="L159" s="7">
        <v>100</v>
      </c>
      <c r="M159" s="7">
        <v>100</v>
      </c>
      <c r="N159" s="7">
        <v>100</v>
      </c>
      <c r="O159" s="7">
        <v>100</v>
      </c>
      <c r="P159" s="10"/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11">
        <v>0</v>
      </c>
      <c r="AB159" s="20">
        <f t="shared" si="2"/>
        <v>100</v>
      </c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</row>
    <row r="160" spans="1:39" s="48" customFormat="1" x14ac:dyDescent="0.2">
      <c r="A160" s="121" t="s">
        <v>44</v>
      </c>
      <c r="B160" s="48" t="s">
        <v>48</v>
      </c>
      <c r="C160" s="26"/>
      <c r="D160" s="119">
        <v>97.807220000000001</v>
      </c>
      <c r="E160" s="119">
        <v>98.293750000000003</v>
      </c>
      <c r="F160" s="120">
        <v>99.291560000000004</v>
      </c>
      <c r="G160" s="119">
        <v>99.464219999999997</v>
      </c>
      <c r="H160" s="112">
        <v>98.297389999999993</v>
      </c>
      <c r="I160" s="112">
        <v>101.3361</v>
      </c>
      <c r="J160" s="112">
        <v>100.7184</v>
      </c>
      <c r="K160" s="112">
        <v>99.756649999999993</v>
      </c>
      <c r="L160" s="119">
        <v>100.6294</v>
      </c>
      <c r="M160" s="119">
        <v>101.0329</v>
      </c>
      <c r="N160" s="119">
        <v>101.4653</v>
      </c>
      <c r="O160" s="119">
        <v>101.7657</v>
      </c>
      <c r="P160" s="21"/>
      <c r="Q160" s="20">
        <v>0.4974377147208579</v>
      </c>
      <c r="R160" s="20">
        <v>1.0151306670057874</v>
      </c>
      <c r="S160" s="20">
        <v>0.17389191991745659</v>
      </c>
      <c r="T160" s="20">
        <v>-1.173115317246749</v>
      </c>
      <c r="U160" s="20">
        <v>3.091343523973535</v>
      </c>
      <c r="V160" s="20">
        <v>-0.60955572594563956</v>
      </c>
      <c r="W160" s="20">
        <v>-0.95489006973900425</v>
      </c>
      <c r="X160" s="20">
        <v>0.87487901809053392</v>
      </c>
      <c r="Y160" s="20">
        <v>0.40097625544820298</v>
      </c>
      <c r="Z160" s="20">
        <v>0.42797940076945362</v>
      </c>
      <c r="AA160" s="19">
        <v>0.29606180635152729</v>
      </c>
      <c r="AB160" s="20">
        <f t="shared" si="2"/>
        <v>99.988215833333342</v>
      </c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</row>
    <row r="161" spans="1:39" s="48" customFormat="1" x14ac:dyDescent="0.2">
      <c r="A161" s="121" t="s">
        <v>46</v>
      </c>
      <c r="B161" s="48" t="s">
        <v>81</v>
      </c>
      <c r="C161" s="26"/>
      <c r="D161" s="119">
        <v>97.243309999999994</v>
      </c>
      <c r="E161" s="119">
        <v>97.748559999999998</v>
      </c>
      <c r="F161" s="120">
        <v>98.64367</v>
      </c>
      <c r="G161" s="119">
        <v>98.706310000000002</v>
      </c>
      <c r="H161" s="112">
        <v>99.104159999999993</v>
      </c>
      <c r="I161" s="112">
        <v>101.8642</v>
      </c>
      <c r="J161" s="112">
        <v>101.9962</v>
      </c>
      <c r="K161" s="112">
        <v>100.6439</v>
      </c>
      <c r="L161" s="119">
        <v>100.74639999999999</v>
      </c>
      <c r="M161" s="119">
        <v>100.3964</v>
      </c>
      <c r="N161" s="119">
        <v>101.26300000000001</v>
      </c>
      <c r="O161" s="119">
        <v>101.5076</v>
      </c>
      <c r="P161" s="21"/>
      <c r="Q161" s="20">
        <v>0.51957301741374684</v>
      </c>
      <c r="R161" s="20">
        <v>0.9157270449815349</v>
      </c>
      <c r="S161" s="20">
        <v>6.3501287006050983E-2</v>
      </c>
      <c r="T161" s="20">
        <v>0.40306440388663217</v>
      </c>
      <c r="U161" s="20">
        <v>2.7849890458685125</v>
      </c>
      <c r="V161" s="20">
        <v>0.12958428967194069</v>
      </c>
      <c r="W161" s="20">
        <v>-1.32583370753028</v>
      </c>
      <c r="X161" s="20">
        <v>0.10184422503499173</v>
      </c>
      <c r="Y161" s="20">
        <v>-0.34740695449166853</v>
      </c>
      <c r="Z161" s="20">
        <v>0.86317836097709222</v>
      </c>
      <c r="AA161" s="19">
        <v>0.2415492331848664</v>
      </c>
      <c r="AB161" s="20">
        <f t="shared" si="2"/>
        <v>99.988642499999983</v>
      </c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</row>
    <row r="162" spans="1:39" s="48" customFormat="1" ht="20.25" customHeight="1" x14ac:dyDescent="0.2">
      <c r="B162" s="22" t="s">
        <v>85</v>
      </c>
      <c r="C162" s="39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133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134"/>
      <c r="AB162" s="20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</row>
    <row r="163" spans="1:39" s="48" customFormat="1" x14ac:dyDescent="0.2">
      <c r="A163" s="56" t="s">
        <v>14</v>
      </c>
      <c r="B163" s="48" t="s">
        <v>15</v>
      </c>
      <c r="C163" s="26"/>
      <c r="D163" s="119">
        <v>97.860280000000003</v>
      </c>
      <c r="E163" s="119">
        <v>99.426599999999993</v>
      </c>
      <c r="F163" s="120">
        <v>98.937579999999997</v>
      </c>
      <c r="G163" s="119">
        <v>98.375609999999995</v>
      </c>
      <c r="H163" s="112">
        <v>99.689210000000003</v>
      </c>
      <c r="I163" s="112">
        <v>100.61969999999999</v>
      </c>
      <c r="J163" s="112">
        <v>99.378919999999994</v>
      </c>
      <c r="K163" s="112">
        <v>99.962739999999997</v>
      </c>
      <c r="L163" s="119">
        <v>101.1866</v>
      </c>
      <c r="M163" s="119">
        <v>101.6079</v>
      </c>
      <c r="N163" s="119">
        <v>101.4864</v>
      </c>
      <c r="O163" s="119">
        <v>101.46850000000001</v>
      </c>
      <c r="P163" s="21"/>
      <c r="Q163" s="20">
        <v>1.6005676664730475</v>
      </c>
      <c r="R163" s="20">
        <v>-0.49184021177431042</v>
      </c>
      <c r="S163" s="20">
        <v>-0.56800459441195372</v>
      </c>
      <c r="T163" s="20">
        <v>1.335290322469165</v>
      </c>
      <c r="U163" s="20">
        <v>0.93339088553314031</v>
      </c>
      <c r="V163" s="20">
        <v>-1.2331382423123911</v>
      </c>
      <c r="W163" s="20">
        <v>0.58746865029324413</v>
      </c>
      <c r="X163" s="20">
        <v>1.2243161802087477</v>
      </c>
      <c r="Y163" s="20">
        <v>0.41635947842896415</v>
      </c>
      <c r="Z163" s="20">
        <v>-0.11957731633071593</v>
      </c>
      <c r="AA163" s="19">
        <v>-1.7637831275912202E-2</v>
      </c>
      <c r="AB163" s="20">
        <f t="shared" si="2"/>
        <v>100.00000333333332</v>
      </c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</row>
    <row r="164" spans="1:39" x14ac:dyDescent="0.2">
      <c r="A164" s="3" t="s">
        <v>16</v>
      </c>
      <c r="B164" s="1" t="s">
        <v>83</v>
      </c>
      <c r="C164" s="14"/>
      <c r="D164" s="7">
        <v>97.860280000000003</v>
      </c>
      <c r="E164" s="7">
        <v>99.426599999999993</v>
      </c>
      <c r="F164" s="117">
        <v>98.937579999999997</v>
      </c>
      <c r="G164" s="7">
        <v>98.375609999999995</v>
      </c>
      <c r="H164" s="113">
        <v>99.689210000000003</v>
      </c>
      <c r="I164" s="113">
        <v>100.61969999999999</v>
      </c>
      <c r="J164" s="113">
        <v>99.378919999999994</v>
      </c>
      <c r="K164" s="113">
        <v>99.962739999999997</v>
      </c>
      <c r="L164" s="7">
        <v>101.1866</v>
      </c>
      <c r="M164" s="7">
        <v>101.6079</v>
      </c>
      <c r="N164" s="7">
        <v>101.4864</v>
      </c>
      <c r="O164" s="7">
        <v>101.46850000000001</v>
      </c>
      <c r="P164" s="10"/>
      <c r="Q164" s="7">
        <v>1.6005676664730475</v>
      </c>
      <c r="R164" s="7">
        <v>-0.49184021177431042</v>
      </c>
      <c r="S164" s="7">
        <v>-0.56800459441195372</v>
      </c>
      <c r="T164" s="7">
        <v>1.335290322469165</v>
      </c>
      <c r="U164" s="7">
        <v>0.93339088553314031</v>
      </c>
      <c r="V164" s="7">
        <v>-1.2331382423123911</v>
      </c>
      <c r="W164" s="7">
        <v>0.58746865029324413</v>
      </c>
      <c r="X164" s="7">
        <v>1.2243161802087477</v>
      </c>
      <c r="Y164" s="7">
        <v>0.41635947842896415</v>
      </c>
      <c r="Z164" s="7">
        <v>-0.11957731633071593</v>
      </c>
      <c r="AA164" s="11">
        <v>-1.7637831275912202E-2</v>
      </c>
      <c r="AB164" s="20">
        <f t="shared" si="2"/>
        <v>100.00000333333332</v>
      </c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</row>
    <row r="165" spans="1:39" s="48" customFormat="1" x14ac:dyDescent="0.2">
      <c r="A165" s="56" t="s">
        <v>20</v>
      </c>
      <c r="B165" s="48" t="s">
        <v>21</v>
      </c>
      <c r="C165" s="26"/>
      <c r="D165" s="119">
        <v>99.076340000000002</v>
      </c>
      <c r="E165" s="119">
        <v>99.209680000000006</v>
      </c>
      <c r="F165" s="120">
        <v>99.275180000000006</v>
      </c>
      <c r="G165" s="119">
        <v>99.314970000000002</v>
      </c>
      <c r="H165" s="112">
        <v>100.114</v>
      </c>
      <c r="I165" s="112">
        <v>100.19459999999999</v>
      </c>
      <c r="J165" s="112">
        <v>100.5822</v>
      </c>
      <c r="K165" s="112">
        <v>100.42449999999999</v>
      </c>
      <c r="L165" s="119">
        <v>100.2655</v>
      </c>
      <c r="M165" s="119">
        <v>100.28570000000001</v>
      </c>
      <c r="N165" s="119">
        <v>100.4864</v>
      </c>
      <c r="O165" s="119">
        <v>100.7709</v>
      </c>
      <c r="P165" s="21"/>
      <c r="Q165" s="20">
        <v>0.13458309017067446</v>
      </c>
      <c r="R165" s="20">
        <v>6.6021783358236927E-2</v>
      </c>
      <c r="S165" s="20">
        <v>4.0080511563913998E-2</v>
      </c>
      <c r="T165" s="20">
        <v>0.80454134960721624</v>
      </c>
      <c r="U165" s="20">
        <v>8.050822062847332E-2</v>
      </c>
      <c r="V165" s="20">
        <v>0.38684719535783979</v>
      </c>
      <c r="W165" s="20">
        <v>-0.15678718500888378</v>
      </c>
      <c r="X165" s="20">
        <v>-0.15832789807267331</v>
      </c>
      <c r="Y165" s="20">
        <v>2.0146511013262446E-2</v>
      </c>
      <c r="Z165" s="20">
        <v>0.20012823363649815</v>
      </c>
      <c r="AA165" s="19">
        <v>0.28312289026176096</v>
      </c>
      <c r="AB165" s="20">
        <f t="shared" si="2"/>
        <v>99.999997500000006</v>
      </c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</row>
    <row r="166" spans="1:39" s="48" customFormat="1" x14ac:dyDescent="0.2">
      <c r="A166" s="56" t="s">
        <v>22</v>
      </c>
      <c r="B166" s="48" t="s">
        <v>23</v>
      </c>
      <c r="C166" s="26"/>
      <c r="D166" s="119">
        <v>97.987849999999995</v>
      </c>
      <c r="E166" s="119">
        <v>98.039519999999996</v>
      </c>
      <c r="F166" s="120">
        <v>98.294240000000002</v>
      </c>
      <c r="G166" s="119">
        <v>98.425259999999994</v>
      </c>
      <c r="H166" s="112">
        <v>100.89449999999999</v>
      </c>
      <c r="I166" s="112">
        <v>101.19450000000001</v>
      </c>
      <c r="J166" s="112">
        <v>101.9355</v>
      </c>
      <c r="K166" s="112">
        <v>101.50879999999999</v>
      </c>
      <c r="L166" s="119">
        <v>100.53660000000001</v>
      </c>
      <c r="M166" s="119">
        <v>100.0839</v>
      </c>
      <c r="N166" s="119">
        <v>100.5226</v>
      </c>
      <c r="O166" s="119">
        <v>100.57689999999999</v>
      </c>
      <c r="P166" s="21"/>
      <c r="Q166" s="20">
        <v>5.2731027367169947E-2</v>
      </c>
      <c r="R166" s="20">
        <v>0.25981359353861183</v>
      </c>
      <c r="S166" s="20">
        <v>0.13329367010721316</v>
      </c>
      <c r="T166" s="20">
        <v>2.508746230388418</v>
      </c>
      <c r="U166" s="20">
        <v>0.29734029109615628</v>
      </c>
      <c r="V166" s="20">
        <v>0.73225323510665075</v>
      </c>
      <c r="W166" s="20">
        <v>-0.41859803503196724</v>
      </c>
      <c r="X166" s="20">
        <v>-0.95774947590749437</v>
      </c>
      <c r="Y166" s="20">
        <v>-0.45028377725127683</v>
      </c>
      <c r="Z166" s="20">
        <v>0.43833223925126535</v>
      </c>
      <c r="AA166" s="19">
        <v>5.4017703481602938E-2</v>
      </c>
      <c r="AB166" s="20">
        <f t="shared" si="2"/>
        <v>100.00001416666665</v>
      </c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</row>
    <row r="167" spans="1:39" ht="15" customHeight="1" x14ac:dyDescent="0.2">
      <c r="A167" s="3" t="s">
        <v>24</v>
      </c>
      <c r="B167" s="1" t="s">
        <v>304</v>
      </c>
      <c r="C167" s="26"/>
      <c r="D167" s="7">
        <v>98.615650000000002</v>
      </c>
      <c r="E167" s="7">
        <v>98.517150000000001</v>
      </c>
      <c r="F167" s="117">
        <v>98.759929999999997</v>
      </c>
      <c r="G167" s="7">
        <v>99.291120000000006</v>
      </c>
      <c r="H167" s="113">
        <v>102.1367</v>
      </c>
      <c r="I167" s="113">
        <v>101.1789</v>
      </c>
      <c r="J167" s="113">
        <v>102.5762</v>
      </c>
      <c r="K167" s="113">
        <v>101.6627</v>
      </c>
      <c r="L167" s="7">
        <v>99.798000000000002</v>
      </c>
      <c r="M167" s="7">
        <v>98.923209999999997</v>
      </c>
      <c r="N167" s="7">
        <v>99.187129999999996</v>
      </c>
      <c r="O167" s="7">
        <v>99.353319999999997</v>
      </c>
      <c r="P167" s="10"/>
      <c r="Q167" s="7">
        <v>-9.9882726524645291E-2</v>
      </c>
      <c r="R167" s="7">
        <v>0.24643425028027729</v>
      </c>
      <c r="S167" s="7">
        <v>0.53785983849928753</v>
      </c>
      <c r="T167" s="7">
        <v>2.8658957618767902</v>
      </c>
      <c r="U167" s="7">
        <v>-0.93776282178688553</v>
      </c>
      <c r="V167" s="7">
        <v>1.3810191650630728</v>
      </c>
      <c r="W167" s="7">
        <v>-0.89055745874773973</v>
      </c>
      <c r="X167" s="7">
        <v>-1.8342027115156287</v>
      </c>
      <c r="Y167" s="7">
        <v>-0.87656065251809101</v>
      </c>
      <c r="Z167" s="7">
        <v>0.26679279817142898</v>
      </c>
      <c r="AA167" s="11">
        <v>0.16755197977802189</v>
      </c>
      <c r="AB167" s="20">
        <f t="shared" si="2"/>
        <v>100.00000083333333</v>
      </c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</row>
    <row r="168" spans="1:39" ht="15" customHeight="1" x14ac:dyDescent="0.2">
      <c r="A168" s="3" t="s">
        <v>26</v>
      </c>
      <c r="B168" s="1" t="s">
        <v>305</v>
      </c>
      <c r="C168" s="26"/>
      <c r="D168" s="7">
        <v>94.487920000000003</v>
      </c>
      <c r="E168" s="7">
        <v>94.167079999999999</v>
      </c>
      <c r="F168" s="117">
        <v>94.387079999999997</v>
      </c>
      <c r="G168" s="7">
        <v>92.293700000000001</v>
      </c>
      <c r="H168" s="113">
        <v>97.215170000000001</v>
      </c>
      <c r="I168" s="113">
        <v>103.4516</v>
      </c>
      <c r="J168" s="113">
        <v>104.9111</v>
      </c>
      <c r="K168" s="113">
        <v>104.9068</v>
      </c>
      <c r="L168" s="7">
        <v>103.9881</v>
      </c>
      <c r="M168" s="7">
        <v>102.8493</v>
      </c>
      <c r="N168" s="7">
        <v>104.0202</v>
      </c>
      <c r="O168" s="7">
        <v>103.3219</v>
      </c>
      <c r="P168" s="10"/>
      <c r="Q168" s="7">
        <v>-0.33955663327122027</v>
      </c>
      <c r="R168" s="7">
        <v>0.23362729310497771</v>
      </c>
      <c r="S168" s="7">
        <v>-2.2178671063878617</v>
      </c>
      <c r="T168" s="7">
        <v>5.3324008030884009</v>
      </c>
      <c r="U168" s="7">
        <v>6.4150790457908977</v>
      </c>
      <c r="V168" s="7">
        <v>1.4108046661433999</v>
      </c>
      <c r="W168" s="7">
        <v>-4.0987083349623022E-3</v>
      </c>
      <c r="X168" s="7">
        <v>-0.87572969531050526</v>
      </c>
      <c r="Y168" s="7">
        <v>-1.095125307607316</v>
      </c>
      <c r="Z168" s="7">
        <v>1.1384618077128412</v>
      </c>
      <c r="AA168" s="11">
        <v>-0.67131191826203296</v>
      </c>
      <c r="AB168" s="20">
        <f t="shared" si="2"/>
        <v>99.99999583333333</v>
      </c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</row>
    <row r="169" spans="1:39" ht="15" customHeight="1" x14ac:dyDescent="0.2">
      <c r="A169" s="3" t="s">
        <v>27</v>
      </c>
      <c r="B169" s="1" t="s">
        <v>306</v>
      </c>
      <c r="C169" s="26"/>
      <c r="D169" s="7">
        <v>98.231669999999994</v>
      </c>
      <c r="E169" s="7">
        <v>98.374639999999999</v>
      </c>
      <c r="F169" s="117">
        <v>98.256150000000005</v>
      </c>
      <c r="G169" s="7">
        <v>99.726140000000001</v>
      </c>
      <c r="H169" s="113">
        <v>99.234440000000006</v>
      </c>
      <c r="I169" s="113">
        <v>98.774780000000007</v>
      </c>
      <c r="J169" s="113">
        <v>99.957920000000001</v>
      </c>
      <c r="K169" s="113">
        <v>100.21550000000001</v>
      </c>
      <c r="L169" s="7">
        <v>100.7398</v>
      </c>
      <c r="M169" s="7">
        <v>101.592</v>
      </c>
      <c r="N169" s="7">
        <v>102.4442</v>
      </c>
      <c r="O169" s="7">
        <v>102.45269999999999</v>
      </c>
      <c r="P169" s="10"/>
      <c r="Q169" s="7">
        <v>0.14554369278258772</v>
      </c>
      <c r="R169" s="7">
        <v>-0.12044770888106346</v>
      </c>
      <c r="S169" s="7">
        <v>1.4960793802728845</v>
      </c>
      <c r="T169" s="7">
        <v>-0.49305026746246716</v>
      </c>
      <c r="U169" s="7">
        <v>-0.46320612077822931</v>
      </c>
      <c r="V169" s="7">
        <v>1.1978158797215184</v>
      </c>
      <c r="W169" s="7">
        <v>0.25768843529357588</v>
      </c>
      <c r="X169" s="7">
        <v>0.5231725631264591</v>
      </c>
      <c r="Y169" s="7">
        <v>0.8459417231322639</v>
      </c>
      <c r="Z169" s="7">
        <v>0.83884557839199581</v>
      </c>
      <c r="AA169" s="11">
        <v>8.2971998414726796E-3</v>
      </c>
      <c r="AB169" s="20">
        <f t="shared" si="2"/>
        <v>99.999995000000013</v>
      </c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</row>
    <row r="170" spans="1:39" ht="15" customHeight="1" x14ac:dyDescent="0.2">
      <c r="A170" s="3" t="s">
        <v>29</v>
      </c>
      <c r="B170" s="1" t="s">
        <v>307</v>
      </c>
      <c r="C170" s="26"/>
      <c r="D170" s="7">
        <v>98.434100000000001</v>
      </c>
      <c r="E170" s="7">
        <v>97.749629999999996</v>
      </c>
      <c r="F170" s="117">
        <v>97.615780000000001</v>
      </c>
      <c r="G170" s="7">
        <v>96.848429999999993</v>
      </c>
      <c r="H170" s="113">
        <v>98.105369999999994</v>
      </c>
      <c r="I170" s="113">
        <v>100.5441</v>
      </c>
      <c r="J170" s="113">
        <v>101.0442</v>
      </c>
      <c r="K170" s="113">
        <v>101.0916</v>
      </c>
      <c r="L170" s="7">
        <v>101.6936</v>
      </c>
      <c r="M170" s="7">
        <v>101.8682</v>
      </c>
      <c r="N170" s="7">
        <v>102.0235</v>
      </c>
      <c r="O170" s="7">
        <v>102.9815</v>
      </c>
      <c r="P170" s="10"/>
      <c r="Q170" s="7">
        <v>-0.69535862064061593</v>
      </c>
      <c r="R170" s="7">
        <v>-0.13693146459991243</v>
      </c>
      <c r="S170" s="7">
        <v>-0.78609216665584958</v>
      </c>
      <c r="T170" s="7">
        <v>1.2978424121072485</v>
      </c>
      <c r="U170" s="7">
        <v>2.4858272284177785</v>
      </c>
      <c r="V170" s="7">
        <v>0.49739368098178144</v>
      </c>
      <c r="W170" s="7">
        <v>4.6910164066810478E-2</v>
      </c>
      <c r="X170" s="7">
        <v>0.59549952716150878</v>
      </c>
      <c r="Y170" s="7">
        <v>0.17169222055271727</v>
      </c>
      <c r="Z170" s="7">
        <v>0.15245189372149198</v>
      </c>
      <c r="AA170" s="11">
        <v>0.93899934818938624</v>
      </c>
      <c r="AB170" s="20">
        <f t="shared" si="2"/>
        <v>100.00000083333333</v>
      </c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</row>
    <row r="171" spans="1:39" ht="15" customHeight="1" x14ac:dyDescent="0.2">
      <c r="A171" s="3" t="s">
        <v>31</v>
      </c>
      <c r="B171" s="1" t="s">
        <v>32</v>
      </c>
      <c r="C171" s="26"/>
      <c r="D171" s="7">
        <v>98.613110000000006</v>
      </c>
      <c r="E171" s="7">
        <v>99.029560000000004</v>
      </c>
      <c r="F171" s="117">
        <v>99.656689999999998</v>
      </c>
      <c r="G171" s="7">
        <v>99.799530000000004</v>
      </c>
      <c r="H171" s="113">
        <v>100.0198</v>
      </c>
      <c r="I171" s="113">
        <v>100.0562</v>
      </c>
      <c r="J171" s="113">
        <v>100.0562</v>
      </c>
      <c r="K171" s="113">
        <v>100.0562</v>
      </c>
      <c r="L171" s="7">
        <v>100.0432</v>
      </c>
      <c r="M171" s="7">
        <v>100.1121</v>
      </c>
      <c r="N171" s="7">
        <v>100.7153</v>
      </c>
      <c r="O171" s="7">
        <v>101.84220000000001</v>
      </c>
      <c r="P171" s="10"/>
      <c r="Q171" s="7">
        <v>0.42230693261778018</v>
      </c>
      <c r="R171" s="7">
        <v>0.63327555933803392</v>
      </c>
      <c r="S171" s="7">
        <v>0.14333207334099371</v>
      </c>
      <c r="T171" s="7">
        <v>0.22071246227311822</v>
      </c>
      <c r="U171" s="7">
        <v>3.6392794226743533E-2</v>
      </c>
      <c r="V171" s="7">
        <v>0</v>
      </c>
      <c r="W171" s="7">
        <v>0</v>
      </c>
      <c r="X171" s="7">
        <v>-1.2992698103670965E-2</v>
      </c>
      <c r="Y171" s="7">
        <v>6.8870248052840477E-2</v>
      </c>
      <c r="Z171" s="7">
        <v>0.60252456995707926</v>
      </c>
      <c r="AA171" s="11">
        <v>1.1188965330987508</v>
      </c>
      <c r="AB171" s="20">
        <f t="shared" si="2"/>
        <v>100.0000075</v>
      </c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</row>
    <row r="172" spans="1:39" ht="15" customHeight="1" x14ac:dyDescent="0.2">
      <c r="A172" s="3" t="s">
        <v>33</v>
      </c>
      <c r="B172" s="1" t="s">
        <v>43</v>
      </c>
      <c r="C172" s="26"/>
      <c r="D172" s="7">
        <v>96.627330000000001</v>
      </c>
      <c r="E172" s="7">
        <v>96.928430000000006</v>
      </c>
      <c r="F172" s="117">
        <v>97.596209999999999</v>
      </c>
      <c r="G172" s="7">
        <v>97.533429999999996</v>
      </c>
      <c r="H172" s="113">
        <v>101.7593</v>
      </c>
      <c r="I172" s="113">
        <v>102.5667</v>
      </c>
      <c r="J172" s="113">
        <v>101.3022</v>
      </c>
      <c r="K172" s="113">
        <v>101.4136</v>
      </c>
      <c r="L172" s="7">
        <v>100.4213</v>
      </c>
      <c r="M172" s="7">
        <v>101.0932</v>
      </c>
      <c r="N172" s="7">
        <v>101.498</v>
      </c>
      <c r="O172" s="7">
        <v>101.2603</v>
      </c>
      <c r="P172" s="10"/>
      <c r="Q172" s="7">
        <v>0.31160956222220487</v>
      </c>
      <c r="R172" s="7">
        <v>0.68894131474118936</v>
      </c>
      <c r="S172" s="7">
        <v>-6.4326268407352713E-2</v>
      </c>
      <c r="T172" s="7">
        <v>4.3327400666622724</v>
      </c>
      <c r="U172" s="7">
        <v>0.79344099261689227</v>
      </c>
      <c r="V172" s="7">
        <v>-1.23285627791476</v>
      </c>
      <c r="W172" s="7">
        <v>0.10996799674637202</v>
      </c>
      <c r="X172" s="7">
        <v>-0.97846837110604512</v>
      </c>
      <c r="Y172" s="7">
        <v>0.66908116106841253</v>
      </c>
      <c r="Z172" s="7">
        <v>0.400422580351605</v>
      </c>
      <c r="AA172" s="11">
        <v>-0.23419180673511183</v>
      </c>
      <c r="AB172" s="20">
        <f t="shared" si="2"/>
        <v>99.999999999999986</v>
      </c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</row>
    <row r="173" spans="1:39" ht="15" customHeight="1" x14ac:dyDescent="0.2">
      <c r="A173" s="3" t="s">
        <v>34</v>
      </c>
      <c r="B173" s="1" t="s">
        <v>308</v>
      </c>
      <c r="C173" s="26"/>
      <c r="D173" s="7">
        <v>94.57884</v>
      </c>
      <c r="E173" s="7">
        <v>95.24606</v>
      </c>
      <c r="F173" s="117">
        <v>95.878159999999994</v>
      </c>
      <c r="G173" s="7">
        <v>94.024479999999997</v>
      </c>
      <c r="H173" s="113">
        <v>96.519750000000002</v>
      </c>
      <c r="I173" s="113">
        <v>103.4796</v>
      </c>
      <c r="J173" s="113">
        <v>103.4796</v>
      </c>
      <c r="K173" s="113">
        <v>103.5029</v>
      </c>
      <c r="L173" s="7">
        <v>103.3588</v>
      </c>
      <c r="M173" s="7">
        <v>103.36020000000001</v>
      </c>
      <c r="N173" s="7">
        <v>103.36150000000001</v>
      </c>
      <c r="O173" s="7">
        <v>103.2099</v>
      </c>
      <c r="P173" s="10"/>
      <c r="Q173" s="7">
        <v>0.70546435122274753</v>
      </c>
      <c r="R173" s="7">
        <v>0.66364949899239312</v>
      </c>
      <c r="S173" s="7">
        <v>-1.9333704359783261</v>
      </c>
      <c r="T173" s="7">
        <v>2.6538514225231609</v>
      </c>
      <c r="U173" s="7">
        <v>7.2108040064339196</v>
      </c>
      <c r="V173" s="7">
        <v>0</v>
      </c>
      <c r="W173" s="7">
        <v>2.2516515332482809E-2</v>
      </c>
      <c r="X173" s="7">
        <v>-0.13922315220152726</v>
      </c>
      <c r="Y173" s="7">
        <v>1.3545048897663698E-3</v>
      </c>
      <c r="Z173" s="7">
        <v>1.2577375043784E-3</v>
      </c>
      <c r="AA173" s="11">
        <v>-0.14666969809842342</v>
      </c>
      <c r="AB173" s="20">
        <f t="shared" si="2"/>
        <v>99.999982499999987</v>
      </c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</row>
    <row r="174" spans="1:39" ht="15" customHeight="1" x14ac:dyDescent="0.2">
      <c r="A174" s="3"/>
      <c r="B174" s="1" t="s">
        <v>309</v>
      </c>
      <c r="C174" s="26"/>
      <c r="D174" s="7">
        <v>98.684650000000005</v>
      </c>
      <c r="E174" s="7">
        <v>98.064139999999995</v>
      </c>
      <c r="F174" s="117">
        <v>98.618840000000006</v>
      </c>
      <c r="G174" s="7">
        <v>98.791129999999995</v>
      </c>
      <c r="H174" s="113">
        <v>91.782039999999995</v>
      </c>
      <c r="I174" s="113">
        <v>101.5399</v>
      </c>
      <c r="J174" s="113">
        <v>102.2037</v>
      </c>
      <c r="K174" s="113">
        <v>101.9646</v>
      </c>
      <c r="L174" s="7">
        <v>101.9746</v>
      </c>
      <c r="M174" s="7">
        <v>101.9746</v>
      </c>
      <c r="N174" s="7">
        <v>102.0497</v>
      </c>
      <c r="O174" s="7">
        <v>102.3522</v>
      </c>
      <c r="P174" s="10"/>
      <c r="Q174" s="7">
        <v>-0.62878066649677544</v>
      </c>
      <c r="R174" s="7">
        <v>0.5656501958820126</v>
      </c>
      <c r="S174" s="7">
        <v>0.17470292694579415</v>
      </c>
      <c r="T174" s="7">
        <v>-7.0948576051311498</v>
      </c>
      <c r="U174" s="7">
        <v>10.631557110737578</v>
      </c>
      <c r="V174" s="7">
        <v>0.65373316302260964</v>
      </c>
      <c r="W174" s="7">
        <v>-0.23394456365082034</v>
      </c>
      <c r="X174" s="7">
        <v>9.8073252873947473E-3</v>
      </c>
      <c r="Y174" s="7">
        <v>0</v>
      </c>
      <c r="Z174" s="7">
        <v>7.3645790226199631E-2</v>
      </c>
      <c r="AA174" s="11">
        <v>0.29642419330972541</v>
      </c>
      <c r="AB174" s="20">
        <f t="shared" si="2"/>
        <v>100.00000833333333</v>
      </c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</row>
    <row r="175" spans="1:39" ht="15" customHeight="1" x14ac:dyDescent="0.2">
      <c r="A175" s="3"/>
      <c r="B175" s="1" t="s">
        <v>310</v>
      </c>
      <c r="C175" s="26"/>
      <c r="D175" s="7">
        <v>100</v>
      </c>
      <c r="E175" s="7">
        <v>100</v>
      </c>
      <c r="F175" s="117">
        <v>100</v>
      </c>
      <c r="G175" s="7">
        <v>100</v>
      </c>
      <c r="H175" s="113">
        <v>100</v>
      </c>
      <c r="I175" s="113">
        <v>100</v>
      </c>
      <c r="J175" s="113">
        <v>100</v>
      </c>
      <c r="K175" s="113">
        <v>100</v>
      </c>
      <c r="L175" s="7">
        <v>100</v>
      </c>
      <c r="M175" s="7">
        <v>100</v>
      </c>
      <c r="N175" s="7">
        <v>100</v>
      </c>
      <c r="O175" s="7">
        <v>100</v>
      </c>
      <c r="P175" s="10"/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11">
        <v>0</v>
      </c>
      <c r="AB175" s="20">
        <f t="shared" si="2"/>
        <v>100</v>
      </c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</row>
    <row r="176" spans="1:39" ht="15" customHeight="1" x14ac:dyDescent="0.2">
      <c r="A176" s="3"/>
      <c r="B176" s="1" t="s">
        <v>311</v>
      </c>
      <c r="C176" s="26"/>
      <c r="D176" s="7">
        <v>98.561220000000006</v>
      </c>
      <c r="E176" s="7">
        <v>99.104910000000004</v>
      </c>
      <c r="F176" s="117">
        <v>98.901009999999999</v>
      </c>
      <c r="G176" s="7">
        <v>98.63467</v>
      </c>
      <c r="H176" s="113">
        <v>98.908680000000004</v>
      </c>
      <c r="I176" s="113">
        <v>100.7846</v>
      </c>
      <c r="J176" s="113">
        <v>100.6825</v>
      </c>
      <c r="K176" s="113">
        <v>100.7512</v>
      </c>
      <c r="L176" s="7">
        <v>101.7304</v>
      </c>
      <c r="M176" s="7">
        <v>100.56959999999999</v>
      </c>
      <c r="N176" s="7">
        <v>100.6855</v>
      </c>
      <c r="O176" s="7">
        <v>100.6855</v>
      </c>
      <c r="P176" s="10"/>
      <c r="Q176" s="7">
        <v>0.55162669455592983</v>
      </c>
      <c r="R176" s="7">
        <v>-0.20574157223895809</v>
      </c>
      <c r="S176" s="7">
        <v>-0.26929957540372901</v>
      </c>
      <c r="T176" s="7">
        <v>0.277802926699105</v>
      </c>
      <c r="U176" s="7">
        <v>1.8966181734504934</v>
      </c>
      <c r="V176" s="7">
        <v>-0.10130515971685454</v>
      </c>
      <c r="W176" s="7">
        <v>6.8234300896374903E-2</v>
      </c>
      <c r="X176" s="7">
        <v>0.97189909400583407</v>
      </c>
      <c r="Y176" s="7">
        <v>-1.1410551811454677</v>
      </c>
      <c r="Z176" s="7">
        <v>0.11524357261042159</v>
      </c>
      <c r="AA176" s="11">
        <v>0</v>
      </c>
      <c r="AB176" s="20">
        <f t="shared" si="2"/>
        <v>99.999982500000002</v>
      </c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</row>
    <row r="177" spans="1:41" ht="15" customHeight="1" x14ac:dyDescent="0.2">
      <c r="A177" s="3"/>
      <c r="B177" s="1" t="s">
        <v>312</v>
      </c>
      <c r="C177" s="26"/>
      <c r="D177" s="7">
        <v>98.842830000000006</v>
      </c>
      <c r="E177" s="7">
        <v>99.851519999999994</v>
      </c>
      <c r="F177" s="117">
        <v>100.0633</v>
      </c>
      <c r="G177" s="7">
        <v>98.684489999999997</v>
      </c>
      <c r="H177" s="113">
        <v>101.07850000000001</v>
      </c>
      <c r="I177" s="113">
        <v>98.158159999999995</v>
      </c>
      <c r="J177" s="113">
        <v>98.579710000000006</v>
      </c>
      <c r="K177" s="113">
        <v>98.811199999999999</v>
      </c>
      <c r="L177" s="7">
        <v>101.25579999999999</v>
      </c>
      <c r="M177" s="7">
        <v>99.851939999999999</v>
      </c>
      <c r="N177" s="7">
        <v>102.3693</v>
      </c>
      <c r="O177" s="7">
        <v>102.4532</v>
      </c>
      <c r="P177" s="10"/>
      <c r="Q177" s="7">
        <v>1.0204989072044852</v>
      </c>
      <c r="R177" s="7">
        <v>0.21209491853504536</v>
      </c>
      <c r="S177" s="7">
        <v>-1.3779377653945066</v>
      </c>
      <c r="T177" s="7">
        <v>2.4259232631186607</v>
      </c>
      <c r="U177" s="7">
        <v>-2.8891801916332458</v>
      </c>
      <c r="V177" s="7">
        <v>0.42945996542723558</v>
      </c>
      <c r="W177" s="7">
        <v>0.23482519881626121</v>
      </c>
      <c r="X177" s="7">
        <v>2.4740110432825366</v>
      </c>
      <c r="Y177" s="7">
        <v>-1.3864489737871752</v>
      </c>
      <c r="Z177" s="7">
        <v>2.5210927298958805</v>
      </c>
      <c r="AA177" s="11">
        <v>8.195816519210336E-2</v>
      </c>
      <c r="AB177" s="20">
        <f t="shared" si="2"/>
        <v>99.99999583333333</v>
      </c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</row>
    <row r="178" spans="1:41" s="48" customFormat="1" x14ac:dyDescent="0.2">
      <c r="A178" s="56" t="s">
        <v>36</v>
      </c>
      <c r="B178" s="48" t="s">
        <v>37</v>
      </c>
      <c r="C178" s="26"/>
      <c r="D178" s="119">
        <v>99.554789999999997</v>
      </c>
      <c r="E178" s="119">
        <v>99.724029999999999</v>
      </c>
      <c r="F178" s="120">
        <v>99.706360000000004</v>
      </c>
      <c r="G178" s="119">
        <v>99.706040000000002</v>
      </c>
      <c r="H178" s="112">
        <v>99.770930000000007</v>
      </c>
      <c r="I178" s="112">
        <v>99.75515</v>
      </c>
      <c r="J178" s="112">
        <v>99.987300000000005</v>
      </c>
      <c r="K178" s="112">
        <v>99.947890000000001</v>
      </c>
      <c r="L178" s="119">
        <v>100.1463</v>
      </c>
      <c r="M178" s="119">
        <v>100.37439999999999</v>
      </c>
      <c r="N178" s="119">
        <v>100.4705</v>
      </c>
      <c r="O178" s="119">
        <v>100.8562</v>
      </c>
      <c r="P178" s="21"/>
      <c r="Q178" s="20">
        <v>0.16999684294447515</v>
      </c>
      <c r="R178" s="20">
        <v>-1.7718898845138342E-2</v>
      </c>
      <c r="S178" s="20">
        <v>-3.2094241531041389E-4</v>
      </c>
      <c r="T178" s="20">
        <v>6.5081313027781917E-2</v>
      </c>
      <c r="U178" s="20">
        <v>-1.581623023861416E-2</v>
      </c>
      <c r="V178" s="20">
        <v>0.23271981446572362</v>
      </c>
      <c r="W178" s="20">
        <v>-3.9415005705728347E-2</v>
      </c>
      <c r="X178" s="20">
        <v>0.19851344535637075</v>
      </c>
      <c r="Y178" s="20">
        <v>0.22776677720494692</v>
      </c>
      <c r="Z178" s="20">
        <v>9.5741543660541883E-2</v>
      </c>
      <c r="AA178" s="19">
        <v>0.38389377976619998</v>
      </c>
      <c r="AB178" s="20">
        <f t="shared" si="2"/>
        <v>99.999990833333342</v>
      </c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</row>
    <row r="179" spans="1:41" ht="15" customHeight="1" x14ac:dyDescent="0.2">
      <c r="A179" s="3" t="s">
        <v>38</v>
      </c>
      <c r="B179" s="1" t="s">
        <v>320</v>
      </c>
      <c r="C179" s="26"/>
      <c r="D179" s="7">
        <v>100.146</v>
      </c>
      <c r="E179" s="7">
        <v>100.0234</v>
      </c>
      <c r="F179" s="117">
        <v>100.0234</v>
      </c>
      <c r="G179" s="7">
        <v>100.0234</v>
      </c>
      <c r="H179" s="113">
        <v>100.8199</v>
      </c>
      <c r="I179" s="113">
        <v>100.8199</v>
      </c>
      <c r="J179" s="113">
        <v>100.7518</v>
      </c>
      <c r="K179" s="113">
        <v>99.467160000000007</v>
      </c>
      <c r="L179" s="7">
        <v>99.467160000000007</v>
      </c>
      <c r="M179" s="7">
        <v>99.467160000000007</v>
      </c>
      <c r="N179" s="7">
        <v>99.495350000000002</v>
      </c>
      <c r="O179" s="7">
        <v>99.495350000000002</v>
      </c>
      <c r="P179" s="10"/>
      <c r="Q179" s="7">
        <v>-0.12242126495317394</v>
      </c>
      <c r="R179" s="7">
        <v>0</v>
      </c>
      <c r="S179" s="7">
        <v>0</v>
      </c>
      <c r="T179" s="7">
        <v>0.79631366260295988</v>
      </c>
      <c r="U179" s="7">
        <v>0</v>
      </c>
      <c r="V179" s="7">
        <v>-6.7546188798045984E-2</v>
      </c>
      <c r="W179" s="7">
        <v>-1.2750541429532734</v>
      </c>
      <c r="X179" s="7">
        <v>0</v>
      </c>
      <c r="Y179" s="7">
        <v>0</v>
      </c>
      <c r="Z179" s="7">
        <v>2.8341012249666175E-2</v>
      </c>
      <c r="AA179" s="11">
        <v>0</v>
      </c>
      <c r="AB179" s="20">
        <f t="shared" si="2"/>
        <v>99.999998333333338</v>
      </c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</row>
    <row r="180" spans="1:41" ht="15" customHeight="1" x14ac:dyDescent="0.2">
      <c r="A180" s="3" t="s">
        <v>40</v>
      </c>
      <c r="B180" s="1" t="s">
        <v>321</v>
      </c>
      <c r="C180" s="26"/>
      <c r="D180" s="7">
        <v>99.460139999999996</v>
      </c>
      <c r="E180" s="7">
        <v>99.643540000000002</v>
      </c>
      <c r="F180" s="117">
        <v>99.593729999999994</v>
      </c>
      <c r="G180" s="7">
        <v>99.593789999999998</v>
      </c>
      <c r="H180" s="113">
        <v>99.470500000000001</v>
      </c>
      <c r="I180" s="113">
        <v>99.441959999999995</v>
      </c>
      <c r="J180" s="113">
        <v>99.787559999999999</v>
      </c>
      <c r="K180" s="113">
        <v>100.0261</v>
      </c>
      <c r="L180" s="7">
        <v>100.3061</v>
      </c>
      <c r="M180" s="7">
        <v>100.6314</v>
      </c>
      <c r="N180" s="7">
        <v>100.7466</v>
      </c>
      <c r="O180" s="7">
        <v>101.29859999999999</v>
      </c>
      <c r="P180" s="10"/>
      <c r="Q180" s="7">
        <v>0.18439547742442952</v>
      </c>
      <c r="R180" s="7">
        <v>-4.9988187894576909E-2</v>
      </c>
      <c r="S180" s="7">
        <v>6.0244756376565033E-5</v>
      </c>
      <c r="T180" s="7">
        <v>-0.12379285897242914</v>
      </c>
      <c r="U180" s="7">
        <v>-2.8691923736189794E-2</v>
      </c>
      <c r="V180" s="7">
        <v>0.34753940891752799</v>
      </c>
      <c r="W180" s="7">
        <v>0.23904783321688639</v>
      </c>
      <c r="X180" s="7">
        <v>0.27992693906890415</v>
      </c>
      <c r="Y180" s="7">
        <v>0.32430729536887448</v>
      </c>
      <c r="Z180" s="7">
        <v>0.11447719101592695</v>
      </c>
      <c r="AA180" s="11">
        <v>0.54790930909826485</v>
      </c>
      <c r="AB180" s="20">
        <f t="shared" si="2"/>
        <v>100.00000166666668</v>
      </c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</row>
    <row r="181" spans="1:41" ht="15" customHeight="1" x14ac:dyDescent="0.2">
      <c r="A181" s="3" t="s">
        <v>41</v>
      </c>
      <c r="B181" s="1" t="s">
        <v>319</v>
      </c>
      <c r="C181" s="26"/>
      <c r="D181" s="7">
        <v>97.35548</v>
      </c>
      <c r="E181" s="7">
        <v>97.35548</v>
      </c>
      <c r="F181" s="117">
        <v>100.52889999999999</v>
      </c>
      <c r="G181" s="7">
        <v>100.52889999999999</v>
      </c>
      <c r="H181" s="113">
        <v>100.52889999999999</v>
      </c>
      <c r="I181" s="113">
        <v>100.52889999999999</v>
      </c>
      <c r="J181" s="113">
        <v>100.52889999999999</v>
      </c>
      <c r="K181" s="113">
        <v>100.52889999999999</v>
      </c>
      <c r="L181" s="7">
        <v>100.52889999999999</v>
      </c>
      <c r="M181" s="7">
        <v>100.52889999999999</v>
      </c>
      <c r="N181" s="7">
        <v>100.52889999999999</v>
      </c>
      <c r="O181" s="7">
        <v>100.52889999999999</v>
      </c>
      <c r="P181" s="10"/>
      <c r="Q181" s="7">
        <v>0</v>
      </c>
      <c r="R181" s="7">
        <v>3.2596213382133117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11">
        <v>0</v>
      </c>
      <c r="AB181" s="20">
        <f t="shared" si="2"/>
        <v>99.999996666666675</v>
      </c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</row>
    <row r="182" spans="1:41" ht="15" customHeight="1" x14ac:dyDescent="0.2">
      <c r="A182" s="3" t="s">
        <v>42</v>
      </c>
      <c r="B182" s="1" t="s">
        <v>315</v>
      </c>
      <c r="C182" s="26"/>
      <c r="D182" s="7">
        <v>95.796530000000004</v>
      </c>
      <c r="E182" s="7">
        <v>100.23699999999999</v>
      </c>
      <c r="F182" s="117">
        <v>100.23699999999999</v>
      </c>
      <c r="G182" s="7">
        <v>100.14409999999999</v>
      </c>
      <c r="H182" s="113">
        <v>100.0762</v>
      </c>
      <c r="I182" s="113">
        <v>100.0762</v>
      </c>
      <c r="J182" s="113">
        <v>100.0762</v>
      </c>
      <c r="K182" s="113">
        <v>100.0762</v>
      </c>
      <c r="L182" s="7">
        <v>100.3614</v>
      </c>
      <c r="M182" s="7">
        <v>100.8279</v>
      </c>
      <c r="N182" s="7">
        <v>100.8279</v>
      </c>
      <c r="O182" s="7">
        <v>101.26349999999999</v>
      </c>
      <c r="P182" s="10"/>
      <c r="Q182" s="7">
        <v>4.6353140348611692</v>
      </c>
      <c r="R182" s="7">
        <v>0</v>
      </c>
      <c r="S182" s="7">
        <v>-9.2680347576244507E-2</v>
      </c>
      <c r="T182" s="7">
        <v>-6.7802296890175778E-2</v>
      </c>
      <c r="U182" s="7">
        <v>0</v>
      </c>
      <c r="V182" s="7">
        <v>0</v>
      </c>
      <c r="W182" s="7">
        <v>0</v>
      </c>
      <c r="X182" s="7">
        <v>0.28498284307358118</v>
      </c>
      <c r="Y182" s="7">
        <v>0.46482014001398581</v>
      </c>
      <c r="Z182" s="7">
        <v>0</v>
      </c>
      <c r="AA182" s="11">
        <v>0.43202327927090989</v>
      </c>
      <c r="AB182" s="20">
        <f t="shared" si="2"/>
        <v>100.00001083333332</v>
      </c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</row>
    <row r="183" spans="1:41" ht="15" customHeight="1" x14ac:dyDescent="0.2">
      <c r="A183" s="3" t="s">
        <v>44</v>
      </c>
      <c r="B183" s="1" t="s">
        <v>316</v>
      </c>
      <c r="C183" s="26"/>
      <c r="D183" s="7">
        <v>99.842330000000004</v>
      </c>
      <c r="E183" s="7">
        <v>99.832310000000007</v>
      </c>
      <c r="F183" s="117">
        <v>99.832310000000007</v>
      </c>
      <c r="G183" s="7">
        <v>99.832310000000007</v>
      </c>
      <c r="H183" s="113">
        <v>100.0261</v>
      </c>
      <c r="I183" s="113">
        <v>100.05970000000001</v>
      </c>
      <c r="J183" s="113">
        <v>100.08159999999999</v>
      </c>
      <c r="K183" s="113">
        <v>100.08159999999999</v>
      </c>
      <c r="L183" s="7">
        <v>100.10290000000001</v>
      </c>
      <c r="M183" s="7">
        <v>100.10290000000001</v>
      </c>
      <c r="N183" s="7">
        <v>100.10290000000001</v>
      </c>
      <c r="O183" s="7">
        <v>100.10290000000001</v>
      </c>
      <c r="P183" s="10"/>
      <c r="Q183" s="7">
        <v>-1.0035823482882714E-2</v>
      </c>
      <c r="R183" s="7">
        <v>0</v>
      </c>
      <c r="S183" s="7">
        <v>0</v>
      </c>
      <c r="T183" s="7">
        <v>0.19411551230257298</v>
      </c>
      <c r="U183" s="7">
        <v>3.3591232688275317E-2</v>
      </c>
      <c r="V183" s="7">
        <v>2.1886933500688127E-2</v>
      </c>
      <c r="W183" s="7">
        <v>0</v>
      </c>
      <c r="X183" s="7">
        <v>2.1282633371179874E-2</v>
      </c>
      <c r="Y183" s="7">
        <v>0</v>
      </c>
      <c r="Z183" s="7">
        <v>0</v>
      </c>
      <c r="AA183" s="11">
        <v>0</v>
      </c>
      <c r="AB183" s="20">
        <f t="shared" si="2"/>
        <v>99.999988333333349</v>
      </c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</row>
    <row r="184" spans="1:41" ht="15" customHeight="1" x14ac:dyDescent="0.2">
      <c r="A184" s="3" t="s">
        <v>46</v>
      </c>
      <c r="B184" s="1" t="s">
        <v>71</v>
      </c>
      <c r="C184" s="26"/>
      <c r="D184" s="7">
        <v>96.842179999999999</v>
      </c>
      <c r="E184" s="7">
        <v>100.1345</v>
      </c>
      <c r="F184" s="117">
        <v>100.1345</v>
      </c>
      <c r="G184" s="7">
        <v>100.1345</v>
      </c>
      <c r="H184" s="113">
        <v>100.1345</v>
      </c>
      <c r="I184" s="113">
        <v>100.1345</v>
      </c>
      <c r="J184" s="113">
        <v>100.1345</v>
      </c>
      <c r="K184" s="113">
        <v>100.1345</v>
      </c>
      <c r="L184" s="7">
        <v>100.1345</v>
      </c>
      <c r="M184" s="7">
        <v>100.1345</v>
      </c>
      <c r="N184" s="7">
        <v>100.9735</v>
      </c>
      <c r="O184" s="7">
        <v>100.9735</v>
      </c>
      <c r="P184" s="10"/>
      <c r="Q184" s="7">
        <v>3.3996756372068488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0.83787306073331236</v>
      </c>
      <c r="AA184" s="11">
        <v>0</v>
      </c>
      <c r="AB184" s="20">
        <f t="shared" si="2"/>
        <v>99.999973333333344</v>
      </c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</row>
    <row r="185" spans="1:41" s="48" customFormat="1" x14ac:dyDescent="0.2">
      <c r="A185" s="56" t="s">
        <v>47</v>
      </c>
      <c r="B185" s="48" t="s">
        <v>48</v>
      </c>
      <c r="C185" s="26"/>
      <c r="D185" s="119">
        <v>98.77261</v>
      </c>
      <c r="E185" s="119">
        <v>100.2186</v>
      </c>
      <c r="F185" s="120">
        <v>99.659930000000003</v>
      </c>
      <c r="G185" s="119">
        <v>99.054159999999996</v>
      </c>
      <c r="H185" s="112">
        <v>99.575689999999994</v>
      </c>
      <c r="I185" s="112">
        <v>100.4242</v>
      </c>
      <c r="J185" s="112">
        <v>98.803730000000002</v>
      </c>
      <c r="K185" s="112">
        <v>99.540199999999999</v>
      </c>
      <c r="L185" s="119">
        <v>100.9186</v>
      </c>
      <c r="M185" s="119">
        <v>101.3184</v>
      </c>
      <c r="N185" s="119">
        <v>100.99509999999999</v>
      </c>
      <c r="O185" s="119">
        <v>100.6923</v>
      </c>
      <c r="P185" s="21"/>
      <c r="Q185" s="20">
        <v>1.4639584799875136</v>
      </c>
      <c r="R185" s="20">
        <v>-0.55745141121507613</v>
      </c>
      <c r="S185" s="20">
        <v>-0.607837071529156</v>
      </c>
      <c r="T185" s="20">
        <v>0.52650994163192999</v>
      </c>
      <c r="U185" s="20">
        <v>0.85212565436403664</v>
      </c>
      <c r="V185" s="20">
        <v>-1.6136250027383812</v>
      </c>
      <c r="W185" s="20">
        <v>0.74538683914058412</v>
      </c>
      <c r="X185" s="20">
        <v>1.3847671593989153</v>
      </c>
      <c r="Y185" s="20">
        <v>0.39616086628232955</v>
      </c>
      <c r="Z185" s="20">
        <v>-0.31909307687449001</v>
      </c>
      <c r="AA185" s="19">
        <v>-0.29981652575223022</v>
      </c>
      <c r="AB185" s="20">
        <f t="shared" si="2"/>
        <v>99.997793333333334</v>
      </c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6" spans="1:41" s="48" customFormat="1" x14ac:dyDescent="0.2">
      <c r="A186" s="56" t="s">
        <v>317</v>
      </c>
      <c r="B186" s="48" t="s">
        <v>73</v>
      </c>
      <c r="C186" s="26"/>
      <c r="D186" s="119">
        <v>98.297910000000002</v>
      </c>
      <c r="E186" s="119">
        <v>99.701740000000001</v>
      </c>
      <c r="F186" s="120">
        <v>99.228949999999998</v>
      </c>
      <c r="G186" s="119">
        <v>98.665649999999999</v>
      </c>
      <c r="H186" s="112">
        <v>99.918090000000007</v>
      </c>
      <c r="I186" s="112">
        <v>100.86660000000001</v>
      </c>
      <c r="J186" s="112">
        <v>99.391549999999995</v>
      </c>
      <c r="K186" s="112">
        <v>100.0149</v>
      </c>
      <c r="L186" s="119">
        <v>101.03870000000001</v>
      </c>
      <c r="M186" s="119">
        <v>101.22880000000001</v>
      </c>
      <c r="N186" s="119">
        <v>101.0111</v>
      </c>
      <c r="O186" s="119">
        <v>100.6071</v>
      </c>
      <c r="P186" s="21"/>
      <c r="Q186" s="20">
        <v>1.4281381974448888</v>
      </c>
      <c r="R186" s="20">
        <v>-0.47420436192989546</v>
      </c>
      <c r="S186" s="20">
        <v>-0.56767707407968959</v>
      </c>
      <c r="T186" s="20">
        <v>1.2693779446038282</v>
      </c>
      <c r="U186" s="20">
        <v>0.94928756144157556</v>
      </c>
      <c r="V186" s="20">
        <v>-1.4623770405664611</v>
      </c>
      <c r="W186" s="20">
        <v>0.62716599147513252</v>
      </c>
      <c r="X186" s="20">
        <v>1.0236474765260062</v>
      </c>
      <c r="Y186" s="20">
        <v>0.18814573029938136</v>
      </c>
      <c r="Z186" s="20">
        <v>-0.21505737497629898</v>
      </c>
      <c r="AA186" s="19">
        <v>-0.39995604443471694</v>
      </c>
      <c r="AB186" s="20">
        <f t="shared" si="2"/>
        <v>99.997590833333334</v>
      </c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</row>
    <row r="187" spans="1:41" s="48" customFormat="1" ht="20.25" customHeight="1" x14ac:dyDescent="0.2">
      <c r="B187" s="22" t="s">
        <v>63</v>
      </c>
      <c r="C187" s="39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133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134"/>
      <c r="AB187" s="20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8" spans="1:41" x14ac:dyDescent="0.2">
      <c r="A188" s="1" t="s">
        <v>14</v>
      </c>
      <c r="B188" s="122" t="s">
        <v>15</v>
      </c>
      <c r="C188" s="14"/>
      <c r="D188" s="113">
        <v>101.69199999999999</v>
      </c>
      <c r="E188" s="7">
        <v>101.54940000000001</v>
      </c>
      <c r="F188" s="117">
        <v>101.8626</v>
      </c>
      <c r="G188" s="7">
        <v>99.600239999999999</v>
      </c>
      <c r="H188" s="7">
        <v>100.07089999999999</v>
      </c>
      <c r="I188" s="7">
        <v>99.927779999999998</v>
      </c>
      <c r="J188" s="7">
        <v>100.0733</v>
      </c>
      <c r="K188" s="7">
        <v>98.359070000000003</v>
      </c>
      <c r="L188" s="7">
        <v>99.437960000000004</v>
      </c>
      <c r="M188" s="7">
        <v>99.964209999999994</v>
      </c>
      <c r="N188" s="7">
        <v>99.211659999999995</v>
      </c>
      <c r="O188" s="7">
        <v>98.250789999999995</v>
      </c>
      <c r="P188" s="10"/>
      <c r="Q188" s="7">
        <v>-0.14022735318411222</v>
      </c>
      <c r="R188" s="7">
        <v>0.30842132006687861</v>
      </c>
      <c r="S188" s="7">
        <v>-2.220991806610082</v>
      </c>
      <c r="T188" s="7">
        <v>0.47254906213076919</v>
      </c>
      <c r="U188" s="7">
        <v>-0.14301859981272891</v>
      </c>
      <c r="V188" s="7">
        <v>0.1456251704981385</v>
      </c>
      <c r="W188" s="7">
        <v>-1.7129743897722975</v>
      </c>
      <c r="X188" s="7">
        <v>1.0968891836817909</v>
      </c>
      <c r="Y188" s="7">
        <v>0.52922445311628508</v>
      </c>
      <c r="Z188" s="7">
        <v>-0.75281943407545504</v>
      </c>
      <c r="AA188" s="11">
        <v>-0.96850511320947552</v>
      </c>
      <c r="AB188" s="20">
        <f t="shared" si="2"/>
        <v>99.999992500000005</v>
      </c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</row>
    <row r="189" spans="1:41" x14ac:dyDescent="0.2">
      <c r="A189" s="1" t="s">
        <v>318</v>
      </c>
      <c r="B189" s="122" t="s">
        <v>21</v>
      </c>
      <c r="C189" s="14"/>
      <c r="D189" s="113">
        <v>98.120350000000002</v>
      </c>
      <c r="E189" s="7">
        <v>98.42568</v>
      </c>
      <c r="F189" s="117">
        <v>98.64134</v>
      </c>
      <c r="G189" s="7">
        <v>98.890010000000004</v>
      </c>
      <c r="H189" s="7">
        <v>100.4192</v>
      </c>
      <c r="I189" s="7">
        <v>100.54259999999999</v>
      </c>
      <c r="J189" s="7">
        <v>101.3501</v>
      </c>
      <c r="K189" s="7">
        <v>101.1027</v>
      </c>
      <c r="L189" s="7">
        <v>100.48950000000001</v>
      </c>
      <c r="M189" s="7">
        <v>100.2757</v>
      </c>
      <c r="N189" s="7">
        <v>100.84220000000001</v>
      </c>
      <c r="O189" s="7">
        <v>100.9006</v>
      </c>
      <c r="P189" s="10"/>
      <c r="Q189" s="7">
        <v>0.31117907753080565</v>
      </c>
      <c r="R189" s="7">
        <v>0.21910948443536254</v>
      </c>
      <c r="S189" s="7">
        <v>0.25209511549620489</v>
      </c>
      <c r="T189" s="7">
        <v>1.5463543789711416</v>
      </c>
      <c r="U189" s="7">
        <v>0.12288486663903866</v>
      </c>
      <c r="V189" s="7">
        <v>0.80314215069035877</v>
      </c>
      <c r="W189" s="7">
        <v>-0.24410434720833918</v>
      </c>
      <c r="X189" s="7">
        <v>-0.60651199226132635</v>
      </c>
      <c r="Y189" s="7">
        <v>-0.21275854691286769</v>
      </c>
      <c r="Z189" s="7">
        <v>0.56494245365527729</v>
      </c>
      <c r="AA189" s="11">
        <v>5.7912262921665521E-2</v>
      </c>
      <c r="AB189" s="20">
        <f t="shared" si="2"/>
        <v>99.999998333333338</v>
      </c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</row>
    <row r="190" spans="1:41" s="48" customFormat="1" x14ac:dyDescent="0.2">
      <c r="A190" s="48" t="s">
        <v>16</v>
      </c>
      <c r="B190" s="56" t="s">
        <v>23</v>
      </c>
      <c r="C190" s="26"/>
      <c r="D190" s="119">
        <v>98.098159999999993</v>
      </c>
      <c r="E190" s="119">
        <v>98.292439999999999</v>
      </c>
      <c r="F190" s="120">
        <v>98.514399999999995</v>
      </c>
      <c r="G190" s="119">
        <v>98.758790000000005</v>
      </c>
      <c r="H190" s="119">
        <v>100.5804</v>
      </c>
      <c r="I190" s="119">
        <v>100.7025</v>
      </c>
      <c r="J190" s="119">
        <v>101.6647</v>
      </c>
      <c r="K190" s="119">
        <v>101.307</v>
      </c>
      <c r="L190" s="119">
        <v>100.5427</v>
      </c>
      <c r="M190" s="119">
        <v>100.12479999999999</v>
      </c>
      <c r="N190" s="119">
        <v>100.66240000000001</v>
      </c>
      <c r="O190" s="119">
        <v>100.7516</v>
      </c>
      <c r="P190" s="21"/>
      <c r="Q190" s="20">
        <v>0.19804652808982989</v>
      </c>
      <c r="R190" s="20">
        <v>0.22581594271135777</v>
      </c>
      <c r="S190" s="20">
        <v>0.24807540826519767</v>
      </c>
      <c r="T190" s="20">
        <v>1.8445041702110694</v>
      </c>
      <c r="U190" s="20">
        <v>0.12139542097665469</v>
      </c>
      <c r="V190" s="20">
        <v>0.95548769891511709</v>
      </c>
      <c r="W190" s="20">
        <v>-0.3518428717145618</v>
      </c>
      <c r="X190" s="20">
        <v>-0.75443947604805761</v>
      </c>
      <c r="Y190" s="20">
        <v>-0.41564429839262629</v>
      </c>
      <c r="Z190" s="20">
        <v>0.53692991147049673</v>
      </c>
      <c r="AA190" s="19">
        <v>8.8613027307108766E-2</v>
      </c>
      <c r="AB190" s="20">
        <f t="shared" si="2"/>
        <v>99.999990833333342</v>
      </c>
      <c r="AC190" s="118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O190" s="20"/>
    </row>
    <row r="191" spans="1:41" x14ac:dyDescent="0.2">
      <c r="A191" s="1" t="s">
        <v>18</v>
      </c>
      <c r="B191" s="3" t="s">
        <v>304</v>
      </c>
      <c r="C191" s="14"/>
      <c r="D191" s="7">
        <v>98.52158</v>
      </c>
      <c r="E191" s="7">
        <v>98.633660000000006</v>
      </c>
      <c r="F191" s="117">
        <v>98.881479999999996</v>
      </c>
      <c r="G191" s="7">
        <v>99.495739999999998</v>
      </c>
      <c r="H191" s="7">
        <v>101.8292</v>
      </c>
      <c r="I191" s="7">
        <v>100.87220000000001</v>
      </c>
      <c r="J191" s="7">
        <v>102.1371</v>
      </c>
      <c r="K191" s="7">
        <v>101.3873</v>
      </c>
      <c r="L191" s="7">
        <v>99.848529999999997</v>
      </c>
      <c r="M191" s="7">
        <v>99.144329999999997</v>
      </c>
      <c r="N191" s="7">
        <v>99.532740000000004</v>
      </c>
      <c r="O191" s="7">
        <v>99.716130000000007</v>
      </c>
      <c r="P191" s="10"/>
      <c r="Q191" s="7">
        <v>0.11376187836208672</v>
      </c>
      <c r="R191" s="7">
        <v>0.25125296982793716</v>
      </c>
      <c r="S191" s="7">
        <v>0.62120833951919163</v>
      </c>
      <c r="T191" s="7">
        <v>2.3452863409026379</v>
      </c>
      <c r="U191" s="7">
        <v>-0.93980901352460156</v>
      </c>
      <c r="V191" s="7">
        <v>1.2539629352784982</v>
      </c>
      <c r="W191" s="7">
        <v>-0.7341113072527099</v>
      </c>
      <c r="X191" s="7">
        <v>-1.5177147433652929</v>
      </c>
      <c r="Y191" s="7">
        <v>-0.70526826984833946</v>
      </c>
      <c r="Z191" s="7">
        <v>0.3917621915443954</v>
      </c>
      <c r="AA191" s="11">
        <v>0.18425093089972489</v>
      </c>
      <c r="AB191" s="20">
        <f t="shared" si="2"/>
        <v>99.999999166666669</v>
      </c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</row>
    <row r="192" spans="1:41" x14ac:dyDescent="0.2">
      <c r="A192" s="1" t="s">
        <v>56</v>
      </c>
      <c r="B192" s="3" t="s">
        <v>305</v>
      </c>
      <c r="C192" s="14"/>
      <c r="D192" s="7">
        <v>96.34</v>
      </c>
      <c r="E192" s="7">
        <v>96.05565</v>
      </c>
      <c r="F192" s="117">
        <v>96.207999999999998</v>
      </c>
      <c r="G192" s="7">
        <v>93.859020000000001</v>
      </c>
      <c r="H192" s="7">
        <v>96.745710000000003</v>
      </c>
      <c r="I192" s="7">
        <v>102.7129</v>
      </c>
      <c r="J192" s="7">
        <v>103.57210000000001</v>
      </c>
      <c r="K192" s="7">
        <v>103.6112</v>
      </c>
      <c r="L192" s="7">
        <v>102.7718</v>
      </c>
      <c r="M192" s="7">
        <v>102.0309</v>
      </c>
      <c r="N192" s="7">
        <v>103.34050000000001</v>
      </c>
      <c r="O192" s="7">
        <v>102.7522</v>
      </c>
      <c r="P192" s="10"/>
      <c r="Q192" s="7">
        <v>-0.29515258459622523</v>
      </c>
      <c r="R192" s="7">
        <v>0.15860597476566807</v>
      </c>
      <c r="S192" s="7">
        <v>-2.4415641110926303</v>
      </c>
      <c r="T192" s="7">
        <v>3.0755594933763444</v>
      </c>
      <c r="U192" s="7">
        <v>6.1679117347942372</v>
      </c>
      <c r="V192" s="7">
        <v>0.83650641740229437</v>
      </c>
      <c r="W192" s="7">
        <v>3.7751479404193392E-2</v>
      </c>
      <c r="X192" s="7">
        <v>-0.81014407708818914</v>
      </c>
      <c r="Y192" s="7">
        <v>-0.7209176058023663</v>
      </c>
      <c r="Z192" s="7">
        <v>1.2835327337110651</v>
      </c>
      <c r="AA192" s="11">
        <v>-0.5692830981077156</v>
      </c>
      <c r="AB192" s="20">
        <f t="shared" si="2"/>
        <v>99.999998333333323</v>
      </c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</row>
    <row r="193" spans="1:39" x14ac:dyDescent="0.2">
      <c r="A193" s="1" t="s">
        <v>58</v>
      </c>
      <c r="B193" s="3" t="s">
        <v>306</v>
      </c>
      <c r="C193" s="14"/>
      <c r="D193" s="7">
        <v>97.980900000000005</v>
      </c>
      <c r="E193" s="7">
        <v>98.427170000000004</v>
      </c>
      <c r="F193" s="117">
        <v>98.423739999999995</v>
      </c>
      <c r="G193" s="7">
        <v>99.505709999999993</v>
      </c>
      <c r="H193" s="7">
        <v>99.365600000000001</v>
      </c>
      <c r="I193" s="7">
        <v>98.904949999999999</v>
      </c>
      <c r="J193" s="7">
        <v>99.913330000000002</v>
      </c>
      <c r="K193" s="7">
        <v>100.2967</v>
      </c>
      <c r="L193" s="7">
        <v>100.8083</v>
      </c>
      <c r="M193" s="7">
        <v>101.5643</v>
      </c>
      <c r="N193" s="7">
        <v>102.37560000000001</v>
      </c>
      <c r="O193" s="7">
        <v>102.43380000000001</v>
      </c>
      <c r="P193" s="10"/>
      <c r="Q193" s="7">
        <v>0.45546632047674429</v>
      </c>
      <c r="R193" s="7">
        <v>-3.484810139323018E-3</v>
      </c>
      <c r="S193" s="7">
        <v>1.0992977913661872</v>
      </c>
      <c r="T193" s="7">
        <v>-0.14080598992760601</v>
      </c>
      <c r="U193" s="7">
        <v>-0.46359102144001663</v>
      </c>
      <c r="V193" s="7">
        <v>1.0195445222913539</v>
      </c>
      <c r="W193" s="7">
        <v>0.38370255500442163</v>
      </c>
      <c r="X193" s="7">
        <v>0.51008657313750239</v>
      </c>
      <c r="Y193" s="7">
        <v>0.74993824913226415</v>
      </c>
      <c r="Z193" s="7">
        <v>0.79880430426833327</v>
      </c>
      <c r="AA193" s="11">
        <v>5.6849483666029176E-2</v>
      </c>
      <c r="AB193" s="20">
        <f t="shared" si="2"/>
        <v>100.00000833333333</v>
      </c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</row>
    <row r="194" spans="1:39" x14ac:dyDescent="0.2">
      <c r="A194" s="1" t="s">
        <v>20</v>
      </c>
      <c r="B194" s="3" t="s">
        <v>307</v>
      </c>
      <c r="C194" s="14"/>
      <c r="D194" s="7">
        <v>98.648799999999994</v>
      </c>
      <c r="E194" s="7">
        <v>96.555449999999993</v>
      </c>
      <c r="F194" s="117">
        <v>96.603009999999998</v>
      </c>
      <c r="G194" s="7">
        <v>96.797939999999997</v>
      </c>
      <c r="H194" s="7">
        <v>98.031049999999993</v>
      </c>
      <c r="I194" s="7">
        <v>100.75709999999999</v>
      </c>
      <c r="J194" s="7">
        <v>101.0081</v>
      </c>
      <c r="K194" s="7">
        <v>101.33839999999999</v>
      </c>
      <c r="L194" s="7">
        <v>102.1999</v>
      </c>
      <c r="M194" s="7">
        <v>102.4721</v>
      </c>
      <c r="N194" s="7">
        <v>102.4785</v>
      </c>
      <c r="O194" s="7">
        <v>103.1097</v>
      </c>
      <c r="P194" s="10"/>
      <c r="Q194" s="7">
        <v>-2.1220227716910909</v>
      </c>
      <c r="R194" s="7">
        <v>4.9256670648838846E-2</v>
      </c>
      <c r="S194" s="7">
        <v>0.20178460277790453</v>
      </c>
      <c r="T194" s="7">
        <v>1.2739010768204326</v>
      </c>
      <c r="U194" s="7">
        <v>2.7808026130496417</v>
      </c>
      <c r="V194" s="7">
        <v>0.24911395822230376</v>
      </c>
      <c r="W194" s="7">
        <v>0.32700347793889206</v>
      </c>
      <c r="X194" s="7">
        <v>0.85012196758583791</v>
      </c>
      <c r="Y194" s="7">
        <v>0.26634076941366674</v>
      </c>
      <c r="Z194" s="7">
        <v>6.245602461547383E-3</v>
      </c>
      <c r="AA194" s="11">
        <v>0.61593407397649935</v>
      </c>
      <c r="AB194" s="20">
        <f t="shared" si="2"/>
        <v>100.00000416666666</v>
      </c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</row>
    <row r="195" spans="1:39" x14ac:dyDescent="0.2">
      <c r="A195" s="1" t="s">
        <v>22</v>
      </c>
      <c r="B195" s="3" t="s">
        <v>32</v>
      </c>
      <c r="C195" s="14"/>
      <c r="D195" s="7">
        <v>99.321650000000005</v>
      </c>
      <c r="E195" s="7">
        <v>99.606369999999998</v>
      </c>
      <c r="F195" s="117">
        <v>100.00660000000001</v>
      </c>
      <c r="G195" s="7">
        <v>100.22450000000001</v>
      </c>
      <c r="H195" s="7">
        <v>99.188519999999997</v>
      </c>
      <c r="I195" s="7">
        <v>99.314419999999998</v>
      </c>
      <c r="J195" s="7">
        <v>99.767709999999994</v>
      </c>
      <c r="K195" s="7">
        <v>100.0068</v>
      </c>
      <c r="L195" s="7">
        <v>100.0421</v>
      </c>
      <c r="M195" s="7">
        <v>100.0111</v>
      </c>
      <c r="N195" s="7">
        <v>100.6957</v>
      </c>
      <c r="O195" s="7">
        <v>101.8145</v>
      </c>
      <c r="P195" s="10"/>
      <c r="Q195" s="7">
        <v>0.28666458924111005</v>
      </c>
      <c r="R195" s="7">
        <v>0.40181165120263662</v>
      </c>
      <c r="S195" s="7">
        <v>0.21788561954910998</v>
      </c>
      <c r="T195" s="7">
        <v>-1.033659434569401</v>
      </c>
      <c r="U195" s="7">
        <v>0.12693001165860876</v>
      </c>
      <c r="V195" s="7">
        <v>0.45641911819048586</v>
      </c>
      <c r="W195" s="7">
        <v>0.2396466752619705</v>
      </c>
      <c r="X195" s="7">
        <v>3.5297599763222651E-2</v>
      </c>
      <c r="Y195" s="7">
        <v>-3.0986954492164709E-2</v>
      </c>
      <c r="Z195" s="7">
        <v>0.68452401783402361</v>
      </c>
      <c r="AA195" s="11">
        <v>1.1110702840339688</v>
      </c>
      <c r="AB195" s="20">
        <f t="shared" si="2"/>
        <v>99.999997499999992</v>
      </c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</row>
    <row r="196" spans="1:39" x14ac:dyDescent="0.2">
      <c r="A196" s="1" t="s">
        <v>24</v>
      </c>
      <c r="B196" s="3" t="s">
        <v>43</v>
      </c>
      <c r="C196" s="14"/>
      <c r="D196" s="7">
        <v>96.313370000000006</v>
      </c>
      <c r="E196" s="7">
        <v>96.988069999999993</v>
      </c>
      <c r="F196" s="117">
        <v>97.515389999999996</v>
      </c>
      <c r="G196" s="7">
        <v>97.924160000000001</v>
      </c>
      <c r="H196" s="7">
        <v>99.854569999999995</v>
      </c>
      <c r="I196" s="7">
        <v>100.91759999999999</v>
      </c>
      <c r="J196" s="7">
        <v>101.34010000000001</v>
      </c>
      <c r="K196" s="7">
        <v>101.43380000000001</v>
      </c>
      <c r="L196" s="7">
        <v>101.19540000000001</v>
      </c>
      <c r="M196" s="7">
        <v>101.9597</v>
      </c>
      <c r="N196" s="7">
        <v>102.4158</v>
      </c>
      <c r="O196" s="7">
        <v>102.14190000000001</v>
      </c>
      <c r="P196" s="10"/>
      <c r="Q196" s="7">
        <v>0.70052579408236582</v>
      </c>
      <c r="R196" s="7">
        <v>0.54369573494967283</v>
      </c>
      <c r="S196" s="7">
        <v>0.41918511529308772</v>
      </c>
      <c r="T196" s="7">
        <v>1.9713316917908663</v>
      </c>
      <c r="U196" s="7">
        <v>1.0645782160996715</v>
      </c>
      <c r="V196" s="7">
        <v>0.41865839060779653</v>
      </c>
      <c r="W196" s="7">
        <v>9.2460931062825408E-2</v>
      </c>
      <c r="X196" s="7">
        <v>-0.23503013788303168</v>
      </c>
      <c r="Y196" s="7">
        <v>0.75527148467221983</v>
      </c>
      <c r="Z196" s="7">
        <v>0.44733360337467287</v>
      </c>
      <c r="AA196" s="11">
        <v>-0.26743920371661167</v>
      </c>
      <c r="AB196" s="20">
        <f t="shared" si="2"/>
        <v>99.999988333333349</v>
      </c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</row>
    <row r="197" spans="1:39" x14ac:dyDescent="0.2">
      <c r="A197" s="1" t="s">
        <v>26</v>
      </c>
      <c r="B197" s="3" t="s">
        <v>308</v>
      </c>
      <c r="C197" s="14"/>
      <c r="D197" s="7">
        <v>96.752369999999999</v>
      </c>
      <c r="E197" s="7">
        <v>97.442599999999999</v>
      </c>
      <c r="F197" s="117">
        <v>97.586709999999997</v>
      </c>
      <c r="G197" s="7">
        <v>95.669340000000005</v>
      </c>
      <c r="H197" s="7">
        <v>96.083749999999995</v>
      </c>
      <c r="I197" s="7">
        <v>102.2891</v>
      </c>
      <c r="J197" s="7">
        <v>102.2891</v>
      </c>
      <c r="K197" s="7">
        <v>102.4289</v>
      </c>
      <c r="L197" s="7">
        <v>102.3861</v>
      </c>
      <c r="M197" s="7">
        <v>102.39449999999999</v>
      </c>
      <c r="N197" s="7">
        <v>102.4023</v>
      </c>
      <c r="O197" s="7">
        <v>102.2752</v>
      </c>
      <c r="P197" s="10"/>
      <c r="Q197" s="7">
        <v>0.71339854517258827</v>
      </c>
      <c r="R197" s="7">
        <v>0.14789219499479464</v>
      </c>
      <c r="S197" s="7">
        <v>-1.9647859836651849</v>
      </c>
      <c r="T197" s="7">
        <v>0.43316908008353511</v>
      </c>
      <c r="U197" s="7">
        <v>6.4582720803465836</v>
      </c>
      <c r="V197" s="7">
        <v>0</v>
      </c>
      <c r="W197" s="7">
        <v>0.13667145375215337</v>
      </c>
      <c r="X197" s="7">
        <v>-4.1785082139903611E-2</v>
      </c>
      <c r="Y197" s="7">
        <v>8.204238661297417E-3</v>
      </c>
      <c r="Z197" s="7">
        <v>7.6175966482605398E-3</v>
      </c>
      <c r="AA197" s="11">
        <v>-0.12411830593648644</v>
      </c>
      <c r="AB197" s="20">
        <f t="shared" si="2"/>
        <v>99.999997500000006</v>
      </c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</row>
    <row r="198" spans="1:39" x14ac:dyDescent="0.2">
      <c r="B198" s="3" t="s">
        <v>309</v>
      </c>
      <c r="C198" s="14"/>
      <c r="D198" s="7">
        <v>96.505269999999996</v>
      </c>
      <c r="E198" s="7">
        <v>95.85633</v>
      </c>
      <c r="F198" s="117">
        <v>96.705430000000007</v>
      </c>
      <c r="G198" s="7">
        <v>99.208820000000003</v>
      </c>
      <c r="H198" s="7">
        <v>98.460520000000002</v>
      </c>
      <c r="I198" s="7">
        <v>101.63290000000001</v>
      </c>
      <c r="J198" s="7">
        <v>102.7136</v>
      </c>
      <c r="K198" s="7">
        <v>102.37260000000001</v>
      </c>
      <c r="L198" s="7">
        <v>101.56359999999999</v>
      </c>
      <c r="M198" s="7">
        <v>101.56359999999999</v>
      </c>
      <c r="N198" s="7">
        <v>101.68899999999999</v>
      </c>
      <c r="O198" s="7">
        <v>101.7283</v>
      </c>
      <c r="P198" s="10"/>
      <c r="Q198" s="7">
        <v>-0.67243996105082771</v>
      </c>
      <c r="R198" s="7">
        <v>0.88580482895600843</v>
      </c>
      <c r="S198" s="7">
        <v>2.5886757341340565</v>
      </c>
      <c r="T198" s="7">
        <v>-0.75426761451250035</v>
      </c>
      <c r="U198" s="7">
        <v>3.2219817648738847</v>
      </c>
      <c r="V198" s="7">
        <v>1.0633367738202817</v>
      </c>
      <c r="W198" s="7">
        <v>-0.33199108978751984</v>
      </c>
      <c r="X198" s="7">
        <v>-0.79025051625143028</v>
      </c>
      <c r="Y198" s="7">
        <v>0</v>
      </c>
      <c r="Z198" s="7">
        <v>0.12346943196184369</v>
      </c>
      <c r="AA198" s="11">
        <v>3.8647247981602177E-2</v>
      </c>
      <c r="AB198" s="20">
        <f t="shared" si="2"/>
        <v>99.999997500000006</v>
      </c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</row>
    <row r="199" spans="1:39" x14ac:dyDescent="0.2">
      <c r="B199" s="3" t="s">
        <v>310</v>
      </c>
      <c r="C199" s="14"/>
      <c r="D199" s="7">
        <v>100</v>
      </c>
      <c r="E199" s="7">
        <v>100</v>
      </c>
      <c r="F199" s="117">
        <v>100</v>
      </c>
      <c r="G199" s="7">
        <v>100</v>
      </c>
      <c r="H199" s="7">
        <v>100</v>
      </c>
      <c r="I199" s="7">
        <v>100</v>
      </c>
      <c r="J199" s="7">
        <v>100</v>
      </c>
      <c r="K199" s="7">
        <v>100</v>
      </c>
      <c r="L199" s="7">
        <v>100</v>
      </c>
      <c r="M199" s="7">
        <v>100</v>
      </c>
      <c r="N199" s="7">
        <v>100</v>
      </c>
      <c r="O199" s="7">
        <v>100</v>
      </c>
      <c r="P199" s="10"/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11">
        <v>0</v>
      </c>
      <c r="AB199" s="20">
        <f t="shared" si="2"/>
        <v>100</v>
      </c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</row>
    <row r="200" spans="1:39" x14ac:dyDescent="0.2">
      <c r="B200" s="3" t="s">
        <v>311</v>
      </c>
      <c r="C200" s="14"/>
      <c r="D200" s="7">
        <v>98.340040000000002</v>
      </c>
      <c r="E200" s="7">
        <v>99.810249999999996</v>
      </c>
      <c r="F200" s="117">
        <v>99.578270000000003</v>
      </c>
      <c r="G200" s="7">
        <v>99.110889999999998</v>
      </c>
      <c r="H200" s="7">
        <v>99.385120000000001</v>
      </c>
      <c r="I200" s="7">
        <v>100.40949999999999</v>
      </c>
      <c r="J200" s="7">
        <v>100.8224</v>
      </c>
      <c r="K200" s="7">
        <v>100.7273</v>
      </c>
      <c r="L200" s="7">
        <v>101.5069</v>
      </c>
      <c r="M200" s="7">
        <v>100.03319999999999</v>
      </c>
      <c r="N200" s="7">
        <v>100.1729</v>
      </c>
      <c r="O200" s="7">
        <v>100.1031</v>
      </c>
      <c r="P200" s="10"/>
      <c r="Q200" s="7">
        <v>1.4950268476604183</v>
      </c>
      <c r="R200" s="7">
        <v>-0.23242101888332409</v>
      </c>
      <c r="S200" s="7">
        <v>-0.46935942952212933</v>
      </c>
      <c r="T200" s="7">
        <v>0.27669007916284766</v>
      </c>
      <c r="U200" s="7">
        <v>1.0307176768514175</v>
      </c>
      <c r="V200" s="7">
        <v>0.41121607019256906</v>
      </c>
      <c r="W200" s="7">
        <v>-9.4324277144763644E-2</v>
      </c>
      <c r="X200" s="7">
        <v>0.77397090957466552</v>
      </c>
      <c r="Y200" s="7">
        <v>-1.4518224869442451</v>
      </c>
      <c r="Z200" s="7">
        <v>0.13965363499318709</v>
      </c>
      <c r="AA200" s="11">
        <v>-6.9679524102826962E-2</v>
      </c>
      <c r="AB200" s="20">
        <f t="shared" ref="AB200:AB234" si="3">AVERAGE(D200:O200)</f>
        <v>99.999989166666651</v>
      </c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</row>
    <row r="201" spans="1:39" x14ac:dyDescent="0.2">
      <c r="B201" s="3" t="s">
        <v>312</v>
      </c>
      <c r="C201" s="14"/>
      <c r="D201" s="7">
        <v>98.817580000000007</v>
      </c>
      <c r="E201" s="7">
        <v>99.590029999999999</v>
      </c>
      <c r="F201" s="117">
        <v>99.785619999999994</v>
      </c>
      <c r="G201" s="7">
        <v>98.437290000000004</v>
      </c>
      <c r="H201" s="7">
        <v>100.7371</v>
      </c>
      <c r="I201" s="7">
        <v>98.355509999999995</v>
      </c>
      <c r="J201" s="7">
        <v>98.748760000000004</v>
      </c>
      <c r="K201" s="7">
        <v>98.966229999999996</v>
      </c>
      <c r="L201" s="7">
        <v>101.6182</v>
      </c>
      <c r="M201" s="7">
        <v>99.916370000000001</v>
      </c>
      <c r="N201" s="7">
        <v>102.4687</v>
      </c>
      <c r="O201" s="7">
        <v>102.5586</v>
      </c>
      <c r="P201" s="10"/>
      <c r="Q201" s="7">
        <v>0.78169289310666379</v>
      </c>
      <c r="R201" s="7">
        <v>0.19639516124254175</v>
      </c>
      <c r="S201" s="7">
        <v>-1.3512267599279235</v>
      </c>
      <c r="T201" s="7">
        <v>2.3363199047840446</v>
      </c>
      <c r="U201" s="7">
        <v>-2.364163749006079</v>
      </c>
      <c r="V201" s="7">
        <v>0.39982508351591994</v>
      </c>
      <c r="W201" s="7">
        <v>0.22022555017398865</v>
      </c>
      <c r="X201" s="7">
        <v>2.6796716415286363</v>
      </c>
      <c r="Y201" s="7">
        <v>-1.6747295267973659</v>
      </c>
      <c r="Z201" s="7">
        <v>2.5544663001668271</v>
      </c>
      <c r="AA201" s="11">
        <v>8.7734108073977801E-2</v>
      </c>
      <c r="AB201" s="20">
        <f t="shared" si="3"/>
        <v>99.999999166666669</v>
      </c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</row>
    <row r="202" spans="1:39" s="48" customFormat="1" x14ac:dyDescent="0.2">
      <c r="A202" s="48" t="s">
        <v>27</v>
      </c>
      <c r="B202" s="56" t="s">
        <v>37</v>
      </c>
      <c r="C202" s="26"/>
      <c r="D202" s="119">
        <v>98.149410000000003</v>
      </c>
      <c r="E202" s="119">
        <v>98.882059999999996</v>
      </c>
      <c r="F202" s="120">
        <v>99.075630000000004</v>
      </c>
      <c r="G202" s="119">
        <v>99.341409999999996</v>
      </c>
      <c r="H202" s="119">
        <v>99.833110000000005</v>
      </c>
      <c r="I202" s="119">
        <v>99.975440000000006</v>
      </c>
      <c r="J202" s="119">
        <v>100.1876</v>
      </c>
      <c r="K202" s="119">
        <v>100.3618</v>
      </c>
      <c r="L202" s="119">
        <v>100.3193</v>
      </c>
      <c r="M202" s="119">
        <v>100.8506</v>
      </c>
      <c r="N202" s="119">
        <v>101.5427</v>
      </c>
      <c r="O202" s="119">
        <v>101.48090000000001</v>
      </c>
      <c r="P202" s="21"/>
      <c r="Q202" s="20">
        <v>0.74646398791392887</v>
      </c>
      <c r="R202" s="20">
        <v>0.19575846215178794</v>
      </c>
      <c r="S202" s="20">
        <v>0.26825971230260393</v>
      </c>
      <c r="T202" s="20">
        <v>0.49495975545344956</v>
      </c>
      <c r="U202" s="20">
        <v>0.14256793162108358</v>
      </c>
      <c r="V202" s="20">
        <v>0.21221211929649647</v>
      </c>
      <c r="W202" s="20">
        <v>0.17387381272732258</v>
      </c>
      <c r="X202" s="20">
        <v>-4.2346789316257752E-2</v>
      </c>
      <c r="Y202" s="20">
        <v>0.52960895859520718</v>
      </c>
      <c r="Z202" s="20">
        <v>0.68626264989994745</v>
      </c>
      <c r="AA202" s="19">
        <v>-6.0861095873943644E-2</v>
      </c>
      <c r="AB202" s="20">
        <f t="shared" si="3"/>
        <v>99.999996666666675</v>
      </c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</row>
    <row r="203" spans="1:39" x14ac:dyDescent="0.2">
      <c r="A203" s="1" t="s">
        <v>29</v>
      </c>
      <c r="B203" s="3" t="s">
        <v>39</v>
      </c>
      <c r="C203" s="14"/>
      <c r="D203" s="7">
        <v>98.322720000000004</v>
      </c>
      <c r="E203" s="7">
        <v>98.477649999999997</v>
      </c>
      <c r="F203" s="117">
        <v>99.970330000000004</v>
      </c>
      <c r="G203" s="7">
        <v>99.896979999999999</v>
      </c>
      <c r="H203" s="7">
        <v>99.406369999999995</v>
      </c>
      <c r="I203" s="7">
        <v>99.170069999999996</v>
      </c>
      <c r="J203" s="7">
        <v>100.0558</v>
      </c>
      <c r="K203" s="7">
        <v>100.9224</v>
      </c>
      <c r="L203" s="7">
        <v>100.8914</v>
      </c>
      <c r="M203" s="7">
        <v>101.1067</v>
      </c>
      <c r="N203" s="7">
        <v>101.2077</v>
      </c>
      <c r="O203" s="7">
        <v>100.57170000000001</v>
      </c>
      <c r="P203" s="10"/>
      <c r="Q203" s="7">
        <v>0.15757293939792666</v>
      </c>
      <c r="R203" s="7">
        <v>1.5157550977303045</v>
      </c>
      <c r="S203" s="7">
        <v>-7.3371769403987069E-2</v>
      </c>
      <c r="T203" s="7">
        <v>-0.49111594764927202</v>
      </c>
      <c r="U203" s="7">
        <v>-0.23771112454865814</v>
      </c>
      <c r="V203" s="7">
        <v>0.89314245719500795</v>
      </c>
      <c r="W203" s="7">
        <v>0.86611670687755349</v>
      </c>
      <c r="X203" s="7">
        <v>-3.0716669441067299E-2</v>
      </c>
      <c r="Y203" s="7">
        <v>0.21339777225809053</v>
      </c>
      <c r="Z203" s="7">
        <v>9.9894467923489827E-2</v>
      </c>
      <c r="AA203" s="11">
        <v>-0.62841068416730705</v>
      </c>
      <c r="AB203" s="20">
        <f t="shared" si="3"/>
        <v>99.999984999999995</v>
      </c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</row>
    <row r="204" spans="1:39" x14ac:dyDescent="0.2">
      <c r="A204" s="1" t="s">
        <v>31</v>
      </c>
      <c r="B204" s="3" t="s">
        <v>313</v>
      </c>
      <c r="C204" s="14"/>
      <c r="D204" s="7">
        <v>97.691490000000002</v>
      </c>
      <c r="E204" s="7">
        <v>98.916240000000002</v>
      </c>
      <c r="F204" s="117">
        <v>99.036209999999997</v>
      </c>
      <c r="G204" s="7">
        <v>99.694640000000007</v>
      </c>
      <c r="H204" s="7">
        <v>100.0502</v>
      </c>
      <c r="I204" s="7">
        <v>100.44629999999999</v>
      </c>
      <c r="J204" s="7">
        <v>100.4807</v>
      </c>
      <c r="K204" s="7">
        <v>100.7821</v>
      </c>
      <c r="L204" s="7">
        <v>100.68210000000001</v>
      </c>
      <c r="M204" s="7">
        <v>100.4877</v>
      </c>
      <c r="N204" s="7">
        <v>100.8921</v>
      </c>
      <c r="O204" s="7">
        <v>100.8402</v>
      </c>
      <c r="P204" s="10"/>
      <c r="Q204" s="7">
        <v>1.2536915958595782</v>
      </c>
      <c r="R204" s="7">
        <v>0.12128443216199383</v>
      </c>
      <c r="S204" s="7">
        <v>0.66483763867782286</v>
      </c>
      <c r="T204" s="7">
        <v>0.35664906358054654</v>
      </c>
      <c r="U204" s="7">
        <v>0.39590125756869038</v>
      </c>
      <c r="V204" s="7">
        <v>3.4247154947474517E-2</v>
      </c>
      <c r="W204" s="7">
        <v>0.29995810140653978</v>
      </c>
      <c r="X204" s="7">
        <v>-9.9223969335818882E-2</v>
      </c>
      <c r="Y204" s="7">
        <v>-0.19308298098669144</v>
      </c>
      <c r="Z204" s="7">
        <v>0.40243731322340487</v>
      </c>
      <c r="AA204" s="11">
        <v>-5.1441094000425597E-2</v>
      </c>
      <c r="AB204" s="20">
        <f t="shared" si="3"/>
        <v>99.999998333333338</v>
      </c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</row>
    <row r="205" spans="1:39" x14ac:dyDescent="0.2">
      <c r="A205" s="1" t="s">
        <v>33</v>
      </c>
      <c r="B205" s="3" t="s">
        <v>314</v>
      </c>
      <c r="C205" s="14"/>
      <c r="D205" s="7">
        <v>98.345380000000006</v>
      </c>
      <c r="E205" s="7">
        <v>98.881200000000007</v>
      </c>
      <c r="F205" s="117">
        <v>99.003110000000007</v>
      </c>
      <c r="G205" s="7">
        <v>99.091710000000006</v>
      </c>
      <c r="H205" s="7">
        <v>100.10380000000001</v>
      </c>
      <c r="I205" s="7">
        <v>100.18989999999999</v>
      </c>
      <c r="J205" s="7">
        <v>100.1858</v>
      </c>
      <c r="K205" s="7">
        <v>100.1875</v>
      </c>
      <c r="L205" s="7">
        <v>100.1647</v>
      </c>
      <c r="M205" s="7">
        <v>101.3537</v>
      </c>
      <c r="N205" s="7">
        <v>101.3436</v>
      </c>
      <c r="O205" s="7">
        <v>101.14960000000001</v>
      </c>
      <c r="P205" s="10"/>
      <c r="Q205" s="7">
        <v>0.54483494801687793</v>
      </c>
      <c r="R205" s="7">
        <v>0.12328936137506394</v>
      </c>
      <c r="S205" s="7">
        <v>8.9492138176264932E-2</v>
      </c>
      <c r="T205" s="7">
        <v>1.0213669740889531</v>
      </c>
      <c r="U205" s="7">
        <v>8.6010720871722776E-2</v>
      </c>
      <c r="V205" s="7">
        <v>-4.0922288573938068E-3</v>
      </c>
      <c r="W205" s="7">
        <v>1.6968472577946082E-3</v>
      </c>
      <c r="X205" s="7">
        <v>-2.2757330006242003E-2</v>
      </c>
      <c r="Y205" s="7">
        <v>1.1870449369887868</v>
      </c>
      <c r="Z205" s="7">
        <v>-9.9651024087018397E-3</v>
      </c>
      <c r="AA205" s="11">
        <v>-0.1914279737447539</v>
      </c>
      <c r="AB205" s="20">
        <f t="shared" si="3"/>
        <v>100</v>
      </c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</row>
    <row r="206" spans="1:39" x14ac:dyDescent="0.2">
      <c r="A206" s="1" t="s">
        <v>34</v>
      </c>
      <c r="B206" s="3" t="s">
        <v>315</v>
      </c>
      <c r="C206" s="14"/>
      <c r="D206" s="7">
        <v>97.776120000000006</v>
      </c>
      <c r="E206" s="7">
        <v>98.026949999999999</v>
      </c>
      <c r="F206" s="117">
        <v>98.062709999999996</v>
      </c>
      <c r="G206" s="7">
        <v>98.472610000000003</v>
      </c>
      <c r="H206" s="7">
        <v>99.610370000000003</v>
      </c>
      <c r="I206" s="7">
        <v>99.669899999999998</v>
      </c>
      <c r="J206" s="7">
        <v>100.9543</v>
      </c>
      <c r="K206" s="7">
        <v>101.1767</v>
      </c>
      <c r="L206" s="7">
        <v>101.3275</v>
      </c>
      <c r="M206" s="7">
        <v>101.3573</v>
      </c>
      <c r="N206" s="7">
        <v>101.8494</v>
      </c>
      <c r="O206" s="7">
        <v>101.7162</v>
      </c>
      <c r="P206" s="10"/>
      <c r="Q206" s="7">
        <v>0.25653503125302318</v>
      </c>
      <c r="R206" s="7">
        <v>3.6479763983268111E-2</v>
      </c>
      <c r="S206" s="7">
        <v>0.4179978301639915</v>
      </c>
      <c r="T206" s="7">
        <v>1.1554075798336207</v>
      </c>
      <c r="U206" s="7">
        <v>5.9762854008066822E-2</v>
      </c>
      <c r="V206" s="7">
        <v>1.288653846346796</v>
      </c>
      <c r="W206" s="7">
        <v>0.22029769905788388</v>
      </c>
      <c r="X206" s="7">
        <v>0.14904617367437742</v>
      </c>
      <c r="Y206" s="7">
        <v>2.9409587722972041E-2</v>
      </c>
      <c r="Z206" s="7">
        <v>0.48551017045640299</v>
      </c>
      <c r="AA206" s="11">
        <v>-0.13078133008147538</v>
      </c>
      <c r="AB206" s="20">
        <f t="shared" si="3"/>
        <v>100.000005</v>
      </c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</row>
    <row r="207" spans="1:39" x14ac:dyDescent="0.2">
      <c r="A207" s="1" t="s">
        <v>36</v>
      </c>
      <c r="B207" s="3" t="s">
        <v>316</v>
      </c>
      <c r="C207" s="14"/>
      <c r="D207" s="7">
        <v>100.4272</v>
      </c>
      <c r="E207" s="7">
        <v>100.3484</v>
      </c>
      <c r="F207" s="117">
        <v>99.300560000000004</v>
      </c>
      <c r="G207" s="7">
        <v>99.229339999999993</v>
      </c>
      <c r="H207" s="7">
        <v>99.320179999999993</v>
      </c>
      <c r="I207" s="7">
        <v>99.547020000000003</v>
      </c>
      <c r="J207" s="7">
        <v>99.513069999999999</v>
      </c>
      <c r="K207" s="7">
        <v>100.2099</v>
      </c>
      <c r="L207" s="7">
        <v>99.577569999999994</v>
      </c>
      <c r="M207" s="7">
        <v>100.44540000000001</v>
      </c>
      <c r="N207" s="7">
        <v>100.9609</v>
      </c>
      <c r="O207" s="7">
        <v>101.1203</v>
      </c>
      <c r="P207" s="10"/>
      <c r="Q207" s="7">
        <v>-7.8464798381316106E-2</v>
      </c>
      <c r="R207" s="7">
        <v>-1.0442020002311883</v>
      </c>
      <c r="S207" s="7">
        <v>-7.1721649908128349E-2</v>
      </c>
      <c r="T207" s="7">
        <v>9.1545504585639731E-2</v>
      </c>
      <c r="U207" s="7">
        <v>0.22839265897424865</v>
      </c>
      <c r="V207" s="7">
        <v>-3.4104486502965499E-2</v>
      </c>
      <c r="W207" s="7">
        <v>0.70023967705951151</v>
      </c>
      <c r="X207" s="7">
        <v>-0.63100551941475869</v>
      </c>
      <c r="Y207" s="7">
        <v>0.87151152613988481</v>
      </c>
      <c r="Z207" s="7">
        <v>0.5132141442017143</v>
      </c>
      <c r="AA207" s="11">
        <v>0.15788290318331663</v>
      </c>
      <c r="AB207" s="20">
        <f t="shared" si="3"/>
        <v>99.999986666666658</v>
      </c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</row>
    <row r="208" spans="1:39" x14ac:dyDescent="0.2">
      <c r="A208" s="1" t="s">
        <v>38</v>
      </c>
      <c r="B208" s="3" t="s">
        <v>71</v>
      </c>
      <c r="C208" s="14"/>
      <c r="D208" s="7">
        <v>98.121070000000003</v>
      </c>
      <c r="E208" s="7">
        <v>99.019400000000005</v>
      </c>
      <c r="F208" s="117">
        <v>99.616050000000001</v>
      </c>
      <c r="G208" s="7">
        <v>99.616050000000001</v>
      </c>
      <c r="H208" s="7">
        <v>99.632769999999994</v>
      </c>
      <c r="I208" s="7">
        <v>99.632769999999994</v>
      </c>
      <c r="J208" s="7">
        <v>99.637249999999995</v>
      </c>
      <c r="K208" s="7">
        <v>99.637249999999995</v>
      </c>
      <c r="L208" s="7">
        <v>99.637249999999995</v>
      </c>
      <c r="M208" s="7">
        <v>100.634</v>
      </c>
      <c r="N208" s="7">
        <v>102.4002</v>
      </c>
      <c r="O208" s="7">
        <v>102.4158</v>
      </c>
      <c r="P208" s="10"/>
      <c r="Q208" s="7">
        <v>0.91553220934097157</v>
      </c>
      <c r="R208" s="7">
        <v>0.60255869051922839</v>
      </c>
      <c r="S208" s="7">
        <v>0</v>
      </c>
      <c r="T208" s="7">
        <v>1.6784443872239759E-2</v>
      </c>
      <c r="U208" s="7">
        <v>0</v>
      </c>
      <c r="V208" s="7">
        <v>4.4965125430126334E-3</v>
      </c>
      <c r="W208" s="7">
        <v>0</v>
      </c>
      <c r="X208" s="7">
        <v>0</v>
      </c>
      <c r="Y208" s="7">
        <v>1.0003788743667714</v>
      </c>
      <c r="Z208" s="7">
        <v>1.755072838205773</v>
      </c>
      <c r="AA208" s="11">
        <v>1.5234345245425572E-2</v>
      </c>
      <c r="AB208" s="20">
        <f t="shared" si="3"/>
        <v>99.99998833333332</v>
      </c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</row>
    <row r="209" spans="1:39" s="48" customFormat="1" x14ac:dyDescent="0.2">
      <c r="A209" s="48" t="s">
        <v>40</v>
      </c>
      <c r="B209" s="56" t="s">
        <v>48</v>
      </c>
      <c r="C209" s="26"/>
      <c r="D209" s="119">
        <v>103.6401</v>
      </c>
      <c r="E209" s="119">
        <v>103.1737</v>
      </c>
      <c r="F209" s="120">
        <v>103.26560000000001</v>
      </c>
      <c r="G209" s="119">
        <v>100.7182</v>
      </c>
      <c r="H209" s="119">
        <v>99.653120000000001</v>
      </c>
      <c r="I209" s="119">
        <v>99.388540000000006</v>
      </c>
      <c r="J209" s="119">
        <v>98.740229999999997</v>
      </c>
      <c r="K209" s="119">
        <v>97.286320000000003</v>
      </c>
      <c r="L209" s="119">
        <v>98.953550000000007</v>
      </c>
      <c r="M209" s="119">
        <v>99.689350000000005</v>
      </c>
      <c r="N209" s="119">
        <v>98.38306</v>
      </c>
      <c r="O209" s="119">
        <v>97.37388</v>
      </c>
      <c r="P209" s="21"/>
      <c r="Q209" s="20">
        <v>-0.45001886335502111</v>
      </c>
      <c r="R209" s="20">
        <v>8.9073087424420799E-2</v>
      </c>
      <c r="S209" s="20">
        <v>-2.4668427821075074</v>
      </c>
      <c r="T209" s="20">
        <v>-1.0574851417122177</v>
      </c>
      <c r="U209" s="20">
        <v>-0.26550096976391219</v>
      </c>
      <c r="V209" s="20">
        <v>-0.65229854468131765</v>
      </c>
      <c r="W209" s="20">
        <v>-1.4724596043578118</v>
      </c>
      <c r="X209" s="20">
        <v>1.7137352918683773</v>
      </c>
      <c r="Y209" s="20">
        <v>0.74358120552521612</v>
      </c>
      <c r="Z209" s="20">
        <v>-1.3103606353136059</v>
      </c>
      <c r="AA209" s="19">
        <v>-1.0257660211016009</v>
      </c>
      <c r="AB209" s="20">
        <f t="shared" si="3"/>
        <v>100.0221375</v>
      </c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  <c r="AM209" s="115"/>
    </row>
    <row r="210" spans="1:39" s="48" customFormat="1" x14ac:dyDescent="0.2">
      <c r="A210" s="56" t="s">
        <v>41</v>
      </c>
      <c r="B210" s="48" t="s">
        <v>73</v>
      </c>
      <c r="C210" s="26"/>
      <c r="D210" s="119">
        <v>103.60939999999999</v>
      </c>
      <c r="E210" s="119">
        <v>102.69750000000001</v>
      </c>
      <c r="F210" s="120">
        <v>102.813</v>
      </c>
      <c r="G210" s="119">
        <v>100.2606</v>
      </c>
      <c r="H210" s="119">
        <v>100.23820000000001</v>
      </c>
      <c r="I210" s="119">
        <v>99.95232</v>
      </c>
      <c r="J210" s="119">
        <v>99.885919999999999</v>
      </c>
      <c r="K210" s="119">
        <v>98.004530000000003</v>
      </c>
      <c r="L210" s="119">
        <v>99.121510000000001</v>
      </c>
      <c r="M210" s="119">
        <v>99.121080000000006</v>
      </c>
      <c r="N210" s="119">
        <v>97.704350000000005</v>
      </c>
      <c r="O210" s="119">
        <v>96.816990000000004</v>
      </c>
      <c r="P210" s="21"/>
      <c r="Q210" s="20">
        <v>-0.88013249763051293</v>
      </c>
      <c r="R210" s="20">
        <v>0.11246622361790429</v>
      </c>
      <c r="S210" s="20">
        <v>-2.4825654343322396</v>
      </c>
      <c r="T210" s="20">
        <v>-2.2341777328272951E-2</v>
      </c>
      <c r="U210" s="20">
        <v>-0.28520065204683032</v>
      </c>
      <c r="V210" s="20">
        <v>-6.6431674622461565E-2</v>
      </c>
      <c r="W210" s="20">
        <v>-1.883538740995724</v>
      </c>
      <c r="X210" s="20">
        <v>1.1397228270978883</v>
      </c>
      <c r="Y210" s="20">
        <v>-4.3381098612640121E-4</v>
      </c>
      <c r="Z210" s="20">
        <v>-1.4292923362013419</v>
      </c>
      <c r="AA210" s="19">
        <v>-0.90820930695511615</v>
      </c>
      <c r="AB210" s="20">
        <f t="shared" si="3"/>
        <v>100.01878333333336</v>
      </c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</row>
    <row r="211" spans="1:39" s="48" customFormat="1" ht="20.25" customHeight="1" x14ac:dyDescent="0.2">
      <c r="B211" s="22" t="s">
        <v>279</v>
      </c>
      <c r="C211" s="39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133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4"/>
      <c r="AB211" s="20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</row>
    <row r="212" spans="1:39" x14ac:dyDescent="0.2">
      <c r="A212" s="1" t="s">
        <v>14</v>
      </c>
      <c r="B212" s="1" t="s">
        <v>15</v>
      </c>
      <c r="C212" s="14"/>
      <c r="D212" s="7">
        <v>101.81</v>
      </c>
      <c r="E212" s="7">
        <v>101.65</v>
      </c>
      <c r="F212" s="117">
        <v>101.95</v>
      </c>
      <c r="G212" s="7">
        <v>99.63</v>
      </c>
      <c r="H212" s="7">
        <v>100.09</v>
      </c>
      <c r="I212" s="7">
        <v>99.89</v>
      </c>
      <c r="J212" s="7">
        <v>100.04</v>
      </c>
      <c r="K212" s="7">
        <v>98.31</v>
      </c>
      <c r="L212" s="7">
        <v>99.4</v>
      </c>
      <c r="M212" s="7">
        <v>99.93</v>
      </c>
      <c r="N212" s="7">
        <v>99.14</v>
      </c>
      <c r="O212" s="7">
        <v>98.15</v>
      </c>
      <c r="P212" s="10"/>
      <c r="Q212" s="7">
        <v>-0.15715548570866966</v>
      </c>
      <c r="R212" s="7">
        <v>0.29513034923757708</v>
      </c>
      <c r="S212" s="7">
        <v>-2.2756253065228127</v>
      </c>
      <c r="T212" s="7">
        <v>0.46170832078691959</v>
      </c>
      <c r="U212" s="7">
        <v>-0.19982016185433391</v>
      </c>
      <c r="V212" s="7">
        <v>0.15016518169987556</v>
      </c>
      <c r="W212" s="7">
        <v>-1.7293082766893282</v>
      </c>
      <c r="X212" s="7">
        <v>1.1087376665649511</v>
      </c>
      <c r="Y212" s="7">
        <v>0.53319919517102721</v>
      </c>
      <c r="Z212" s="7">
        <v>-0.79055338737116598</v>
      </c>
      <c r="AA212" s="11">
        <v>-0.99858785555779184</v>
      </c>
      <c r="AB212" s="20">
        <f t="shared" si="3"/>
        <v>99.999166666666667</v>
      </c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</row>
    <row r="213" spans="1:39" x14ac:dyDescent="0.2">
      <c r="A213" s="1" t="s">
        <v>318</v>
      </c>
      <c r="B213" s="1" t="s">
        <v>21</v>
      </c>
      <c r="C213" s="14"/>
      <c r="D213" s="7">
        <v>98.12</v>
      </c>
      <c r="E213" s="7">
        <v>98.43</v>
      </c>
      <c r="F213" s="117">
        <v>98.64</v>
      </c>
      <c r="G213" s="7">
        <v>98.89</v>
      </c>
      <c r="H213" s="7">
        <v>100.42</v>
      </c>
      <c r="I213" s="7">
        <v>100.54</v>
      </c>
      <c r="J213" s="7">
        <v>101.36</v>
      </c>
      <c r="K213" s="7">
        <v>101.11</v>
      </c>
      <c r="L213" s="7">
        <v>100.49</v>
      </c>
      <c r="M213" s="7">
        <v>100.27</v>
      </c>
      <c r="N213" s="7">
        <v>100.84</v>
      </c>
      <c r="O213" s="7">
        <v>100.9</v>
      </c>
      <c r="P213" s="10"/>
      <c r="Q213" s="7">
        <v>0.31593966571545279</v>
      </c>
      <c r="R213" s="7">
        <v>0.21334958854007288</v>
      </c>
      <c r="S213" s="7">
        <v>0.25344687753446876</v>
      </c>
      <c r="T213" s="7">
        <v>1.5471736272626162</v>
      </c>
      <c r="U213" s="7">
        <v>0.1194981079466287</v>
      </c>
      <c r="V213" s="7">
        <v>0.81559578277301881</v>
      </c>
      <c r="W213" s="7">
        <v>-0.24664561957379638</v>
      </c>
      <c r="X213" s="7">
        <v>-0.61319355157749433</v>
      </c>
      <c r="Y213" s="7">
        <v>-0.21892725644342609</v>
      </c>
      <c r="Z213" s="7">
        <v>0.56846514411090798</v>
      </c>
      <c r="AA213" s="11">
        <v>5.9500198333996702E-2</v>
      </c>
      <c r="AB213" s="20">
        <f t="shared" si="3"/>
        <v>100.00083333333333</v>
      </c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</row>
    <row r="214" spans="1:39" s="48" customFormat="1" x14ac:dyDescent="0.2">
      <c r="A214" s="48" t="s">
        <v>16</v>
      </c>
      <c r="B214" s="56" t="s">
        <v>23</v>
      </c>
      <c r="C214" s="26"/>
      <c r="D214" s="119">
        <v>98.11</v>
      </c>
      <c r="E214" s="119">
        <v>98.3</v>
      </c>
      <c r="F214" s="120">
        <v>98.52</v>
      </c>
      <c r="G214" s="119">
        <v>98.76</v>
      </c>
      <c r="H214" s="119">
        <v>100.57</v>
      </c>
      <c r="I214" s="119">
        <v>100.7</v>
      </c>
      <c r="J214" s="119">
        <v>101.66</v>
      </c>
      <c r="K214" s="119">
        <v>101.3</v>
      </c>
      <c r="L214" s="119">
        <v>100.54</v>
      </c>
      <c r="M214" s="119">
        <v>100.12</v>
      </c>
      <c r="N214" s="119">
        <v>100.66</v>
      </c>
      <c r="O214" s="119">
        <v>100.75</v>
      </c>
      <c r="P214" s="21"/>
      <c r="Q214" s="20">
        <v>0.19366017735194957</v>
      </c>
      <c r="R214" s="20">
        <v>0.2238046795523895</v>
      </c>
      <c r="S214" s="20">
        <v>0.24360535931791422</v>
      </c>
      <c r="T214" s="20">
        <v>1.8327257999189834</v>
      </c>
      <c r="U214" s="20">
        <v>0.12926319976136988</v>
      </c>
      <c r="V214" s="20">
        <v>0.95332671300893124</v>
      </c>
      <c r="W214" s="20">
        <v>-0.35412158174306457</v>
      </c>
      <c r="X214" s="20">
        <v>-0.75024679170778963</v>
      </c>
      <c r="Y214" s="20">
        <v>-0.41774418142033187</v>
      </c>
      <c r="Z214" s="20">
        <v>0.53935277666799042</v>
      </c>
      <c r="AA214" s="19">
        <v>8.9409894695016312E-2</v>
      </c>
      <c r="AB214" s="20">
        <f t="shared" si="3"/>
        <v>99.999166666666667</v>
      </c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</row>
    <row r="215" spans="1:39" x14ac:dyDescent="0.2">
      <c r="A215" s="1" t="s">
        <v>18</v>
      </c>
      <c r="B215" s="1" t="s">
        <v>304</v>
      </c>
      <c r="C215" s="26"/>
      <c r="D215" s="7">
        <v>98.53</v>
      </c>
      <c r="E215" s="7">
        <v>98.64</v>
      </c>
      <c r="F215" s="117">
        <v>98.89</v>
      </c>
      <c r="G215" s="7">
        <v>99.5</v>
      </c>
      <c r="H215" s="7">
        <v>101.83</v>
      </c>
      <c r="I215" s="7">
        <v>100.87</v>
      </c>
      <c r="J215" s="7">
        <v>102.14</v>
      </c>
      <c r="K215" s="7">
        <v>101.38</v>
      </c>
      <c r="L215" s="7">
        <v>99.84</v>
      </c>
      <c r="M215" s="7">
        <v>99.14</v>
      </c>
      <c r="N215" s="7">
        <v>99.52</v>
      </c>
      <c r="O215" s="7">
        <v>99.7</v>
      </c>
      <c r="P215" s="10"/>
      <c r="Q215" s="7">
        <v>0.11164112453059924</v>
      </c>
      <c r="R215" s="7">
        <v>0.25344687753446876</v>
      </c>
      <c r="S215" s="7">
        <v>0.61684700171908124</v>
      </c>
      <c r="T215" s="7">
        <v>2.3417085427135662</v>
      </c>
      <c r="U215" s="7">
        <v>-0.94274771678286728</v>
      </c>
      <c r="V215" s="7">
        <v>1.2590462972142322</v>
      </c>
      <c r="W215" s="7">
        <v>-0.74407675739182011</v>
      </c>
      <c r="X215" s="7">
        <v>-1.5190372854606353</v>
      </c>
      <c r="Y215" s="7">
        <v>-0.70112179487179771</v>
      </c>
      <c r="Z215" s="7">
        <v>0.38329634859793771</v>
      </c>
      <c r="AA215" s="11">
        <v>0.1808681672025792</v>
      </c>
      <c r="AB215" s="20">
        <f t="shared" si="3"/>
        <v>99.998333333333335</v>
      </c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</row>
    <row r="216" spans="1:39" x14ac:dyDescent="0.2">
      <c r="A216" s="1" t="s">
        <v>56</v>
      </c>
      <c r="B216" s="1" t="s">
        <v>305</v>
      </c>
      <c r="C216" s="26"/>
      <c r="D216" s="7">
        <v>96.36</v>
      </c>
      <c r="E216" s="7">
        <v>96.08</v>
      </c>
      <c r="F216" s="117">
        <v>96.23</v>
      </c>
      <c r="G216" s="7">
        <v>93.86</v>
      </c>
      <c r="H216" s="7">
        <v>96.74</v>
      </c>
      <c r="I216" s="7">
        <v>102.71</v>
      </c>
      <c r="J216" s="7">
        <v>103.56</v>
      </c>
      <c r="K216" s="7">
        <v>103.6</v>
      </c>
      <c r="L216" s="7">
        <v>102.76</v>
      </c>
      <c r="M216" s="7">
        <v>102.02</v>
      </c>
      <c r="N216" s="7">
        <v>103.34</v>
      </c>
      <c r="O216" s="7">
        <v>102.75</v>
      </c>
      <c r="P216" s="10"/>
      <c r="Q216" s="7">
        <v>-0.29057700290577121</v>
      </c>
      <c r="R216" s="7">
        <v>0.15611990008326987</v>
      </c>
      <c r="S216" s="7">
        <v>-2.462849423256785</v>
      </c>
      <c r="T216" s="7">
        <v>3.0683997443000166</v>
      </c>
      <c r="U216" s="7">
        <v>6.1711804837709314</v>
      </c>
      <c r="V216" s="7">
        <v>0.82757277772369642</v>
      </c>
      <c r="W216" s="7">
        <v>3.8624951718802661E-2</v>
      </c>
      <c r="X216" s="7">
        <v>-0.81081081081080042</v>
      </c>
      <c r="Y216" s="7">
        <v>-0.72012456208642384</v>
      </c>
      <c r="Z216" s="7">
        <v>1.2938639482454493</v>
      </c>
      <c r="AA216" s="11">
        <v>-0.57093090768337851</v>
      </c>
      <c r="AB216" s="20">
        <f t="shared" si="3"/>
        <v>100.00083333333333</v>
      </c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</row>
    <row r="217" spans="1:39" x14ac:dyDescent="0.2">
      <c r="A217" s="1" t="s">
        <v>58</v>
      </c>
      <c r="B217" s="1" t="s">
        <v>306</v>
      </c>
      <c r="C217" s="26"/>
      <c r="D217" s="7">
        <v>97.97</v>
      </c>
      <c r="E217" s="7">
        <v>98.42</v>
      </c>
      <c r="F217" s="117">
        <v>98.42</v>
      </c>
      <c r="G217" s="7">
        <v>99.5</v>
      </c>
      <c r="H217" s="7">
        <v>99.37</v>
      </c>
      <c r="I217" s="7">
        <v>98.91</v>
      </c>
      <c r="J217" s="7">
        <v>99.92</v>
      </c>
      <c r="K217" s="7">
        <v>100.31</v>
      </c>
      <c r="L217" s="7">
        <v>100.82</v>
      </c>
      <c r="M217" s="7">
        <v>101.57</v>
      </c>
      <c r="N217" s="7">
        <v>102.37</v>
      </c>
      <c r="O217" s="7">
        <v>102.43</v>
      </c>
      <c r="P217" s="10"/>
      <c r="Q217" s="7">
        <v>0.45932428294376121</v>
      </c>
      <c r="R217" s="7">
        <v>0</v>
      </c>
      <c r="S217" s="7">
        <v>1.0973379394432008</v>
      </c>
      <c r="T217" s="7">
        <v>-0.13065326633165372</v>
      </c>
      <c r="U217" s="7">
        <v>-0.46291637315085832</v>
      </c>
      <c r="V217" s="7">
        <v>1.021130320493383</v>
      </c>
      <c r="W217" s="7">
        <v>0.39031224979984042</v>
      </c>
      <c r="X217" s="7">
        <v>0.50842388595353494</v>
      </c>
      <c r="Y217" s="7">
        <v>0.74390001983733389</v>
      </c>
      <c r="Z217" s="7">
        <v>0.78763414394015108</v>
      </c>
      <c r="AA217" s="11">
        <v>5.8610921168313256E-2</v>
      </c>
      <c r="AB217" s="20">
        <f t="shared" si="3"/>
        <v>100.00083333333333</v>
      </c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</row>
    <row r="218" spans="1:39" x14ac:dyDescent="0.2">
      <c r="A218" s="1" t="s">
        <v>20</v>
      </c>
      <c r="B218" s="1" t="s">
        <v>307</v>
      </c>
      <c r="C218" s="26"/>
      <c r="D218" s="7">
        <v>98.66</v>
      </c>
      <c r="E218" s="7">
        <v>96.57</v>
      </c>
      <c r="F218" s="117">
        <v>96.62</v>
      </c>
      <c r="G218" s="7">
        <v>96.83</v>
      </c>
      <c r="H218" s="7">
        <v>98.03</v>
      </c>
      <c r="I218" s="7">
        <v>100.74</v>
      </c>
      <c r="J218" s="7">
        <v>100.99</v>
      </c>
      <c r="K218" s="7">
        <v>101.33</v>
      </c>
      <c r="L218" s="7">
        <v>102.2</v>
      </c>
      <c r="M218" s="7">
        <v>102.47</v>
      </c>
      <c r="N218" s="7">
        <v>102.48</v>
      </c>
      <c r="O218" s="7">
        <v>103.1</v>
      </c>
      <c r="P218" s="10"/>
      <c r="Q218" s="7">
        <v>-2.1183863774579397</v>
      </c>
      <c r="R218" s="7">
        <v>5.1775913844891143E-2</v>
      </c>
      <c r="S218" s="7">
        <v>0.21734630511280659</v>
      </c>
      <c r="T218" s="7">
        <v>1.2392853454507931</v>
      </c>
      <c r="U218" s="7">
        <v>2.7644598592267609</v>
      </c>
      <c r="V218" s="7">
        <v>0.24816358943815764</v>
      </c>
      <c r="W218" s="7">
        <v>0.33666699673235312</v>
      </c>
      <c r="X218" s="7">
        <v>0.85858087437087205</v>
      </c>
      <c r="Y218" s="7">
        <v>0.26418786692758905</v>
      </c>
      <c r="Z218" s="7">
        <v>9.7589538401533296E-3</v>
      </c>
      <c r="AA218" s="11">
        <v>0.60499609679936606</v>
      </c>
      <c r="AB218" s="20">
        <f t="shared" si="3"/>
        <v>100.00166666666667</v>
      </c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</row>
    <row r="219" spans="1:39" x14ac:dyDescent="0.2">
      <c r="A219" s="1" t="s">
        <v>22</v>
      </c>
      <c r="B219" s="1" t="s">
        <v>32</v>
      </c>
      <c r="C219" s="26"/>
      <c r="D219" s="7">
        <v>99.33</v>
      </c>
      <c r="E219" s="7">
        <v>99.61</v>
      </c>
      <c r="F219" s="117">
        <v>100.01</v>
      </c>
      <c r="G219" s="7">
        <v>100.23</v>
      </c>
      <c r="H219" s="7">
        <v>99.19</v>
      </c>
      <c r="I219" s="7">
        <v>99.31</v>
      </c>
      <c r="J219" s="7">
        <v>99.77</v>
      </c>
      <c r="K219" s="7">
        <v>100</v>
      </c>
      <c r="L219" s="7">
        <v>100.04</v>
      </c>
      <c r="M219" s="7">
        <v>100.01</v>
      </c>
      <c r="N219" s="7">
        <v>100.7</v>
      </c>
      <c r="O219" s="7">
        <v>101.8</v>
      </c>
      <c r="P219" s="10"/>
      <c r="Q219" s="7">
        <v>0.28188865398167839</v>
      </c>
      <c r="R219" s="7">
        <v>0.40156610782050561</v>
      </c>
      <c r="S219" s="7">
        <v>0.21997800219977887</v>
      </c>
      <c r="T219" s="7">
        <v>-1.037613488975363</v>
      </c>
      <c r="U219" s="7">
        <v>0.12097993749370356</v>
      </c>
      <c r="V219" s="7">
        <v>0.46319605276406578</v>
      </c>
      <c r="W219" s="7">
        <v>0.23053021950486516</v>
      </c>
      <c r="X219" s="7">
        <v>4.0000000000006253E-2</v>
      </c>
      <c r="Y219" s="7">
        <v>-2.9988004798081901E-2</v>
      </c>
      <c r="Z219" s="7">
        <v>0.68993100689930775</v>
      </c>
      <c r="AA219" s="11">
        <v>1.0923535253227352</v>
      </c>
      <c r="AB219" s="20">
        <f t="shared" si="3"/>
        <v>100</v>
      </c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</row>
    <row r="220" spans="1:39" x14ac:dyDescent="0.2">
      <c r="A220" s="1" t="s">
        <v>24</v>
      </c>
      <c r="B220" s="1" t="s">
        <v>43</v>
      </c>
      <c r="C220" s="26"/>
      <c r="D220" s="7">
        <v>96.32</v>
      </c>
      <c r="E220" s="7">
        <v>97</v>
      </c>
      <c r="F220" s="117">
        <v>97.52</v>
      </c>
      <c r="G220" s="7">
        <v>97.93</v>
      </c>
      <c r="H220" s="7">
        <v>99.82</v>
      </c>
      <c r="I220" s="7">
        <v>100.89</v>
      </c>
      <c r="J220" s="7">
        <v>101.33</v>
      </c>
      <c r="K220" s="7">
        <v>101.43</v>
      </c>
      <c r="L220" s="7">
        <v>101.21</v>
      </c>
      <c r="M220" s="7">
        <v>101.98</v>
      </c>
      <c r="N220" s="7">
        <v>102.43</v>
      </c>
      <c r="O220" s="7">
        <v>102.16</v>
      </c>
      <c r="P220" s="10"/>
      <c r="Q220" s="7">
        <v>0.70598006644518985</v>
      </c>
      <c r="R220" s="7">
        <v>0.5360824742268</v>
      </c>
      <c r="S220" s="7">
        <v>0.42042657916325965</v>
      </c>
      <c r="T220" s="7">
        <v>1.9299499642601716</v>
      </c>
      <c r="U220" s="7">
        <v>1.0719294730515001</v>
      </c>
      <c r="V220" s="7">
        <v>0.43611854494994323</v>
      </c>
      <c r="W220" s="7">
        <v>9.8687456824246039E-2</v>
      </c>
      <c r="X220" s="7">
        <v>-0.21689835354432915</v>
      </c>
      <c r="Y220" s="7">
        <v>0.76079438790634357</v>
      </c>
      <c r="Z220" s="7">
        <v>0.44126299274367797</v>
      </c>
      <c r="AA220" s="11">
        <v>-0.26359465000489135</v>
      </c>
      <c r="AB220" s="20">
        <f t="shared" si="3"/>
        <v>100.00166666666668</v>
      </c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</row>
    <row r="221" spans="1:39" x14ac:dyDescent="0.2">
      <c r="A221" s="1" t="s">
        <v>26</v>
      </c>
      <c r="B221" s="1" t="s">
        <v>308</v>
      </c>
      <c r="C221" s="26"/>
      <c r="D221" s="7">
        <v>96.78</v>
      </c>
      <c r="E221" s="7">
        <v>97.48</v>
      </c>
      <c r="F221" s="117">
        <v>97.61</v>
      </c>
      <c r="G221" s="7">
        <v>95.67</v>
      </c>
      <c r="H221" s="7">
        <v>96.05</v>
      </c>
      <c r="I221" s="7">
        <v>102.28</v>
      </c>
      <c r="J221" s="7">
        <v>102.28</v>
      </c>
      <c r="K221" s="7">
        <v>102.42</v>
      </c>
      <c r="L221" s="7">
        <v>102.38</v>
      </c>
      <c r="M221" s="7">
        <v>102.39</v>
      </c>
      <c r="N221" s="7">
        <v>102.39</v>
      </c>
      <c r="O221" s="7">
        <v>102.26</v>
      </c>
      <c r="P221" s="10"/>
      <c r="Q221" s="7">
        <v>0.72328993593718005</v>
      </c>
      <c r="R221" s="7">
        <v>0.13336068937217424</v>
      </c>
      <c r="S221" s="7">
        <v>-1.9875012806064927</v>
      </c>
      <c r="T221" s="7">
        <v>0.3971987038779089</v>
      </c>
      <c r="U221" s="7">
        <v>6.4862051015096345</v>
      </c>
      <c r="V221" s="7">
        <v>0</v>
      </c>
      <c r="W221" s="7">
        <v>0.13687915526007094</v>
      </c>
      <c r="X221" s="7">
        <v>-3.9054872095299994E-2</v>
      </c>
      <c r="Y221" s="7">
        <v>9.7675327212396138E-3</v>
      </c>
      <c r="Z221" s="7">
        <v>0</v>
      </c>
      <c r="AA221" s="11">
        <v>-0.12696552397694641</v>
      </c>
      <c r="AB221" s="20">
        <f t="shared" si="3"/>
        <v>99.999166666666667</v>
      </c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</row>
    <row r="222" spans="1:39" x14ac:dyDescent="0.2">
      <c r="B222" s="1" t="s">
        <v>309</v>
      </c>
      <c r="C222" s="26"/>
      <c r="D222" s="7">
        <v>96.43</v>
      </c>
      <c r="E222" s="7">
        <v>95.79</v>
      </c>
      <c r="F222" s="117">
        <v>96.64</v>
      </c>
      <c r="G222" s="7">
        <v>99.19</v>
      </c>
      <c r="H222" s="7">
        <v>98.54</v>
      </c>
      <c r="I222" s="7">
        <v>101.65</v>
      </c>
      <c r="J222" s="7">
        <v>102.74</v>
      </c>
      <c r="K222" s="7">
        <v>102.4</v>
      </c>
      <c r="L222" s="7">
        <v>101.58</v>
      </c>
      <c r="M222" s="7">
        <v>101.58</v>
      </c>
      <c r="N222" s="7">
        <v>101.71</v>
      </c>
      <c r="O222" s="7">
        <v>101.74</v>
      </c>
      <c r="P222" s="10"/>
      <c r="Q222" s="7">
        <v>-0.66369387120190859</v>
      </c>
      <c r="R222" s="7">
        <v>0.88735776177053372</v>
      </c>
      <c r="S222" s="7">
        <v>2.6386589403973479</v>
      </c>
      <c r="T222" s="7">
        <v>-0.65530799475752755</v>
      </c>
      <c r="U222" s="7">
        <v>3.1560787497462952</v>
      </c>
      <c r="V222" s="7">
        <v>1.0723069355631962</v>
      </c>
      <c r="W222" s="7">
        <v>-0.33093245084678724</v>
      </c>
      <c r="X222" s="7">
        <v>-0.80078125000000722</v>
      </c>
      <c r="Y222" s="7">
        <v>0</v>
      </c>
      <c r="Z222" s="7">
        <v>0.12797794841503787</v>
      </c>
      <c r="AA222" s="11">
        <v>2.9495624815653463E-2</v>
      </c>
      <c r="AB222" s="20">
        <f t="shared" si="3"/>
        <v>99.999166666666667</v>
      </c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</row>
    <row r="223" spans="1:39" x14ac:dyDescent="0.2">
      <c r="B223" s="1" t="s">
        <v>310</v>
      </c>
      <c r="C223" s="26"/>
      <c r="D223" s="7">
        <v>100</v>
      </c>
      <c r="E223" s="7">
        <v>100</v>
      </c>
      <c r="F223" s="117">
        <v>100</v>
      </c>
      <c r="G223" s="7">
        <v>100</v>
      </c>
      <c r="H223" s="7">
        <v>100</v>
      </c>
      <c r="I223" s="7">
        <v>100</v>
      </c>
      <c r="J223" s="7">
        <v>100</v>
      </c>
      <c r="K223" s="7">
        <v>100</v>
      </c>
      <c r="L223" s="7">
        <v>100</v>
      </c>
      <c r="M223" s="7">
        <v>100</v>
      </c>
      <c r="N223" s="7">
        <v>100</v>
      </c>
      <c r="O223" s="7">
        <v>100</v>
      </c>
      <c r="P223" s="10"/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11">
        <v>0</v>
      </c>
      <c r="AB223" s="20">
        <f t="shared" si="3"/>
        <v>100</v>
      </c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</row>
    <row r="224" spans="1:39" x14ac:dyDescent="0.2">
      <c r="B224" s="1" t="s">
        <v>311</v>
      </c>
      <c r="C224" s="26"/>
      <c r="D224" s="7">
        <v>98.34</v>
      </c>
      <c r="E224" s="7">
        <v>99.83</v>
      </c>
      <c r="F224" s="117">
        <v>99.59</v>
      </c>
      <c r="G224" s="7">
        <v>99.13</v>
      </c>
      <c r="H224" s="7">
        <v>99.37</v>
      </c>
      <c r="I224" s="7">
        <v>100.4</v>
      </c>
      <c r="J224" s="7">
        <v>100.82</v>
      </c>
      <c r="K224" s="7">
        <v>100.73</v>
      </c>
      <c r="L224" s="7">
        <v>101.51</v>
      </c>
      <c r="M224" s="7">
        <v>100.03</v>
      </c>
      <c r="N224" s="7">
        <v>100.17</v>
      </c>
      <c r="O224" s="7">
        <v>100.1</v>
      </c>
      <c r="P224" s="10"/>
      <c r="Q224" s="7">
        <v>1.5151515151515098</v>
      </c>
      <c r="R224" s="7">
        <v>-0.24040869478112281</v>
      </c>
      <c r="S224" s="7">
        <v>-0.46189376443418811</v>
      </c>
      <c r="T224" s="7">
        <v>0.24210632502775056</v>
      </c>
      <c r="U224" s="7">
        <v>1.036530139881253</v>
      </c>
      <c r="V224" s="7">
        <v>0.41832669322707916</v>
      </c>
      <c r="W224" s="7">
        <v>-8.926800238046935E-2</v>
      </c>
      <c r="X224" s="7">
        <v>0.77434726496575113</v>
      </c>
      <c r="Y224" s="7">
        <v>-1.4579844350310354</v>
      </c>
      <c r="Z224" s="7">
        <v>0.1399580125962217</v>
      </c>
      <c r="AA224" s="11">
        <v>-6.988120195668103E-2</v>
      </c>
      <c r="AB224" s="20">
        <f t="shared" si="3"/>
        <v>100.00166666666667</v>
      </c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</row>
    <row r="225" spans="1:39" x14ac:dyDescent="0.2">
      <c r="B225" s="1" t="s">
        <v>312</v>
      </c>
      <c r="C225" s="26"/>
      <c r="D225" s="7">
        <v>98.82</v>
      </c>
      <c r="E225" s="7">
        <v>99.59</v>
      </c>
      <c r="F225" s="117">
        <v>99.78</v>
      </c>
      <c r="G225" s="7">
        <v>98.42</v>
      </c>
      <c r="H225" s="7">
        <v>100.72</v>
      </c>
      <c r="I225" s="7">
        <v>98.35</v>
      </c>
      <c r="J225" s="7">
        <v>98.74</v>
      </c>
      <c r="K225" s="7">
        <v>98.96</v>
      </c>
      <c r="L225" s="7">
        <v>101.64</v>
      </c>
      <c r="M225" s="7">
        <v>99.91</v>
      </c>
      <c r="N225" s="7">
        <v>102.49</v>
      </c>
      <c r="O225" s="7">
        <v>102.58</v>
      </c>
      <c r="P225" s="10"/>
      <c r="Q225" s="7">
        <v>0.77919449504149996</v>
      </c>
      <c r="R225" s="7">
        <v>0.1907822070488982</v>
      </c>
      <c r="S225" s="7">
        <v>-1.3629985969132083</v>
      </c>
      <c r="T225" s="7">
        <v>2.3369233895549657</v>
      </c>
      <c r="U225" s="7">
        <v>-2.3530579825258187</v>
      </c>
      <c r="V225" s="7">
        <v>0.39654295882053953</v>
      </c>
      <c r="W225" s="7">
        <v>0.22280737289852021</v>
      </c>
      <c r="X225" s="7">
        <v>2.708164915117226</v>
      </c>
      <c r="Y225" s="7">
        <v>-1.7020857929948878</v>
      </c>
      <c r="Z225" s="7">
        <v>2.5823240916825125</v>
      </c>
      <c r="AA225" s="11">
        <v>8.7813445214170574E-2</v>
      </c>
      <c r="AB225" s="20">
        <f t="shared" si="3"/>
        <v>100</v>
      </c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</row>
    <row r="226" spans="1:39" s="48" customFormat="1" x14ac:dyDescent="0.2">
      <c r="A226" s="48" t="s">
        <v>27</v>
      </c>
      <c r="B226" s="48" t="s">
        <v>37</v>
      </c>
      <c r="C226" s="26"/>
      <c r="D226" s="119">
        <v>98.14</v>
      </c>
      <c r="E226" s="119">
        <v>98.88</v>
      </c>
      <c r="F226" s="120">
        <v>99.07</v>
      </c>
      <c r="G226" s="119">
        <v>99.34</v>
      </c>
      <c r="H226" s="119">
        <v>99.83</v>
      </c>
      <c r="I226" s="119">
        <v>99.98</v>
      </c>
      <c r="J226" s="119">
        <v>100.19</v>
      </c>
      <c r="K226" s="119">
        <v>100.37</v>
      </c>
      <c r="L226" s="119">
        <v>100.32</v>
      </c>
      <c r="M226" s="119">
        <v>100.85</v>
      </c>
      <c r="N226" s="119">
        <v>101.55</v>
      </c>
      <c r="O226" s="119">
        <v>101.49</v>
      </c>
      <c r="P226" s="21"/>
      <c r="Q226" s="20">
        <v>0.75402486244140499</v>
      </c>
      <c r="R226" s="20">
        <v>0.19215210355986828</v>
      </c>
      <c r="S226" s="20">
        <v>0.27253457151510069</v>
      </c>
      <c r="T226" s="20">
        <v>0.49325548620897414</v>
      </c>
      <c r="U226" s="20">
        <v>0.15025543423821064</v>
      </c>
      <c r="V226" s="20">
        <v>0.21004200840167406</v>
      </c>
      <c r="W226" s="20">
        <v>0.17965864856772815</v>
      </c>
      <c r="X226" s="20">
        <v>-4.9815681976697591E-2</v>
      </c>
      <c r="Y226" s="20">
        <v>0.52830940988835839</v>
      </c>
      <c r="Z226" s="20">
        <v>0.69410014873574899</v>
      </c>
      <c r="AA226" s="19">
        <v>-5.9084194977845665E-2</v>
      </c>
      <c r="AB226" s="20">
        <f t="shared" si="3"/>
        <v>100.00083333333333</v>
      </c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  <c r="AM226" s="115"/>
    </row>
    <row r="227" spans="1:39" x14ac:dyDescent="0.2">
      <c r="A227" s="1" t="s">
        <v>29</v>
      </c>
      <c r="B227" s="1" t="s">
        <v>39</v>
      </c>
      <c r="C227" s="26"/>
      <c r="D227" s="7">
        <v>98.28</v>
      </c>
      <c r="E227" s="7">
        <v>98.44</v>
      </c>
      <c r="F227" s="117">
        <v>99.97</v>
      </c>
      <c r="G227" s="7">
        <v>99.89</v>
      </c>
      <c r="H227" s="7">
        <v>99.37</v>
      </c>
      <c r="I227" s="7">
        <v>99.13</v>
      </c>
      <c r="J227" s="7">
        <v>100.04</v>
      </c>
      <c r="K227" s="7">
        <v>100.96</v>
      </c>
      <c r="L227" s="7">
        <v>100.92</v>
      </c>
      <c r="M227" s="7">
        <v>101.14</v>
      </c>
      <c r="N227" s="7">
        <v>101.25</v>
      </c>
      <c r="O227" s="7">
        <v>100.6</v>
      </c>
      <c r="P227" s="10"/>
      <c r="Q227" s="7">
        <v>0.16280016280015933</v>
      </c>
      <c r="R227" s="7">
        <v>1.5542462413653</v>
      </c>
      <c r="S227" s="7">
        <v>-8.002400720215895E-2</v>
      </c>
      <c r="T227" s="7">
        <v>-0.52057262989287822</v>
      </c>
      <c r="U227" s="7">
        <v>-0.24152158599175716</v>
      </c>
      <c r="V227" s="7">
        <v>0.91798648239686353</v>
      </c>
      <c r="W227" s="7">
        <v>0.91963214714113095</v>
      </c>
      <c r="X227" s="7">
        <v>-3.9619651347060268E-2</v>
      </c>
      <c r="Y227" s="7">
        <v>0.21799445105033574</v>
      </c>
      <c r="Z227" s="7">
        <v>0.10876013446707478</v>
      </c>
      <c r="AA227" s="11">
        <v>-0.64197530864198094</v>
      </c>
      <c r="AB227" s="20">
        <f t="shared" si="3"/>
        <v>99.999166666666653</v>
      </c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</row>
    <row r="228" spans="1:39" x14ac:dyDescent="0.2">
      <c r="A228" s="1" t="s">
        <v>31</v>
      </c>
      <c r="B228" s="1" t="s">
        <v>313</v>
      </c>
      <c r="C228" s="26"/>
      <c r="D228" s="7">
        <v>97.65</v>
      </c>
      <c r="E228" s="7">
        <v>98.9</v>
      </c>
      <c r="F228" s="117">
        <v>99.02</v>
      </c>
      <c r="G228" s="7">
        <v>99.7</v>
      </c>
      <c r="H228" s="7">
        <v>100.06</v>
      </c>
      <c r="I228" s="7">
        <v>100.47</v>
      </c>
      <c r="J228" s="7">
        <v>100.5</v>
      </c>
      <c r="K228" s="7">
        <v>100.8</v>
      </c>
      <c r="L228" s="7">
        <v>100.69</v>
      </c>
      <c r="M228" s="7">
        <v>100.48</v>
      </c>
      <c r="N228" s="7">
        <v>100.9</v>
      </c>
      <c r="O228" s="7">
        <v>100.83</v>
      </c>
      <c r="P228" s="10"/>
      <c r="Q228" s="7">
        <v>1.2800819252432154</v>
      </c>
      <c r="R228" s="7">
        <v>0.12133468149645128</v>
      </c>
      <c r="S228" s="7">
        <v>0.68672995354474531</v>
      </c>
      <c r="T228" s="7">
        <v>0.36108324974924716</v>
      </c>
      <c r="U228" s="7">
        <v>0.4097541475114897</v>
      </c>
      <c r="V228" s="7">
        <v>2.985965959988169E-2</v>
      </c>
      <c r="W228" s="7">
        <v>0.29850746268656436</v>
      </c>
      <c r="X228" s="7">
        <v>-0.10912698412698357</v>
      </c>
      <c r="Y228" s="7">
        <v>-0.2085609295858514</v>
      </c>
      <c r="Z228" s="7">
        <v>0.41799363057325006</v>
      </c>
      <c r="AA228" s="11">
        <v>-6.9375619425180751E-2</v>
      </c>
      <c r="AB228" s="20">
        <f t="shared" si="3"/>
        <v>100</v>
      </c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</row>
    <row r="229" spans="1:39" x14ac:dyDescent="0.2">
      <c r="A229" s="1" t="s">
        <v>33</v>
      </c>
      <c r="B229" s="1" t="s">
        <v>314</v>
      </c>
      <c r="C229" s="26"/>
      <c r="D229" s="7">
        <v>98.35</v>
      </c>
      <c r="E229" s="7">
        <v>98.89</v>
      </c>
      <c r="F229" s="117">
        <v>98.99</v>
      </c>
      <c r="G229" s="7">
        <v>99.08</v>
      </c>
      <c r="H229" s="7">
        <v>100.11</v>
      </c>
      <c r="I229" s="7">
        <v>100.19</v>
      </c>
      <c r="J229" s="7">
        <v>100.19</v>
      </c>
      <c r="K229" s="7">
        <v>100.19</v>
      </c>
      <c r="L229" s="7">
        <v>100.16</v>
      </c>
      <c r="M229" s="7">
        <v>101.36</v>
      </c>
      <c r="N229" s="7">
        <v>101.35</v>
      </c>
      <c r="O229" s="7">
        <v>101.16</v>
      </c>
      <c r="P229" s="10"/>
      <c r="Q229" s="7">
        <v>0.54905948144382954</v>
      </c>
      <c r="R229" s="7">
        <v>0.10112245929820439</v>
      </c>
      <c r="S229" s="7">
        <v>9.0918274573192667E-2</v>
      </c>
      <c r="T229" s="7">
        <v>1.0395639886960044</v>
      </c>
      <c r="U229" s="7">
        <v>7.9912096693635304E-2</v>
      </c>
      <c r="V229" s="7">
        <v>0</v>
      </c>
      <c r="W229" s="7">
        <v>0</v>
      </c>
      <c r="X229" s="7">
        <v>-2.9943108094621355E-2</v>
      </c>
      <c r="Y229" s="7">
        <v>1.1980830670926546</v>
      </c>
      <c r="Z229" s="7">
        <v>-9.8658247829569012E-3</v>
      </c>
      <c r="AA229" s="11">
        <v>-0.18746916625554783</v>
      </c>
      <c r="AB229" s="20">
        <f t="shared" si="3"/>
        <v>100.00166666666667</v>
      </c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</row>
    <row r="230" spans="1:39" x14ac:dyDescent="0.2">
      <c r="A230" s="1" t="s">
        <v>34</v>
      </c>
      <c r="B230" s="1" t="s">
        <v>315</v>
      </c>
      <c r="C230" s="26"/>
      <c r="D230" s="7">
        <v>97.77</v>
      </c>
      <c r="E230" s="7">
        <v>98.01</v>
      </c>
      <c r="F230" s="117">
        <v>98.04</v>
      </c>
      <c r="G230" s="7">
        <v>98.44</v>
      </c>
      <c r="H230" s="7">
        <v>99.6</v>
      </c>
      <c r="I230" s="7">
        <v>99.66</v>
      </c>
      <c r="J230" s="7">
        <v>100.98</v>
      </c>
      <c r="K230" s="7">
        <v>101.2</v>
      </c>
      <c r="L230" s="7">
        <v>101.35</v>
      </c>
      <c r="M230" s="7">
        <v>101.36</v>
      </c>
      <c r="N230" s="7">
        <v>101.86</v>
      </c>
      <c r="O230" s="7">
        <v>101.72</v>
      </c>
      <c r="P230" s="10"/>
      <c r="Q230" s="7">
        <v>0.24547407180117534</v>
      </c>
      <c r="R230" s="7">
        <v>3.0609121518213586E-2</v>
      </c>
      <c r="S230" s="7">
        <v>0.40799673602610304</v>
      </c>
      <c r="T230" s="7">
        <v>1.1783827712312034</v>
      </c>
      <c r="U230" s="7">
        <v>6.0240963855423969E-2</v>
      </c>
      <c r="V230" s="7">
        <v>1.3245033112582856</v>
      </c>
      <c r="W230" s="7">
        <v>0.21786492374727554</v>
      </c>
      <c r="X230" s="7">
        <v>0.14822134387350935</v>
      </c>
      <c r="Y230" s="7">
        <v>9.8667982239813677E-3</v>
      </c>
      <c r="Z230" s="7">
        <v>0.49329123914759276</v>
      </c>
      <c r="AA230" s="11">
        <v>-0.13744354997054836</v>
      </c>
      <c r="AB230" s="20">
        <f t="shared" si="3"/>
        <v>99.999166666666667</v>
      </c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</row>
    <row r="231" spans="1:39" x14ac:dyDescent="0.2">
      <c r="A231" s="1" t="s">
        <v>36</v>
      </c>
      <c r="B231" s="1" t="s">
        <v>316</v>
      </c>
      <c r="C231" s="26"/>
      <c r="D231" s="7">
        <v>100.47</v>
      </c>
      <c r="E231" s="7">
        <v>100.39</v>
      </c>
      <c r="F231" s="117">
        <v>99.31</v>
      </c>
      <c r="G231" s="7">
        <v>99.23</v>
      </c>
      <c r="H231" s="7">
        <v>99.31</v>
      </c>
      <c r="I231" s="7">
        <v>99.54</v>
      </c>
      <c r="J231" s="7">
        <v>99.5</v>
      </c>
      <c r="K231" s="7">
        <v>100.2</v>
      </c>
      <c r="L231" s="7">
        <v>99.55</v>
      </c>
      <c r="M231" s="7">
        <v>100.43</v>
      </c>
      <c r="N231" s="7">
        <v>100.96</v>
      </c>
      <c r="O231" s="7">
        <v>101.12</v>
      </c>
      <c r="P231" s="10"/>
      <c r="Q231" s="7">
        <v>-7.962575893301313E-2</v>
      </c>
      <c r="R231" s="7">
        <v>-1.0758043629843592</v>
      </c>
      <c r="S231" s="7">
        <v>-8.0555835263315168E-2</v>
      </c>
      <c r="T231" s="7">
        <v>8.0620780006044848E-2</v>
      </c>
      <c r="U231" s="7">
        <v>0.23159802638204005</v>
      </c>
      <c r="V231" s="7">
        <v>-4.0184850311438869E-2</v>
      </c>
      <c r="W231" s="7">
        <v>0.70351758793970143</v>
      </c>
      <c r="X231" s="7">
        <v>-0.64870259481038495</v>
      </c>
      <c r="Y231" s="7">
        <v>0.88397790055249592</v>
      </c>
      <c r="Z231" s="7">
        <v>0.52773075774169753</v>
      </c>
      <c r="AA231" s="11">
        <v>0.15847860538828329</v>
      </c>
      <c r="AB231" s="20">
        <f t="shared" si="3"/>
        <v>100.00083333333335</v>
      </c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</row>
    <row r="232" spans="1:39" x14ac:dyDescent="0.2">
      <c r="A232" s="1" t="s">
        <v>38</v>
      </c>
      <c r="B232" s="1" t="s">
        <v>71</v>
      </c>
      <c r="C232" s="26"/>
      <c r="D232" s="7">
        <v>98.1</v>
      </c>
      <c r="E232" s="7">
        <v>99</v>
      </c>
      <c r="F232" s="117">
        <v>99.61</v>
      </c>
      <c r="G232" s="7">
        <v>99.61</v>
      </c>
      <c r="H232" s="7">
        <v>99.62</v>
      </c>
      <c r="I232" s="7">
        <v>99.62</v>
      </c>
      <c r="J232" s="7">
        <v>99.63</v>
      </c>
      <c r="K232" s="7">
        <v>99.63</v>
      </c>
      <c r="L232" s="7">
        <v>99.63</v>
      </c>
      <c r="M232" s="7">
        <v>100.65</v>
      </c>
      <c r="N232" s="7">
        <v>102.45</v>
      </c>
      <c r="O232" s="7">
        <v>102.46</v>
      </c>
      <c r="P232" s="10"/>
      <c r="Q232" s="7">
        <v>0.91743119266055628</v>
      </c>
      <c r="R232" s="7">
        <v>0.61616161616161558</v>
      </c>
      <c r="S232" s="7">
        <v>0</v>
      </c>
      <c r="T232" s="7">
        <v>1.0039152695517636E-2</v>
      </c>
      <c r="U232" s="7">
        <v>0</v>
      </c>
      <c r="V232" s="7">
        <v>1.0038144950803959E-2</v>
      </c>
      <c r="W232" s="7">
        <v>0</v>
      </c>
      <c r="X232" s="7">
        <v>0</v>
      </c>
      <c r="Y232" s="7">
        <v>1.0237880156579446</v>
      </c>
      <c r="Z232" s="7">
        <v>1.7883755588673593</v>
      </c>
      <c r="AA232" s="11">
        <v>9.7608589555792137E-3</v>
      </c>
      <c r="AB232" s="20">
        <f t="shared" si="3"/>
        <v>100.00083333333333</v>
      </c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</row>
    <row r="233" spans="1:39" s="48" customFormat="1" x14ac:dyDescent="0.2">
      <c r="A233" s="48" t="s">
        <v>40</v>
      </c>
      <c r="B233" s="48" t="s">
        <v>48</v>
      </c>
      <c r="C233" s="26"/>
      <c r="D233" s="119">
        <v>103.77</v>
      </c>
      <c r="E233" s="119">
        <v>103.27</v>
      </c>
      <c r="F233" s="120">
        <v>103.35</v>
      </c>
      <c r="G233" s="119">
        <v>100.75</v>
      </c>
      <c r="H233" s="119">
        <v>99.68</v>
      </c>
      <c r="I233" s="119">
        <v>99.35</v>
      </c>
      <c r="J233" s="119">
        <v>98.71</v>
      </c>
      <c r="K233" s="119">
        <v>97.23</v>
      </c>
      <c r="L233" s="119">
        <v>98.91</v>
      </c>
      <c r="M233" s="119">
        <v>99.66</v>
      </c>
      <c r="N233" s="119">
        <v>98.32</v>
      </c>
      <c r="O233" s="119">
        <v>97.28</v>
      </c>
      <c r="P233" s="21"/>
      <c r="Q233" s="20">
        <v>-0.4818348270212971</v>
      </c>
      <c r="R233" s="20">
        <v>7.7466834511473126E-2</v>
      </c>
      <c r="S233" s="20">
        <v>-2.5157232704402461</v>
      </c>
      <c r="T233" s="20">
        <v>-1.0620347394540874</v>
      </c>
      <c r="U233" s="20">
        <v>-0.33105939004816665</v>
      </c>
      <c r="V233" s="20">
        <v>-0.64418721690991509</v>
      </c>
      <c r="W233" s="20">
        <v>-1.4993415054199066</v>
      </c>
      <c r="X233" s="20">
        <v>1.7278617710583077</v>
      </c>
      <c r="Y233" s="20">
        <v>0.7582650894752806</v>
      </c>
      <c r="Z233" s="20">
        <v>-1.3445715432470433</v>
      </c>
      <c r="AA233" s="19">
        <v>-1.0577705451586574</v>
      </c>
      <c r="AB233" s="20">
        <f t="shared" si="3"/>
        <v>100.02333333333333</v>
      </c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  <c r="AM233" s="115"/>
    </row>
    <row r="234" spans="1:39" s="48" customFormat="1" x14ac:dyDescent="0.2">
      <c r="A234" s="48" t="s">
        <v>41</v>
      </c>
      <c r="B234" s="48" t="s">
        <v>73</v>
      </c>
      <c r="C234" s="26"/>
      <c r="D234" s="119">
        <v>103.75</v>
      </c>
      <c r="E234" s="119">
        <v>102.8</v>
      </c>
      <c r="F234" s="120">
        <v>102.9</v>
      </c>
      <c r="G234" s="119">
        <v>100.3</v>
      </c>
      <c r="H234" s="119">
        <v>100.26</v>
      </c>
      <c r="I234" s="119">
        <v>99.91</v>
      </c>
      <c r="J234" s="119">
        <v>99.85</v>
      </c>
      <c r="K234" s="119">
        <v>97.95</v>
      </c>
      <c r="L234" s="119">
        <v>99.08</v>
      </c>
      <c r="M234" s="119">
        <v>99.09</v>
      </c>
      <c r="N234" s="119">
        <v>97.63</v>
      </c>
      <c r="O234" s="119">
        <v>96.72</v>
      </c>
      <c r="P234" s="21"/>
      <c r="Q234" s="20">
        <v>-0.91566265060241225</v>
      </c>
      <c r="R234" s="20">
        <v>9.7276264591447989E-2</v>
      </c>
      <c r="S234" s="20">
        <v>-2.526724975704576</v>
      </c>
      <c r="T234" s="20">
        <v>-3.9880358923222378E-2</v>
      </c>
      <c r="U234" s="20">
        <v>-0.34909235986436116</v>
      </c>
      <c r="V234" s="20">
        <v>-6.005404864378168E-2</v>
      </c>
      <c r="W234" s="20">
        <v>-1.9028542814221248</v>
      </c>
      <c r="X234" s="20">
        <v>1.1536498213374122</v>
      </c>
      <c r="Y234" s="20">
        <v>1.0092854259189661E-2</v>
      </c>
      <c r="Z234" s="20">
        <v>-1.4734080129175577</v>
      </c>
      <c r="AA234" s="19">
        <v>-0.93209054593874496</v>
      </c>
      <c r="AB234" s="20">
        <f t="shared" si="3"/>
        <v>100.02000000000002</v>
      </c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  <c r="AM234" s="115"/>
    </row>
    <row r="235" spans="1:39" x14ac:dyDescent="0.2">
      <c r="D235" s="135"/>
    </row>
    <row r="236" spans="1:39" x14ac:dyDescent="0.2">
      <c r="B236" s="48" t="s">
        <v>64</v>
      </c>
      <c r="D236" s="135"/>
    </row>
    <row r="237" spans="1:39" x14ac:dyDescent="0.2">
      <c r="B237" s="136" t="s">
        <v>49</v>
      </c>
      <c r="C237" s="103">
        <f t="shared" ref="C237:AA237" si="4">C30</f>
        <v>0</v>
      </c>
      <c r="D237" s="103">
        <f t="shared" si="4"/>
        <v>99.117760000000004</v>
      </c>
      <c r="E237" s="103">
        <f t="shared" si="4"/>
        <v>99.266109999999998</v>
      </c>
      <c r="F237" s="103">
        <f t="shared" si="4"/>
        <v>99.964780000000005</v>
      </c>
      <c r="G237" s="103">
        <f t="shared" si="4"/>
        <v>99.009720000000002</v>
      </c>
      <c r="H237" s="103">
        <f t="shared" si="4"/>
        <v>98.938739999999996</v>
      </c>
      <c r="I237" s="103">
        <f t="shared" si="4"/>
        <v>98.777600000000007</v>
      </c>
      <c r="J237" s="103">
        <f t="shared" si="4"/>
        <v>97.85772</v>
      </c>
      <c r="K237" s="103">
        <f t="shared" si="4"/>
        <v>98.729290000000006</v>
      </c>
      <c r="L237" s="103">
        <f t="shared" si="4"/>
        <v>100.6073</v>
      </c>
      <c r="M237" s="103">
        <f t="shared" si="4"/>
        <v>101.84690000000001</v>
      </c>
      <c r="N237" s="103">
        <f t="shared" si="4"/>
        <v>103.0266</v>
      </c>
      <c r="O237" s="103">
        <f t="shared" si="4"/>
        <v>102.86069999999999</v>
      </c>
      <c r="P237" s="103">
        <f t="shared" si="4"/>
        <v>0</v>
      </c>
      <c r="Q237" s="103">
        <f t="shared" si="4"/>
        <v>0.14967045260102077</v>
      </c>
      <c r="R237" s="103">
        <f t="shared" si="4"/>
        <v>0.70383537745158642</v>
      </c>
      <c r="S237" s="103">
        <f t="shared" si="4"/>
        <v>-0.95539649064400789</v>
      </c>
      <c r="T237" s="103">
        <f t="shared" si="4"/>
        <v>-7.1689931049199837E-2</v>
      </c>
      <c r="U237" s="103">
        <f t="shared" si="4"/>
        <v>-0.16286845779518616</v>
      </c>
      <c r="V237" s="103">
        <f t="shared" si="4"/>
        <v>-0.93126376830375124</v>
      </c>
      <c r="W237" s="103">
        <f t="shared" si="4"/>
        <v>0.89065022156658202</v>
      </c>
      <c r="X237" s="103">
        <f t="shared" si="4"/>
        <v>1.9021812068130832</v>
      </c>
      <c r="Y237" s="103">
        <f t="shared" si="4"/>
        <v>1.2321173513254109</v>
      </c>
      <c r="Z237" s="103">
        <f t="shared" si="4"/>
        <v>1.1583072238821179</v>
      </c>
      <c r="AA237" s="103">
        <f t="shared" si="4"/>
        <v>-0.16102637571268752</v>
      </c>
      <c r="AB237" s="82">
        <f>AB30</f>
        <v>100.00026833333334</v>
      </c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</row>
    <row r="238" spans="1:39" x14ac:dyDescent="0.2">
      <c r="B238" s="136" t="s">
        <v>52</v>
      </c>
      <c r="C238" s="103">
        <f t="shared" ref="C238:AA238" si="5">C57</f>
        <v>0</v>
      </c>
      <c r="D238" s="103">
        <f t="shared" si="5"/>
        <v>107.9438</v>
      </c>
      <c r="E238" s="103">
        <f t="shared" si="5"/>
        <v>105.1849</v>
      </c>
      <c r="F238" s="103">
        <f t="shared" si="5"/>
        <v>106.2175</v>
      </c>
      <c r="G238" s="103">
        <f t="shared" si="5"/>
        <v>102.69929999999999</v>
      </c>
      <c r="H238" s="103">
        <f t="shared" si="5"/>
        <v>97.121560000000002</v>
      </c>
      <c r="I238" s="103">
        <f t="shared" si="5"/>
        <v>95.772260000000003</v>
      </c>
      <c r="J238" s="103">
        <f t="shared" si="5"/>
        <v>95.66995</v>
      </c>
      <c r="K238" s="103">
        <f t="shared" si="5"/>
        <v>98.001000000000005</v>
      </c>
      <c r="L238" s="103">
        <f t="shared" si="5"/>
        <v>97.344800000000006</v>
      </c>
      <c r="M238" s="103">
        <f t="shared" si="5"/>
        <v>98.387020000000007</v>
      </c>
      <c r="N238" s="103">
        <f t="shared" si="5"/>
        <v>98.905760000000001</v>
      </c>
      <c r="O238" s="103">
        <f t="shared" si="5"/>
        <v>97.312910000000002</v>
      </c>
      <c r="P238" s="103">
        <f t="shared" si="5"/>
        <v>0</v>
      </c>
      <c r="Q238" s="103">
        <f t="shared" si="5"/>
        <v>-2.555867034512401</v>
      </c>
      <c r="R238" s="103">
        <f t="shared" si="5"/>
        <v>0.98169984474958116</v>
      </c>
      <c r="S238" s="103">
        <f t="shared" si="5"/>
        <v>-3.3122602207734197</v>
      </c>
      <c r="T238" s="103">
        <f t="shared" si="5"/>
        <v>-5.4311373105756244</v>
      </c>
      <c r="U238" s="103">
        <f t="shared" si="5"/>
        <v>-1.3892898754921148</v>
      </c>
      <c r="V238" s="103">
        <f t="shared" si="5"/>
        <v>-0.106826339902601</v>
      </c>
      <c r="W238" s="103">
        <f t="shared" si="5"/>
        <v>2.4365540067701557</v>
      </c>
      <c r="X238" s="103">
        <f t="shared" si="5"/>
        <v>-0.66958500423464895</v>
      </c>
      <c r="Y238" s="103">
        <f t="shared" si="5"/>
        <v>1.0706478414871676</v>
      </c>
      <c r="Z238" s="103">
        <f t="shared" si="5"/>
        <v>0.52724434584968016</v>
      </c>
      <c r="AA238" s="103">
        <f t="shared" si="5"/>
        <v>-1.610472433556952</v>
      </c>
      <c r="AB238" s="82">
        <f>AB57</f>
        <v>100.04673000000001</v>
      </c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</row>
    <row r="239" spans="1:39" x14ac:dyDescent="0.2">
      <c r="B239" s="136" t="s">
        <v>53</v>
      </c>
      <c r="C239" s="103">
        <f t="shared" ref="C239:AA239" si="6">C82</f>
        <v>0</v>
      </c>
      <c r="D239" s="103">
        <f t="shared" si="6"/>
        <v>104.2448</v>
      </c>
      <c r="E239" s="103">
        <f t="shared" si="6"/>
        <v>103.82380000000001</v>
      </c>
      <c r="F239" s="103">
        <f t="shared" si="6"/>
        <v>103.7971</v>
      </c>
      <c r="G239" s="103">
        <f t="shared" si="6"/>
        <v>100.8986</v>
      </c>
      <c r="H239" s="103">
        <f t="shared" si="6"/>
        <v>99.939800000000005</v>
      </c>
      <c r="I239" s="103">
        <f t="shared" si="6"/>
        <v>99.620230000000006</v>
      </c>
      <c r="J239" s="103">
        <f t="shared" si="6"/>
        <v>98.928039999999996</v>
      </c>
      <c r="K239" s="103">
        <f t="shared" si="6"/>
        <v>96.769450000000006</v>
      </c>
      <c r="L239" s="103">
        <f t="shared" si="6"/>
        <v>98.745570000000001</v>
      </c>
      <c r="M239" s="103">
        <f t="shared" si="6"/>
        <v>99.472149999999999</v>
      </c>
      <c r="N239" s="103">
        <f t="shared" si="6"/>
        <v>97.639799999999994</v>
      </c>
      <c r="O239" s="103">
        <f t="shared" si="6"/>
        <v>96.453479999999999</v>
      </c>
      <c r="P239" s="103">
        <f t="shared" si="6"/>
        <v>0</v>
      </c>
      <c r="Q239" s="103">
        <f t="shared" si="6"/>
        <v>-0.40385707488526268</v>
      </c>
      <c r="R239" s="103">
        <f t="shared" si="6"/>
        <v>-2.5716646857469362E-2</v>
      </c>
      <c r="S239" s="103">
        <f t="shared" si="6"/>
        <v>-2.7924672269263771</v>
      </c>
      <c r="T239" s="103">
        <f t="shared" si="6"/>
        <v>-0.95026095505784669</v>
      </c>
      <c r="U239" s="103">
        <f t="shared" si="6"/>
        <v>-0.31976249702320675</v>
      </c>
      <c r="V239" s="103">
        <f t="shared" si="6"/>
        <v>-0.69482875114824638</v>
      </c>
      <c r="W239" s="103">
        <f t="shared" si="6"/>
        <v>-2.1819799522966288</v>
      </c>
      <c r="X239" s="103">
        <f t="shared" si="6"/>
        <v>2.0420907631489014</v>
      </c>
      <c r="Y239" s="103">
        <f t="shared" si="6"/>
        <v>0.73581022419537245</v>
      </c>
      <c r="Z239" s="103">
        <f t="shared" si="6"/>
        <v>-1.842073384359346</v>
      </c>
      <c r="AA239" s="103">
        <f t="shared" si="6"/>
        <v>-1.2149963437040991</v>
      </c>
      <c r="AB239" s="82">
        <f>AB82</f>
        <v>100.02773499999999</v>
      </c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</row>
    <row r="240" spans="1:39" x14ac:dyDescent="0.2">
      <c r="B240" s="136" t="s">
        <v>60</v>
      </c>
      <c r="C240" s="103">
        <f t="shared" ref="C240:AA240" si="7">C110</f>
        <v>0</v>
      </c>
      <c r="D240" s="103">
        <f t="shared" si="7"/>
        <v>101.1574</v>
      </c>
      <c r="E240" s="103">
        <f t="shared" si="7"/>
        <v>100.74930000000001</v>
      </c>
      <c r="F240" s="103">
        <f t="shared" si="7"/>
        <v>99.480059999999995</v>
      </c>
      <c r="G240" s="103">
        <f t="shared" si="7"/>
        <v>99.768360000000001</v>
      </c>
      <c r="H240" s="103">
        <f t="shared" si="7"/>
        <v>100.5712</v>
      </c>
      <c r="I240" s="103">
        <f t="shared" si="7"/>
        <v>101.336</v>
      </c>
      <c r="J240" s="103">
        <f t="shared" si="7"/>
        <v>101.8398</v>
      </c>
      <c r="K240" s="103">
        <f t="shared" si="7"/>
        <v>101.76779999999999</v>
      </c>
      <c r="L240" s="103">
        <f t="shared" si="7"/>
        <v>99.884450000000001</v>
      </c>
      <c r="M240" s="103">
        <f t="shared" si="7"/>
        <v>98.74306</v>
      </c>
      <c r="N240" s="103">
        <f t="shared" si="7"/>
        <v>97.058660000000003</v>
      </c>
      <c r="O240" s="103">
        <f t="shared" si="7"/>
        <v>97.641260000000003</v>
      </c>
      <c r="P240" s="103">
        <f t="shared" si="7"/>
        <v>0</v>
      </c>
      <c r="Q240" s="103">
        <f t="shared" si="7"/>
        <v>-0.40343069315738678</v>
      </c>
      <c r="R240" s="103">
        <f t="shared" si="7"/>
        <v>-1.2598003162304954</v>
      </c>
      <c r="S240" s="103">
        <f t="shared" si="7"/>
        <v>0.28980682158817223</v>
      </c>
      <c r="T240" s="103">
        <f t="shared" si="7"/>
        <v>0.80470401638355427</v>
      </c>
      <c r="U240" s="103">
        <f t="shared" si="7"/>
        <v>0.76045627376425251</v>
      </c>
      <c r="V240" s="103">
        <f t="shared" si="7"/>
        <v>0.49715796952711594</v>
      </c>
      <c r="W240" s="103">
        <f t="shared" si="7"/>
        <v>-7.0699274743275933E-2</v>
      </c>
      <c r="X240" s="103">
        <f t="shared" si="7"/>
        <v>-1.8506344835989315</v>
      </c>
      <c r="Y240" s="103">
        <f t="shared" si="7"/>
        <v>-1.1427104018693612</v>
      </c>
      <c r="Z240" s="103">
        <f t="shared" si="7"/>
        <v>-1.7058414029299849</v>
      </c>
      <c r="AA240" s="103">
        <f t="shared" si="7"/>
        <v>0.60025555679421005</v>
      </c>
      <c r="AB240" s="82">
        <f>AB110</f>
        <v>99.99977916666667</v>
      </c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</row>
    <row r="241" spans="2:39" x14ac:dyDescent="0.2">
      <c r="B241" s="136" t="s">
        <v>62</v>
      </c>
      <c r="C241" s="103">
        <f t="shared" ref="C241:AA241" si="8">C136</f>
        <v>0</v>
      </c>
      <c r="D241" s="103">
        <f t="shared" si="8"/>
        <v>98.032880000000006</v>
      </c>
      <c r="E241" s="103">
        <f t="shared" si="8"/>
        <v>98.743449999999996</v>
      </c>
      <c r="F241" s="103">
        <f t="shared" si="8"/>
        <v>99.377420000000001</v>
      </c>
      <c r="G241" s="103">
        <f t="shared" si="8"/>
        <v>99.368899999999996</v>
      </c>
      <c r="H241" s="103">
        <f t="shared" si="8"/>
        <v>98.592280000000002</v>
      </c>
      <c r="I241" s="103">
        <f t="shared" si="8"/>
        <v>101.1255</v>
      </c>
      <c r="J241" s="103">
        <f t="shared" si="8"/>
        <v>100.2771</v>
      </c>
      <c r="K241" s="103">
        <f t="shared" si="8"/>
        <v>99.706760000000003</v>
      </c>
      <c r="L241" s="103">
        <f t="shared" si="8"/>
        <v>100.6962</v>
      </c>
      <c r="M241" s="103">
        <f t="shared" si="8"/>
        <v>101.0989</v>
      </c>
      <c r="N241" s="103">
        <f t="shared" si="8"/>
        <v>101.35680000000001</v>
      </c>
      <c r="O241" s="103">
        <f t="shared" si="8"/>
        <v>101.5177</v>
      </c>
      <c r="P241" s="103">
        <f t="shared" si="8"/>
        <v>0</v>
      </c>
      <c r="Q241" s="103">
        <f t="shared" si="8"/>
        <v>0.72482824130025547</v>
      </c>
      <c r="R241" s="103">
        <f t="shared" si="8"/>
        <v>0.64203752248883861</v>
      </c>
      <c r="S241" s="103">
        <f t="shared" si="8"/>
        <v>-8.5733761250838484E-3</v>
      </c>
      <c r="T241" s="103">
        <f t="shared" si="8"/>
        <v>-0.78155237705156644</v>
      </c>
      <c r="U241" s="103">
        <f t="shared" si="8"/>
        <v>2.5693898142937761</v>
      </c>
      <c r="V241" s="103">
        <f t="shared" si="8"/>
        <v>-0.83895753296646047</v>
      </c>
      <c r="W241" s="103">
        <f t="shared" si="8"/>
        <v>-0.56876395508047362</v>
      </c>
      <c r="X241" s="103">
        <f t="shared" si="8"/>
        <v>0.99234996704335976</v>
      </c>
      <c r="Y241" s="103">
        <f t="shared" si="8"/>
        <v>0.39991578629580443</v>
      </c>
      <c r="Z241" s="103">
        <f t="shared" si="8"/>
        <v>0.25509674190323184</v>
      </c>
      <c r="AA241" s="103">
        <f t="shared" si="8"/>
        <v>0.15874613247458289</v>
      </c>
      <c r="AB241" s="82">
        <f>AB136</f>
        <v>99.9911575</v>
      </c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</row>
    <row r="242" spans="2:39" x14ac:dyDescent="0.2">
      <c r="B242" s="136" t="s">
        <v>82</v>
      </c>
      <c r="C242" s="103">
        <f t="shared" ref="C242:AA242" si="9">C160</f>
        <v>0</v>
      </c>
      <c r="D242" s="103">
        <f t="shared" si="9"/>
        <v>97.807220000000001</v>
      </c>
      <c r="E242" s="103">
        <f t="shared" si="9"/>
        <v>98.293750000000003</v>
      </c>
      <c r="F242" s="103">
        <f t="shared" si="9"/>
        <v>99.291560000000004</v>
      </c>
      <c r="G242" s="103">
        <f t="shared" si="9"/>
        <v>99.464219999999997</v>
      </c>
      <c r="H242" s="103">
        <f t="shared" si="9"/>
        <v>98.297389999999993</v>
      </c>
      <c r="I242" s="103">
        <f t="shared" si="9"/>
        <v>101.3361</v>
      </c>
      <c r="J242" s="103">
        <f t="shared" si="9"/>
        <v>100.7184</v>
      </c>
      <c r="K242" s="103">
        <f t="shared" si="9"/>
        <v>99.756649999999993</v>
      </c>
      <c r="L242" s="103">
        <f t="shared" si="9"/>
        <v>100.6294</v>
      </c>
      <c r="M242" s="103">
        <f t="shared" si="9"/>
        <v>101.0329</v>
      </c>
      <c r="N242" s="103">
        <f t="shared" si="9"/>
        <v>101.4653</v>
      </c>
      <c r="O242" s="103">
        <f t="shared" si="9"/>
        <v>101.7657</v>
      </c>
      <c r="P242" s="103">
        <f t="shared" si="9"/>
        <v>0</v>
      </c>
      <c r="Q242" s="103">
        <f t="shared" si="9"/>
        <v>0.4974377147208579</v>
      </c>
      <c r="R242" s="103">
        <f t="shared" si="9"/>
        <v>1.0151306670057874</v>
      </c>
      <c r="S242" s="103">
        <f t="shared" si="9"/>
        <v>0.17389191991745659</v>
      </c>
      <c r="T242" s="103">
        <f t="shared" si="9"/>
        <v>-1.173115317246749</v>
      </c>
      <c r="U242" s="103">
        <f t="shared" si="9"/>
        <v>3.091343523973535</v>
      </c>
      <c r="V242" s="103">
        <f t="shared" si="9"/>
        <v>-0.60955572594563956</v>
      </c>
      <c r="W242" s="103">
        <f t="shared" si="9"/>
        <v>-0.95489006973900425</v>
      </c>
      <c r="X242" s="103">
        <f t="shared" si="9"/>
        <v>0.87487901809053392</v>
      </c>
      <c r="Y242" s="103">
        <f t="shared" si="9"/>
        <v>0.40097625544820298</v>
      </c>
      <c r="Z242" s="103">
        <f t="shared" si="9"/>
        <v>0.42797940076945362</v>
      </c>
      <c r="AA242" s="103">
        <f t="shared" si="9"/>
        <v>0.29606180635152729</v>
      </c>
      <c r="AB242" s="82">
        <f>AB160</f>
        <v>99.988215833333342</v>
      </c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</row>
    <row r="243" spans="2:39" x14ac:dyDescent="0.2">
      <c r="B243" s="136" t="s">
        <v>85</v>
      </c>
      <c r="C243" s="103">
        <f t="shared" ref="C243:AA243" si="10">C185</f>
        <v>0</v>
      </c>
      <c r="D243" s="103">
        <f t="shared" si="10"/>
        <v>98.77261</v>
      </c>
      <c r="E243" s="103">
        <f t="shared" si="10"/>
        <v>100.2186</v>
      </c>
      <c r="F243" s="103">
        <f t="shared" si="10"/>
        <v>99.659930000000003</v>
      </c>
      <c r="G243" s="103">
        <f t="shared" si="10"/>
        <v>99.054159999999996</v>
      </c>
      <c r="H243" s="103">
        <f t="shared" si="10"/>
        <v>99.575689999999994</v>
      </c>
      <c r="I243" s="103">
        <f t="shared" si="10"/>
        <v>100.4242</v>
      </c>
      <c r="J243" s="103">
        <f t="shared" si="10"/>
        <v>98.803730000000002</v>
      </c>
      <c r="K243" s="103">
        <f t="shared" si="10"/>
        <v>99.540199999999999</v>
      </c>
      <c r="L243" s="103">
        <f t="shared" si="10"/>
        <v>100.9186</v>
      </c>
      <c r="M243" s="103">
        <f t="shared" si="10"/>
        <v>101.3184</v>
      </c>
      <c r="N243" s="103">
        <f t="shared" si="10"/>
        <v>100.99509999999999</v>
      </c>
      <c r="O243" s="103">
        <f t="shared" si="10"/>
        <v>100.6923</v>
      </c>
      <c r="P243" s="103">
        <f t="shared" si="10"/>
        <v>0</v>
      </c>
      <c r="Q243" s="103">
        <f t="shared" si="10"/>
        <v>1.4639584799875136</v>
      </c>
      <c r="R243" s="103">
        <f t="shared" si="10"/>
        <v>-0.55745141121507613</v>
      </c>
      <c r="S243" s="103">
        <f t="shared" si="10"/>
        <v>-0.607837071529156</v>
      </c>
      <c r="T243" s="103">
        <f t="shared" si="10"/>
        <v>0.52650994163192999</v>
      </c>
      <c r="U243" s="103">
        <f t="shared" si="10"/>
        <v>0.85212565436403664</v>
      </c>
      <c r="V243" s="103">
        <f t="shared" si="10"/>
        <v>-1.6136250027383812</v>
      </c>
      <c r="W243" s="103">
        <f t="shared" si="10"/>
        <v>0.74538683914058412</v>
      </c>
      <c r="X243" s="103">
        <f t="shared" si="10"/>
        <v>1.3847671593989153</v>
      </c>
      <c r="Y243" s="103">
        <f t="shared" si="10"/>
        <v>0.39616086628232955</v>
      </c>
      <c r="Z243" s="103">
        <f t="shared" si="10"/>
        <v>-0.31909307687449001</v>
      </c>
      <c r="AA243" s="103">
        <f t="shared" si="10"/>
        <v>-0.29981652575223022</v>
      </c>
      <c r="AB243" s="82">
        <f>AB185</f>
        <v>99.997793333333334</v>
      </c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</row>
    <row r="244" spans="2:39" x14ac:dyDescent="0.2">
      <c r="B244" s="136" t="s">
        <v>63</v>
      </c>
      <c r="C244" s="103">
        <f t="shared" ref="C244:AA244" si="11">C209</f>
        <v>0</v>
      </c>
      <c r="D244" s="103">
        <f t="shared" si="11"/>
        <v>103.6401</v>
      </c>
      <c r="E244" s="103">
        <f t="shared" si="11"/>
        <v>103.1737</v>
      </c>
      <c r="F244" s="103">
        <f t="shared" si="11"/>
        <v>103.26560000000001</v>
      </c>
      <c r="G244" s="103">
        <f t="shared" si="11"/>
        <v>100.7182</v>
      </c>
      <c r="H244" s="103">
        <f t="shared" si="11"/>
        <v>99.653120000000001</v>
      </c>
      <c r="I244" s="103">
        <f t="shared" si="11"/>
        <v>99.388540000000006</v>
      </c>
      <c r="J244" s="103">
        <f t="shared" si="11"/>
        <v>98.740229999999997</v>
      </c>
      <c r="K244" s="103">
        <f t="shared" si="11"/>
        <v>97.286320000000003</v>
      </c>
      <c r="L244" s="103">
        <f t="shared" si="11"/>
        <v>98.953550000000007</v>
      </c>
      <c r="M244" s="103">
        <f t="shared" si="11"/>
        <v>99.689350000000005</v>
      </c>
      <c r="N244" s="103">
        <f t="shared" si="11"/>
        <v>98.38306</v>
      </c>
      <c r="O244" s="103">
        <f t="shared" si="11"/>
        <v>97.37388</v>
      </c>
      <c r="P244" s="103">
        <f t="shared" si="11"/>
        <v>0</v>
      </c>
      <c r="Q244" s="103">
        <f t="shared" si="11"/>
        <v>-0.45001886335502111</v>
      </c>
      <c r="R244" s="103">
        <f t="shared" si="11"/>
        <v>8.9073087424420799E-2</v>
      </c>
      <c r="S244" s="103">
        <f t="shared" si="11"/>
        <v>-2.4668427821075074</v>
      </c>
      <c r="T244" s="103">
        <f t="shared" si="11"/>
        <v>-1.0574851417122177</v>
      </c>
      <c r="U244" s="103">
        <f t="shared" si="11"/>
        <v>-0.26550096976391219</v>
      </c>
      <c r="V244" s="103">
        <f t="shared" si="11"/>
        <v>-0.65229854468131765</v>
      </c>
      <c r="W244" s="103">
        <f t="shared" si="11"/>
        <v>-1.4724596043578118</v>
      </c>
      <c r="X244" s="103">
        <f t="shared" si="11"/>
        <v>1.7137352918683773</v>
      </c>
      <c r="Y244" s="103">
        <f t="shared" si="11"/>
        <v>0.74358120552521612</v>
      </c>
      <c r="Z244" s="103">
        <f t="shared" si="11"/>
        <v>-1.3103606353136059</v>
      </c>
      <c r="AA244" s="103">
        <f t="shared" si="11"/>
        <v>-1.0257660211016009</v>
      </c>
      <c r="AB244" s="82">
        <f>AB209</f>
        <v>100.0221375</v>
      </c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</row>
    <row r="245" spans="2:39" x14ac:dyDescent="0.2">
      <c r="B245" s="136" t="s">
        <v>279</v>
      </c>
      <c r="C245" s="103">
        <f t="shared" ref="C245:AA245" si="12">C233</f>
        <v>0</v>
      </c>
      <c r="D245" s="103">
        <f t="shared" si="12"/>
        <v>103.77</v>
      </c>
      <c r="E245" s="103">
        <f t="shared" si="12"/>
        <v>103.27</v>
      </c>
      <c r="F245" s="103">
        <f t="shared" si="12"/>
        <v>103.35</v>
      </c>
      <c r="G245" s="103">
        <f t="shared" si="12"/>
        <v>100.75</v>
      </c>
      <c r="H245" s="103">
        <f t="shared" si="12"/>
        <v>99.68</v>
      </c>
      <c r="I245" s="103">
        <f t="shared" si="12"/>
        <v>99.35</v>
      </c>
      <c r="J245" s="103">
        <f t="shared" si="12"/>
        <v>98.71</v>
      </c>
      <c r="K245" s="103">
        <f t="shared" si="12"/>
        <v>97.23</v>
      </c>
      <c r="L245" s="103">
        <f t="shared" si="12"/>
        <v>98.91</v>
      </c>
      <c r="M245" s="103">
        <f t="shared" si="12"/>
        <v>99.66</v>
      </c>
      <c r="N245" s="103">
        <f t="shared" si="12"/>
        <v>98.32</v>
      </c>
      <c r="O245" s="103">
        <f t="shared" si="12"/>
        <v>97.28</v>
      </c>
      <c r="P245" s="103">
        <f t="shared" si="12"/>
        <v>0</v>
      </c>
      <c r="Q245" s="103">
        <f t="shared" si="12"/>
        <v>-0.4818348270212971</v>
      </c>
      <c r="R245" s="103">
        <f t="shared" si="12"/>
        <v>7.7466834511473126E-2</v>
      </c>
      <c r="S245" s="103">
        <f t="shared" si="12"/>
        <v>-2.5157232704402461</v>
      </c>
      <c r="T245" s="103">
        <f t="shared" si="12"/>
        <v>-1.0620347394540874</v>
      </c>
      <c r="U245" s="103">
        <f t="shared" si="12"/>
        <v>-0.33105939004816665</v>
      </c>
      <c r="V245" s="103">
        <f t="shared" si="12"/>
        <v>-0.64418721690991509</v>
      </c>
      <c r="W245" s="103">
        <f t="shared" si="12"/>
        <v>-1.4993415054199066</v>
      </c>
      <c r="X245" s="103">
        <f t="shared" si="12"/>
        <v>1.7278617710583077</v>
      </c>
      <c r="Y245" s="103">
        <f t="shared" si="12"/>
        <v>0.7582650894752806</v>
      </c>
      <c r="Z245" s="103">
        <f t="shared" si="12"/>
        <v>-1.3445715432470433</v>
      </c>
      <c r="AA245" s="103">
        <f t="shared" si="12"/>
        <v>-1.0577705451586574</v>
      </c>
      <c r="AB245" s="82">
        <f>AB233</f>
        <v>100.02333333333333</v>
      </c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</row>
    <row r="246" spans="2:39" x14ac:dyDescent="0.2">
      <c r="B246" s="177" t="s">
        <v>280</v>
      </c>
    </row>
    <row r="247" spans="2:39" x14ac:dyDescent="0.2">
      <c r="B247" s="139" t="s">
        <v>49</v>
      </c>
      <c r="C247" s="106">
        <f>C7</f>
        <v>0</v>
      </c>
      <c r="D247" s="106">
        <f>D7</f>
        <v>97.892520000000005</v>
      </c>
      <c r="E247" s="106">
        <f t="shared" ref="E247:AA247" si="13">E7</f>
        <v>98.310869999999994</v>
      </c>
      <c r="F247" s="106">
        <f t="shared" si="13"/>
        <v>99.208629999999999</v>
      </c>
      <c r="G247" s="106">
        <f t="shared" si="13"/>
        <v>98.37688</v>
      </c>
      <c r="H247" s="106">
        <f t="shared" si="13"/>
        <v>99.338099999999997</v>
      </c>
      <c r="I247" s="106">
        <f t="shared" si="13"/>
        <v>99.126519999999999</v>
      </c>
      <c r="J247" s="106">
        <f t="shared" si="13"/>
        <v>99.05659</v>
      </c>
      <c r="K247" s="106">
        <f t="shared" si="13"/>
        <v>99.545400000000001</v>
      </c>
      <c r="L247" s="106">
        <f t="shared" si="13"/>
        <v>100.8985</v>
      </c>
      <c r="M247" s="106">
        <f t="shared" si="13"/>
        <v>101.7475</v>
      </c>
      <c r="N247" s="106">
        <f t="shared" si="13"/>
        <v>103.3117</v>
      </c>
      <c r="O247" s="106">
        <f t="shared" si="13"/>
        <v>103.18680000000001</v>
      </c>
      <c r="P247" s="106">
        <f t="shared" si="13"/>
        <v>0</v>
      </c>
      <c r="Q247" s="106">
        <f t="shared" si="13"/>
        <v>0.42735645174931602</v>
      </c>
      <c r="R247" s="106">
        <f t="shared" si="13"/>
        <v>0.9131848797594867</v>
      </c>
      <c r="S247" s="106">
        <f t="shared" si="13"/>
        <v>-0.83838472519981344</v>
      </c>
      <c r="T247" s="106">
        <f t="shared" si="13"/>
        <v>0.97707916738160161</v>
      </c>
      <c r="U247" s="106">
        <f t="shared" si="13"/>
        <v>-0.21298977934951233</v>
      </c>
      <c r="V247" s="106">
        <f t="shared" si="13"/>
        <v>-7.0546207008981426E-2</v>
      </c>
      <c r="W247" s="106">
        <f t="shared" si="13"/>
        <v>0.4934654019485234</v>
      </c>
      <c r="X247" s="106">
        <f t="shared" si="13"/>
        <v>1.3592792836233496</v>
      </c>
      <c r="Y247" s="106">
        <f t="shared" si="13"/>
        <v>0.84143966461345188</v>
      </c>
      <c r="Z247" s="106">
        <f t="shared" si="13"/>
        <v>1.5373350696577308</v>
      </c>
      <c r="AA247" s="106">
        <f t="shared" si="13"/>
        <v>-0.12089627796270574</v>
      </c>
      <c r="AB247" s="84">
        <f>AB7</f>
        <v>100.00000083333333</v>
      </c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</row>
    <row r="248" spans="2:39" x14ac:dyDescent="0.2">
      <c r="B248" s="139" t="s">
        <v>52</v>
      </c>
      <c r="C248" s="106">
        <f>C33</f>
        <v>0</v>
      </c>
      <c r="D248" s="106">
        <f>D33</f>
        <v>105.9251</v>
      </c>
      <c r="E248" s="106">
        <f t="shared" ref="E248:AA248" si="14">E33</f>
        <v>103.3532</v>
      </c>
      <c r="F248" s="106">
        <f t="shared" si="14"/>
        <v>104.5234</v>
      </c>
      <c r="G248" s="106">
        <f t="shared" si="14"/>
        <v>101.229</v>
      </c>
      <c r="H248" s="106">
        <f t="shared" si="14"/>
        <v>97.626350000000002</v>
      </c>
      <c r="I248" s="106">
        <f t="shared" si="14"/>
        <v>96.500110000000006</v>
      </c>
      <c r="J248" s="106">
        <f t="shared" si="14"/>
        <v>96.892700000000005</v>
      </c>
      <c r="K248" s="106">
        <f t="shared" si="14"/>
        <v>99.158910000000006</v>
      </c>
      <c r="L248" s="106">
        <f t="shared" si="14"/>
        <v>97.970380000000006</v>
      </c>
      <c r="M248" s="106">
        <f t="shared" si="14"/>
        <v>98.940380000000005</v>
      </c>
      <c r="N248" s="106">
        <f t="shared" si="14"/>
        <v>99.750649999999993</v>
      </c>
      <c r="O248" s="106">
        <f t="shared" si="14"/>
        <v>98.129900000000006</v>
      </c>
      <c r="P248" s="106">
        <f t="shared" si="14"/>
        <v>0</v>
      </c>
      <c r="Q248" s="106">
        <f t="shared" si="14"/>
        <v>-2.4280364144098043</v>
      </c>
      <c r="R248" s="106">
        <f t="shared" si="14"/>
        <v>1.132233931798913</v>
      </c>
      <c r="S248" s="106">
        <f t="shared" si="14"/>
        <v>-3.1518301165097919</v>
      </c>
      <c r="T248" s="106">
        <f t="shared" si="14"/>
        <v>-3.5589109840065567</v>
      </c>
      <c r="U248" s="106">
        <f t="shared" si="14"/>
        <v>-1.1536229716669688</v>
      </c>
      <c r="V248" s="106">
        <f t="shared" si="14"/>
        <v>0.40682855180164912</v>
      </c>
      <c r="W248" s="106">
        <f t="shared" si="14"/>
        <v>2.3388862112419209</v>
      </c>
      <c r="X248" s="106">
        <f t="shared" si="14"/>
        <v>-1.1986114006295552</v>
      </c>
      <c r="Y248" s="106">
        <f t="shared" si="14"/>
        <v>0.99009516958084554</v>
      </c>
      <c r="Z248" s="106">
        <f t="shared" si="14"/>
        <v>0.81894773397877441</v>
      </c>
      <c r="AA248" s="106">
        <f t="shared" si="14"/>
        <v>-1.6248014423966026</v>
      </c>
      <c r="AB248" s="84">
        <f>AB33</f>
        <v>100.00000666666665</v>
      </c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</row>
    <row r="249" spans="2:39" x14ac:dyDescent="0.2">
      <c r="B249" s="139" t="s">
        <v>53</v>
      </c>
      <c r="C249" s="106">
        <f>C60</f>
        <v>0</v>
      </c>
      <c r="D249" s="106">
        <f>D60</f>
        <v>102.17010000000001</v>
      </c>
      <c r="E249" s="106">
        <f t="shared" ref="E249:AA249" si="15">E60</f>
        <v>102.1019</v>
      </c>
      <c r="F249" s="106">
        <f t="shared" si="15"/>
        <v>102.30410000000001</v>
      </c>
      <c r="G249" s="106">
        <f t="shared" si="15"/>
        <v>99.720269999999999</v>
      </c>
      <c r="H249" s="106">
        <f t="shared" si="15"/>
        <v>100.3462</v>
      </c>
      <c r="I249" s="106">
        <f t="shared" si="15"/>
        <v>100.1765</v>
      </c>
      <c r="J249" s="106">
        <f t="shared" si="15"/>
        <v>100.2938</v>
      </c>
      <c r="K249" s="106">
        <f t="shared" si="15"/>
        <v>97.877809999999997</v>
      </c>
      <c r="L249" s="106">
        <f t="shared" si="15"/>
        <v>99.253860000000003</v>
      </c>
      <c r="M249" s="106">
        <f t="shared" si="15"/>
        <v>99.782809999999998</v>
      </c>
      <c r="N249" s="106">
        <f t="shared" si="15"/>
        <v>98.554349999999999</v>
      </c>
      <c r="O249" s="106">
        <f t="shared" si="15"/>
        <v>97.418210000000002</v>
      </c>
      <c r="P249" s="106">
        <f t="shared" si="15"/>
        <v>0</v>
      </c>
      <c r="Q249" s="106">
        <f t="shared" si="15"/>
        <v>-6.6751427276673395E-2</v>
      </c>
      <c r="R249" s="106">
        <f t="shared" si="15"/>
        <v>0.19803745082119412</v>
      </c>
      <c r="S249" s="106">
        <f t="shared" si="15"/>
        <v>-2.5256368024350988</v>
      </c>
      <c r="T249" s="106">
        <f t="shared" si="15"/>
        <v>0.62768582555983532</v>
      </c>
      <c r="U249" s="106">
        <f t="shared" si="15"/>
        <v>-0.1691145255126669</v>
      </c>
      <c r="V249" s="106">
        <f t="shared" si="15"/>
        <v>0.11709333027206997</v>
      </c>
      <c r="W249" s="106">
        <f t="shared" si="15"/>
        <v>-2.4089126147379076</v>
      </c>
      <c r="X249" s="106">
        <f t="shared" si="15"/>
        <v>1.4058855628257381</v>
      </c>
      <c r="Y249" s="106">
        <f t="shared" si="15"/>
        <v>0.53292637686836031</v>
      </c>
      <c r="Z249" s="106">
        <f t="shared" si="15"/>
        <v>-1.2311338997167933</v>
      </c>
      <c r="AA249" s="106">
        <f t="shared" si="15"/>
        <v>-1.1528055331905669</v>
      </c>
      <c r="AB249" s="84">
        <f>AB60</f>
        <v>99.999992500000019</v>
      </c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</row>
    <row r="250" spans="2:39" x14ac:dyDescent="0.2">
      <c r="B250" s="139" t="s">
        <v>60</v>
      </c>
      <c r="C250" s="106">
        <f>C85</f>
        <v>0</v>
      </c>
      <c r="D250" s="106">
        <f>D85</f>
        <v>99.604140000000001</v>
      </c>
      <c r="E250" s="106">
        <f t="shared" ref="E250:AA250" si="16">E85</f>
        <v>99.387249999999995</v>
      </c>
      <c r="F250" s="106">
        <f t="shared" si="16"/>
        <v>98.350579999999994</v>
      </c>
      <c r="G250" s="106">
        <f t="shared" si="16"/>
        <v>98.938029999999998</v>
      </c>
      <c r="H250" s="106">
        <f t="shared" si="16"/>
        <v>101.1066</v>
      </c>
      <c r="I250" s="106">
        <f t="shared" si="16"/>
        <v>101.82680000000001</v>
      </c>
      <c r="J250" s="106">
        <f t="shared" si="16"/>
        <v>103.22709999999999</v>
      </c>
      <c r="K250" s="106">
        <f t="shared" si="16"/>
        <v>102.81659999999999</v>
      </c>
      <c r="L250" s="106">
        <f t="shared" si="16"/>
        <v>100.17789999999999</v>
      </c>
      <c r="M250" s="106">
        <f t="shared" si="16"/>
        <v>98.788460000000001</v>
      </c>
      <c r="N250" s="106">
        <f t="shared" si="16"/>
        <v>97.570279999999997</v>
      </c>
      <c r="O250" s="106">
        <f t="shared" si="16"/>
        <v>98.206339999999997</v>
      </c>
      <c r="P250" s="106">
        <f t="shared" si="16"/>
        <v>0</v>
      </c>
      <c r="Q250" s="106">
        <f t="shared" si="16"/>
        <v>-0.21775199303965326</v>
      </c>
      <c r="R250" s="106">
        <f t="shared" si="16"/>
        <v>-1.0430613584740507</v>
      </c>
      <c r="S250" s="106">
        <f t="shared" si="16"/>
        <v>0.59730201896115309</v>
      </c>
      <c r="T250" s="106">
        <f t="shared" si="16"/>
        <v>2.1918467549839051</v>
      </c>
      <c r="U250" s="106">
        <f t="shared" si="16"/>
        <v>0.71231749460470972</v>
      </c>
      <c r="V250" s="106">
        <f t="shared" si="16"/>
        <v>1.3751782438414908</v>
      </c>
      <c r="W250" s="106">
        <f t="shared" si="16"/>
        <v>-0.39766689173676195</v>
      </c>
      <c r="X250" s="106">
        <f t="shared" si="16"/>
        <v>-2.5664143727763808</v>
      </c>
      <c r="Y250" s="106">
        <f t="shared" si="16"/>
        <v>-1.3869725757876672</v>
      </c>
      <c r="Z250" s="106">
        <f t="shared" si="16"/>
        <v>-1.233119738884485</v>
      </c>
      <c r="AA250" s="106">
        <f t="shared" si="16"/>
        <v>0.65189932836105469</v>
      </c>
      <c r="AB250" s="84">
        <f>AB85</f>
        <v>100.00000666666665</v>
      </c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</row>
    <row r="251" spans="2:39" x14ac:dyDescent="0.2">
      <c r="B251" s="139" t="s">
        <v>62</v>
      </c>
      <c r="C251" s="106">
        <f>C113</f>
        <v>0</v>
      </c>
      <c r="D251" s="106">
        <f>D113</f>
        <v>96.241950000000003</v>
      </c>
      <c r="E251" s="106">
        <f t="shared" ref="E251:AA251" si="17">E113</f>
        <v>97.121359999999996</v>
      </c>
      <c r="F251" s="106">
        <f t="shared" si="17"/>
        <v>98.03349</v>
      </c>
      <c r="G251" s="106">
        <f t="shared" si="17"/>
        <v>98.325729999999993</v>
      </c>
      <c r="H251" s="106">
        <f t="shared" si="17"/>
        <v>99.099429999999998</v>
      </c>
      <c r="I251" s="106">
        <f t="shared" si="17"/>
        <v>101.60039999999999</v>
      </c>
      <c r="J251" s="106">
        <f t="shared" si="17"/>
        <v>101.372</v>
      </c>
      <c r="K251" s="106">
        <f t="shared" si="17"/>
        <v>100.62050000000001</v>
      </c>
      <c r="L251" s="106">
        <f t="shared" si="17"/>
        <v>101.2119</v>
      </c>
      <c r="M251" s="106">
        <f t="shared" si="17"/>
        <v>101.5909</v>
      </c>
      <c r="N251" s="106">
        <f t="shared" si="17"/>
        <v>102.2229</v>
      </c>
      <c r="O251" s="106">
        <f t="shared" si="17"/>
        <v>102.5595</v>
      </c>
      <c r="P251" s="106">
        <f t="shared" si="17"/>
        <v>0</v>
      </c>
      <c r="Q251" s="106">
        <f t="shared" si="17"/>
        <v>0.91374914992889589</v>
      </c>
      <c r="R251" s="106">
        <f t="shared" si="17"/>
        <v>0.93916518467204824</v>
      </c>
      <c r="S251" s="106">
        <f t="shared" si="17"/>
        <v>0.29810220976524704</v>
      </c>
      <c r="T251" s="106">
        <f t="shared" si="17"/>
        <v>0.78687440205122838</v>
      </c>
      <c r="U251" s="106">
        <f t="shared" si="17"/>
        <v>2.5236976640531585</v>
      </c>
      <c r="V251" s="106">
        <f t="shared" si="17"/>
        <v>-0.22480226455800717</v>
      </c>
      <c r="W251" s="106">
        <f t="shared" si="17"/>
        <v>-0.74132896657853553</v>
      </c>
      <c r="X251" s="106">
        <f t="shared" si="17"/>
        <v>0.58775299268041103</v>
      </c>
      <c r="Y251" s="106">
        <f t="shared" si="17"/>
        <v>0.37446189627899967</v>
      </c>
      <c r="Z251" s="106">
        <f t="shared" si="17"/>
        <v>0.62210296394656484</v>
      </c>
      <c r="AA251" s="106">
        <f t="shared" si="17"/>
        <v>0.32928042542327035</v>
      </c>
      <c r="AB251" s="84">
        <f>AB113</f>
        <v>100.000005</v>
      </c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</row>
    <row r="252" spans="2:39" x14ac:dyDescent="0.2">
      <c r="B252" s="139" t="s">
        <v>82</v>
      </c>
      <c r="C252" s="106">
        <f>C139</f>
        <v>0</v>
      </c>
      <c r="D252" s="106">
        <f>D139</f>
        <v>95.754140000000007</v>
      </c>
      <c r="E252" s="106">
        <f t="shared" ref="E252:AA252" si="18">E139</f>
        <v>96.426490000000001</v>
      </c>
      <c r="F252" s="106">
        <f t="shared" si="18"/>
        <v>97.76097</v>
      </c>
      <c r="G252" s="106">
        <f t="shared" si="18"/>
        <v>98.310689999999994</v>
      </c>
      <c r="H252" s="106">
        <f t="shared" si="18"/>
        <v>98.92165</v>
      </c>
      <c r="I252" s="106">
        <f t="shared" si="18"/>
        <v>101.896</v>
      </c>
      <c r="J252" s="106">
        <f t="shared" si="18"/>
        <v>101.97280000000001</v>
      </c>
      <c r="K252" s="106">
        <f t="shared" si="18"/>
        <v>100.81870000000001</v>
      </c>
      <c r="L252" s="106">
        <f t="shared" si="18"/>
        <v>101.2195</v>
      </c>
      <c r="M252" s="106">
        <f t="shared" si="18"/>
        <v>101.58580000000001</v>
      </c>
      <c r="N252" s="106">
        <f t="shared" si="18"/>
        <v>102.4449</v>
      </c>
      <c r="O252" s="106">
        <f t="shared" si="18"/>
        <v>102.8883</v>
      </c>
      <c r="P252" s="106">
        <f t="shared" si="18"/>
        <v>0</v>
      </c>
      <c r="Q252" s="106">
        <f t="shared" si="18"/>
        <v>0.70216285165319681</v>
      </c>
      <c r="R252" s="106">
        <f t="shared" si="18"/>
        <v>1.3839350576796887</v>
      </c>
      <c r="S252" s="106">
        <f t="shared" si="18"/>
        <v>0.56231029622557294</v>
      </c>
      <c r="T252" s="106">
        <f t="shared" si="18"/>
        <v>0.62145835819075801</v>
      </c>
      <c r="U252" s="106">
        <f t="shared" si="18"/>
        <v>3.0067735424955013</v>
      </c>
      <c r="V252" s="106">
        <f t="shared" si="18"/>
        <v>7.537096647562784E-2</v>
      </c>
      <c r="W252" s="106">
        <f t="shared" si="18"/>
        <v>-1.1317723942070823</v>
      </c>
      <c r="X252" s="106">
        <f t="shared" si="18"/>
        <v>0.39754529665626476</v>
      </c>
      <c r="Y252" s="106">
        <f t="shared" si="18"/>
        <v>0.36188679058877943</v>
      </c>
      <c r="Z252" s="106">
        <f t="shared" si="18"/>
        <v>0.84568906284145806</v>
      </c>
      <c r="AA252" s="106">
        <f t="shared" si="18"/>
        <v>0.43281803193716517</v>
      </c>
      <c r="AB252" s="84">
        <f>AB139</f>
        <v>99.999995000000013</v>
      </c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</row>
    <row r="253" spans="2:39" x14ac:dyDescent="0.2">
      <c r="B253" s="139" t="s">
        <v>85</v>
      </c>
      <c r="C253" s="106">
        <f>C163</f>
        <v>0</v>
      </c>
      <c r="D253" s="106">
        <f>D163</f>
        <v>97.860280000000003</v>
      </c>
      <c r="E253" s="106">
        <f t="shared" ref="E253:AA253" si="19">E163</f>
        <v>99.426599999999993</v>
      </c>
      <c r="F253" s="106">
        <f t="shared" si="19"/>
        <v>98.937579999999997</v>
      </c>
      <c r="G253" s="106">
        <f t="shared" si="19"/>
        <v>98.375609999999995</v>
      </c>
      <c r="H253" s="106">
        <f t="shared" si="19"/>
        <v>99.689210000000003</v>
      </c>
      <c r="I253" s="106">
        <f t="shared" si="19"/>
        <v>100.61969999999999</v>
      </c>
      <c r="J253" s="106">
        <f t="shared" si="19"/>
        <v>99.378919999999994</v>
      </c>
      <c r="K253" s="106">
        <f t="shared" si="19"/>
        <v>99.962739999999997</v>
      </c>
      <c r="L253" s="106">
        <f t="shared" si="19"/>
        <v>101.1866</v>
      </c>
      <c r="M253" s="106">
        <f t="shared" si="19"/>
        <v>101.6079</v>
      </c>
      <c r="N253" s="106">
        <f t="shared" si="19"/>
        <v>101.4864</v>
      </c>
      <c r="O253" s="106">
        <f t="shared" si="19"/>
        <v>101.46850000000001</v>
      </c>
      <c r="P253" s="106">
        <f t="shared" si="19"/>
        <v>0</v>
      </c>
      <c r="Q253" s="106">
        <f t="shared" si="19"/>
        <v>1.6005676664730475</v>
      </c>
      <c r="R253" s="106">
        <f t="shared" si="19"/>
        <v>-0.49184021177431042</v>
      </c>
      <c r="S253" s="106">
        <f t="shared" si="19"/>
        <v>-0.56800459441195372</v>
      </c>
      <c r="T253" s="106">
        <f t="shared" si="19"/>
        <v>1.335290322469165</v>
      </c>
      <c r="U253" s="106">
        <f t="shared" si="19"/>
        <v>0.93339088553314031</v>
      </c>
      <c r="V253" s="106">
        <f t="shared" si="19"/>
        <v>-1.2331382423123911</v>
      </c>
      <c r="W253" s="106">
        <f t="shared" si="19"/>
        <v>0.58746865029324413</v>
      </c>
      <c r="X253" s="106">
        <f t="shared" si="19"/>
        <v>1.2243161802087477</v>
      </c>
      <c r="Y253" s="106">
        <f t="shared" si="19"/>
        <v>0.41635947842896415</v>
      </c>
      <c r="Z253" s="106">
        <f t="shared" si="19"/>
        <v>-0.11957731633071593</v>
      </c>
      <c r="AA253" s="106">
        <f t="shared" si="19"/>
        <v>-1.7637831275912202E-2</v>
      </c>
      <c r="AB253" s="84">
        <f>AB163</f>
        <v>100.00000333333332</v>
      </c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</row>
    <row r="254" spans="2:39" x14ac:dyDescent="0.2">
      <c r="B254" s="139" t="s">
        <v>63</v>
      </c>
      <c r="C254" s="106">
        <f>C188</f>
        <v>0</v>
      </c>
      <c r="D254" s="106">
        <f>D188</f>
        <v>101.69199999999999</v>
      </c>
      <c r="E254" s="106">
        <f t="shared" ref="E254:AA254" si="20">E188</f>
        <v>101.54940000000001</v>
      </c>
      <c r="F254" s="106">
        <f t="shared" si="20"/>
        <v>101.8626</v>
      </c>
      <c r="G254" s="106">
        <f t="shared" si="20"/>
        <v>99.600239999999999</v>
      </c>
      <c r="H254" s="106">
        <f t="shared" si="20"/>
        <v>100.07089999999999</v>
      </c>
      <c r="I254" s="106">
        <f t="shared" si="20"/>
        <v>99.927779999999998</v>
      </c>
      <c r="J254" s="106">
        <f t="shared" si="20"/>
        <v>100.0733</v>
      </c>
      <c r="K254" s="106">
        <f t="shared" si="20"/>
        <v>98.359070000000003</v>
      </c>
      <c r="L254" s="106">
        <f t="shared" si="20"/>
        <v>99.437960000000004</v>
      </c>
      <c r="M254" s="106">
        <f t="shared" si="20"/>
        <v>99.964209999999994</v>
      </c>
      <c r="N254" s="106">
        <f t="shared" si="20"/>
        <v>99.211659999999995</v>
      </c>
      <c r="O254" s="106">
        <f t="shared" si="20"/>
        <v>98.250789999999995</v>
      </c>
      <c r="P254" s="106">
        <f t="shared" si="20"/>
        <v>0</v>
      </c>
      <c r="Q254" s="106">
        <f t="shared" si="20"/>
        <v>-0.14022735318411222</v>
      </c>
      <c r="R254" s="106">
        <f t="shared" si="20"/>
        <v>0.30842132006687861</v>
      </c>
      <c r="S254" s="106">
        <f t="shared" si="20"/>
        <v>-2.220991806610082</v>
      </c>
      <c r="T254" s="106">
        <f t="shared" si="20"/>
        <v>0.47254906213076919</v>
      </c>
      <c r="U254" s="106">
        <f t="shared" si="20"/>
        <v>-0.14301859981272891</v>
      </c>
      <c r="V254" s="106">
        <f t="shared" si="20"/>
        <v>0.1456251704981385</v>
      </c>
      <c r="W254" s="106">
        <f t="shared" si="20"/>
        <v>-1.7129743897722975</v>
      </c>
      <c r="X254" s="106">
        <f t="shared" si="20"/>
        <v>1.0968891836817909</v>
      </c>
      <c r="Y254" s="106">
        <f t="shared" si="20"/>
        <v>0.52922445311628508</v>
      </c>
      <c r="Z254" s="106">
        <f t="shared" si="20"/>
        <v>-0.75281943407545504</v>
      </c>
      <c r="AA254" s="106">
        <f t="shared" si="20"/>
        <v>-0.96850511320947552</v>
      </c>
      <c r="AB254" s="84">
        <f>AB188</f>
        <v>99.999992500000005</v>
      </c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</row>
    <row r="255" spans="2:39" x14ac:dyDescent="0.2">
      <c r="B255" s="139" t="s">
        <v>279</v>
      </c>
      <c r="C255" s="106">
        <f>C212</f>
        <v>0</v>
      </c>
      <c r="D255" s="106">
        <f>D212</f>
        <v>101.81</v>
      </c>
      <c r="E255" s="106">
        <f t="shared" ref="E255:AA255" si="21">E212</f>
        <v>101.65</v>
      </c>
      <c r="F255" s="106">
        <f t="shared" si="21"/>
        <v>101.95</v>
      </c>
      <c r="G255" s="106">
        <f t="shared" si="21"/>
        <v>99.63</v>
      </c>
      <c r="H255" s="106">
        <f t="shared" si="21"/>
        <v>100.09</v>
      </c>
      <c r="I255" s="106">
        <f t="shared" si="21"/>
        <v>99.89</v>
      </c>
      <c r="J255" s="106">
        <f t="shared" si="21"/>
        <v>100.04</v>
      </c>
      <c r="K255" s="106">
        <f t="shared" si="21"/>
        <v>98.31</v>
      </c>
      <c r="L255" s="106">
        <f t="shared" si="21"/>
        <v>99.4</v>
      </c>
      <c r="M255" s="106">
        <f t="shared" si="21"/>
        <v>99.93</v>
      </c>
      <c r="N255" s="106">
        <f t="shared" si="21"/>
        <v>99.14</v>
      </c>
      <c r="O255" s="106">
        <f t="shared" si="21"/>
        <v>98.15</v>
      </c>
      <c r="P255" s="106">
        <f t="shared" si="21"/>
        <v>0</v>
      </c>
      <c r="Q255" s="106">
        <f t="shared" si="21"/>
        <v>-0.15715548570866966</v>
      </c>
      <c r="R255" s="106">
        <f t="shared" si="21"/>
        <v>0.29513034923757708</v>
      </c>
      <c r="S255" s="106">
        <f t="shared" si="21"/>
        <v>-2.2756253065228127</v>
      </c>
      <c r="T255" s="106">
        <f t="shared" si="21"/>
        <v>0.46170832078691959</v>
      </c>
      <c r="U255" s="106">
        <f t="shared" si="21"/>
        <v>-0.19982016185433391</v>
      </c>
      <c r="V255" s="106">
        <f t="shared" si="21"/>
        <v>0.15016518169987556</v>
      </c>
      <c r="W255" s="106">
        <f t="shared" si="21"/>
        <v>-1.7293082766893282</v>
      </c>
      <c r="X255" s="106">
        <f t="shared" si="21"/>
        <v>1.1087376665649511</v>
      </c>
      <c r="Y255" s="106">
        <f t="shared" si="21"/>
        <v>0.53319919517102721</v>
      </c>
      <c r="Z255" s="106">
        <f t="shared" si="21"/>
        <v>-0.79055338737116598</v>
      </c>
      <c r="AA255" s="106">
        <f t="shared" si="21"/>
        <v>-0.99858785555779184</v>
      </c>
      <c r="AB255" s="84">
        <f>AB212</f>
        <v>99.999166666666667</v>
      </c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</row>
    <row r="256" spans="2:39" x14ac:dyDescent="0.2">
      <c r="B256" s="177" t="s">
        <v>281</v>
      </c>
    </row>
    <row r="257" spans="2:39" x14ac:dyDescent="0.2">
      <c r="B257" s="140" t="s">
        <v>49</v>
      </c>
      <c r="C257" s="110">
        <f>C10</f>
        <v>0</v>
      </c>
      <c r="D257" s="110">
        <f>D10</f>
        <v>98.763850000000005</v>
      </c>
      <c r="E257" s="110">
        <f t="shared" ref="E257:AA257" si="22">E10</f>
        <v>99.037700000000001</v>
      </c>
      <c r="F257" s="110">
        <f t="shared" si="22"/>
        <v>99.243589999999998</v>
      </c>
      <c r="G257" s="110">
        <f t="shared" si="22"/>
        <v>99.360820000000004</v>
      </c>
      <c r="H257" s="110">
        <f t="shared" si="22"/>
        <v>100.4036</v>
      </c>
      <c r="I257" s="110">
        <f t="shared" si="22"/>
        <v>100.3532</v>
      </c>
      <c r="J257" s="110">
        <f t="shared" si="22"/>
        <v>101.2251</v>
      </c>
      <c r="K257" s="110">
        <f t="shared" si="22"/>
        <v>100.8266</v>
      </c>
      <c r="L257" s="110">
        <f t="shared" si="22"/>
        <v>100.2894</v>
      </c>
      <c r="M257" s="110">
        <f t="shared" si="22"/>
        <v>99.902349999999998</v>
      </c>
      <c r="N257" s="110">
        <f t="shared" si="22"/>
        <v>100.27670000000001</v>
      </c>
      <c r="O257" s="110">
        <f t="shared" si="22"/>
        <v>100.31699999999999</v>
      </c>
      <c r="P257" s="110">
        <f t="shared" si="22"/>
        <v>0</v>
      </c>
      <c r="Q257" s="110">
        <f t="shared" si="22"/>
        <v>0.27727756664001652</v>
      </c>
      <c r="R257" s="110">
        <f t="shared" si="22"/>
        <v>0.20789053057572679</v>
      </c>
      <c r="S257" s="110">
        <f t="shared" si="22"/>
        <v>0.11812349795085646</v>
      </c>
      <c r="T257" s="110">
        <f t="shared" si="22"/>
        <v>1.0494881181536075</v>
      </c>
      <c r="U257" s="110">
        <f t="shared" si="22"/>
        <v>-5.0197403280356705E-2</v>
      </c>
      <c r="V257" s="110">
        <f t="shared" si="22"/>
        <v>0.86883128789116504</v>
      </c>
      <c r="W257" s="110">
        <f t="shared" si="22"/>
        <v>-0.39367706230964311</v>
      </c>
      <c r="X257" s="110">
        <f t="shared" si="22"/>
        <v>-0.53279590901607177</v>
      </c>
      <c r="Y257" s="110">
        <f t="shared" si="22"/>
        <v>-0.38593310958087501</v>
      </c>
      <c r="Z257" s="110">
        <f t="shared" si="22"/>
        <v>0.37471591008620603</v>
      </c>
      <c r="AA257" s="110">
        <f t="shared" si="22"/>
        <v>4.0188797597036786E-2</v>
      </c>
      <c r="AB257" s="88">
        <f>AB10</f>
        <v>99.999992500000005</v>
      </c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</row>
    <row r="258" spans="2:39" x14ac:dyDescent="0.2">
      <c r="B258" s="140" t="s">
        <v>52</v>
      </c>
      <c r="C258" s="110">
        <f>C37</f>
        <v>0</v>
      </c>
      <c r="D258" s="110">
        <f>D37</f>
        <v>98.129919999999998</v>
      </c>
      <c r="E258" s="110">
        <f t="shared" ref="E258:AA258" si="23">E37</f>
        <v>98.258520000000004</v>
      </c>
      <c r="F258" s="110">
        <f t="shared" si="23"/>
        <v>98.405019999999993</v>
      </c>
      <c r="G258" s="110">
        <f t="shared" si="23"/>
        <v>98.568330000000003</v>
      </c>
      <c r="H258" s="110">
        <f t="shared" si="23"/>
        <v>100.5198</v>
      </c>
      <c r="I258" s="110">
        <f t="shared" si="23"/>
        <v>100.76</v>
      </c>
      <c r="J258" s="110">
        <f t="shared" si="23"/>
        <v>101.27809999999999</v>
      </c>
      <c r="K258" s="110">
        <f t="shared" si="23"/>
        <v>101.1815</v>
      </c>
      <c r="L258" s="110">
        <f t="shared" si="23"/>
        <v>100.6426</v>
      </c>
      <c r="M258" s="110">
        <f t="shared" si="23"/>
        <v>100.5624</v>
      </c>
      <c r="N258" s="110">
        <f t="shared" si="23"/>
        <v>100.85420000000001</v>
      </c>
      <c r="O258" s="110">
        <f t="shared" si="23"/>
        <v>100.8395</v>
      </c>
      <c r="P258" s="110">
        <f t="shared" si="23"/>
        <v>0</v>
      </c>
      <c r="Q258" s="110">
        <f t="shared" si="23"/>
        <v>0.13105075393927337</v>
      </c>
      <c r="R258" s="110">
        <f t="shared" si="23"/>
        <v>0.14909648547524323</v>
      </c>
      <c r="S258" s="110">
        <f t="shared" si="23"/>
        <v>0.16595698064998091</v>
      </c>
      <c r="T258" s="110">
        <f t="shared" si="23"/>
        <v>1.9798144089485947</v>
      </c>
      <c r="U258" s="110">
        <f t="shared" si="23"/>
        <v>0.23895789685216395</v>
      </c>
      <c r="V258" s="110">
        <f t="shared" si="23"/>
        <v>0.51419213973798117</v>
      </c>
      <c r="W258" s="110">
        <f t="shared" si="23"/>
        <v>-9.5380936253736143E-2</v>
      </c>
      <c r="X258" s="110">
        <f t="shared" si="23"/>
        <v>-0.53260724539564852</v>
      </c>
      <c r="Y258" s="110">
        <f t="shared" si="23"/>
        <v>-7.968792539143954E-2</v>
      </c>
      <c r="Z258" s="110">
        <f t="shared" si="23"/>
        <v>0.29016809463577758</v>
      </c>
      <c r="AA258" s="110">
        <f t="shared" si="23"/>
        <v>-1.4575496112214283E-2</v>
      </c>
      <c r="AB258" s="88">
        <f>AB37</f>
        <v>99.999990833333342</v>
      </c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</row>
    <row r="259" spans="2:39" x14ac:dyDescent="0.2">
      <c r="B259" s="140" t="s">
        <v>53</v>
      </c>
      <c r="C259" s="110">
        <f>C62</f>
        <v>0</v>
      </c>
      <c r="D259" s="110">
        <f>D62</f>
        <v>98.009860000000003</v>
      </c>
      <c r="E259" s="110">
        <f t="shared" ref="E259:AA259" si="24">E62</f>
        <v>98.341499999999996</v>
      </c>
      <c r="F259" s="110">
        <f t="shared" si="24"/>
        <v>98.561620000000005</v>
      </c>
      <c r="G259" s="110">
        <f t="shared" si="24"/>
        <v>98.832149999999999</v>
      </c>
      <c r="H259" s="110">
        <f t="shared" si="24"/>
        <v>100.4066</v>
      </c>
      <c r="I259" s="110">
        <f t="shared" si="24"/>
        <v>100.55840000000001</v>
      </c>
      <c r="J259" s="110">
        <f t="shared" si="24"/>
        <v>101.3806</v>
      </c>
      <c r="K259" s="110">
        <f t="shared" si="24"/>
        <v>101.1454</v>
      </c>
      <c r="L259" s="110">
        <f t="shared" si="24"/>
        <v>100.5147</v>
      </c>
      <c r="M259" s="110">
        <f t="shared" si="24"/>
        <v>100.31229999999999</v>
      </c>
      <c r="N259" s="110">
        <f t="shared" si="24"/>
        <v>100.9367</v>
      </c>
      <c r="O259" s="110">
        <f t="shared" si="24"/>
        <v>101.00020000000001</v>
      </c>
      <c r="P259" s="110">
        <f t="shared" si="24"/>
        <v>0</v>
      </c>
      <c r="Q259" s="110">
        <f t="shared" si="24"/>
        <v>0.33837411868560269</v>
      </c>
      <c r="R259" s="110">
        <f t="shared" si="24"/>
        <v>0.22383225799892065</v>
      </c>
      <c r="S259" s="110">
        <f t="shared" si="24"/>
        <v>0.27447803719134656</v>
      </c>
      <c r="T259" s="110">
        <f t="shared" si="24"/>
        <v>1.5930544868243772</v>
      </c>
      <c r="U259" s="110">
        <f t="shared" si="24"/>
        <v>0.1511852806488902</v>
      </c>
      <c r="V259" s="110">
        <f t="shared" si="24"/>
        <v>0.81763432990182328</v>
      </c>
      <c r="W259" s="110">
        <f t="shared" si="24"/>
        <v>-0.23199704874503216</v>
      </c>
      <c r="X259" s="110">
        <f t="shared" si="24"/>
        <v>-0.62355776931031004</v>
      </c>
      <c r="Y259" s="110">
        <f t="shared" si="24"/>
        <v>-0.20136358164528317</v>
      </c>
      <c r="Z259" s="110">
        <f t="shared" si="24"/>
        <v>0.62245606969435308</v>
      </c>
      <c r="AA259" s="110">
        <f t="shared" si="24"/>
        <v>6.2910715329513214E-2</v>
      </c>
      <c r="AB259" s="88">
        <f>AB62</f>
        <v>100.00000249999999</v>
      </c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</row>
    <row r="260" spans="2:39" x14ac:dyDescent="0.2">
      <c r="B260" s="140" t="s">
        <v>60</v>
      </c>
      <c r="C260" s="110">
        <f>C90</f>
        <v>0</v>
      </c>
      <c r="D260" s="110">
        <f>D90</f>
        <v>98.464550000000003</v>
      </c>
      <c r="E260" s="110">
        <f t="shared" ref="E260:AA260" si="25">E90</f>
        <v>98.648049999999998</v>
      </c>
      <c r="F260" s="110">
        <f t="shared" si="25"/>
        <v>98.864620000000002</v>
      </c>
      <c r="G260" s="110">
        <f t="shared" si="25"/>
        <v>99.167749999999998</v>
      </c>
      <c r="H260" s="110">
        <f t="shared" si="25"/>
        <v>100.53230000000001</v>
      </c>
      <c r="I260" s="110">
        <f t="shared" si="25"/>
        <v>100.4843</v>
      </c>
      <c r="J260" s="110">
        <f t="shared" si="25"/>
        <v>101.3622</v>
      </c>
      <c r="K260" s="110">
        <f t="shared" si="25"/>
        <v>101.03060000000001</v>
      </c>
      <c r="L260" s="110">
        <f t="shared" si="25"/>
        <v>100.2938</v>
      </c>
      <c r="M260" s="110">
        <f t="shared" si="25"/>
        <v>100.04600000000001</v>
      </c>
      <c r="N260" s="110">
        <f t="shared" si="25"/>
        <v>100.5271</v>
      </c>
      <c r="O260" s="110">
        <f t="shared" si="25"/>
        <v>100.5787</v>
      </c>
      <c r="P260" s="110">
        <f t="shared" si="25"/>
        <v>0</v>
      </c>
      <c r="Q260" s="110">
        <f t="shared" si="25"/>
        <v>0.18636148745918721</v>
      </c>
      <c r="R260" s="110">
        <f t="shared" si="25"/>
        <v>0.21953804459389151</v>
      </c>
      <c r="S260" s="110">
        <f t="shared" si="25"/>
        <v>0.30661120226830985</v>
      </c>
      <c r="T260" s="110">
        <f t="shared" si="25"/>
        <v>1.3760017747705362</v>
      </c>
      <c r="U260" s="110">
        <f t="shared" si="25"/>
        <v>-4.7745848846591409E-2</v>
      </c>
      <c r="V260" s="110">
        <f t="shared" si="25"/>
        <v>0.8736688218955565</v>
      </c>
      <c r="W260" s="110">
        <f t="shared" si="25"/>
        <v>-0.32714364921044981</v>
      </c>
      <c r="X260" s="110">
        <f t="shared" si="25"/>
        <v>-0.72928399910522379</v>
      </c>
      <c r="Y260" s="110">
        <f t="shared" si="25"/>
        <v>-0.24707409630505378</v>
      </c>
      <c r="Z260" s="110">
        <f t="shared" si="25"/>
        <v>0.48087879575395104</v>
      </c>
      <c r="AA260" s="110">
        <f t="shared" si="25"/>
        <v>5.1329442508530956E-2</v>
      </c>
      <c r="AB260" s="88">
        <f>AB90</f>
        <v>99.999997500000006</v>
      </c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</row>
    <row r="261" spans="2:39" x14ac:dyDescent="0.2">
      <c r="B261" s="140" t="s">
        <v>62</v>
      </c>
      <c r="C261" s="110">
        <f>C116</f>
        <v>0</v>
      </c>
      <c r="D261" s="110">
        <f>D116</f>
        <v>98.173140000000004</v>
      </c>
      <c r="E261" s="110">
        <f t="shared" ref="E261:AA261" si="26">E116</f>
        <v>98.35727</v>
      </c>
      <c r="F261" s="110">
        <f t="shared" si="26"/>
        <v>98.647649999999999</v>
      </c>
      <c r="G261" s="110">
        <f t="shared" si="26"/>
        <v>98.950209999999998</v>
      </c>
      <c r="H261" s="110">
        <f t="shared" si="26"/>
        <v>100.51439999999999</v>
      </c>
      <c r="I261" s="110">
        <f t="shared" si="26"/>
        <v>100.4696</v>
      </c>
      <c r="J261" s="110">
        <f t="shared" si="26"/>
        <v>101.09180000000001</v>
      </c>
      <c r="K261" s="110">
        <f t="shared" si="26"/>
        <v>100.9164</v>
      </c>
      <c r="L261" s="110">
        <f t="shared" si="26"/>
        <v>100.5121</v>
      </c>
      <c r="M261" s="110">
        <f t="shared" si="26"/>
        <v>100.4867</v>
      </c>
      <c r="N261" s="110">
        <f t="shared" si="26"/>
        <v>100.8545</v>
      </c>
      <c r="O261" s="110">
        <f t="shared" si="26"/>
        <v>101.0262</v>
      </c>
      <c r="P261" s="110">
        <f t="shared" si="26"/>
        <v>0</v>
      </c>
      <c r="Q261" s="110">
        <f t="shared" si="26"/>
        <v>0.18755639271596705</v>
      </c>
      <c r="R261" s="110">
        <f t="shared" si="26"/>
        <v>0.29522982896942845</v>
      </c>
      <c r="S261" s="110">
        <f t="shared" si="26"/>
        <v>0.30670776242515635</v>
      </c>
      <c r="T261" s="110">
        <f t="shared" si="26"/>
        <v>1.5807849220330068</v>
      </c>
      <c r="U261" s="110">
        <f t="shared" si="26"/>
        <v>-4.457072817426664E-2</v>
      </c>
      <c r="V261" s="110">
        <f t="shared" si="26"/>
        <v>0.61929180568053077</v>
      </c>
      <c r="W261" s="110">
        <f t="shared" si="26"/>
        <v>-0.17350566514792537</v>
      </c>
      <c r="X261" s="110">
        <f t="shared" si="26"/>
        <v>-0.40062863915081404</v>
      </c>
      <c r="Y261" s="110">
        <f t="shared" si="26"/>
        <v>-2.5270589312137295E-2</v>
      </c>
      <c r="Z261" s="110">
        <f t="shared" si="26"/>
        <v>0.36601858753447225</v>
      </c>
      <c r="AA261" s="110">
        <f t="shared" si="26"/>
        <v>0.17024525430199078</v>
      </c>
      <c r="AB261" s="88">
        <f>AB116</f>
        <v>99.999997500000006</v>
      </c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</row>
    <row r="262" spans="2:39" x14ac:dyDescent="0.2">
      <c r="B262" s="140" t="s">
        <v>82</v>
      </c>
      <c r="C262" s="110">
        <f>C142</f>
        <v>0</v>
      </c>
      <c r="D262" s="110">
        <f>D142</f>
        <v>97.900890000000004</v>
      </c>
      <c r="E262" s="110">
        <f t="shared" ref="E262:AA262" si="27">E142</f>
        <v>98.10033</v>
      </c>
      <c r="F262" s="110">
        <f t="shared" si="27"/>
        <v>98.458500000000001</v>
      </c>
      <c r="G262" s="110">
        <f t="shared" si="27"/>
        <v>98.840260000000001</v>
      </c>
      <c r="H262" s="110">
        <f t="shared" si="27"/>
        <v>100.63509999999999</v>
      </c>
      <c r="I262" s="110">
        <f t="shared" si="27"/>
        <v>100.55249999999999</v>
      </c>
      <c r="J262" s="110">
        <f t="shared" si="27"/>
        <v>101.24550000000001</v>
      </c>
      <c r="K262" s="110">
        <f t="shared" si="27"/>
        <v>101.0647</v>
      </c>
      <c r="L262" s="110">
        <f t="shared" si="27"/>
        <v>100.5865</v>
      </c>
      <c r="M262" s="110">
        <f t="shared" si="27"/>
        <v>100.54730000000001</v>
      </c>
      <c r="N262" s="110">
        <f t="shared" si="27"/>
        <v>100.9654</v>
      </c>
      <c r="O262" s="110">
        <f t="shared" si="27"/>
        <v>101.1032</v>
      </c>
      <c r="P262" s="110">
        <f t="shared" si="27"/>
        <v>0</v>
      </c>
      <c r="Q262" s="110">
        <f t="shared" si="27"/>
        <v>0.20371622770742492</v>
      </c>
      <c r="R262" s="110">
        <f t="shared" si="27"/>
        <v>0.36510580545447829</v>
      </c>
      <c r="S262" s="110">
        <f t="shared" si="27"/>
        <v>0.38773696532041402</v>
      </c>
      <c r="T262" s="110">
        <f t="shared" si="27"/>
        <v>1.8158997153588967</v>
      </c>
      <c r="U262" s="110">
        <f t="shared" si="27"/>
        <v>-8.2078718061590186E-2</v>
      </c>
      <c r="V262" s="110">
        <f t="shared" si="27"/>
        <v>0.68919221302305966</v>
      </c>
      <c r="W262" s="110">
        <f t="shared" si="27"/>
        <v>-0.17857583793848117</v>
      </c>
      <c r="X262" s="110">
        <f t="shared" si="27"/>
        <v>-0.47316224161354165</v>
      </c>
      <c r="Y262" s="110">
        <f t="shared" si="27"/>
        <v>-3.8971432548099302E-2</v>
      </c>
      <c r="Z262" s="110">
        <f t="shared" si="27"/>
        <v>0.41582419418521976</v>
      </c>
      <c r="AA262" s="110">
        <f t="shared" si="27"/>
        <v>0.13648239892081704</v>
      </c>
      <c r="AB262" s="88">
        <f>AB142</f>
        <v>100.000015</v>
      </c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</row>
    <row r="263" spans="2:39" x14ac:dyDescent="0.2">
      <c r="B263" s="140" t="s">
        <v>85</v>
      </c>
      <c r="C263" s="110">
        <f>C165</f>
        <v>0</v>
      </c>
      <c r="D263" s="110">
        <f>D165</f>
        <v>99.076340000000002</v>
      </c>
      <c r="E263" s="110">
        <f t="shared" ref="E263:AA263" si="28">E165</f>
        <v>99.209680000000006</v>
      </c>
      <c r="F263" s="110">
        <f t="shared" si="28"/>
        <v>99.275180000000006</v>
      </c>
      <c r="G263" s="110">
        <f t="shared" si="28"/>
        <v>99.314970000000002</v>
      </c>
      <c r="H263" s="110">
        <f t="shared" si="28"/>
        <v>100.114</v>
      </c>
      <c r="I263" s="110">
        <f t="shared" si="28"/>
        <v>100.19459999999999</v>
      </c>
      <c r="J263" s="110">
        <f t="shared" si="28"/>
        <v>100.5822</v>
      </c>
      <c r="K263" s="110">
        <f t="shared" si="28"/>
        <v>100.42449999999999</v>
      </c>
      <c r="L263" s="110">
        <f t="shared" si="28"/>
        <v>100.2655</v>
      </c>
      <c r="M263" s="110">
        <f t="shared" si="28"/>
        <v>100.28570000000001</v>
      </c>
      <c r="N263" s="110">
        <f t="shared" si="28"/>
        <v>100.4864</v>
      </c>
      <c r="O263" s="110">
        <f t="shared" si="28"/>
        <v>100.7709</v>
      </c>
      <c r="P263" s="110">
        <f t="shared" si="28"/>
        <v>0</v>
      </c>
      <c r="Q263" s="110">
        <f t="shared" si="28"/>
        <v>0.13458309017067446</v>
      </c>
      <c r="R263" s="110">
        <f t="shared" si="28"/>
        <v>6.6021783358236927E-2</v>
      </c>
      <c r="S263" s="110">
        <f t="shared" si="28"/>
        <v>4.0080511563913998E-2</v>
      </c>
      <c r="T263" s="110">
        <f t="shared" si="28"/>
        <v>0.80454134960721624</v>
      </c>
      <c r="U263" s="110">
        <f t="shared" si="28"/>
        <v>8.050822062847332E-2</v>
      </c>
      <c r="V263" s="110">
        <f t="shared" si="28"/>
        <v>0.38684719535783979</v>
      </c>
      <c r="W263" s="110">
        <f t="shared" si="28"/>
        <v>-0.15678718500888378</v>
      </c>
      <c r="X263" s="110">
        <f t="shared" si="28"/>
        <v>-0.15832789807267331</v>
      </c>
      <c r="Y263" s="110">
        <f t="shared" si="28"/>
        <v>2.0146511013262446E-2</v>
      </c>
      <c r="Z263" s="110">
        <f t="shared" si="28"/>
        <v>0.20012823363649815</v>
      </c>
      <c r="AA263" s="110">
        <f t="shared" si="28"/>
        <v>0.28312289026176096</v>
      </c>
      <c r="AB263" s="88">
        <f>AB165</f>
        <v>99.999997500000006</v>
      </c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</row>
    <row r="264" spans="2:39" x14ac:dyDescent="0.2">
      <c r="B264" s="140" t="s">
        <v>63</v>
      </c>
      <c r="C264" s="110">
        <f>C189</f>
        <v>0</v>
      </c>
      <c r="D264" s="110">
        <f>D189</f>
        <v>98.120350000000002</v>
      </c>
      <c r="E264" s="110">
        <f t="shared" ref="E264:AA264" si="29">E189</f>
        <v>98.42568</v>
      </c>
      <c r="F264" s="110">
        <f t="shared" si="29"/>
        <v>98.64134</v>
      </c>
      <c r="G264" s="110">
        <f t="shared" si="29"/>
        <v>98.890010000000004</v>
      </c>
      <c r="H264" s="110">
        <f t="shared" si="29"/>
        <v>100.4192</v>
      </c>
      <c r="I264" s="110">
        <f t="shared" si="29"/>
        <v>100.54259999999999</v>
      </c>
      <c r="J264" s="110">
        <f t="shared" si="29"/>
        <v>101.3501</v>
      </c>
      <c r="K264" s="110">
        <f t="shared" si="29"/>
        <v>101.1027</v>
      </c>
      <c r="L264" s="110">
        <f t="shared" si="29"/>
        <v>100.48950000000001</v>
      </c>
      <c r="M264" s="110">
        <f t="shared" si="29"/>
        <v>100.2757</v>
      </c>
      <c r="N264" s="110">
        <f t="shared" si="29"/>
        <v>100.84220000000001</v>
      </c>
      <c r="O264" s="110">
        <f t="shared" si="29"/>
        <v>100.9006</v>
      </c>
      <c r="P264" s="110">
        <f t="shared" si="29"/>
        <v>0</v>
      </c>
      <c r="Q264" s="110">
        <f t="shared" si="29"/>
        <v>0.31117907753080565</v>
      </c>
      <c r="R264" s="110">
        <f t="shared" si="29"/>
        <v>0.21910948443536254</v>
      </c>
      <c r="S264" s="110">
        <f t="shared" si="29"/>
        <v>0.25209511549620489</v>
      </c>
      <c r="T264" s="110">
        <f t="shared" si="29"/>
        <v>1.5463543789711416</v>
      </c>
      <c r="U264" s="110">
        <f t="shared" si="29"/>
        <v>0.12288486663903866</v>
      </c>
      <c r="V264" s="110">
        <f t="shared" si="29"/>
        <v>0.80314215069035877</v>
      </c>
      <c r="W264" s="110">
        <f t="shared" si="29"/>
        <v>-0.24410434720833918</v>
      </c>
      <c r="X264" s="110">
        <f t="shared" si="29"/>
        <v>-0.60651199226132635</v>
      </c>
      <c r="Y264" s="110">
        <f t="shared" si="29"/>
        <v>-0.21275854691286769</v>
      </c>
      <c r="Z264" s="110">
        <f t="shared" si="29"/>
        <v>0.56494245365527729</v>
      </c>
      <c r="AA264" s="110">
        <f t="shared" si="29"/>
        <v>5.7912262921665521E-2</v>
      </c>
      <c r="AB264" s="88">
        <f>AB189</f>
        <v>99.999998333333338</v>
      </c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</row>
    <row r="265" spans="2:39" x14ac:dyDescent="0.2">
      <c r="B265" s="140" t="s">
        <v>279</v>
      </c>
      <c r="C265" s="110">
        <f>C213</f>
        <v>0</v>
      </c>
      <c r="D265" s="110">
        <f>D213</f>
        <v>98.12</v>
      </c>
      <c r="E265" s="110">
        <f t="shared" ref="E265:AA265" si="30">E213</f>
        <v>98.43</v>
      </c>
      <c r="F265" s="110">
        <f t="shared" si="30"/>
        <v>98.64</v>
      </c>
      <c r="G265" s="110">
        <f t="shared" si="30"/>
        <v>98.89</v>
      </c>
      <c r="H265" s="110">
        <f t="shared" si="30"/>
        <v>100.42</v>
      </c>
      <c r="I265" s="110">
        <f t="shared" si="30"/>
        <v>100.54</v>
      </c>
      <c r="J265" s="110">
        <f t="shared" si="30"/>
        <v>101.36</v>
      </c>
      <c r="K265" s="110">
        <f t="shared" si="30"/>
        <v>101.11</v>
      </c>
      <c r="L265" s="110">
        <f t="shared" si="30"/>
        <v>100.49</v>
      </c>
      <c r="M265" s="110">
        <f t="shared" si="30"/>
        <v>100.27</v>
      </c>
      <c r="N265" s="110">
        <f t="shared" si="30"/>
        <v>100.84</v>
      </c>
      <c r="O265" s="110">
        <f t="shared" si="30"/>
        <v>100.9</v>
      </c>
      <c r="P265" s="110">
        <f t="shared" si="30"/>
        <v>0</v>
      </c>
      <c r="Q265" s="110">
        <f t="shared" si="30"/>
        <v>0.31593966571545279</v>
      </c>
      <c r="R265" s="110">
        <f t="shared" si="30"/>
        <v>0.21334958854007288</v>
      </c>
      <c r="S265" s="110">
        <f t="shared" si="30"/>
        <v>0.25344687753446876</v>
      </c>
      <c r="T265" s="110">
        <f t="shared" si="30"/>
        <v>1.5471736272626162</v>
      </c>
      <c r="U265" s="110">
        <f t="shared" si="30"/>
        <v>0.1194981079466287</v>
      </c>
      <c r="V265" s="110">
        <f t="shared" si="30"/>
        <v>0.81559578277301881</v>
      </c>
      <c r="W265" s="110">
        <f t="shared" si="30"/>
        <v>-0.24664561957379638</v>
      </c>
      <c r="X265" s="110">
        <f t="shared" si="30"/>
        <v>-0.61319355157749433</v>
      </c>
      <c r="Y265" s="110">
        <f t="shared" si="30"/>
        <v>-0.21892725644342609</v>
      </c>
      <c r="Z265" s="110">
        <f t="shared" si="30"/>
        <v>0.56846514411090798</v>
      </c>
      <c r="AA265" s="110">
        <f t="shared" si="30"/>
        <v>5.9500198333996702E-2</v>
      </c>
      <c r="AB265" s="88">
        <f>AB213</f>
        <v>100.00083333333333</v>
      </c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</row>
    <row r="266" spans="2:39" x14ac:dyDescent="0.2">
      <c r="B266" s="177" t="s">
        <v>282</v>
      </c>
    </row>
    <row r="267" spans="2:39" x14ac:dyDescent="0.2">
      <c r="B267" s="141" t="s">
        <v>49</v>
      </c>
      <c r="C267" s="101">
        <f>C31</f>
        <v>0</v>
      </c>
      <c r="D267" s="101">
        <f t="shared" ref="D267:AB267" si="31">D31</f>
        <v>99.143249999999995</v>
      </c>
      <c r="E267" s="101">
        <f t="shared" si="31"/>
        <v>99.043959999999998</v>
      </c>
      <c r="F267" s="101">
        <f t="shared" si="31"/>
        <v>99.836389999999994</v>
      </c>
      <c r="G267" s="101">
        <f t="shared" si="31"/>
        <v>98.792169999999999</v>
      </c>
      <c r="H267" s="101">
        <f t="shared" si="31"/>
        <v>99.642830000000004</v>
      </c>
      <c r="I267" s="101">
        <f t="shared" si="31"/>
        <v>99.352159999999998</v>
      </c>
      <c r="J267" s="101">
        <f t="shared" si="31"/>
        <v>99.341989999999996</v>
      </c>
      <c r="K267" s="101">
        <f t="shared" si="31"/>
        <v>99.398039999999995</v>
      </c>
      <c r="L267" s="101">
        <f t="shared" si="31"/>
        <v>100.2825</v>
      </c>
      <c r="M267" s="101">
        <f t="shared" si="31"/>
        <v>101.0162</v>
      </c>
      <c r="N267" s="101">
        <f t="shared" si="31"/>
        <v>102.0762</v>
      </c>
      <c r="O267" s="101">
        <f t="shared" si="31"/>
        <v>101.9892</v>
      </c>
      <c r="P267" s="101">
        <f t="shared" si="31"/>
        <v>0</v>
      </c>
      <c r="Q267" s="101">
        <f t="shared" si="31"/>
        <v>-0.10014801814545754</v>
      </c>
      <c r="R267" s="101">
        <f t="shared" si="31"/>
        <v>0.80007907599816896</v>
      </c>
      <c r="S267" s="101">
        <f t="shared" si="31"/>
        <v>-1.0459312481150369</v>
      </c>
      <c r="T267" s="101">
        <f t="shared" si="31"/>
        <v>0.86106014272184206</v>
      </c>
      <c r="U267" s="101">
        <f t="shared" si="31"/>
        <v>-0.29171190741973679</v>
      </c>
      <c r="V267" s="101">
        <f t="shared" si="31"/>
        <v>-1.0236314942727196E-2</v>
      </c>
      <c r="W267" s="101">
        <f t="shared" si="31"/>
        <v>5.6421257516583924E-2</v>
      </c>
      <c r="X267" s="101">
        <f t="shared" si="31"/>
        <v>0.88981633843082242</v>
      </c>
      <c r="Y267" s="101">
        <f t="shared" si="31"/>
        <v>0.73163313638969796</v>
      </c>
      <c r="Z267" s="101">
        <f t="shared" si="31"/>
        <v>1.0493366410536153</v>
      </c>
      <c r="AA267" s="101">
        <f t="shared" si="31"/>
        <v>-8.5230445490724865E-2</v>
      </c>
      <c r="AB267" s="87">
        <f t="shared" si="31"/>
        <v>99.992907500000001</v>
      </c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</row>
    <row r="268" spans="2:39" x14ac:dyDescent="0.2">
      <c r="B268" s="141" t="s">
        <v>52</v>
      </c>
      <c r="C268" s="101">
        <f>C58</f>
        <v>0</v>
      </c>
      <c r="D268" s="101">
        <f t="shared" ref="D268:AB268" si="32">D58</f>
        <v>106.84869999999999</v>
      </c>
      <c r="E268" s="101">
        <f t="shared" si="32"/>
        <v>104.09229999999999</v>
      </c>
      <c r="F268" s="101">
        <f t="shared" si="32"/>
        <v>105.212</v>
      </c>
      <c r="G268" s="101">
        <f t="shared" si="32"/>
        <v>101.7465</v>
      </c>
      <c r="H268" s="101">
        <f t="shared" si="32"/>
        <v>98.049509999999998</v>
      </c>
      <c r="I268" s="101">
        <f t="shared" si="32"/>
        <v>96.835189999999997</v>
      </c>
      <c r="J268" s="101">
        <f t="shared" si="32"/>
        <v>97.230930000000001</v>
      </c>
      <c r="K268" s="101">
        <f t="shared" si="32"/>
        <v>99.003169999999997</v>
      </c>
      <c r="L268" s="101">
        <f t="shared" si="32"/>
        <v>97.661510000000007</v>
      </c>
      <c r="M268" s="101">
        <f t="shared" si="32"/>
        <v>97.89967</v>
      </c>
      <c r="N268" s="101">
        <f t="shared" si="32"/>
        <v>98.558639999999997</v>
      </c>
      <c r="O268" s="101">
        <f t="shared" si="32"/>
        <v>97.045940000000002</v>
      </c>
      <c r="P268" s="101">
        <f t="shared" si="32"/>
        <v>0</v>
      </c>
      <c r="Q268" s="101">
        <f t="shared" si="32"/>
        <v>-2.5797225422489927</v>
      </c>
      <c r="R268" s="101">
        <f t="shared" si="32"/>
        <v>1.0756799494295053</v>
      </c>
      <c r="S268" s="101">
        <f t="shared" si="32"/>
        <v>-3.2938257993384839</v>
      </c>
      <c r="T268" s="101">
        <f t="shared" si="32"/>
        <v>-3.6335303917088049</v>
      </c>
      <c r="U268" s="101">
        <f t="shared" si="32"/>
        <v>-1.23847635750551</v>
      </c>
      <c r="V268" s="101">
        <f t="shared" si="32"/>
        <v>0.40867374763245007</v>
      </c>
      <c r="W268" s="101">
        <f t="shared" si="32"/>
        <v>1.8227121760534395</v>
      </c>
      <c r="X268" s="101">
        <f t="shared" si="32"/>
        <v>-1.3551687284356555</v>
      </c>
      <c r="Y268" s="101">
        <f t="shared" si="32"/>
        <v>0.24386270496943316</v>
      </c>
      <c r="Z268" s="101">
        <f t="shared" si="32"/>
        <v>0.6731074782989529</v>
      </c>
      <c r="AA268" s="101">
        <f t="shared" si="32"/>
        <v>-1.5348223149183018</v>
      </c>
      <c r="AB268" s="87">
        <f t="shared" si="32"/>
        <v>100.01533833333333</v>
      </c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</row>
    <row r="269" spans="2:39" x14ac:dyDescent="0.2">
      <c r="B269" s="141" t="s">
        <v>53</v>
      </c>
      <c r="C269" s="101">
        <f>C83</f>
        <v>0</v>
      </c>
      <c r="D269" s="101">
        <f t="shared" ref="D269:AB269" si="33">D83</f>
        <v>104.33710000000001</v>
      </c>
      <c r="E269" s="101">
        <f t="shared" si="33"/>
        <v>103.37439999999999</v>
      </c>
      <c r="F269" s="101">
        <f t="shared" si="33"/>
        <v>103.3545</v>
      </c>
      <c r="G269" s="101">
        <f t="shared" si="33"/>
        <v>100.4496</v>
      </c>
      <c r="H269" s="101">
        <f t="shared" si="33"/>
        <v>100.4709</v>
      </c>
      <c r="I269" s="101">
        <f t="shared" si="33"/>
        <v>100.14100000000001</v>
      </c>
      <c r="J269" s="101">
        <f t="shared" si="33"/>
        <v>99.982740000000007</v>
      </c>
      <c r="K269" s="101">
        <f t="shared" si="33"/>
        <v>97.466970000000003</v>
      </c>
      <c r="L269" s="101">
        <f t="shared" si="33"/>
        <v>98.982110000000006</v>
      </c>
      <c r="M269" s="101">
        <f t="shared" si="33"/>
        <v>98.919589999999999</v>
      </c>
      <c r="N269" s="101">
        <f t="shared" si="33"/>
        <v>96.937089999999998</v>
      </c>
      <c r="O269" s="101">
        <f t="shared" si="33"/>
        <v>95.892899999999997</v>
      </c>
      <c r="P269" s="101">
        <f t="shared" si="33"/>
        <v>0</v>
      </c>
      <c r="Q269" s="101">
        <f t="shared" si="33"/>
        <v>-0.92268234405596117</v>
      </c>
      <c r="R269" s="101">
        <f t="shared" si="33"/>
        <v>-1.925041402899819E-2</v>
      </c>
      <c r="S269" s="101">
        <f t="shared" si="33"/>
        <v>-2.8106178250584133</v>
      </c>
      <c r="T269" s="101">
        <f t="shared" si="33"/>
        <v>2.1204663831410522E-2</v>
      </c>
      <c r="U269" s="101">
        <f t="shared" si="33"/>
        <v>-0.32835378204036691</v>
      </c>
      <c r="V269" s="101">
        <f t="shared" si="33"/>
        <v>-0.15803716759369141</v>
      </c>
      <c r="W269" s="101">
        <f t="shared" si="33"/>
        <v>-2.5162042968616416</v>
      </c>
      <c r="X269" s="101">
        <f t="shared" si="33"/>
        <v>1.5545163659032413</v>
      </c>
      <c r="Y269" s="101">
        <f t="shared" si="33"/>
        <v>-6.3162929139423618E-2</v>
      </c>
      <c r="Z269" s="101">
        <f t="shared" si="33"/>
        <v>-2.0041530701855939</v>
      </c>
      <c r="AA269" s="101">
        <f t="shared" si="33"/>
        <v>-1.0771831504329257</v>
      </c>
      <c r="AB269" s="87">
        <f t="shared" si="33"/>
        <v>100.02574166666669</v>
      </c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</row>
    <row r="270" spans="2:39" x14ac:dyDescent="0.2">
      <c r="B270" s="141" t="s">
        <v>60</v>
      </c>
      <c r="C270" s="101">
        <f>C111</f>
        <v>0</v>
      </c>
      <c r="D270" s="101">
        <f t="shared" ref="D270:AB270" si="34">D111</f>
        <v>100.2432</v>
      </c>
      <c r="E270" s="101">
        <f t="shared" si="34"/>
        <v>99.855149999999995</v>
      </c>
      <c r="F270" s="101">
        <f t="shared" si="34"/>
        <v>98.697019999999995</v>
      </c>
      <c r="G270" s="101">
        <f t="shared" si="34"/>
        <v>99.270169999999993</v>
      </c>
      <c r="H270" s="101">
        <f t="shared" si="34"/>
        <v>101.31910000000001</v>
      </c>
      <c r="I270" s="101">
        <f t="shared" si="34"/>
        <v>102.00109999999999</v>
      </c>
      <c r="J270" s="101">
        <f t="shared" si="34"/>
        <v>103.23390000000001</v>
      </c>
      <c r="K270" s="101">
        <f t="shared" si="34"/>
        <v>102.60469999999999</v>
      </c>
      <c r="L270" s="101">
        <f t="shared" si="34"/>
        <v>99.867099999999994</v>
      </c>
      <c r="M270" s="101">
        <f t="shared" si="34"/>
        <v>98.514200000000002</v>
      </c>
      <c r="N270" s="101">
        <f t="shared" si="34"/>
        <v>96.940929999999994</v>
      </c>
      <c r="O270" s="101">
        <f t="shared" si="34"/>
        <v>97.49109</v>
      </c>
      <c r="P270" s="101">
        <f t="shared" si="34"/>
        <v>0</v>
      </c>
      <c r="Q270" s="101">
        <f t="shared" si="34"/>
        <v>-0.3871085520015391</v>
      </c>
      <c r="R270" s="101">
        <f t="shared" si="34"/>
        <v>-1.1598099847629291</v>
      </c>
      <c r="S270" s="101">
        <f t="shared" si="34"/>
        <v>0.58071662143395852</v>
      </c>
      <c r="T270" s="101">
        <f t="shared" si="34"/>
        <v>2.0639936448179879</v>
      </c>
      <c r="U270" s="101">
        <f t="shared" si="34"/>
        <v>0.67312086270011073</v>
      </c>
      <c r="V270" s="101">
        <f t="shared" si="34"/>
        <v>1.2086144169033586</v>
      </c>
      <c r="W270" s="101">
        <f t="shared" si="34"/>
        <v>-0.60948971219726411</v>
      </c>
      <c r="X270" s="101">
        <f t="shared" si="34"/>
        <v>-2.6681038977746643</v>
      </c>
      <c r="Y270" s="101">
        <f t="shared" si="34"/>
        <v>-1.3547003968273748</v>
      </c>
      <c r="Z270" s="101">
        <f t="shared" si="34"/>
        <v>-1.5969981992443809</v>
      </c>
      <c r="AA270" s="101">
        <f t="shared" si="34"/>
        <v>0.56752086038374649</v>
      </c>
      <c r="AB270" s="87">
        <f t="shared" si="34"/>
        <v>100.00313833333333</v>
      </c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</row>
    <row r="271" spans="2:39" x14ac:dyDescent="0.2">
      <c r="B271" s="141" t="s">
        <v>62</v>
      </c>
      <c r="C271" s="101">
        <f>C137</f>
        <v>0</v>
      </c>
      <c r="D271" s="101">
        <f t="shared" ref="D271:AB271" si="35">D137</f>
        <v>97.489639999999994</v>
      </c>
      <c r="E271" s="101">
        <f t="shared" si="35"/>
        <v>98.204729999999998</v>
      </c>
      <c r="F271" s="101">
        <f t="shared" si="35"/>
        <v>98.779870000000003</v>
      </c>
      <c r="G271" s="101">
        <f t="shared" si="35"/>
        <v>98.696889999999996</v>
      </c>
      <c r="H271" s="101">
        <f t="shared" si="35"/>
        <v>99.292609999999996</v>
      </c>
      <c r="I271" s="101">
        <f t="shared" si="35"/>
        <v>101.6336</v>
      </c>
      <c r="J271" s="101">
        <f t="shared" si="35"/>
        <v>101.3929</v>
      </c>
      <c r="K271" s="101">
        <f t="shared" si="35"/>
        <v>100.49850000000001</v>
      </c>
      <c r="L271" s="101">
        <f t="shared" si="35"/>
        <v>100.81399999999999</v>
      </c>
      <c r="M271" s="101">
        <f t="shared" si="35"/>
        <v>100.58799999999999</v>
      </c>
      <c r="N271" s="101">
        <f t="shared" si="35"/>
        <v>101.20489999999999</v>
      </c>
      <c r="O271" s="101">
        <f t="shared" si="35"/>
        <v>101.2998</v>
      </c>
      <c r="P271" s="101">
        <f t="shared" si="35"/>
        <v>0</v>
      </c>
      <c r="Q271" s="101">
        <f t="shared" si="35"/>
        <v>0.733503580483017</v>
      </c>
      <c r="R271" s="101">
        <f t="shared" si="35"/>
        <v>0.58565407185581053</v>
      </c>
      <c r="S271" s="101">
        <f t="shared" si="35"/>
        <v>-8.4004969838496715E-2</v>
      </c>
      <c r="T271" s="101">
        <f t="shared" si="35"/>
        <v>0.60358538146440088</v>
      </c>
      <c r="U271" s="101">
        <f t="shared" si="35"/>
        <v>2.3576679070073845</v>
      </c>
      <c r="V271" s="101">
        <f t="shared" si="35"/>
        <v>-0.23683112671400394</v>
      </c>
      <c r="W271" s="101">
        <f t="shared" si="35"/>
        <v>-0.88211304736326746</v>
      </c>
      <c r="X271" s="101">
        <f t="shared" si="35"/>
        <v>0.31393503385621269</v>
      </c>
      <c r="Y271" s="101">
        <f t="shared" si="35"/>
        <v>-0.22417521375999278</v>
      </c>
      <c r="Z271" s="101">
        <f t="shared" si="35"/>
        <v>0.61329383226627543</v>
      </c>
      <c r="AA271" s="101">
        <f t="shared" si="35"/>
        <v>9.3770163302379389E-2</v>
      </c>
      <c r="AB271" s="87">
        <f t="shared" si="35"/>
        <v>99.991286666666667</v>
      </c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</row>
    <row r="272" spans="2:39" x14ac:dyDescent="0.2">
      <c r="B272" s="141" t="s">
        <v>82</v>
      </c>
      <c r="C272" s="101">
        <f>C161</f>
        <v>0</v>
      </c>
      <c r="D272" s="101">
        <f t="shared" ref="D272:AB272" si="36">D161</f>
        <v>97.243309999999994</v>
      </c>
      <c r="E272" s="101">
        <f t="shared" si="36"/>
        <v>97.748559999999998</v>
      </c>
      <c r="F272" s="101">
        <f t="shared" si="36"/>
        <v>98.64367</v>
      </c>
      <c r="G272" s="101">
        <f t="shared" si="36"/>
        <v>98.706310000000002</v>
      </c>
      <c r="H272" s="101">
        <f t="shared" si="36"/>
        <v>99.104159999999993</v>
      </c>
      <c r="I272" s="101">
        <f t="shared" si="36"/>
        <v>101.8642</v>
      </c>
      <c r="J272" s="101">
        <f t="shared" si="36"/>
        <v>101.9962</v>
      </c>
      <c r="K272" s="101">
        <f t="shared" si="36"/>
        <v>100.6439</v>
      </c>
      <c r="L272" s="101">
        <f t="shared" si="36"/>
        <v>100.74639999999999</v>
      </c>
      <c r="M272" s="101">
        <f t="shared" si="36"/>
        <v>100.3964</v>
      </c>
      <c r="N272" s="101">
        <f t="shared" si="36"/>
        <v>101.26300000000001</v>
      </c>
      <c r="O272" s="101">
        <f t="shared" si="36"/>
        <v>101.5076</v>
      </c>
      <c r="P272" s="101">
        <f t="shared" si="36"/>
        <v>0</v>
      </c>
      <c r="Q272" s="101">
        <f t="shared" si="36"/>
        <v>0.51957301741374684</v>
      </c>
      <c r="R272" s="101">
        <f t="shared" si="36"/>
        <v>0.9157270449815349</v>
      </c>
      <c r="S272" s="101">
        <f t="shared" si="36"/>
        <v>6.3501287006050983E-2</v>
      </c>
      <c r="T272" s="101">
        <f t="shared" si="36"/>
        <v>0.40306440388663217</v>
      </c>
      <c r="U272" s="101">
        <f t="shared" si="36"/>
        <v>2.7849890458685125</v>
      </c>
      <c r="V272" s="101">
        <f t="shared" si="36"/>
        <v>0.12958428967194069</v>
      </c>
      <c r="W272" s="101">
        <f t="shared" si="36"/>
        <v>-1.32583370753028</v>
      </c>
      <c r="X272" s="101">
        <f t="shared" si="36"/>
        <v>0.10184422503499173</v>
      </c>
      <c r="Y272" s="101">
        <f t="shared" si="36"/>
        <v>-0.34740695449166853</v>
      </c>
      <c r="Z272" s="101">
        <f t="shared" si="36"/>
        <v>0.86317836097709222</v>
      </c>
      <c r="AA272" s="101">
        <f t="shared" si="36"/>
        <v>0.2415492331848664</v>
      </c>
      <c r="AB272" s="87">
        <f t="shared" si="36"/>
        <v>99.988642499999983</v>
      </c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</row>
    <row r="273" spans="2:52" x14ac:dyDescent="0.2">
      <c r="B273" s="141" t="s">
        <v>85</v>
      </c>
      <c r="C273" s="101">
        <f>C186</f>
        <v>0</v>
      </c>
      <c r="D273" s="101">
        <f t="shared" ref="D273:AB273" si="37">D186</f>
        <v>98.297910000000002</v>
      </c>
      <c r="E273" s="101">
        <f t="shared" si="37"/>
        <v>99.701740000000001</v>
      </c>
      <c r="F273" s="101">
        <f t="shared" si="37"/>
        <v>99.228949999999998</v>
      </c>
      <c r="G273" s="101">
        <f t="shared" si="37"/>
        <v>98.665649999999999</v>
      </c>
      <c r="H273" s="101">
        <f t="shared" si="37"/>
        <v>99.918090000000007</v>
      </c>
      <c r="I273" s="101">
        <f t="shared" si="37"/>
        <v>100.86660000000001</v>
      </c>
      <c r="J273" s="101">
        <f t="shared" si="37"/>
        <v>99.391549999999995</v>
      </c>
      <c r="K273" s="101">
        <f t="shared" si="37"/>
        <v>100.0149</v>
      </c>
      <c r="L273" s="101">
        <f t="shared" si="37"/>
        <v>101.03870000000001</v>
      </c>
      <c r="M273" s="101">
        <f t="shared" si="37"/>
        <v>101.22880000000001</v>
      </c>
      <c r="N273" s="101">
        <f t="shared" si="37"/>
        <v>101.0111</v>
      </c>
      <c r="O273" s="101">
        <f t="shared" si="37"/>
        <v>100.6071</v>
      </c>
      <c r="P273" s="101">
        <f t="shared" si="37"/>
        <v>0</v>
      </c>
      <c r="Q273" s="101">
        <f t="shared" si="37"/>
        <v>1.4281381974448888</v>
      </c>
      <c r="R273" s="101">
        <f t="shared" si="37"/>
        <v>-0.47420436192989546</v>
      </c>
      <c r="S273" s="101">
        <f t="shared" si="37"/>
        <v>-0.56767707407968959</v>
      </c>
      <c r="T273" s="101">
        <f t="shared" si="37"/>
        <v>1.2693779446038282</v>
      </c>
      <c r="U273" s="101">
        <f t="shared" si="37"/>
        <v>0.94928756144157556</v>
      </c>
      <c r="V273" s="101">
        <f t="shared" si="37"/>
        <v>-1.4623770405664611</v>
      </c>
      <c r="W273" s="101">
        <f t="shared" si="37"/>
        <v>0.62716599147513252</v>
      </c>
      <c r="X273" s="101">
        <f t="shared" si="37"/>
        <v>1.0236474765260062</v>
      </c>
      <c r="Y273" s="101">
        <f t="shared" si="37"/>
        <v>0.18814573029938136</v>
      </c>
      <c r="Z273" s="101">
        <f t="shared" si="37"/>
        <v>-0.21505737497629898</v>
      </c>
      <c r="AA273" s="101">
        <f t="shared" si="37"/>
        <v>-0.39995604443471694</v>
      </c>
      <c r="AB273" s="87">
        <f t="shared" si="37"/>
        <v>99.997590833333334</v>
      </c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</row>
    <row r="274" spans="2:52" x14ac:dyDescent="0.2">
      <c r="B274" s="141" t="s">
        <v>283</v>
      </c>
      <c r="C274" s="101">
        <f>C210</f>
        <v>0</v>
      </c>
      <c r="D274" s="101">
        <f t="shared" ref="D274:AB274" si="38">D210</f>
        <v>103.60939999999999</v>
      </c>
      <c r="E274" s="101">
        <f t="shared" si="38"/>
        <v>102.69750000000001</v>
      </c>
      <c r="F274" s="101">
        <f t="shared" si="38"/>
        <v>102.813</v>
      </c>
      <c r="G274" s="101">
        <f t="shared" si="38"/>
        <v>100.2606</v>
      </c>
      <c r="H274" s="101">
        <f t="shared" si="38"/>
        <v>100.23820000000001</v>
      </c>
      <c r="I274" s="101">
        <f t="shared" si="38"/>
        <v>99.95232</v>
      </c>
      <c r="J274" s="101">
        <f t="shared" si="38"/>
        <v>99.885919999999999</v>
      </c>
      <c r="K274" s="101">
        <f t="shared" si="38"/>
        <v>98.004530000000003</v>
      </c>
      <c r="L274" s="101">
        <f t="shared" si="38"/>
        <v>99.121510000000001</v>
      </c>
      <c r="M274" s="101">
        <f t="shared" si="38"/>
        <v>99.121080000000006</v>
      </c>
      <c r="N274" s="101">
        <f t="shared" si="38"/>
        <v>97.704350000000005</v>
      </c>
      <c r="O274" s="101">
        <f t="shared" si="38"/>
        <v>96.816990000000004</v>
      </c>
      <c r="P274" s="101">
        <f t="shared" si="38"/>
        <v>0</v>
      </c>
      <c r="Q274" s="101">
        <f t="shared" si="38"/>
        <v>-0.88013249763051293</v>
      </c>
      <c r="R274" s="101">
        <f t="shared" si="38"/>
        <v>0.11246622361790429</v>
      </c>
      <c r="S274" s="101">
        <f t="shared" si="38"/>
        <v>-2.4825654343322396</v>
      </c>
      <c r="T274" s="101">
        <f t="shared" si="38"/>
        <v>-2.2341777328272951E-2</v>
      </c>
      <c r="U274" s="101">
        <f t="shared" si="38"/>
        <v>-0.28520065204683032</v>
      </c>
      <c r="V274" s="101">
        <f t="shared" si="38"/>
        <v>-6.6431674622461565E-2</v>
      </c>
      <c r="W274" s="101">
        <f t="shared" si="38"/>
        <v>-1.883538740995724</v>
      </c>
      <c r="X274" s="101">
        <f t="shared" si="38"/>
        <v>1.1397228270978883</v>
      </c>
      <c r="Y274" s="101">
        <f t="shared" si="38"/>
        <v>-4.3381098612640121E-4</v>
      </c>
      <c r="Z274" s="101">
        <f t="shared" si="38"/>
        <v>-1.4292923362013419</v>
      </c>
      <c r="AA274" s="101">
        <f t="shared" si="38"/>
        <v>-0.90820930695511615</v>
      </c>
      <c r="AB274" s="87">
        <f t="shared" si="38"/>
        <v>100.01878333333336</v>
      </c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</row>
    <row r="275" spans="2:52" x14ac:dyDescent="0.2">
      <c r="B275" s="141" t="s">
        <v>284</v>
      </c>
      <c r="C275" s="101">
        <f>C234</f>
        <v>0</v>
      </c>
      <c r="D275" s="101">
        <f t="shared" ref="D275:AB275" si="39">D234</f>
        <v>103.75</v>
      </c>
      <c r="E275" s="101">
        <f t="shared" si="39"/>
        <v>102.8</v>
      </c>
      <c r="F275" s="101">
        <f t="shared" si="39"/>
        <v>102.9</v>
      </c>
      <c r="G275" s="101">
        <f t="shared" si="39"/>
        <v>100.3</v>
      </c>
      <c r="H275" s="101">
        <f t="shared" si="39"/>
        <v>100.26</v>
      </c>
      <c r="I275" s="101">
        <f t="shared" si="39"/>
        <v>99.91</v>
      </c>
      <c r="J275" s="101">
        <f t="shared" si="39"/>
        <v>99.85</v>
      </c>
      <c r="K275" s="101">
        <f t="shared" si="39"/>
        <v>97.95</v>
      </c>
      <c r="L275" s="101">
        <f t="shared" si="39"/>
        <v>99.08</v>
      </c>
      <c r="M275" s="101">
        <f t="shared" si="39"/>
        <v>99.09</v>
      </c>
      <c r="N275" s="101">
        <f t="shared" si="39"/>
        <v>97.63</v>
      </c>
      <c r="O275" s="101">
        <f t="shared" si="39"/>
        <v>96.72</v>
      </c>
      <c r="P275" s="101">
        <f t="shared" si="39"/>
        <v>0</v>
      </c>
      <c r="Q275" s="101">
        <f t="shared" si="39"/>
        <v>-0.91566265060241225</v>
      </c>
      <c r="R275" s="101">
        <f t="shared" si="39"/>
        <v>9.7276264591447989E-2</v>
      </c>
      <c r="S275" s="101">
        <f t="shared" si="39"/>
        <v>-2.526724975704576</v>
      </c>
      <c r="T275" s="101">
        <f t="shared" si="39"/>
        <v>-3.9880358923222378E-2</v>
      </c>
      <c r="U275" s="101">
        <f t="shared" si="39"/>
        <v>-0.34909235986436116</v>
      </c>
      <c r="V275" s="101">
        <f t="shared" si="39"/>
        <v>-6.005404864378168E-2</v>
      </c>
      <c r="W275" s="101">
        <f t="shared" si="39"/>
        <v>-1.9028542814221248</v>
      </c>
      <c r="X275" s="101">
        <f t="shared" si="39"/>
        <v>1.1536498213374122</v>
      </c>
      <c r="Y275" s="101">
        <f t="shared" si="39"/>
        <v>1.0092854259189661E-2</v>
      </c>
      <c r="Z275" s="101">
        <f t="shared" si="39"/>
        <v>-1.4734080129175577</v>
      </c>
      <c r="AA275" s="101">
        <f t="shared" si="39"/>
        <v>-0.93209054593874496</v>
      </c>
      <c r="AB275" s="87">
        <f t="shared" si="39"/>
        <v>100.02000000000002</v>
      </c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</row>
    <row r="276" spans="2:52" x14ac:dyDescent="0.2">
      <c r="B276" s="177" t="s">
        <v>64</v>
      </c>
    </row>
    <row r="277" spans="2:52" x14ac:dyDescent="0.2">
      <c r="B277" s="142" t="s">
        <v>285</v>
      </c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144"/>
      <c r="AC277" s="144"/>
      <c r="AD277" s="144"/>
      <c r="AE277" s="144"/>
      <c r="AF277" s="144"/>
      <c r="AG277" s="144"/>
      <c r="AH277" s="144"/>
      <c r="AI277" s="144"/>
      <c r="AJ277" s="144"/>
      <c r="AK277" s="144"/>
      <c r="AL277" s="144"/>
      <c r="AM277" s="144"/>
      <c r="AN277" s="144"/>
      <c r="AO277" s="144"/>
      <c r="AP277" s="144"/>
      <c r="AQ277" s="144"/>
      <c r="AR277" s="144"/>
      <c r="AS277" s="144"/>
      <c r="AT277" s="144"/>
      <c r="AU277" s="144"/>
      <c r="AV277" s="144"/>
      <c r="AW277" s="144"/>
      <c r="AX277" s="144"/>
      <c r="AY277" s="144"/>
      <c r="AZ277" s="144"/>
    </row>
    <row r="278" spans="2:52" x14ac:dyDescent="0.2">
      <c r="B278" s="142" t="s">
        <v>286</v>
      </c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144"/>
      <c r="AC278" s="144"/>
      <c r="AD278" s="144"/>
      <c r="AE278" s="144"/>
      <c r="AF278" s="144"/>
      <c r="AG278" s="144"/>
      <c r="AH278" s="144"/>
      <c r="AI278" s="144"/>
      <c r="AJ278" s="144"/>
      <c r="AK278" s="144"/>
      <c r="AL278" s="144"/>
      <c r="AM278" s="144"/>
      <c r="AN278" s="144"/>
      <c r="AO278" s="144"/>
      <c r="AP278" s="144"/>
      <c r="AQ278" s="144"/>
      <c r="AR278" s="144"/>
      <c r="AS278" s="144"/>
      <c r="AT278" s="144"/>
      <c r="AU278" s="144"/>
      <c r="AV278" s="144"/>
      <c r="AW278" s="144"/>
      <c r="AX278" s="144"/>
      <c r="AY278" s="144"/>
      <c r="AZ278" s="144"/>
    </row>
    <row r="279" spans="2:52" x14ac:dyDescent="0.2">
      <c r="B279" s="142" t="s">
        <v>287</v>
      </c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144"/>
      <c r="AC279" s="144"/>
      <c r="AD279" s="144"/>
      <c r="AE279" s="144"/>
      <c r="AF279" s="144"/>
      <c r="AG279" s="144"/>
      <c r="AH279" s="144"/>
      <c r="AI279" s="144"/>
      <c r="AJ279" s="144"/>
      <c r="AK279" s="144"/>
      <c r="AL279" s="144"/>
      <c r="AM279" s="144"/>
      <c r="AN279" s="144"/>
      <c r="AO279" s="144"/>
      <c r="AP279" s="144"/>
      <c r="AQ279" s="144"/>
      <c r="AR279" s="144"/>
      <c r="AS279" s="144"/>
      <c r="AT279" s="144"/>
      <c r="AU279" s="144"/>
      <c r="AV279" s="144"/>
      <c r="AW279" s="144"/>
      <c r="AX279" s="144"/>
      <c r="AY279" s="144"/>
      <c r="AZ279" s="144"/>
    </row>
    <row r="280" spans="2:52" x14ac:dyDescent="0.2">
      <c r="B280" s="142" t="s">
        <v>288</v>
      </c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144"/>
      <c r="AC280" s="144"/>
      <c r="AD280" s="144"/>
      <c r="AE280" s="144"/>
      <c r="AF280" s="144"/>
      <c r="AG280" s="144"/>
      <c r="AH280" s="144"/>
      <c r="AI280" s="144"/>
      <c r="AJ280" s="144"/>
      <c r="AK280" s="144"/>
      <c r="AL280" s="144"/>
      <c r="AM280" s="144"/>
      <c r="AN280" s="144"/>
      <c r="AO280" s="144"/>
      <c r="AP280" s="144"/>
      <c r="AQ280" s="144"/>
      <c r="AR280" s="144"/>
      <c r="AS280" s="144"/>
      <c r="AT280" s="144"/>
      <c r="AU280" s="144"/>
      <c r="AV280" s="144"/>
      <c r="AW280" s="144"/>
      <c r="AX280" s="144"/>
      <c r="AY280" s="144"/>
      <c r="AZ280" s="144"/>
    </row>
    <row r="281" spans="2:52" s="48" customFormat="1" x14ac:dyDescent="0.2">
      <c r="B281" s="145" t="s">
        <v>289</v>
      </c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  <c r="AO281" s="144"/>
      <c r="AP281" s="144"/>
      <c r="AQ281" s="144"/>
      <c r="AR281" s="144"/>
      <c r="AS281" s="144"/>
      <c r="AT281" s="144"/>
      <c r="AU281" s="144"/>
      <c r="AV281" s="144"/>
      <c r="AW281" s="144"/>
      <c r="AX281" s="144"/>
      <c r="AY281" s="144"/>
      <c r="AZ281" s="144"/>
    </row>
    <row r="282" spans="2:52" x14ac:dyDescent="0.2">
      <c r="B282" s="142" t="s">
        <v>290</v>
      </c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144"/>
      <c r="AC282" s="144"/>
      <c r="AD282" s="144"/>
      <c r="AE282" s="144"/>
      <c r="AF282" s="144"/>
      <c r="AG282" s="144"/>
      <c r="AH282" s="144"/>
      <c r="AI282" s="144"/>
      <c r="AJ282" s="144"/>
      <c r="AK282" s="144"/>
      <c r="AL282" s="144"/>
      <c r="AM282" s="144"/>
      <c r="AN282" s="144"/>
      <c r="AO282" s="144"/>
      <c r="AP282" s="144"/>
      <c r="AQ282" s="144"/>
      <c r="AR282" s="144"/>
      <c r="AS282" s="144"/>
      <c r="AT282" s="144"/>
      <c r="AU282" s="144"/>
      <c r="AV282" s="144"/>
      <c r="AW282" s="144"/>
      <c r="AX282" s="144"/>
      <c r="AY282" s="144"/>
      <c r="AZ282" s="144"/>
    </row>
    <row r="283" spans="2:52" x14ac:dyDescent="0.2">
      <c r="B283" s="142" t="s">
        <v>291</v>
      </c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144"/>
      <c r="AC283" s="144"/>
      <c r="AD283" s="144"/>
      <c r="AE283" s="144"/>
      <c r="AF283" s="144"/>
      <c r="AG283" s="144"/>
      <c r="AH283" s="144"/>
      <c r="AI283" s="144"/>
      <c r="AJ283" s="144"/>
      <c r="AK283" s="144"/>
      <c r="AL283" s="144"/>
      <c r="AM283" s="144"/>
      <c r="AN283" s="144"/>
      <c r="AO283" s="144"/>
      <c r="AP283" s="144"/>
      <c r="AQ283" s="144"/>
      <c r="AR283" s="144"/>
      <c r="AS283" s="144"/>
      <c r="AT283" s="144"/>
      <c r="AU283" s="144"/>
      <c r="AV283" s="144"/>
      <c r="AW283" s="144"/>
      <c r="AX283" s="144"/>
      <c r="AY283" s="144"/>
      <c r="AZ283" s="144"/>
    </row>
    <row r="284" spans="2:52" x14ac:dyDescent="0.2">
      <c r="B284" s="142" t="s">
        <v>292</v>
      </c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144"/>
      <c r="AC284" s="144"/>
      <c r="AD284" s="144"/>
      <c r="AE284" s="144"/>
      <c r="AF284" s="144"/>
      <c r="AG284" s="144"/>
      <c r="AH284" s="144"/>
      <c r="AI284" s="144"/>
      <c r="AJ284" s="144"/>
      <c r="AK284" s="144"/>
      <c r="AL284" s="144"/>
      <c r="AM284" s="144"/>
      <c r="AN284" s="144"/>
      <c r="AO284" s="144"/>
      <c r="AP284" s="144"/>
      <c r="AQ284" s="144"/>
      <c r="AR284" s="144"/>
      <c r="AS284" s="144"/>
      <c r="AT284" s="144"/>
      <c r="AU284" s="144"/>
      <c r="AV284" s="144"/>
      <c r="AW284" s="144"/>
      <c r="AX284" s="144"/>
      <c r="AY284" s="144"/>
      <c r="AZ284" s="144"/>
    </row>
    <row r="285" spans="2:52" x14ac:dyDescent="0.2">
      <c r="B285" s="142" t="s">
        <v>293</v>
      </c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144"/>
      <c r="AC285" s="144"/>
      <c r="AD285" s="144"/>
      <c r="AE285" s="144"/>
      <c r="AF285" s="144"/>
      <c r="AG285" s="144"/>
      <c r="AH285" s="144"/>
      <c r="AI285" s="144"/>
      <c r="AJ285" s="144"/>
      <c r="AK285" s="144"/>
      <c r="AL285" s="144"/>
      <c r="AM285" s="144"/>
      <c r="AN285" s="144"/>
      <c r="AO285" s="144"/>
      <c r="AP285" s="144"/>
      <c r="AQ285" s="144"/>
      <c r="AR285" s="144"/>
      <c r="AS285" s="144"/>
      <c r="AT285" s="144"/>
      <c r="AU285" s="144"/>
      <c r="AV285" s="144"/>
      <c r="AW285" s="144"/>
      <c r="AX285" s="144"/>
      <c r="AY285" s="144"/>
      <c r="AZ285" s="144"/>
    </row>
    <row r="286" spans="2:52" x14ac:dyDescent="0.2">
      <c r="B286" s="142" t="s">
        <v>294</v>
      </c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144"/>
      <c r="AC286" s="144"/>
      <c r="AD286" s="144"/>
      <c r="AE286" s="144"/>
      <c r="AF286" s="144"/>
      <c r="AG286" s="144"/>
      <c r="AH286" s="144"/>
      <c r="AI286" s="144"/>
      <c r="AJ286" s="144"/>
      <c r="AK286" s="144"/>
      <c r="AL286" s="144"/>
      <c r="AM286" s="144"/>
      <c r="AN286" s="144"/>
      <c r="AO286" s="144"/>
      <c r="AP286" s="144"/>
      <c r="AQ286" s="144"/>
      <c r="AR286" s="144"/>
      <c r="AS286" s="144"/>
      <c r="AT286" s="144"/>
      <c r="AU286" s="144"/>
      <c r="AV286" s="144"/>
      <c r="AW286" s="144"/>
      <c r="AX286" s="144"/>
      <c r="AY286" s="144"/>
      <c r="AZ286" s="144"/>
    </row>
    <row r="287" spans="2:52" x14ac:dyDescent="0.2">
      <c r="B287" s="177" t="s">
        <v>282</v>
      </c>
    </row>
    <row r="288" spans="2:52" x14ac:dyDescent="0.2">
      <c r="B288" s="148" t="s">
        <v>285</v>
      </c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150"/>
      <c r="AC288" s="150"/>
      <c r="AD288" s="150"/>
      <c r="AE288" s="150"/>
      <c r="AF288" s="150"/>
      <c r="AG288" s="150"/>
      <c r="AH288" s="150"/>
      <c r="AI288" s="150"/>
      <c r="AJ288" s="150"/>
      <c r="AK288" s="150"/>
      <c r="AL288" s="150"/>
      <c r="AM288" s="150"/>
      <c r="AN288" s="150"/>
      <c r="AO288" s="150"/>
      <c r="AP288" s="150"/>
      <c r="AQ288" s="150"/>
      <c r="AR288" s="150"/>
      <c r="AS288" s="150"/>
      <c r="AT288" s="150"/>
      <c r="AU288" s="150"/>
      <c r="AV288" s="150"/>
      <c r="AW288" s="150"/>
      <c r="AX288" s="150"/>
      <c r="AY288" s="150"/>
      <c r="AZ288" s="150"/>
    </row>
    <row r="289" spans="2:52" x14ac:dyDescent="0.2">
      <c r="B289" s="148" t="s">
        <v>286</v>
      </c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150"/>
      <c r="AC289" s="150"/>
      <c r="AD289" s="150"/>
      <c r="AE289" s="150"/>
      <c r="AF289" s="150"/>
      <c r="AG289" s="150"/>
      <c r="AH289" s="150"/>
      <c r="AI289" s="150"/>
      <c r="AJ289" s="150"/>
      <c r="AK289" s="150"/>
      <c r="AL289" s="150"/>
      <c r="AM289" s="150"/>
      <c r="AN289" s="150"/>
      <c r="AO289" s="150"/>
      <c r="AP289" s="150"/>
      <c r="AQ289" s="150"/>
      <c r="AR289" s="150"/>
      <c r="AS289" s="150"/>
      <c r="AT289" s="150"/>
      <c r="AU289" s="150"/>
      <c r="AV289" s="150"/>
      <c r="AW289" s="150"/>
      <c r="AX289" s="150"/>
      <c r="AY289" s="150"/>
      <c r="AZ289" s="150"/>
    </row>
    <row r="290" spans="2:52" x14ac:dyDescent="0.2">
      <c r="B290" s="148" t="s">
        <v>287</v>
      </c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150"/>
      <c r="AC290" s="150"/>
      <c r="AD290" s="150"/>
      <c r="AE290" s="150"/>
      <c r="AF290" s="150"/>
      <c r="AG290" s="150"/>
      <c r="AH290" s="150"/>
      <c r="AI290" s="150"/>
      <c r="AJ290" s="150"/>
      <c r="AK290" s="150"/>
      <c r="AL290" s="150"/>
      <c r="AM290" s="150"/>
      <c r="AN290" s="150"/>
      <c r="AO290" s="150"/>
      <c r="AP290" s="150"/>
      <c r="AQ290" s="150"/>
      <c r="AR290" s="150"/>
      <c r="AS290" s="150"/>
      <c r="AT290" s="150"/>
      <c r="AU290" s="150"/>
      <c r="AV290" s="150"/>
      <c r="AW290" s="150"/>
      <c r="AX290" s="150"/>
      <c r="AY290" s="150"/>
      <c r="AZ290" s="150"/>
    </row>
    <row r="291" spans="2:52" x14ac:dyDescent="0.2">
      <c r="B291" s="148" t="s">
        <v>288</v>
      </c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150"/>
      <c r="AC291" s="150"/>
      <c r="AD291" s="150"/>
      <c r="AE291" s="150"/>
      <c r="AF291" s="150"/>
      <c r="AG291" s="150"/>
      <c r="AH291" s="150"/>
      <c r="AI291" s="150"/>
      <c r="AJ291" s="150"/>
      <c r="AK291" s="150"/>
      <c r="AL291" s="150"/>
      <c r="AM291" s="150"/>
      <c r="AN291" s="150"/>
      <c r="AO291" s="150"/>
      <c r="AP291" s="150"/>
      <c r="AQ291" s="150"/>
      <c r="AR291" s="150"/>
      <c r="AS291" s="150"/>
      <c r="AT291" s="150"/>
      <c r="AU291" s="150"/>
      <c r="AV291" s="150"/>
      <c r="AW291" s="150"/>
      <c r="AX291" s="150"/>
      <c r="AY291" s="150"/>
      <c r="AZ291" s="150"/>
    </row>
    <row r="292" spans="2:52" s="48" customFormat="1" x14ac:dyDescent="0.2">
      <c r="B292" s="151" t="s">
        <v>289</v>
      </c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0"/>
      <c r="AP292" s="150"/>
      <c r="AQ292" s="150"/>
      <c r="AR292" s="150"/>
      <c r="AS292" s="150"/>
      <c r="AT292" s="150"/>
      <c r="AU292" s="150"/>
      <c r="AV292" s="150"/>
      <c r="AW292" s="150"/>
      <c r="AX292" s="150"/>
      <c r="AY292" s="150"/>
      <c r="AZ292" s="150"/>
    </row>
    <row r="293" spans="2:52" x14ac:dyDescent="0.2">
      <c r="B293" s="148" t="s">
        <v>290</v>
      </c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150"/>
      <c r="AC293" s="150"/>
      <c r="AD293" s="150"/>
      <c r="AE293" s="150"/>
      <c r="AF293" s="150"/>
      <c r="AG293" s="150"/>
      <c r="AH293" s="150"/>
      <c r="AI293" s="150"/>
      <c r="AJ293" s="150"/>
      <c r="AK293" s="150"/>
      <c r="AL293" s="150"/>
      <c r="AM293" s="150"/>
      <c r="AN293" s="150"/>
      <c r="AO293" s="150"/>
      <c r="AP293" s="150"/>
      <c r="AQ293" s="150"/>
      <c r="AR293" s="150"/>
      <c r="AS293" s="150"/>
      <c r="AT293" s="150"/>
      <c r="AU293" s="150"/>
      <c r="AV293" s="150"/>
      <c r="AW293" s="150"/>
      <c r="AX293" s="150"/>
      <c r="AY293" s="150"/>
      <c r="AZ293" s="150"/>
    </row>
    <row r="294" spans="2:52" x14ac:dyDescent="0.2">
      <c r="B294" s="148" t="s">
        <v>291</v>
      </c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150"/>
      <c r="AC294" s="150"/>
      <c r="AD294" s="150"/>
      <c r="AE294" s="150"/>
      <c r="AF294" s="150"/>
      <c r="AG294" s="150"/>
      <c r="AH294" s="150"/>
      <c r="AI294" s="150"/>
      <c r="AJ294" s="150"/>
      <c r="AK294" s="150"/>
      <c r="AL294" s="150"/>
      <c r="AM294" s="150"/>
      <c r="AN294" s="150"/>
      <c r="AO294" s="150"/>
      <c r="AP294" s="150"/>
      <c r="AQ294" s="150"/>
      <c r="AR294" s="150"/>
      <c r="AS294" s="150"/>
      <c r="AT294" s="150"/>
      <c r="AU294" s="150"/>
      <c r="AV294" s="150"/>
      <c r="AW294" s="150"/>
      <c r="AX294" s="150"/>
      <c r="AY294" s="150"/>
      <c r="AZ294" s="150"/>
    </row>
    <row r="295" spans="2:52" x14ac:dyDescent="0.2">
      <c r="B295" s="148" t="s">
        <v>292</v>
      </c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150"/>
      <c r="AC295" s="150"/>
      <c r="AD295" s="150"/>
      <c r="AE295" s="150"/>
      <c r="AF295" s="150"/>
      <c r="AG295" s="150"/>
      <c r="AH295" s="150"/>
      <c r="AI295" s="150"/>
      <c r="AJ295" s="150"/>
      <c r="AK295" s="150"/>
      <c r="AL295" s="150"/>
      <c r="AM295" s="150"/>
      <c r="AN295" s="150"/>
      <c r="AO295" s="150"/>
      <c r="AP295" s="150"/>
      <c r="AQ295" s="150"/>
      <c r="AR295" s="150"/>
      <c r="AS295" s="150"/>
      <c r="AT295" s="150"/>
      <c r="AU295" s="150"/>
      <c r="AV295" s="150"/>
      <c r="AW295" s="150"/>
      <c r="AX295" s="150"/>
      <c r="AY295" s="150"/>
      <c r="AZ295" s="150"/>
    </row>
    <row r="296" spans="2:52" x14ac:dyDescent="0.2">
      <c r="B296" s="148" t="s">
        <v>293</v>
      </c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150"/>
      <c r="AC296" s="150"/>
      <c r="AD296" s="150"/>
      <c r="AE296" s="150"/>
      <c r="AF296" s="150"/>
      <c r="AG296" s="150"/>
      <c r="AH296" s="150"/>
      <c r="AI296" s="150"/>
      <c r="AJ296" s="150"/>
      <c r="AK296" s="150"/>
      <c r="AL296" s="150"/>
      <c r="AM296" s="150"/>
      <c r="AN296" s="150"/>
      <c r="AO296" s="150"/>
      <c r="AP296" s="150"/>
      <c r="AQ296" s="150"/>
      <c r="AR296" s="150"/>
      <c r="AS296" s="150"/>
      <c r="AT296" s="150"/>
      <c r="AU296" s="150"/>
      <c r="AV296" s="150"/>
      <c r="AW296" s="150"/>
      <c r="AX296" s="150"/>
      <c r="AY296" s="150"/>
      <c r="AZ296" s="150"/>
    </row>
    <row r="297" spans="2:52" x14ac:dyDescent="0.2">
      <c r="B297" s="148" t="s">
        <v>294</v>
      </c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150"/>
      <c r="AC297" s="150"/>
      <c r="AD297" s="150"/>
      <c r="AE297" s="150"/>
      <c r="AF297" s="150"/>
      <c r="AG297" s="150"/>
      <c r="AH297" s="150"/>
      <c r="AI297" s="150"/>
      <c r="AJ297" s="150"/>
      <c r="AK297" s="150"/>
      <c r="AL297" s="150"/>
      <c r="AM297" s="150"/>
      <c r="AN297" s="150"/>
      <c r="AO297" s="150"/>
      <c r="AP297" s="150"/>
      <c r="AQ297" s="150"/>
      <c r="AR297" s="150"/>
      <c r="AS297" s="150"/>
      <c r="AT297" s="150"/>
      <c r="AU297" s="150"/>
      <c r="AV297" s="150"/>
      <c r="AW297" s="150"/>
      <c r="AX297" s="150"/>
      <c r="AY297" s="150"/>
      <c r="AZ297" s="150"/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1:AZ297"/>
  <sheetViews>
    <sheetView workbookViewId="0">
      <pane xSplit="2" ySplit="5" topLeftCell="C262" activePane="bottomRight" state="frozen"/>
      <selection activeCell="F17" sqref="F17"/>
      <selection pane="topRight" activeCell="F17" sqref="F17"/>
      <selection pane="bottomLeft" activeCell="F17" sqref="F17"/>
      <selection pane="bottomRight" activeCell="E273" sqref="E273"/>
    </sheetView>
  </sheetViews>
  <sheetFormatPr defaultColWidth="9.140625" defaultRowHeight="12" x14ac:dyDescent="0.2"/>
  <cols>
    <col min="1" max="1" width="2.42578125" style="1" bestFit="1" customWidth="1"/>
    <col min="2" max="2" width="39" style="1" customWidth="1"/>
    <col min="3" max="3" width="7.5703125" style="1" bestFit="1" customWidth="1"/>
    <col min="4" max="15" width="7.42578125" style="1" customWidth="1"/>
    <col min="16" max="16" width="6.42578125" style="1" customWidth="1"/>
    <col min="17" max="25" width="5.85546875" style="1" customWidth="1"/>
    <col min="26" max="26" width="6" style="1" customWidth="1"/>
    <col min="27" max="27" width="6.7109375" style="1" customWidth="1"/>
    <col min="28" max="28" width="7.140625" style="1" customWidth="1"/>
    <col min="29" max="30" width="4.42578125" style="1" customWidth="1"/>
    <col min="31" max="31" width="6.140625" style="1" customWidth="1"/>
    <col min="32" max="33" width="4.28515625" style="1" customWidth="1"/>
    <col min="34" max="34" width="4.42578125" style="1" customWidth="1"/>
    <col min="35" max="35" width="3.85546875" style="1" customWidth="1"/>
    <col min="36" max="36" width="6.28515625" style="1" customWidth="1"/>
    <col min="37" max="37" width="4.42578125" style="1" customWidth="1"/>
    <col min="38" max="40" width="5.28515625" style="1" customWidth="1"/>
    <col min="41" max="41" width="4.140625" style="1" customWidth="1"/>
    <col min="42" max="43" width="4.42578125" style="1" customWidth="1"/>
    <col min="44" max="45" width="4.28515625" style="1" customWidth="1"/>
    <col min="46" max="46" width="4.42578125" style="1" customWidth="1"/>
    <col min="47" max="47" width="3.85546875" style="1" customWidth="1"/>
    <col min="48" max="48" width="6.28515625" style="1" customWidth="1"/>
    <col min="49" max="49" width="4.42578125" style="1" customWidth="1"/>
    <col min="50" max="52" width="5.28515625" style="1" customWidth="1"/>
    <col min="53" max="16384" width="9.140625" style="1"/>
  </cols>
  <sheetData>
    <row r="1" spans="1:52" s="48" customFormat="1" x14ac:dyDescent="0.2">
      <c r="A1" s="1" t="s">
        <v>65</v>
      </c>
      <c r="AB1" s="1"/>
    </row>
    <row r="2" spans="1:52" s="48" customFormat="1" x14ac:dyDescent="0.2">
      <c r="A2" s="48" t="s">
        <v>322</v>
      </c>
      <c r="AB2" s="1"/>
    </row>
    <row r="3" spans="1:52" s="48" customFormat="1" x14ac:dyDescent="0.2">
      <c r="A3" s="155" t="s">
        <v>328</v>
      </c>
      <c r="AB3" s="1"/>
    </row>
    <row r="4" spans="1:52" s="48" customFormat="1" x14ac:dyDescent="0.2">
      <c r="A4" s="123"/>
      <c r="B4" s="316" t="s">
        <v>2</v>
      </c>
      <c r="C4" s="80" t="s">
        <v>64</v>
      </c>
      <c r="D4" s="311" t="s">
        <v>301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1" t="s">
        <v>302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37">
        <v>2019</v>
      </c>
      <c r="AC4" s="318" t="s">
        <v>295</v>
      </c>
      <c r="AD4" s="318"/>
      <c r="AE4" s="318"/>
      <c r="AF4" s="318"/>
      <c r="AG4" s="318"/>
      <c r="AH4" s="318"/>
      <c r="AI4" s="318"/>
      <c r="AJ4" s="318"/>
      <c r="AK4" s="318"/>
      <c r="AL4" s="318"/>
      <c r="AM4" s="318"/>
      <c r="AN4" s="318"/>
      <c r="AO4" s="318" t="s">
        <v>299</v>
      </c>
      <c r="AP4" s="318"/>
      <c r="AQ4" s="318"/>
      <c r="AR4" s="318"/>
      <c r="AS4" s="318"/>
      <c r="AT4" s="318"/>
      <c r="AU4" s="318"/>
      <c r="AV4" s="318"/>
      <c r="AW4" s="318"/>
      <c r="AX4" s="318"/>
      <c r="AY4" s="318"/>
      <c r="AZ4" s="318"/>
    </row>
    <row r="5" spans="1:52" s="48" customFormat="1" x14ac:dyDescent="0.2">
      <c r="A5" s="124"/>
      <c r="B5" s="317"/>
      <c r="C5" s="125" t="s">
        <v>300</v>
      </c>
      <c r="D5" s="154" t="s">
        <v>3</v>
      </c>
      <c r="E5" s="154" t="s">
        <v>4</v>
      </c>
      <c r="F5" s="154" t="s">
        <v>5</v>
      </c>
      <c r="G5" s="154" t="s">
        <v>6</v>
      </c>
      <c r="H5" s="154" t="s">
        <v>0</v>
      </c>
      <c r="I5" s="154" t="s">
        <v>303</v>
      </c>
      <c r="J5" s="154" t="s">
        <v>8</v>
      </c>
      <c r="K5" s="154" t="s">
        <v>9</v>
      </c>
      <c r="L5" s="154" t="s">
        <v>10</v>
      </c>
      <c r="M5" s="154" t="s">
        <v>11</v>
      </c>
      <c r="N5" s="154" t="s">
        <v>12</v>
      </c>
      <c r="O5" s="154" t="s">
        <v>13</v>
      </c>
      <c r="P5" s="126" t="s">
        <v>3</v>
      </c>
      <c r="Q5" s="154" t="s">
        <v>4</v>
      </c>
      <c r="R5" s="154" t="s">
        <v>5</v>
      </c>
      <c r="S5" s="154" t="s">
        <v>6</v>
      </c>
      <c r="T5" s="154" t="s">
        <v>0</v>
      </c>
      <c r="U5" s="154" t="s">
        <v>7</v>
      </c>
      <c r="V5" s="154" t="s">
        <v>8</v>
      </c>
      <c r="W5" s="154" t="s">
        <v>9</v>
      </c>
      <c r="X5" s="154" t="s">
        <v>10</v>
      </c>
      <c r="Y5" s="154" t="s">
        <v>11</v>
      </c>
      <c r="Z5" s="154" t="s">
        <v>12</v>
      </c>
      <c r="AA5" s="127" t="s">
        <v>13</v>
      </c>
      <c r="AB5" s="138" t="s">
        <v>323</v>
      </c>
      <c r="AC5" s="154" t="s">
        <v>3</v>
      </c>
      <c r="AD5" s="154" t="s">
        <v>4</v>
      </c>
      <c r="AE5" s="154" t="s">
        <v>5</v>
      </c>
      <c r="AF5" s="154" t="s">
        <v>6</v>
      </c>
      <c r="AG5" s="154" t="s">
        <v>0</v>
      </c>
      <c r="AH5" s="154" t="s">
        <v>7</v>
      </c>
      <c r="AI5" s="154" t="s">
        <v>8</v>
      </c>
      <c r="AJ5" s="154" t="s">
        <v>9</v>
      </c>
      <c r="AK5" s="154" t="s">
        <v>10</v>
      </c>
      <c r="AL5" s="154" t="s">
        <v>11</v>
      </c>
      <c r="AM5" s="154" t="s">
        <v>12</v>
      </c>
      <c r="AN5" s="154" t="s">
        <v>13</v>
      </c>
      <c r="AO5" s="154" t="s">
        <v>3</v>
      </c>
      <c r="AP5" s="154" t="s">
        <v>4</v>
      </c>
      <c r="AQ5" s="154" t="s">
        <v>5</v>
      </c>
      <c r="AR5" s="154" t="s">
        <v>6</v>
      </c>
      <c r="AS5" s="154" t="s">
        <v>0</v>
      </c>
      <c r="AT5" s="154" t="s">
        <v>7</v>
      </c>
      <c r="AU5" s="154" t="s">
        <v>8</v>
      </c>
      <c r="AV5" s="154" t="s">
        <v>9</v>
      </c>
      <c r="AW5" s="154" t="s">
        <v>10</v>
      </c>
      <c r="AX5" s="154" t="s">
        <v>11</v>
      </c>
      <c r="AY5" s="154" t="s">
        <v>12</v>
      </c>
      <c r="AZ5" s="154" t="s">
        <v>13</v>
      </c>
    </row>
    <row r="6" spans="1:52" s="48" customFormat="1" ht="20.25" customHeight="1" x14ac:dyDescent="0.2">
      <c r="B6" s="22" t="s">
        <v>49</v>
      </c>
      <c r="C6" s="128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31"/>
      <c r="AB6" s="132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</row>
    <row r="7" spans="1:52" s="48" customFormat="1" x14ac:dyDescent="0.2">
      <c r="A7" s="56" t="s">
        <v>14</v>
      </c>
      <c r="B7" s="56" t="s">
        <v>15</v>
      </c>
      <c r="C7" s="26">
        <v>103.18680000000001</v>
      </c>
      <c r="D7" s="20">
        <v>106.3031</v>
      </c>
      <c r="E7" s="112">
        <v>107.2289</v>
      </c>
      <c r="F7" s="116">
        <v>106.61239999999999</v>
      </c>
      <c r="G7" s="20">
        <v>105.2654</v>
      </c>
      <c r="H7" s="112">
        <v>105.8095</v>
      </c>
      <c r="I7" s="112">
        <v>103.1938</v>
      </c>
      <c r="J7" s="112">
        <v>104.60599999999999</v>
      </c>
      <c r="K7" s="112">
        <v>103.19880000000001</v>
      </c>
      <c r="L7" s="20">
        <v>102.053</v>
      </c>
      <c r="M7" s="20">
        <v>102.83929999999999</v>
      </c>
      <c r="N7" s="20">
        <v>104.846</v>
      </c>
      <c r="O7" s="20">
        <v>105.3865</v>
      </c>
      <c r="P7" s="21">
        <f t="shared" ref="P7:AA28" si="0">(D7-C7)/C7*100</f>
        <v>3.0200568289742438</v>
      </c>
      <c r="Q7" s="20">
        <f t="shared" si="0"/>
        <v>0.87090592842541303</v>
      </c>
      <c r="R7" s="20">
        <f t="shared" si="0"/>
        <v>-0.57493828622694254</v>
      </c>
      <c r="S7" s="20">
        <f t="shared" si="0"/>
        <v>-1.2634552828751575</v>
      </c>
      <c r="T7" s="20">
        <f t="shared" si="0"/>
        <v>0.51688399037100541</v>
      </c>
      <c r="U7" s="20">
        <f t="shared" si="0"/>
        <v>-2.472084264645428</v>
      </c>
      <c r="V7" s="20">
        <f t="shared" si="0"/>
        <v>1.368493068382014</v>
      </c>
      <c r="W7" s="20">
        <f t="shared" si="0"/>
        <v>-1.3452383228495393</v>
      </c>
      <c r="X7" s="20">
        <f t="shared" si="0"/>
        <v>-1.1102842281111878</v>
      </c>
      <c r="Y7" s="20">
        <f t="shared" si="0"/>
        <v>0.77048200444866599</v>
      </c>
      <c r="Z7" s="20">
        <f t="shared" si="0"/>
        <v>1.9512968291305068</v>
      </c>
      <c r="AA7" s="19">
        <f t="shared" si="0"/>
        <v>0.51551799782537666</v>
      </c>
      <c r="AB7" s="20">
        <f t="shared" ref="AB7:AB29" si="1">AVERAGE(D7:O7)</f>
        <v>104.77855833333335</v>
      </c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</row>
    <row r="8" spans="1:52" x14ac:dyDescent="0.2">
      <c r="A8" s="3" t="s">
        <v>16</v>
      </c>
      <c r="B8" s="3" t="s">
        <v>17</v>
      </c>
      <c r="C8" s="14">
        <v>103.2016</v>
      </c>
      <c r="D8" s="7">
        <v>106.5074</v>
      </c>
      <c r="E8" s="113">
        <v>107.694</v>
      </c>
      <c r="F8" s="117">
        <v>107.20699999999999</v>
      </c>
      <c r="G8" s="7">
        <v>105.566</v>
      </c>
      <c r="H8" s="113">
        <v>105.575</v>
      </c>
      <c r="I8" s="113">
        <v>102.6763</v>
      </c>
      <c r="J8" s="113">
        <v>104.2724</v>
      </c>
      <c r="K8" s="113">
        <v>102.5142</v>
      </c>
      <c r="L8" s="7">
        <v>100.9405</v>
      </c>
      <c r="M8" s="7">
        <v>101.8306</v>
      </c>
      <c r="N8" s="7">
        <v>104.3263</v>
      </c>
      <c r="O8" s="7">
        <v>105.0976</v>
      </c>
      <c r="P8" s="10">
        <f t="shared" si="0"/>
        <v>3.2032449109316188</v>
      </c>
      <c r="Q8" s="7">
        <f t="shared" si="0"/>
        <v>1.1141009920437439</v>
      </c>
      <c r="R8" s="7">
        <f t="shared" si="0"/>
        <v>-0.45220717960147178</v>
      </c>
      <c r="S8" s="7">
        <f t="shared" si="0"/>
        <v>-1.5306836307330596</v>
      </c>
      <c r="T8" s="7">
        <f t="shared" si="0"/>
        <v>8.5254722164336428E-3</v>
      </c>
      <c r="U8" s="7">
        <f t="shared" si="0"/>
        <v>-2.74563106796117</v>
      </c>
      <c r="V8" s="7">
        <f t="shared" si="0"/>
        <v>1.5544969968727027</v>
      </c>
      <c r="W8" s="7">
        <f t="shared" si="0"/>
        <v>-1.6861604796667211</v>
      </c>
      <c r="X8" s="7">
        <f t="shared" si="0"/>
        <v>-1.5351044050482785</v>
      </c>
      <c r="Y8" s="7">
        <f t="shared" si="0"/>
        <v>0.88180660884382767</v>
      </c>
      <c r="Z8" s="7">
        <f t="shared" si="0"/>
        <v>2.4508350142295141</v>
      </c>
      <c r="AA8" s="11">
        <f t="shared" si="0"/>
        <v>0.73931501452653503</v>
      </c>
      <c r="AB8" s="7">
        <f t="shared" si="1"/>
        <v>104.517275</v>
      </c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</row>
    <row r="9" spans="1:52" x14ac:dyDescent="0.2">
      <c r="A9" s="3" t="s">
        <v>18</v>
      </c>
      <c r="B9" s="3" t="s">
        <v>19</v>
      </c>
      <c r="C9" s="14">
        <v>103.102</v>
      </c>
      <c r="D9" s="7">
        <v>105.1354</v>
      </c>
      <c r="E9" s="113">
        <v>104.5718</v>
      </c>
      <c r="F9" s="117">
        <v>103.215</v>
      </c>
      <c r="G9" s="7">
        <v>103.5475</v>
      </c>
      <c r="H9" s="113">
        <v>107.14919999999999</v>
      </c>
      <c r="I9" s="113">
        <v>106.1503</v>
      </c>
      <c r="J9" s="113">
        <v>106.51179999999999</v>
      </c>
      <c r="K9" s="113">
        <v>107.11</v>
      </c>
      <c r="L9" s="7">
        <v>108.4091</v>
      </c>
      <c r="M9" s="7">
        <v>108.6022</v>
      </c>
      <c r="N9" s="7">
        <v>107.81480000000001</v>
      </c>
      <c r="O9" s="7">
        <v>107.03700000000001</v>
      </c>
      <c r="P9" s="10">
        <f t="shared" si="0"/>
        <v>1.9722216833815058</v>
      </c>
      <c r="Q9" s="7">
        <f t="shared" si="0"/>
        <v>-0.53607062892233071</v>
      </c>
      <c r="R9" s="7">
        <f t="shared" si="0"/>
        <v>-1.2974817302561423</v>
      </c>
      <c r="S9" s="7">
        <f t="shared" si="0"/>
        <v>0.32214309935570995</v>
      </c>
      <c r="T9" s="7">
        <f t="shared" si="0"/>
        <v>3.4783070571476804</v>
      </c>
      <c r="U9" s="7">
        <f t="shared" si="0"/>
        <v>-0.93225147737919822</v>
      </c>
      <c r="V9" s="7">
        <f t="shared" si="0"/>
        <v>0.34055485476724268</v>
      </c>
      <c r="W9" s="7">
        <f t="shared" si="0"/>
        <v>0.56162791352695729</v>
      </c>
      <c r="X9" s="7">
        <f t="shared" si="0"/>
        <v>1.2128652786854595</v>
      </c>
      <c r="Y9" s="7">
        <f t="shared" si="0"/>
        <v>0.1781215783545857</v>
      </c>
      <c r="Z9" s="7">
        <f t="shared" si="0"/>
        <v>-0.72503135295600929</v>
      </c>
      <c r="AA9" s="11">
        <f t="shared" si="0"/>
        <v>-0.72142229081721543</v>
      </c>
      <c r="AB9" s="7">
        <f t="shared" si="1"/>
        <v>106.27117500000001</v>
      </c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</row>
    <row r="10" spans="1:52" s="48" customFormat="1" x14ac:dyDescent="0.2">
      <c r="A10" s="56" t="s">
        <v>20</v>
      </c>
      <c r="B10" s="56" t="s">
        <v>21</v>
      </c>
      <c r="C10" s="26">
        <v>100.31699999999999</v>
      </c>
      <c r="D10" s="20">
        <v>100.742</v>
      </c>
      <c r="E10" s="112">
        <v>100.1223</v>
      </c>
      <c r="F10" s="116">
        <v>100.4059</v>
      </c>
      <c r="G10" s="20">
        <v>101.0989</v>
      </c>
      <c r="H10" s="112">
        <v>102.18770000000001</v>
      </c>
      <c r="I10" s="112">
        <v>103.16630000000001</v>
      </c>
      <c r="J10" s="112">
        <v>104.4552</v>
      </c>
      <c r="K10" s="112">
        <v>105.04689999999999</v>
      </c>
      <c r="L10" s="20">
        <v>104.12730000000001</v>
      </c>
      <c r="M10" s="20">
        <v>103.786</v>
      </c>
      <c r="N10" s="20">
        <v>103.93689999999999</v>
      </c>
      <c r="O10" s="20">
        <v>103.5449</v>
      </c>
      <c r="P10" s="21">
        <f t="shared" si="0"/>
        <v>0.42365700728691191</v>
      </c>
      <c r="Q10" s="20">
        <f t="shared" si="0"/>
        <v>-0.6151356931567854</v>
      </c>
      <c r="R10" s="20">
        <f t="shared" si="0"/>
        <v>0.28325358087060221</v>
      </c>
      <c r="S10" s="20">
        <f t="shared" si="0"/>
        <v>0.69019848435201303</v>
      </c>
      <c r="T10" s="20">
        <f t="shared" si="0"/>
        <v>1.0769652290974543</v>
      </c>
      <c r="U10" s="20">
        <f t="shared" si="0"/>
        <v>0.95764950184806985</v>
      </c>
      <c r="V10" s="20">
        <f t="shared" si="0"/>
        <v>1.2493420816681398</v>
      </c>
      <c r="W10" s="20">
        <f t="shared" si="0"/>
        <v>0.56646294296501154</v>
      </c>
      <c r="X10" s="20">
        <f t="shared" si="0"/>
        <v>-0.87541850354459627</v>
      </c>
      <c r="Y10" s="20">
        <f t="shared" si="0"/>
        <v>-0.32777187154569831</v>
      </c>
      <c r="Z10" s="20">
        <f t="shared" si="0"/>
        <v>0.14539533270382607</v>
      </c>
      <c r="AA10" s="19">
        <f t="shared" si="0"/>
        <v>-0.37715190658947489</v>
      </c>
      <c r="AB10" s="20">
        <f t="shared" si="1"/>
        <v>102.71835833333334</v>
      </c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</row>
    <row r="11" spans="1:52" s="48" customFormat="1" x14ac:dyDescent="0.2">
      <c r="A11" s="56" t="s">
        <v>22</v>
      </c>
      <c r="B11" s="56" t="s">
        <v>23</v>
      </c>
      <c r="C11" s="26">
        <v>100.1618</v>
      </c>
      <c r="D11" s="20">
        <v>100.5408</v>
      </c>
      <c r="E11" s="112">
        <v>99.765169999999998</v>
      </c>
      <c r="F11" s="116">
        <v>100.0635</v>
      </c>
      <c r="G11" s="20">
        <v>100.89230000000001</v>
      </c>
      <c r="H11" s="112">
        <v>102.1058</v>
      </c>
      <c r="I11" s="112">
        <v>103.25230000000001</v>
      </c>
      <c r="J11" s="112">
        <v>104.7033</v>
      </c>
      <c r="K11" s="112">
        <v>105.4038</v>
      </c>
      <c r="L11" s="20">
        <v>104.31529999999999</v>
      </c>
      <c r="M11" s="20">
        <v>103.9055</v>
      </c>
      <c r="N11" s="20">
        <v>104.0634</v>
      </c>
      <c r="O11" s="20">
        <v>103.59869999999999</v>
      </c>
      <c r="P11" s="21">
        <f t="shared" si="0"/>
        <v>0.37838776859042561</v>
      </c>
      <c r="Q11" s="20">
        <f t="shared" si="0"/>
        <v>-0.77145795537732609</v>
      </c>
      <c r="R11" s="20">
        <f t="shared" si="0"/>
        <v>0.29903221735602425</v>
      </c>
      <c r="S11" s="20">
        <f t="shared" si="0"/>
        <v>0.82827404598080323</v>
      </c>
      <c r="T11" s="20">
        <f t="shared" si="0"/>
        <v>1.2027677037791746</v>
      </c>
      <c r="U11" s="20">
        <f t="shared" si="0"/>
        <v>1.1228549210720675</v>
      </c>
      <c r="V11" s="20">
        <f t="shared" si="0"/>
        <v>1.4052955721083147</v>
      </c>
      <c r="W11" s="20">
        <f t="shared" si="0"/>
        <v>0.66903335424958454</v>
      </c>
      <c r="X11" s="20">
        <f t="shared" si="0"/>
        <v>-1.0326952159220166</v>
      </c>
      <c r="Y11" s="20">
        <f t="shared" si="0"/>
        <v>-0.39284745382507646</v>
      </c>
      <c r="Z11" s="20">
        <f t="shared" si="0"/>
        <v>0.15196500666470775</v>
      </c>
      <c r="AA11" s="19">
        <f t="shared" si="0"/>
        <v>-0.44655469646389379</v>
      </c>
      <c r="AB11" s="20">
        <f t="shared" si="1"/>
        <v>102.71748916666667</v>
      </c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</row>
    <row r="12" spans="1:52" ht="15" customHeight="1" x14ac:dyDescent="0.2">
      <c r="A12" s="3" t="s">
        <v>24</v>
      </c>
      <c r="B12" s="3" t="s">
        <v>304</v>
      </c>
      <c r="C12" s="26">
        <v>98.836640000000003</v>
      </c>
      <c r="D12" s="7">
        <v>99.406949999999995</v>
      </c>
      <c r="E12" s="113">
        <v>97.949629999999999</v>
      </c>
      <c r="F12" s="117">
        <v>98.424319999999994</v>
      </c>
      <c r="G12" s="7">
        <v>99.848619999999997</v>
      </c>
      <c r="H12" s="113">
        <v>101.5994</v>
      </c>
      <c r="I12" s="113">
        <v>103.5325</v>
      </c>
      <c r="J12" s="113">
        <v>105.8262</v>
      </c>
      <c r="K12" s="113">
        <v>106.9975</v>
      </c>
      <c r="L12" s="7">
        <v>104.9286</v>
      </c>
      <c r="M12" s="7">
        <v>103.9468</v>
      </c>
      <c r="N12" s="7">
        <v>104.1576</v>
      </c>
      <c r="O12" s="7">
        <v>103.273</v>
      </c>
      <c r="P12" s="10">
        <f t="shared" si="0"/>
        <v>0.57702285306339041</v>
      </c>
      <c r="Q12" s="7">
        <f t="shared" si="0"/>
        <v>-1.4660141971964695</v>
      </c>
      <c r="R12" s="7">
        <f t="shared" si="0"/>
        <v>0.48462663922262428</v>
      </c>
      <c r="S12" s="7">
        <f t="shared" si="0"/>
        <v>1.4471016919395556</v>
      </c>
      <c r="T12" s="7">
        <f t="shared" si="0"/>
        <v>1.7534343489173974</v>
      </c>
      <c r="U12" s="7">
        <f t="shared" si="0"/>
        <v>1.9026687165475347</v>
      </c>
      <c r="V12" s="7">
        <f t="shared" si="0"/>
        <v>2.2154395962620446</v>
      </c>
      <c r="W12" s="7">
        <f t="shared" si="0"/>
        <v>1.1068147585380579</v>
      </c>
      <c r="X12" s="7">
        <f t="shared" si="0"/>
        <v>-1.9335965793593302</v>
      </c>
      <c r="Y12" s="7">
        <f t="shared" si="0"/>
        <v>-0.93568388408880598</v>
      </c>
      <c r="Z12" s="7">
        <f t="shared" si="0"/>
        <v>0.20279604566952142</v>
      </c>
      <c r="AA12" s="11">
        <f t="shared" si="0"/>
        <v>-0.84928992219483368</v>
      </c>
      <c r="AB12" s="7">
        <f t="shared" si="1"/>
        <v>102.49092666666665</v>
      </c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</row>
    <row r="13" spans="1:52" ht="15" customHeight="1" x14ac:dyDescent="0.2">
      <c r="A13" s="3" t="s">
        <v>26</v>
      </c>
      <c r="B13" s="3" t="s">
        <v>305</v>
      </c>
      <c r="C13" s="26">
        <v>102.72929999999999</v>
      </c>
      <c r="D13" s="7">
        <v>102.8432</v>
      </c>
      <c r="E13" s="113">
        <v>102.95910000000001</v>
      </c>
      <c r="F13" s="117">
        <v>103.30540000000001</v>
      </c>
      <c r="G13" s="7">
        <v>103.279</v>
      </c>
      <c r="H13" s="113">
        <v>105.8968</v>
      </c>
      <c r="I13" s="113">
        <v>106.07380000000001</v>
      </c>
      <c r="J13" s="113">
        <v>106.3896</v>
      </c>
      <c r="K13" s="113">
        <v>106.33159999999999</v>
      </c>
      <c r="L13" s="7">
        <v>106.4954</v>
      </c>
      <c r="M13" s="7">
        <v>106.6651</v>
      </c>
      <c r="N13" s="7">
        <v>106.8445</v>
      </c>
      <c r="O13" s="7">
        <v>106.7265</v>
      </c>
      <c r="P13" s="10">
        <f t="shared" si="0"/>
        <v>0.1108739181518817</v>
      </c>
      <c r="Q13" s="7">
        <f t="shared" si="0"/>
        <v>0.11269583210169515</v>
      </c>
      <c r="R13" s="7">
        <f t="shared" si="0"/>
        <v>0.33634715144168836</v>
      </c>
      <c r="S13" s="7">
        <f t="shared" si="0"/>
        <v>-2.5555295270149988E-2</v>
      </c>
      <c r="T13" s="7">
        <f t="shared" si="0"/>
        <v>2.534687593799323</v>
      </c>
      <c r="U13" s="7">
        <f t="shared" si="0"/>
        <v>0.16714386081544175</v>
      </c>
      <c r="V13" s="7">
        <f t="shared" si="0"/>
        <v>0.29771724968842056</v>
      </c>
      <c r="W13" s="7">
        <f t="shared" si="0"/>
        <v>-5.4516606886393912E-2</v>
      </c>
      <c r="X13" s="7">
        <f t="shared" si="0"/>
        <v>0.15404639824850661</v>
      </c>
      <c r="Y13" s="7">
        <f t="shared" si="0"/>
        <v>0.15934960571066142</v>
      </c>
      <c r="Z13" s="7">
        <f t="shared" si="0"/>
        <v>0.1681899702901897</v>
      </c>
      <c r="AA13" s="11">
        <f t="shared" si="0"/>
        <v>-0.11044087435478195</v>
      </c>
      <c r="AB13" s="7">
        <f t="shared" si="1"/>
        <v>105.3175</v>
      </c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</row>
    <row r="14" spans="1:52" ht="15" customHeight="1" x14ac:dyDescent="0.2">
      <c r="A14" s="3" t="s">
        <v>27</v>
      </c>
      <c r="B14" s="3" t="s">
        <v>306</v>
      </c>
      <c r="C14" s="26">
        <v>102.3603</v>
      </c>
      <c r="D14" s="7">
        <v>102.369</v>
      </c>
      <c r="E14" s="113">
        <v>102.2624</v>
      </c>
      <c r="F14" s="117">
        <v>101.93519999999999</v>
      </c>
      <c r="G14" s="7">
        <v>102.0705</v>
      </c>
      <c r="H14" s="113">
        <v>102.09650000000001</v>
      </c>
      <c r="I14" s="113">
        <v>102.0348</v>
      </c>
      <c r="J14" s="113">
        <v>102.4461</v>
      </c>
      <c r="K14" s="113">
        <v>102.468</v>
      </c>
      <c r="L14" s="7">
        <v>102.5314</v>
      </c>
      <c r="M14" s="7">
        <v>102.76690000000001</v>
      </c>
      <c r="N14" s="7">
        <v>102.9111</v>
      </c>
      <c r="O14" s="7">
        <v>103.2034</v>
      </c>
      <c r="P14" s="10">
        <f t="shared" si="0"/>
        <v>8.4993889232491439E-3</v>
      </c>
      <c r="Q14" s="7">
        <f t="shared" si="0"/>
        <v>-0.10413308716505998</v>
      </c>
      <c r="R14" s="7">
        <f t="shared" si="0"/>
        <v>-0.31996119785962857</v>
      </c>
      <c r="S14" s="7">
        <f t="shared" si="0"/>
        <v>0.13273138228992623</v>
      </c>
      <c r="T14" s="7">
        <f t="shared" si="0"/>
        <v>2.5472590023572394E-2</v>
      </c>
      <c r="U14" s="7">
        <f t="shared" si="0"/>
        <v>-6.0433021700060104E-2</v>
      </c>
      <c r="V14" s="7">
        <f t="shared" si="0"/>
        <v>0.40309776664431851</v>
      </c>
      <c r="W14" s="7">
        <f t="shared" si="0"/>
        <v>2.1377094882091413E-2</v>
      </c>
      <c r="X14" s="7">
        <f t="shared" si="0"/>
        <v>6.1872974977555388E-2</v>
      </c>
      <c r="Y14" s="7">
        <f t="shared" si="0"/>
        <v>0.22968573529670114</v>
      </c>
      <c r="Z14" s="7">
        <f t="shared" si="0"/>
        <v>0.14031755360918532</v>
      </c>
      <c r="AA14" s="11">
        <f t="shared" si="0"/>
        <v>0.28403155733443458</v>
      </c>
      <c r="AB14" s="7">
        <f t="shared" si="1"/>
        <v>102.42460833333332</v>
      </c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</row>
    <row r="15" spans="1:52" ht="15" customHeight="1" x14ac:dyDescent="0.2">
      <c r="A15" s="3" t="s">
        <v>29</v>
      </c>
      <c r="B15" s="3" t="s">
        <v>307</v>
      </c>
      <c r="C15" s="26">
        <v>100.8432</v>
      </c>
      <c r="D15" s="7">
        <v>101.0361</v>
      </c>
      <c r="E15" s="113">
        <v>101.3601</v>
      </c>
      <c r="F15" s="117">
        <v>101.5731</v>
      </c>
      <c r="G15" s="7">
        <v>101.5639</v>
      </c>
      <c r="H15" s="113">
        <v>101.84139999999999</v>
      </c>
      <c r="I15" s="113">
        <v>101.8202</v>
      </c>
      <c r="J15" s="113">
        <v>102.0736</v>
      </c>
      <c r="K15" s="113">
        <v>102.3019</v>
      </c>
      <c r="L15" s="7">
        <v>102.38339999999999</v>
      </c>
      <c r="M15" s="7">
        <v>102.8533</v>
      </c>
      <c r="N15" s="7">
        <v>102.9224</v>
      </c>
      <c r="O15" s="7">
        <v>102.9905</v>
      </c>
      <c r="P15" s="10">
        <f t="shared" si="0"/>
        <v>0.19128706744729315</v>
      </c>
      <c r="Q15" s="7">
        <f t="shared" si="0"/>
        <v>0.32067746082835547</v>
      </c>
      <c r="R15" s="7">
        <f t="shared" si="0"/>
        <v>0.21014186055459089</v>
      </c>
      <c r="S15" s="7">
        <f t="shared" si="0"/>
        <v>-9.0575162124546457E-3</v>
      </c>
      <c r="T15" s="7">
        <f t="shared" si="0"/>
        <v>0.27322700290161089</v>
      </c>
      <c r="U15" s="7">
        <f t="shared" si="0"/>
        <v>-2.0816681624558603E-2</v>
      </c>
      <c r="V15" s="7">
        <f t="shared" si="0"/>
        <v>0.24887006703974179</v>
      </c>
      <c r="W15" s="7">
        <f t="shared" si="0"/>
        <v>0.22366214182707811</v>
      </c>
      <c r="X15" s="7">
        <f t="shared" si="0"/>
        <v>7.9666164558029953E-2</v>
      </c>
      <c r="Y15" s="7">
        <f t="shared" si="0"/>
        <v>0.45896112065042749</v>
      </c>
      <c r="Z15" s="7">
        <f t="shared" si="0"/>
        <v>6.7183065589525776E-2</v>
      </c>
      <c r="AA15" s="11">
        <f t="shared" si="0"/>
        <v>6.6166354457339857E-2</v>
      </c>
      <c r="AB15" s="7">
        <f t="shared" si="1"/>
        <v>102.05999166666668</v>
      </c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</row>
    <row r="16" spans="1:52" ht="15" customHeight="1" x14ac:dyDescent="0.2">
      <c r="A16" s="3" t="s">
        <v>31</v>
      </c>
      <c r="B16" s="3" t="s">
        <v>32</v>
      </c>
      <c r="C16" s="26">
        <v>102.2402</v>
      </c>
      <c r="D16" s="7">
        <v>102.59480000000001</v>
      </c>
      <c r="E16" s="113">
        <v>102.7022</v>
      </c>
      <c r="F16" s="117">
        <v>102.7906</v>
      </c>
      <c r="G16" s="7">
        <v>102.87220000000001</v>
      </c>
      <c r="H16" s="113">
        <v>102.9485</v>
      </c>
      <c r="I16" s="113">
        <v>103.1236</v>
      </c>
      <c r="J16" s="113">
        <v>104.402</v>
      </c>
      <c r="K16" s="113">
        <v>104.54389999999999</v>
      </c>
      <c r="L16" s="7">
        <v>104.8374</v>
      </c>
      <c r="M16" s="7">
        <v>104.8374</v>
      </c>
      <c r="N16" s="7">
        <v>104.8374</v>
      </c>
      <c r="O16" s="7">
        <v>105.3403</v>
      </c>
      <c r="P16" s="10">
        <f t="shared" si="0"/>
        <v>0.34683030745245502</v>
      </c>
      <c r="Q16" s="7">
        <f t="shared" si="0"/>
        <v>0.10468366817811273</v>
      </c>
      <c r="R16" s="7">
        <f t="shared" si="0"/>
        <v>8.6074105520614869E-2</v>
      </c>
      <c r="S16" s="7">
        <f t="shared" si="0"/>
        <v>7.9384690818040546E-2</v>
      </c>
      <c r="T16" s="7">
        <f t="shared" si="0"/>
        <v>7.4169697935874954E-2</v>
      </c>
      <c r="U16" s="7">
        <f t="shared" si="0"/>
        <v>0.17008504252126111</v>
      </c>
      <c r="V16" s="7">
        <f t="shared" si="0"/>
        <v>1.239677435620949</v>
      </c>
      <c r="W16" s="7">
        <f t="shared" si="0"/>
        <v>0.13591693645714889</v>
      </c>
      <c r="X16" s="7">
        <f t="shared" si="0"/>
        <v>0.28074330496567351</v>
      </c>
      <c r="Y16" s="7">
        <f t="shared" si="0"/>
        <v>0</v>
      </c>
      <c r="Z16" s="7">
        <f t="shared" si="0"/>
        <v>0</v>
      </c>
      <c r="AA16" s="11">
        <f t="shared" si="0"/>
        <v>0.47969522326955533</v>
      </c>
      <c r="AB16" s="7">
        <f t="shared" si="1"/>
        <v>103.8191916666667</v>
      </c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</row>
    <row r="17" spans="1:41" ht="15" customHeight="1" x14ac:dyDescent="0.2">
      <c r="A17" s="3" t="s">
        <v>33</v>
      </c>
      <c r="B17" s="3" t="s">
        <v>43</v>
      </c>
      <c r="C17" s="26">
        <v>101.9143</v>
      </c>
      <c r="D17" s="7">
        <v>101.5239</v>
      </c>
      <c r="E17" s="113">
        <v>101.5188</v>
      </c>
      <c r="F17" s="117">
        <v>101.53100000000001</v>
      </c>
      <c r="G17" s="7">
        <v>101.5716</v>
      </c>
      <c r="H17" s="113">
        <v>101.6147</v>
      </c>
      <c r="I17" s="113">
        <v>101.88590000000001</v>
      </c>
      <c r="J17" s="113">
        <v>102.0403</v>
      </c>
      <c r="K17" s="113">
        <v>102.09699999999999</v>
      </c>
      <c r="L17" s="7">
        <v>102.34050000000001</v>
      </c>
      <c r="M17" s="7">
        <v>102.5204</v>
      </c>
      <c r="N17" s="7">
        <v>102.5235</v>
      </c>
      <c r="O17" s="7">
        <v>102.5504</v>
      </c>
      <c r="P17" s="10">
        <f t="shared" si="0"/>
        <v>-0.38306694938786767</v>
      </c>
      <c r="Q17" s="7">
        <f t="shared" si="0"/>
        <v>-5.0234476807911954E-3</v>
      </c>
      <c r="R17" s="7">
        <f t="shared" si="0"/>
        <v>1.2017478536002291E-2</v>
      </c>
      <c r="S17" s="7">
        <f t="shared" si="0"/>
        <v>3.9987786981313833E-2</v>
      </c>
      <c r="T17" s="7">
        <f t="shared" si="0"/>
        <v>4.2433121069270816E-2</v>
      </c>
      <c r="U17" s="7">
        <f t="shared" si="0"/>
        <v>0.26689051879305598</v>
      </c>
      <c r="V17" s="7">
        <f t="shared" si="0"/>
        <v>0.15154206813699975</v>
      </c>
      <c r="W17" s="7">
        <f t="shared" si="0"/>
        <v>5.5566281165375056E-2</v>
      </c>
      <c r="X17" s="7">
        <f t="shared" si="0"/>
        <v>0.23849868262535787</v>
      </c>
      <c r="Y17" s="7">
        <f t="shared" si="0"/>
        <v>0.17578573487523441</v>
      </c>
      <c r="Z17" s="7">
        <f t="shared" si="0"/>
        <v>3.0237884362560364E-3</v>
      </c>
      <c r="AA17" s="11">
        <f t="shared" si="0"/>
        <v>2.6237886923483597E-2</v>
      </c>
      <c r="AB17" s="7">
        <f t="shared" si="1"/>
        <v>101.9765</v>
      </c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</row>
    <row r="18" spans="1:41" ht="15" customHeight="1" x14ac:dyDescent="0.2">
      <c r="A18" s="3" t="s">
        <v>34</v>
      </c>
      <c r="B18" s="3" t="s">
        <v>308</v>
      </c>
      <c r="C18" s="26">
        <v>100.0994</v>
      </c>
      <c r="D18" s="7">
        <v>101.1673</v>
      </c>
      <c r="E18" s="113">
        <v>101.1673</v>
      </c>
      <c r="F18" s="117">
        <v>101.1833</v>
      </c>
      <c r="G18" s="7">
        <v>101.2047</v>
      </c>
      <c r="H18" s="113">
        <v>100.25960000000001</v>
      </c>
      <c r="I18" s="113">
        <v>100.25960000000001</v>
      </c>
      <c r="J18" s="113">
        <v>99.873540000000006</v>
      </c>
      <c r="K18" s="113">
        <v>99.873540000000006</v>
      </c>
      <c r="L18" s="7">
        <v>99.873540000000006</v>
      </c>
      <c r="M18" s="7">
        <v>103.3839</v>
      </c>
      <c r="N18" s="7">
        <v>103.3839</v>
      </c>
      <c r="O18" s="7">
        <v>103.4883</v>
      </c>
      <c r="P18" s="10">
        <f t="shared" si="0"/>
        <v>1.0668395614758874</v>
      </c>
      <c r="Q18" s="7">
        <f t="shared" si="0"/>
        <v>0</v>
      </c>
      <c r="R18" s="7">
        <f t="shared" si="0"/>
        <v>1.5815386987697945E-2</v>
      </c>
      <c r="S18" s="7">
        <f t="shared" si="0"/>
        <v>2.114973518357265E-2</v>
      </c>
      <c r="T18" s="7">
        <f t="shared" si="0"/>
        <v>-0.93384991013262875</v>
      </c>
      <c r="U18" s="7">
        <f t="shared" si="0"/>
        <v>0</v>
      </c>
      <c r="V18" s="7">
        <f t="shared" si="0"/>
        <v>-0.38506038324509623</v>
      </c>
      <c r="W18" s="7">
        <f t="shared" si="0"/>
        <v>0</v>
      </c>
      <c r="X18" s="7">
        <f t="shared" si="0"/>
        <v>0</v>
      </c>
      <c r="Y18" s="7">
        <f t="shared" si="0"/>
        <v>3.5148048221781178</v>
      </c>
      <c r="Z18" s="7">
        <f t="shared" si="0"/>
        <v>0</v>
      </c>
      <c r="AA18" s="11">
        <f t="shared" si="0"/>
        <v>0.10098284162233992</v>
      </c>
      <c r="AB18" s="7">
        <f t="shared" si="1"/>
        <v>101.25987666666668</v>
      </c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</row>
    <row r="19" spans="1:41" ht="15" customHeight="1" x14ac:dyDescent="0.2">
      <c r="A19" s="3"/>
      <c r="B19" s="3" t="s">
        <v>309</v>
      </c>
      <c r="C19" s="26">
        <v>101.586</v>
      </c>
      <c r="D19" s="7">
        <v>102.1057</v>
      </c>
      <c r="E19" s="113">
        <v>102.9806</v>
      </c>
      <c r="F19" s="117">
        <v>103.07640000000001</v>
      </c>
      <c r="G19" s="7">
        <v>103.07640000000001</v>
      </c>
      <c r="H19" s="113">
        <v>103.07640000000001</v>
      </c>
      <c r="I19" s="113">
        <v>102.6657</v>
      </c>
      <c r="J19" s="113">
        <v>103.5682</v>
      </c>
      <c r="K19" s="113">
        <v>103.61190000000001</v>
      </c>
      <c r="L19" s="7">
        <v>104.19410000000001</v>
      </c>
      <c r="M19" s="7">
        <v>104.4597</v>
      </c>
      <c r="N19" s="7">
        <v>104.4597</v>
      </c>
      <c r="O19" s="7">
        <v>104.4597</v>
      </c>
      <c r="P19" s="10">
        <f t="shared" si="0"/>
        <v>0.51158624219872839</v>
      </c>
      <c r="Q19" s="7">
        <f t="shared" si="0"/>
        <v>0.85685715880699764</v>
      </c>
      <c r="R19" s="7">
        <f t="shared" si="0"/>
        <v>9.3027230371556593E-2</v>
      </c>
      <c r="S19" s="7">
        <f t="shared" si="0"/>
        <v>0</v>
      </c>
      <c r="T19" s="7">
        <f t="shared" si="0"/>
        <v>0</v>
      </c>
      <c r="U19" s="7">
        <f t="shared" si="0"/>
        <v>-0.39844232045357192</v>
      </c>
      <c r="V19" s="7">
        <f t="shared" si="0"/>
        <v>0.87906671848533968</v>
      </c>
      <c r="W19" s="7">
        <f t="shared" si="0"/>
        <v>4.2194418750158037E-2</v>
      </c>
      <c r="X19" s="7">
        <f t="shared" si="0"/>
        <v>0.56190456887674123</v>
      </c>
      <c r="Y19" s="7">
        <f t="shared" si="0"/>
        <v>0.25490886720072636</v>
      </c>
      <c r="Z19" s="7">
        <f t="shared" si="0"/>
        <v>0</v>
      </c>
      <c r="AA19" s="11">
        <f t="shared" si="0"/>
        <v>0</v>
      </c>
      <c r="AB19" s="7">
        <f t="shared" si="1"/>
        <v>103.477875</v>
      </c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</row>
    <row r="20" spans="1:41" ht="15" customHeight="1" x14ac:dyDescent="0.2">
      <c r="A20" s="3"/>
      <c r="B20" s="3" t="s">
        <v>310</v>
      </c>
      <c r="C20" s="26">
        <v>100</v>
      </c>
      <c r="D20" s="7">
        <v>100</v>
      </c>
      <c r="E20" s="113">
        <v>100</v>
      </c>
      <c r="F20" s="117">
        <v>100</v>
      </c>
      <c r="G20" s="7">
        <v>100</v>
      </c>
      <c r="H20" s="113">
        <v>100</v>
      </c>
      <c r="I20" s="113">
        <v>100</v>
      </c>
      <c r="J20" s="113">
        <v>100</v>
      </c>
      <c r="K20" s="113">
        <v>100</v>
      </c>
      <c r="L20" s="7">
        <v>100</v>
      </c>
      <c r="M20" s="7">
        <v>100</v>
      </c>
      <c r="N20" s="7">
        <v>100</v>
      </c>
      <c r="O20" s="7">
        <v>100</v>
      </c>
      <c r="P20" s="10">
        <f t="shared" si="0"/>
        <v>0</v>
      </c>
      <c r="Q20" s="7">
        <f t="shared" si="0"/>
        <v>0</v>
      </c>
      <c r="R20" s="7">
        <f t="shared" si="0"/>
        <v>0</v>
      </c>
      <c r="S20" s="7">
        <f t="shared" si="0"/>
        <v>0</v>
      </c>
      <c r="T20" s="7">
        <f t="shared" si="0"/>
        <v>0</v>
      </c>
      <c r="U20" s="7">
        <f t="shared" si="0"/>
        <v>0</v>
      </c>
      <c r="V20" s="7">
        <f t="shared" si="0"/>
        <v>0</v>
      </c>
      <c r="W20" s="7">
        <f t="shared" si="0"/>
        <v>0</v>
      </c>
      <c r="X20" s="7">
        <f t="shared" si="0"/>
        <v>0</v>
      </c>
      <c r="Y20" s="7">
        <f t="shared" si="0"/>
        <v>0</v>
      </c>
      <c r="Z20" s="7">
        <f t="shared" si="0"/>
        <v>0</v>
      </c>
      <c r="AA20" s="11">
        <f t="shared" si="0"/>
        <v>0</v>
      </c>
      <c r="AB20" s="7">
        <f t="shared" si="1"/>
        <v>100</v>
      </c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</row>
    <row r="21" spans="1:41" ht="15" customHeight="1" x14ac:dyDescent="0.2">
      <c r="A21" s="3"/>
      <c r="B21" s="3" t="s">
        <v>311</v>
      </c>
      <c r="C21" s="26">
        <v>100.2975</v>
      </c>
      <c r="D21" s="7">
        <v>100.9602</v>
      </c>
      <c r="E21" s="113">
        <v>101.5234</v>
      </c>
      <c r="F21" s="117">
        <v>101.77070000000001</v>
      </c>
      <c r="G21" s="7">
        <v>101.77070000000001</v>
      </c>
      <c r="H21" s="113">
        <v>101.77070000000001</v>
      </c>
      <c r="I21" s="113">
        <v>101.8321</v>
      </c>
      <c r="J21" s="113">
        <v>101.8321</v>
      </c>
      <c r="K21" s="113">
        <v>101.90170000000001</v>
      </c>
      <c r="L21" s="7">
        <v>101.90170000000001</v>
      </c>
      <c r="M21" s="7">
        <v>101.94280000000001</v>
      </c>
      <c r="N21" s="7">
        <v>101.94280000000001</v>
      </c>
      <c r="O21" s="7">
        <v>101.94280000000001</v>
      </c>
      <c r="P21" s="10">
        <f t="shared" si="0"/>
        <v>0.66073431541165129</v>
      </c>
      <c r="Q21" s="7">
        <f t="shared" si="0"/>
        <v>0.55784358588829541</v>
      </c>
      <c r="R21" s="7">
        <f t="shared" si="0"/>
        <v>0.24358916269550651</v>
      </c>
      <c r="S21" s="7">
        <f t="shared" si="0"/>
        <v>0</v>
      </c>
      <c r="T21" s="7">
        <f t="shared" si="0"/>
        <v>0</v>
      </c>
      <c r="U21" s="7">
        <f t="shared" si="0"/>
        <v>6.033170647346623E-2</v>
      </c>
      <c r="V21" s="7">
        <f t="shared" si="0"/>
        <v>0</v>
      </c>
      <c r="W21" s="7">
        <f t="shared" si="0"/>
        <v>6.8347799956996205E-2</v>
      </c>
      <c r="X21" s="7">
        <f t="shared" si="0"/>
        <v>0</v>
      </c>
      <c r="Y21" s="7">
        <f t="shared" si="0"/>
        <v>4.0332987575281011E-2</v>
      </c>
      <c r="Z21" s="7">
        <f t="shared" si="0"/>
        <v>0</v>
      </c>
      <c r="AA21" s="11">
        <f t="shared" si="0"/>
        <v>0</v>
      </c>
      <c r="AB21" s="7">
        <f t="shared" si="1"/>
        <v>101.75764166666666</v>
      </c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</row>
    <row r="22" spans="1:41" ht="15" customHeight="1" x14ac:dyDescent="0.2">
      <c r="A22" s="3"/>
      <c r="B22" s="3" t="s">
        <v>312</v>
      </c>
      <c r="C22" s="26">
        <v>103.8683</v>
      </c>
      <c r="D22" s="7">
        <v>103.999</v>
      </c>
      <c r="E22" s="113">
        <v>104.2079</v>
      </c>
      <c r="F22" s="117">
        <v>104.28959999999999</v>
      </c>
      <c r="G22" s="7">
        <v>104.3241</v>
      </c>
      <c r="H22" s="113">
        <v>105.0825</v>
      </c>
      <c r="I22" s="113">
        <v>105.2863</v>
      </c>
      <c r="J22" s="113">
        <v>105.94540000000001</v>
      </c>
      <c r="K22" s="113">
        <v>106.2085</v>
      </c>
      <c r="L22" s="7">
        <v>107.14490000000001</v>
      </c>
      <c r="M22" s="7">
        <v>107.32640000000001</v>
      </c>
      <c r="N22" s="7">
        <v>107.578</v>
      </c>
      <c r="O22" s="7">
        <v>107.6536</v>
      </c>
      <c r="P22" s="10">
        <f t="shared" si="0"/>
        <v>0.12583242432964653</v>
      </c>
      <c r="Q22" s="7">
        <f t="shared" si="0"/>
        <v>0.20086731603188479</v>
      </c>
      <c r="R22" s="7">
        <f t="shared" si="0"/>
        <v>7.840096576171085E-2</v>
      </c>
      <c r="S22" s="7">
        <f t="shared" si="0"/>
        <v>3.3080959175227839E-2</v>
      </c>
      <c r="T22" s="7">
        <f t="shared" si="0"/>
        <v>0.72696529373365748</v>
      </c>
      <c r="U22" s="7">
        <f t="shared" si="0"/>
        <v>0.19394285442390607</v>
      </c>
      <c r="V22" s="7">
        <f t="shared" si="0"/>
        <v>0.62600737227921333</v>
      </c>
      <c r="W22" s="7">
        <f t="shared" si="0"/>
        <v>0.24833546336131096</v>
      </c>
      <c r="X22" s="7">
        <f t="shared" si="0"/>
        <v>0.88166201386895227</v>
      </c>
      <c r="Y22" s="7">
        <f t="shared" si="0"/>
        <v>0.16939677016824858</v>
      </c>
      <c r="Z22" s="7">
        <f t="shared" si="0"/>
        <v>0.23442508087478595</v>
      </c>
      <c r="AA22" s="11">
        <f t="shared" si="0"/>
        <v>7.0274591459215024E-2</v>
      </c>
      <c r="AB22" s="7">
        <f t="shared" si="1"/>
        <v>105.75385</v>
      </c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</row>
    <row r="23" spans="1:41" s="48" customFormat="1" x14ac:dyDescent="0.2">
      <c r="A23" s="56" t="s">
        <v>36</v>
      </c>
      <c r="B23" s="56" t="s">
        <v>37</v>
      </c>
      <c r="C23" s="26">
        <v>101.1742</v>
      </c>
      <c r="D23" s="20">
        <v>101.8533</v>
      </c>
      <c r="E23" s="112">
        <v>102.0945</v>
      </c>
      <c r="F23" s="116">
        <v>102.2966</v>
      </c>
      <c r="G23" s="20">
        <v>102.23990000000001</v>
      </c>
      <c r="H23" s="112">
        <v>102.6397</v>
      </c>
      <c r="I23" s="112">
        <v>102.6915</v>
      </c>
      <c r="J23" s="112">
        <v>103.0848</v>
      </c>
      <c r="K23" s="112">
        <v>103.0759</v>
      </c>
      <c r="L23" s="20">
        <v>103.0889</v>
      </c>
      <c r="M23" s="20">
        <v>103.1259</v>
      </c>
      <c r="N23" s="20">
        <v>103.23779999999999</v>
      </c>
      <c r="O23" s="20">
        <v>103.2475</v>
      </c>
      <c r="P23" s="21">
        <f t="shared" si="0"/>
        <v>0.67121855176517864</v>
      </c>
      <c r="Q23" s="20">
        <f t="shared" si="0"/>
        <v>0.23681117843014618</v>
      </c>
      <c r="R23" s="20">
        <f t="shared" si="0"/>
        <v>0.19795385647610941</v>
      </c>
      <c r="S23" s="20">
        <f t="shared" si="0"/>
        <v>-5.5427062091987611E-2</v>
      </c>
      <c r="T23" s="20">
        <f t="shared" si="0"/>
        <v>0.39104107104955993</v>
      </c>
      <c r="U23" s="20">
        <f t="shared" si="0"/>
        <v>5.0467801445249809E-2</v>
      </c>
      <c r="V23" s="20">
        <f t="shared" si="0"/>
        <v>0.38299177633981041</v>
      </c>
      <c r="W23" s="20">
        <f t="shared" si="0"/>
        <v>-8.6336685912928209E-3</v>
      </c>
      <c r="X23" s="20">
        <f t="shared" si="0"/>
        <v>1.2612065477954612E-2</v>
      </c>
      <c r="Y23" s="20">
        <f t="shared" si="0"/>
        <v>3.5891352027236825E-2</v>
      </c>
      <c r="Z23" s="20">
        <f t="shared" si="0"/>
        <v>0.10850814392891742</v>
      </c>
      <c r="AA23" s="19">
        <f t="shared" si="0"/>
        <v>9.3957833274337186E-3</v>
      </c>
      <c r="AB23" s="20">
        <f t="shared" si="1"/>
        <v>102.72302499999996</v>
      </c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</row>
    <row r="24" spans="1:41" ht="15" customHeight="1" x14ac:dyDescent="0.2">
      <c r="A24" s="3" t="s">
        <v>38</v>
      </c>
      <c r="B24" s="3" t="s">
        <v>39</v>
      </c>
      <c r="C24" s="26">
        <v>100.8682</v>
      </c>
      <c r="D24" s="7">
        <v>100.8621</v>
      </c>
      <c r="E24" s="113">
        <v>100.6678</v>
      </c>
      <c r="F24" s="117">
        <v>100.70310000000001</v>
      </c>
      <c r="G24" s="7">
        <v>100.66630000000001</v>
      </c>
      <c r="H24" s="113">
        <v>100.6778</v>
      </c>
      <c r="I24" s="113">
        <v>100.5851</v>
      </c>
      <c r="J24" s="113">
        <v>100.7124</v>
      </c>
      <c r="K24" s="113">
        <v>100.6225</v>
      </c>
      <c r="L24" s="7">
        <v>100.6225</v>
      </c>
      <c r="M24" s="7">
        <v>100.6396</v>
      </c>
      <c r="N24" s="7">
        <v>100.8809</v>
      </c>
      <c r="O24" s="7">
        <v>101.01779999999999</v>
      </c>
      <c r="P24" s="10">
        <f t="shared" si="0"/>
        <v>-6.0474956428324756E-3</v>
      </c>
      <c r="Q24" s="7">
        <f t="shared" si="0"/>
        <v>-0.19263925696569709</v>
      </c>
      <c r="R24" s="7">
        <f t="shared" si="0"/>
        <v>3.5065830384697537E-2</v>
      </c>
      <c r="S24" s="7">
        <f t="shared" si="0"/>
        <v>-3.6543065705027453E-2</v>
      </c>
      <c r="T24" s="7">
        <f t="shared" si="0"/>
        <v>1.1423882669769393E-2</v>
      </c>
      <c r="U24" s="7">
        <f t="shared" si="0"/>
        <v>-9.2075909485514945E-2</v>
      </c>
      <c r="V24" s="7">
        <f t="shared" si="0"/>
        <v>0.12655950036337915</v>
      </c>
      <c r="W24" s="7">
        <f t="shared" si="0"/>
        <v>-8.9264082675023226E-2</v>
      </c>
      <c r="X24" s="7">
        <f t="shared" si="0"/>
        <v>0</v>
      </c>
      <c r="Y24" s="7">
        <f t="shared" si="0"/>
        <v>1.6994211036298269E-2</v>
      </c>
      <c r="Z24" s="7">
        <f t="shared" si="0"/>
        <v>0.23976645376173533</v>
      </c>
      <c r="AA24" s="11">
        <f t="shared" si="0"/>
        <v>0.13570457836914337</v>
      </c>
      <c r="AB24" s="7">
        <f t="shared" si="1"/>
        <v>100.72149166666668</v>
      </c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</row>
    <row r="25" spans="1:41" ht="15" customHeight="1" x14ac:dyDescent="0.2">
      <c r="A25" s="3" t="s">
        <v>40</v>
      </c>
      <c r="B25" s="3" t="s">
        <v>313</v>
      </c>
      <c r="C25" s="26">
        <v>102.4173</v>
      </c>
      <c r="D25" s="7">
        <v>102.38890000000001</v>
      </c>
      <c r="E25" s="113">
        <v>102.51479999999999</v>
      </c>
      <c r="F25" s="117">
        <v>102.92449999999999</v>
      </c>
      <c r="G25" s="7">
        <v>102.9045</v>
      </c>
      <c r="H25" s="113">
        <v>102.85039999999999</v>
      </c>
      <c r="I25" s="113">
        <v>103.0254</v>
      </c>
      <c r="J25" s="113">
        <v>103.107</v>
      </c>
      <c r="K25" s="113">
        <v>102.9678</v>
      </c>
      <c r="L25" s="7">
        <v>103.0941</v>
      </c>
      <c r="M25" s="7">
        <v>103.15949999999999</v>
      </c>
      <c r="N25" s="7">
        <v>102.95910000000001</v>
      </c>
      <c r="O25" s="7">
        <v>102.8878</v>
      </c>
      <c r="P25" s="10">
        <f t="shared" si="0"/>
        <v>-2.7729690198814706E-2</v>
      </c>
      <c r="Q25" s="7">
        <f t="shared" si="0"/>
        <v>0.12296254769802901</v>
      </c>
      <c r="R25" s="7">
        <f t="shared" si="0"/>
        <v>0.39964961156828172</v>
      </c>
      <c r="S25" s="7">
        <f t="shared" si="0"/>
        <v>-1.9431719367105037E-2</v>
      </c>
      <c r="T25" s="7">
        <f t="shared" si="0"/>
        <v>-5.257301672910842E-2</v>
      </c>
      <c r="U25" s="7">
        <f t="shared" si="0"/>
        <v>0.17015004316950774</v>
      </c>
      <c r="V25" s="7">
        <f t="shared" si="0"/>
        <v>7.9203769167598054E-2</v>
      </c>
      <c r="W25" s="7">
        <f t="shared" si="0"/>
        <v>-0.13500538275772006</v>
      </c>
      <c r="X25" s="7">
        <f t="shared" si="0"/>
        <v>0.122659705267084</v>
      </c>
      <c r="Y25" s="7">
        <f t="shared" si="0"/>
        <v>6.3437189907081776E-2</v>
      </c>
      <c r="Z25" s="7">
        <f t="shared" si="0"/>
        <v>-0.19426228316343885</v>
      </c>
      <c r="AA25" s="11">
        <f t="shared" si="0"/>
        <v>-6.9250799589359188E-2</v>
      </c>
      <c r="AB25" s="7">
        <f t="shared" si="1"/>
        <v>102.89865000000002</v>
      </c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</row>
    <row r="26" spans="1:41" ht="15" customHeight="1" x14ac:dyDescent="0.2">
      <c r="A26" s="3" t="s">
        <v>41</v>
      </c>
      <c r="B26" s="3" t="s">
        <v>314</v>
      </c>
      <c r="C26" s="26">
        <v>99.252170000000007</v>
      </c>
      <c r="D26" s="7">
        <v>98.576980000000006</v>
      </c>
      <c r="E26" s="113">
        <v>100.1936</v>
      </c>
      <c r="F26" s="117">
        <v>101.02249999999999</v>
      </c>
      <c r="G26" s="7">
        <v>100.58580000000001</v>
      </c>
      <c r="H26" s="113">
        <v>100.58580000000001</v>
      </c>
      <c r="I26" s="113">
        <v>100.58580000000001</v>
      </c>
      <c r="J26" s="113">
        <v>99.913150000000002</v>
      </c>
      <c r="K26" s="113">
        <v>99.913150000000002</v>
      </c>
      <c r="L26" s="7">
        <v>99.913150000000002</v>
      </c>
      <c r="M26" s="7">
        <v>100.0395</v>
      </c>
      <c r="N26" s="7">
        <v>100.0395</v>
      </c>
      <c r="O26" s="7">
        <v>100.0395</v>
      </c>
      <c r="P26" s="10">
        <f t="shared" si="0"/>
        <v>-0.68027731786619938</v>
      </c>
      <c r="Q26" s="7">
        <f t="shared" si="0"/>
        <v>1.6399569148902688</v>
      </c>
      <c r="R26" s="7">
        <f t="shared" si="0"/>
        <v>0.82729835039362809</v>
      </c>
      <c r="S26" s="7">
        <f t="shared" si="0"/>
        <v>-0.43227993763764277</v>
      </c>
      <c r="T26" s="7">
        <f t="shared" si="0"/>
        <v>0</v>
      </c>
      <c r="U26" s="7">
        <f t="shared" si="0"/>
        <v>0</v>
      </c>
      <c r="V26" s="7">
        <f t="shared" si="0"/>
        <v>-0.66873256463636455</v>
      </c>
      <c r="W26" s="7">
        <f t="shared" si="0"/>
        <v>0</v>
      </c>
      <c r="X26" s="7">
        <f t="shared" si="0"/>
        <v>0</v>
      </c>
      <c r="Y26" s="7">
        <f t="shared" si="0"/>
        <v>0.12645983036267217</v>
      </c>
      <c r="Z26" s="7">
        <f t="shared" si="0"/>
        <v>0</v>
      </c>
      <c r="AA26" s="11">
        <f t="shared" si="0"/>
        <v>0</v>
      </c>
      <c r="AB26" s="7">
        <f t="shared" si="1"/>
        <v>100.11736916666666</v>
      </c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</row>
    <row r="27" spans="1:41" ht="15" customHeight="1" x14ac:dyDescent="0.2">
      <c r="A27" s="3" t="s">
        <v>42</v>
      </c>
      <c r="B27" s="3" t="s">
        <v>315</v>
      </c>
      <c r="C27" s="26">
        <v>102.11839999999999</v>
      </c>
      <c r="D27" s="7">
        <v>101.9615</v>
      </c>
      <c r="E27" s="113">
        <v>102.5022</v>
      </c>
      <c r="F27" s="117">
        <v>102.5909</v>
      </c>
      <c r="G27" s="7">
        <v>102.5909</v>
      </c>
      <c r="H27" s="113">
        <v>102.69629999999999</v>
      </c>
      <c r="I27" s="113">
        <v>102.8618</v>
      </c>
      <c r="J27" s="113">
        <v>102.7953</v>
      </c>
      <c r="K27" s="113">
        <v>102.81489999999999</v>
      </c>
      <c r="L27" s="7">
        <v>102.8484</v>
      </c>
      <c r="M27" s="7">
        <v>102.8484</v>
      </c>
      <c r="N27" s="7">
        <v>102.96429999999999</v>
      </c>
      <c r="O27" s="7">
        <v>103.02419999999999</v>
      </c>
      <c r="P27" s="10">
        <f t="shared" si="0"/>
        <v>-0.15364518049635831</v>
      </c>
      <c r="Q27" s="7">
        <f t="shared" si="0"/>
        <v>0.53029820079147627</v>
      </c>
      <c r="R27" s="7">
        <f t="shared" si="0"/>
        <v>8.6534728035108407E-2</v>
      </c>
      <c r="S27" s="7">
        <f t="shared" si="0"/>
        <v>0</v>
      </c>
      <c r="T27" s="7">
        <f t="shared" si="0"/>
        <v>0.10273815708799594</v>
      </c>
      <c r="U27" s="7">
        <f t="shared" si="0"/>
        <v>0.16115478357059471</v>
      </c>
      <c r="V27" s="7">
        <f t="shared" si="0"/>
        <v>-6.4649850576214765E-2</v>
      </c>
      <c r="W27" s="7">
        <f t="shared" si="0"/>
        <v>1.9067019601087747E-2</v>
      </c>
      <c r="X27" s="7">
        <f t="shared" si="0"/>
        <v>3.2582826030082834E-2</v>
      </c>
      <c r="Y27" s="7">
        <f t="shared" si="0"/>
        <v>0</v>
      </c>
      <c r="Z27" s="7">
        <f t="shared" si="0"/>
        <v>0.11269013421696043</v>
      </c>
      <c r="AA27" s="11">
        <f t="shared" si="0"/>
        <v>5.8175503548316215E-2</v>
      </c>
      <c r="AB27" s="7">
        <f t="shared" si="1"/>
        <v>102.70825833333335</v>
      </c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</row>
    <row r="28" spans="1:41" ht="15" customHeight="1" x14ac:dyDescent="0.2">
      <c r="A28" s="3" t="s">
        <v>44</v>
      </c>
      <c r="B28" s="3" t="s">
        <v>316</v>
      </c>
      <c r="C28" s="26">
        <v>101.65519999999999</v>
      </c>
      <c r="D28" s="7">
        <v>103.3023</v>
      </c>
      <c r="E28" s="113">
        <v>103.3647</v>
      </c>
      <c r="F28" s="117">
        <v>103.1802</v>
      </c>
      <c r="G28" s="7">
        <v>103.1883</v>
      </c>
      <c r="H28" s="113">
        <v>103.78530000000001</v>
      </c>
      <c r="I28" s="113">
        <v>103.78530000000001</v>
      </c>
      <c r="J28" s="113">
        <v>104.0274</v>
      </c>
      <c r="K28" s="113">
        <v>104.48269999999999</v>
      </c>
      <c r="L28" s="7">
        <v>104.09650000000001</v>
      </c>
      <c r="M28" s="7">
        <v>104.15860000000001</v>
      </c>
      <c r="N28" s="7">
        <v>104.4744</v>
      </c>
      <c r="O28" s="7">
        <v>104.6178</v>
      </c>
      <c r="P28" s="10">
        <f t="shared" si="0"/>
        <v>1.6202811071150409</v>
      </c>
      <c r="Q28" s="7">
        <f t="shared" si="0"/>
        <v>6.0405237831100252E-2</v>
      </c>
      <c r="R28" s="7">
        <f t="shared" si="0"/>
        <v>-0.17849420546859798</v>
      </c>
      <c r="S28" s="7">
        <f t="shared" ref="S28:AA31" si="2">(G28-F28)/F28*100</f>
        <v>7.8503433798334243E-3</v>
      </c>
      <c r="T28" s="7">
        <f t="shared" si="2"/>
        <v>0.57855396396685332</v>
      </c>
      <c r="U28" s="7">
        <f t="shared" si="2"/>
        <v>0</v>
      </c>
      <c r="V28" s="7">
        <f t="shared" si="2"/>
        <v>0.23327002957065551</v>
      </c>
      <c r="W28" s="7">
        <f t="shared" si="2"/>
        <v>0.43767315149661923</v>
      </c>
      <c r="X28" s="7">
        <f t="shared" si="2"/>
        <v>-0.36963057041978065</v>
      </c>
      <c r="Y28" s="7">
        <f t="shared" si="2"/>
        <v>5.9656184405816645E-2</v>
      </c>
      <c r="Z28" s="7">
        <f t="shared" si="2"/>
        <v>0.30319147914814121</v>
      </c>
      <c r="AA28" s="11">
        <f t="shared" si="2"/>
        <v>0.13725850543290963</v>
      </c>
      <c r="AB28" s="7">
        <f t="shared" si="1"/>
        <v>103.87195833333334</v>
      </c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</row>
    <row r="29" spans="1:41" ht="15" customHeight="1" x14ac:dyDescent="0.2">
      <c r="A29" s="3" t="s">
        <v>46</v>
      </c>
      <c r="B29" s="3" t="s">
        <v>71</v>
      </c>
      <c r="C29" s="26">
        <v>100.7591</v>
      </c>
      <c r="D29" s="7">
        <v>102.27549999999999</v>
      </c>
      <c r="E29" s="113">
        <v>102.27549999999999</v>
      </c>
      <c r="F29" s="117">
        <v>102.27549999999999</v>
      </c>
      <c r="G29" s="7">
        <v>102.27549999999999</v>
      </c>
      <c r="H29" s="113">
        <v>103.1138</v>
      </c>
      <c r="I29" s="113">
        <v>103.1138</v>
      </c>
      <c r="J29" s="113">
        <v>104.0818</v>
      </c>
      <c r="K29" s="113">
        <v>104.0941</v>
      </c>
      <c r="L29" s="7">
        <v>104.0941</v>
      </c>
      <c r="M29" s="7">
        <v>104.0941</v>
      </c>
      <c r="N29" s="7">
        <v>104.3831</v>
      </c>
      <c r="O29" s="7">
        <v>104.4054</v>
      </c>
      <c r="P29" s="10">
        <f t="shared" ref="P29:R31" si="3">(D29-C29)/C29*100</f>
        <v>1.5049757292393344</v>
      </c>
      <c r="Q29" s="7">
        <f t="shared" si="3"/>
        <v>0</v>
      </c>
      <c r="R29" s="7">
        <f t="shared" si="3"/>
        <v>0</v>
      </c>
      <c r="S29" s="7">
        <f t="shared" si="2"/>
        <v>0</v>
      </c>
      <c r="T29" s="7">
        <f t="shared" si="2"/>
        <v>0.81964888951899895</v>
      </c>
      <c r="U29" s="7">
        <f t="shared" si="2"/>
        <v>0</v>
      </c>
      <c r="V29" s="7">
        <f t="shared" si="2"/>
        <v>0.9387686226285944</v>
      </c>
      <c r="W29" s="7">
        <f t="shared" si="2"/>
        <v>1.181762805792771E-2</v>
      </c>
      <c r="X29" s="7">
        <f t="shared" si="2"/>
        <v>0</v>
      </c>
      <c r="Y29" s="7">
        <f t="shared" si="2"/>
        <v>0</v>
      </c>
      <c r="Z29" s="7">
        <f t="shared" si="2"/>
        <v>0.27763341053911939</v>
      </c>
      <c r="AA29" s="11">
        <f t="shared" si="2"/>
        <v>2.1363611542482758E-2</v>
      </c>
      <c r="AB29" s="7">
        <f t="shared" si="1"/>
        <v>103.37351666666667</v>
      </c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</row>
    <row r="30" spans="1:41" s="48" customFormat="1" x14ac:dyDescent="0.2">
      <c r="A30" s="56" t="s">
        <v>47</v>
      </c>
      <c r="B30" s="56" t="s">
        <v>48</v>
      </c>
      <c r="C30" s="26">
        <v>102.86069999999999</v>
      </c>
      <c r="D30" s="20">
        <v>105.5201</v>
      </c>
      <c r="E30" s="112">
        <v>107.098</v>
      </c>
      <c r="F30" s="116">
        <v>106.1814</v>
      </c>
      <c r="G30" s="20">
        <v>104.1212</v>
      </c>
      <c r="H30" s="112">
        <v>103.54430000000001</v>
      </c>
      <c r="I30" s="112">
        <v>100.0266</v>
      </c>
      <c r="J30" s="112">
        <v>100.1443</v>
      </c>
      <c r="K30" s="112">
        <v>98.240650000000002</v>
      </c>
      <c r="L30" s="20">
        <v>98.007930000000002</v>
      </c>
      <c r="M30" s="20">
        <v>99.08784</v>
      </c>
      <c r="N30" s="20">
        <v>100.8747</v>
      </c>
      <c r="O30" s="20">
        <v>101.7786</v>
      </c>
      <c r="P30" s="21">
        <f t="shared" si="3"/>
        <v>2.5854383647010035</v>
      </c>
      <c r="Q30" s="20">
        <f t="shared" si="3"/>
        <v>1.4953549134240771</v>
      </c>
      <c r="R30" s="20">
        <f t="shared" si="3"/>
        <v>-0.85585164989075668</v>
      </c>
      <c r="S30" s="20">
        <f t="shared" si="2"/>
        <v>-1.9402644907676811</v>
      </c>
      <c r="T30" s="20">
        <f t="shared" si="2"/>
        <v>-0.55406583865725223</v>
      </c>
      <c r="U30" s="20">
        <f t="shared" si="2"/>
        <v>-3.3972898556463313</v>
      </c>
      <c r="V30" s="20">
        <f t="shared" si="2"/>
        <v>0.11766870012576579</v>
      </c>
      <c r="W30" s="20">
        <f t="shared" si="2"/>
        <v>-1.9009069912116805</v>
      </c>
      <c r="X30" s="20">
        <f t="shared" si="2"/>
        <v>-0.23688768345893527</v>
      </c>
      <c r="Y30" s="20">
        <f t="shared" si="2"/>
        <v>1.1018598188942448</v>
      </c>
      <c r="Z30" s="20">
        <f t="shared" si="2"/>
        <v>1.8033090639578018</v>
      </c>
      <c r="AA30" s="19">
        <f t="shared" si="2"/>
        <v>0.89606214442272736</v>
      </c>
      <c r="AB30" s="20">
        <f>(AB7/AB10)*100</f>
        <v>102.00567847211343</v>
      </c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</row>
    <row r="31" spans="1:41" s="48" customFormat="1" x14ac:dyDescent="0.2">
      <c r="A31" s="56" t="s">
        <v>317</v>
      </c>
      <c r="B31" s="48" t="s">
        <v>73</v>
      </c>
      <c r="C31" s="26">
        <v>101.9892</v>
      </c>
      <c r="D31" s="20">
        <v>104.36879999999999</v>
      </c>
      <c r="E31" s="112">
        <v>105.0291</v>
      </c>
      <c r="F31" s="116">
        <v>104.2188</v>
      </c>
      <c r="G31" s="20">
        <v>102.9592</v>
      </c>
      <c r="H31" s="112">
        <v>103.0883</v>
      </c>
      <c r="I31" s="112">
        <v>100.48909999999999</v>
      </c>
      <c r="J31" s="112">
        <v>101.4757</v>
      </c>
      <c r="K31" s="112">
        <v>100.11920000000001</v>
      </c>
      <c r="L31" s="20">
        <v>98.995130000000003</v>
      </c>
      <c r="M31" s="20">
        <v>99.722139999999996</v>
      </c>
      <c r="N31" s="20">
        <v>101.5577</v>
      </c>
      <c r="O31" s="20">
        <v>102.07170000000001</v>
      </c>
      <c r="P31" s="21">
        <f t="shared" si="3"/>
        <v>2.3331882199291654</v>
      </c>
      <c r="Q31" s="20">
        <f t="shared" si="3"/>
        <v>0.63266033527261656</v>
      </c>
      <c r="R31" s="20">
        <f t="shared" si="3"/>
        <v>-0.77150046986977705</v>
      </c>
      <c r="S31" s="20">
        <f t="shared" si="2"/>
        <v>-1.2086111143095162</v>
      </c>
      <c r="T31" s="20">
        <f t="shared" si="2"/>
        <v>0.1253894746657008</v>
      </c>
      <c r="U31" s="20">
        <f t="shared" si="2"/>
        <v>-2.5213336528005703</v>
      </c>
      <c r="V31" s="20">
        <f t="shared" si="2"/>
        <v>0.98179802585555054</v>
      </c>
      <c r="W31" s="20">
        <f t="shared" si="2"/>
        <v>-1.3367732373366203</v>
      </c>
      <c r="X31" s="20">
        <f t="shared" si="2"/>
        <v>-1.122731703809063</v>
      </c>
      <c r="Y31" s="20">
        <f t="shared" si="2"/>
        <v>0.73438966139040651</v>
      </c>
      <c r="Z31" s="20">
        <f t="shared" si="2"/>
        <v>1.84067449816059</v>
      </c>
      <c r="AA31" s="19">
        <f t="shared" si="2"/>
        <v>0.50611622752387064</v>
      </c>
      <c r="AB31" s="20">
        <f>(AB7/AB23)*100</f>
        <v>102.00104439421773</v>
      </c>
      <c r="AC31" s="118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O31" s="20"/>
    </row>
    <row r="32" spans="1:41" s="48" customFormat="1" ht="20.25" customHeight="1" x14ac:dyDescent="0.2">
      <c r="B32" s="22" t="s">
        <v>52</v>
      </c>
      <c r="C32" s="39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13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134"/>
      <c r="AB32" s="23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</row>
    <row r="33" spans="1:39" s="48" customFormat="1" x14ac:dyDescent="0.2">
      <c r="A33" s="56" t="s">
        <v>14</v>
      </c>
      <c r="B33" s="56" t="s">
        <v>15</v>
      </c>
      <c r="C33" s="26">
        <v>98.129900000000006</v>
      </c>
      <c r="D33" s="119">
        <v>95.656729999999996</v>
      </c>
      <c r="E33" s="119">
        <v>92.543899999999994</v>
      </c>
      <c r="F33" s="120">
        <v>96.447040000000001</v>
      </c>
      <c r="G33" s="119">
        <v>97.347899999999996</v>
      </c>
      <c r="H33" s="112">
        <v>101.15730000000001</v>
      </c>
      <c r="I33" s="112">
        <v>105.42</v>
      </c>
      <c r="J33" s="112">
        <v>107.7672</v>
      </c>
      <c r="K33" s="112">
        <v>109.9999</v>
      </c>
      <c r="L33" s="119">
        <v>108.9649</v>
      </c>
      <c r="M33" s="119">
        <v>105.5783</v>
      </c>
      <c r="N33" s="119">
        <v>103.43040000000001</v>
      </c>
      <c r="O33" s="119">
        <v>102.2521</v>
      </c>
      <c r="P33" s="21">
        <f t="shared" ref="P33:AA54" si="4">(D33-C33)/C33*100</f>
        <v>-2.5203021708979731</v>
      </c>
      <c r="Q33" s="20">
        <f t="shared" si="4"/>
        <v>-3.2541672708234985</v>
      </c>
      <c r="R33" s="20">
        <f t="shared" si="4"/>
        <v>4.2176091563031255</v>
      </c>
      <c r="S33" s="20">
        <f t="shared" si="4"/>
        <v>0.93404629110441806</v>
      </c>
      <c r="T33" s="20">
        <f t="shared" si="4"/>
        <v>3.9131814861953989</v>
      </c>
      <c r="U33" s="20">
        <f t="shared" si="4"/>
        <v>4.2139321630767084</v>
      </c>
      <c r="V33" s="20">
        <f t="shared" si="4"/>
        <v>2.2265224815025619</v>
      </c>
      <c r="W33" s="20">
        <f t="shared" si="4"/>
        <v>2.0717806531115164</v>
      </c>
      <c r="X33" s="20">
        <f t="shared" si="4"/>
        <v>-0.94090994628176627</v>
      </c>
      <c r="Y33" s="20">
        <f t="shared" si="4"/>
        <v>-3.1079733014943356</v>
      </c>
      <c r="Z33" s="20">
        <f t="shared" si="4"/>
        <v>-2.034414268841223</v>
      </c>
      <c r="AA33" s="19">
        <f t="shared" si="4"/>
        <v>-1.139220190582273</v>
      </c>
      <c r="AB33" s="20">
        <f t="shared" ref="AB33:AB56" si="5">AVERAGE(D33:O33)</f>
        <v>102.21380583333332</v>
      </c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</row>
    <row r="34" spans="1:39" x14ac:dyDescent="0.2">
      <c r="A34" s="3" t="s">
        <v>318</v>
      </c>
      <c r="B34" s="3" t="s">
        <v>50</v>
      </c>
      <c r="C34" s="14">
        <v>98.009900000000002</v>
      </c>
      <c r="D34" s="7">
        <v>95.374930000000006</v>
      </c>
      <c r="E34" s="7">
        <v>92.107770000000002</v>
      </c>
      <c r="F34" s="117">
        <v>95.911550000000005</v>
      </c>
      <c r="G34" s="7">
        <v>96.849500000000006</v>
      </c>
      <c r="H34" s="113">
        <v>100.8995</v>
      </c>
      <c r="I34" s="113">
        <v>105.4325</v>
      </c>
      <c r="J34" s="113">
        <v>107.8176</v>
      </c>
      <c r="K34" s="113">
        <v>110.3293</v>
      </c>
      <c r="L34" s="7">
        <v>109.161</v>
      </c>
      <c r="M34" s="7">
        <v>105.6361</v>
      </c>
      <c r="N34" s="7">
        <v>103.3621</v>
      </c>
      <c r="O34" s="7">
        <v>102.12260000000001</v>
      </c>
      <c r="P34" s="10">
        <f t="shared" si="4"/>
        <v>-2.6884733072883407</v>
      </c>
      <c r="Q34" s="7">
        <f t="shared" si="4"/>
        <v>-3.4255962232423172</v>
      </c>
      <c r="R34" s="7">
        <f t="shared" si="4"/>
        <v>4.1297058869192069</v>
      </c>
      <c r="S34" s="7">
        <f t="shared" si="4"/>
        <v>0.9779322719735013</v>
      </c>
      <c r="T34" s="7">
        <f t="shared" si="4"/>
        <v>4.1817459047284666</v>
      </c>
      <c r="U34" s="7">
        <f t="shared" si="4"/>
        <v>4.492589160501292</v>
      </c>
      <c r="V34" s="7">
        <f t="shared" si="4"/>
        <v>2.2622056766177354</v>
      </c>
      <c r="W34" s="7">
        <f t="shared" si="4"/>
        <v>2.3295825542397575</v>
      </c>
      <c r="X34" s="7">
        <f t="shared" si="4"/>
        <v>-1.0589208850232912</v>
      </c>
      <c r="Y34" s="7">
        <f t="shared" si="4"/>
        <v>-3.2290836470900799</v>
      </c>
      <c r="Z34" s="7">
        <f t="shared" si="4"/>
        <v>-2.1526731865337712</v>
      </c>
      <c r="AA34" s="11">
        <f t="shared" si="4"/>
        <v>-1.1991822921554345</v>
      </c>
      <c r="AB34" s="7">
        <f t="shared" si="5"/>
        <v>102.08370416666666</v>
      </c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</row>
    <row r="35" spans="1:39" x14ac:dyDescent="0.2">
      <c r="A35" s="3" t="s">
        <v>16</v>
      </c>
      <c r="B35" s="3" t="s">
        <v>51</v>
      </c>
      <c r="C35" s="14">
        <v>100.029</v>
      </c>
      <c r="D35" s="7">
        <v>100.3222</v>
      </c>
      <c r="E35" s="7">
        <v>99.872969999999995</v>
      </c>
      <c r="F35" s="117">
        <v>105.7282</v>
      </c>
      <c r="G35" s="7">
        <v>105.9919</v>
      </c>
      <c r="H35" s="113">
        <v>105.61579999999999</v>
      </c>
      <c r="I35" s="113">
        <v>105.26990000000001</v>
      </c>
      <c r="J35" s="113">
        <v>107.026</v>
      </c>
      <c r="K35" s="113">
        <v>104.33620000000001</v>
      </c>
      <c r="L35" s="7">
        <v>105.49509999999999</v>
      </c>
      <c r="M35" s="7">
        <v>104.5472</v>
      </c>
      <c r="N35" s="7">
        <v>104.49250000000001</v>
      </c>
      <c r="O35" s="7">
        <v>104.3788</v>
      </c>
      <c r="P35" s="10">
        <f t="shared" si="4"/>
        <v>0.29311499665097002</v>
      </c>
      <c r="Q35" s="7">
        <f t="shared" si="4"/>
        <v>-0.44778722954640149</v>
      </c>
      <c r="R35" s="7">
        <f t="shared" si="4"/>
        <v>5.8626773590492061</v>
      </c>
      <c r="S35" s="7">
        <f t="shared" si="4"/>
        <v>0.24941311778692915</v>
      </c>
      <c r="T35" s="7">
        <f t="shared" si="4"/>
        <v>-0.35483843576726909</v>
      </c>
      <c r="U35" s="7">
        <f t="shared" si="4"/>
        <v>-0.32750781606538615</v>
      </c>
      <c r="V35" s="7">
        <f t="shared" si="4"/>
        <v>1.6681881525488191</v>
      </c>
      <c r="W35" s="7">
        <f t="shared" si="4"/>
        <v>-2.5132210864649629</v>
      </c>
      <c r="X35" s="7">
        <f t="shared" si="4"/>
        <v>1.1107362545310144</v>
      </c>
      <c r="Y35" s="7">
        <f t="shared" si="4"/>
        <v>-0.89852514476974754</v>
      </c>
      <c r="Z35" s="7">
        <f t="shared" si="4"/>
        <v>-5.232086559945829E-2</v>
      </c>
      <c r="AA35" s="11">
        <f t="shared" si="4"/>
        <v>-0.10881163719885022</v>
      </c>
      <c r="AB35" s="7">
        <f t="shared" si="5"/>
        <v>104.42306416666666</v>
      </c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</row>
    <row r="36" spans="1:39" x14ac:dyDescent="0.2">
      <c r="A36" s="3" t="s">
        <v>18</v>
      </c>
      <c r="B36" s="1" t="s">
        <v>74</v>
      </c>
      <c r="C36" s="14">
        <v>103.99169999999999</v>
      </c>
      <c r="D36" s="7">
        <v>104.6716</v>
      </c>
      <c r="E36" s="7">
        <v>103.997</v>
      </c>
      <c r="F36" s="117">
        <v>103.997</v>
      </c>
      <c r="G36" s="7">
        <v>104.2454</v>
      </c>
      <c r="H36" s="113">
        <v>105.00830000000001</v>
      </c>
      <c r="I36" s="113">
        <v>103.69329999999999</v>
      </c>
      <c r="J36" s="113">
        <v>104.0192</v>
      </c>
      <c r="K36" s="113">
        <v>104.3023</v>
      </c>
      <c r="L36" s="7">
        <v>107.8192</v>
      </c>
      <c r="M36" s="7">
        <v>105.43940000000001</v>
      </c>
      <c r="N36" s="7">
        <v>107.19370000000001</v>
      </c>
      <c r="O36" s="7">
        <v>106.7978</v>
      </c>
      <c r="P36" s="10">
        <f t="shared" si="4"/>
        <v>0.65380217844309074</v>
      </c>
      <c r="Q36" s="7">
        <f t="shared" si="4"/>
        <v>-0.64449191566766739</v>
      </c>
      <c r="R36" s="7">
        <f t="shared" si="4"/>
        <v>0</v>
      </c>
      <c r="S36" s="7">
        <f t="shared" si="4"/>
        <v>0.23885304383780659</v>
      </c>
      <c r="T36" s="7">
        <f t="shared" si="4"/>
        <v>0.73183085296809436</v>
      </c>
      <c r="U36" s="7">
        <f t="shared" si="4"/>
        <v>-1.252281962473454</v>
      </c>
      <c r="V36" s="7">
        <f t="shared" si="4"/>
        <v>0.3142922445326789</v>
      </c>
      <c r="W36" s="7">
        <f t="shared" si="4"/>
        <v>0.2721612932997029</v>
      </c>
      <c r="X36" s="7">
        <f t="shared" si="4"/>
        <v>3.3718336029023259</v>
      </c>
      <c r="Y36" s="7">
        <f t="shared" si="4"/>
        <v>-2.2072135575110825</v>
      </c>
      <c r="Z36" s="7">
        <f t="shared" si="4"/>
        <v>1.66379930083062</v>
      </c>
      <c r="AA36" s="11">
        <f t="shared" si="4"/>
        <v>-0.36933140660319747</v>
      </c>
      <c r="AB36" s="7">
        <f t="shared" si="5"/>
        <v>105.09868333333334</v>
      </c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</row>
    <row r="37" spans="1:39" s="48" customFormat="1" x14ac:dyDescent="0.2">
      <c r="A37" s="56" t="s">
        <v>56</v>
      </c>
      <c r="B37" s="56" t="s">
        <v>21</v>
      </c>
      <c r="C37" s="26">
        <v>100.8395</v>
      </c>
      <c r="D37" s="119">
        <v>101.3721</v>
      </c>
      <c r="E37" s="119">
        <v>101.19240000000001</v>
      </c>
      <c r="F37" s="120">
        <v>101.24460000000001</v>
      </c>
      <c r="G37" s="119">
        <v>101.5493</v>
      </c>
      <c r="H37" s="112">
        <v>102.39109999999999</v>
      </c>
      <c r="I37" s="112">
        <v>102.8424</v>
      </c>
      <c r="J37" s="112">
        <v>103.3554</v>
      </c>
      <c r="K37" s="112">
        <v>103.4939</v>
      </c>
      <c r="L37" s="119">
        <v>103.0954</v>
      </c>
      <c r="M37" s="119">
        <v>103.111</v>
      </c>
      <c r="N37" s="119">
        <v>103.2704</v>
      </c>
      <c r="O37" s="119">
        <v>103.2058</v>
      </c>
      <c r="P37" s="21">
        <f t="shared" si="4"/>
        <v>0.52816604604346729</v>
      </c>
      <c r="Q37" s="20">
        <f t="shared" si="4"/>
        <v>-0.17726770975445597</v>
      </c>
      <c r="R37" s="20">
        <f t="shared" si="4"/>
        <v>5.1584901632928101E-2</v>
      </c>
      <c r="S37" s="20">
        <f t="shared" si="4"/>
        <v>0.30095432250213527</v>
      </c>
      <c r="T37" s="20">
        <f t="shared" si="4"/>
        <v>0.82895696966891164</v>
      </c>
      <c r="U37" s="20">
        <f t="shared" si="4"/>
        <v>0.44076096457602604</v>
      </c>
      <c r="V37" s="20">
        <f t="shared" si="4"/>
        <v>0.4988214977480156</v>
      </c>
      <c r="W37" s="20">
        <f t="shared" si="4"/>
        <v>0.13400364180293764</v>
      </c>
      <c r="X37" s="20">
        <f t="shared" si="4"/>
        <v>-0.38504684817172663</v>
      </c>
      <c r="Y37" s="20">
        <f t="shared" si="4"/>
        <v>1.5131615959593033E-2</v>
      </c>
      <c r="Z37" s="20">
        <f t="shared" si="4"/>
        <v>0.15459068382615906</v>
      </c>
      <c r="AA37" s="19">
        <f t="shared" si="4"/>
        <v>-6.2554226574118688E-2</v>
      </c>
      <c r="AB37" s="20">
        <f t="shared" si="5"/>
        <v>102.51031666666667</v>
      </c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</row>
    <row r="38" spans="1:39" s="48" customFormat="1" x14ac:dyDescent="0.2">
      <c r="A38" s="56" t="s">
        <v>58</v>
      </c>
      <c r="B38" s="56" t="s">
        <v>23</v>
      </c>
      <c r="C38" s="26">
        <v>100.711</v>
      </c>
      <c r="D38" s="119">
        <v>101.2594</v>
      </c>
      <c r="E38" s="119">
        <v>100.809</v>
      </c>
      <c r="F38" s="120">
        <v>101.0166</v>
      </c>
      <c r="G38" s="119">
        <v>101.55289999999999</v>
      </c>
      <c r="H38" s="112">
        <v>102.64830000000001</v>
      </c>
      <c r="I38" s="112">
        <v>103.23180000000001</v>
      </c>
      <c r="J38" s="112">
        <v>103.9149</v>
      </c>
      <c r="K38" s="112">
        <v>104.1168</v>
      </c>
      <c r="L38" s="119">
        <v>103.5206</v>
      </c>
      <c r="M38" s="119">
        <v>103.4877</v>
      </c>
      <c r="N38" s="119">
        <v>103.6803</v>
      </c>
      <c r="O38" s="119">
        <v>103.5526</v>
      </c>
      <c r="P38" s="21">
        <f t="shared" si="4"/>
        <v>0.54452840305428496</v>
      </c>
      <c r="Q38" s="20">
        <f t="shared" si="4"/>
        <v>-0.44479821132655528</v>
      </c>
      <c r="R38" s="20">
        <f t="shared" si="4"/>
        <v>0.20593399398863133</v>
      </c>
      <c r="S38" s="20">
        <f t="shared" si="4"/>
        <v>0.53090284171116142</v>
      </c>
      <c r="T38" s="20">
        <f t="shared" si="4"/>
        <v>1.0786496495915057</v>
      </c>
      <c r="U38" s="20">
        <f t="shared" si="4"/>
        <v>0.56844584859174552</v>
      </c>
      <c r="V38" s="20">
        <f t="shared" si="4"/>
        <v>0.66171470418998402</v>
      </c>
      <c r="W38" s="20">
        <f t="shared" si="4"/>
        <v>0.19429359985911054</v>
      </c>
      <c r="X38" s="20">
        <f t="shared" si="4"/>
        <v>-0.57262612757979126</v>
      </c>
      <c r="Y38" s="20">
        <f t="shared" si="4"/>
        <v>-3.1781114097095581E-2</v>
      </c>
      <c r="Z38" s="20">
        <f t="shared" si="4"/>
        <v>0.18610907383196143</v>
      </c>
      <c r="AA38" s="19">
        <f t="shared" si="4"/>
        <v>-0.12316708188537684</v>
      </c>
      <c r="AB38" s="20">
        <f t="shared" si="5"/>
        <v>102.73257499999998</v>
      </c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</row>
    <row r="39" spans="1:39" ht="15" customHeight="1" x14ac:dyDescent="0.2">
      <c r="A39" s="3" t="s">
        <v>20</v>
      </c>
      <c r="B39" s="3" t="s">
        <v>304</v>
      </c>
      <c r="C39" s="26">
        <v>99.818280000000001</v>
      </c>
      <c r="D39" s="7">
        <v>100.86279999999999</v>
      </c>
      <c r="E39" s="7">
        <v>99.905969999999996</v>
      </c>
      <c r="F39" s="117">
        <v>100.19799999999999</v>
      </c>
      <c r="G39" s="7">
        <v>101.1618</v>
      </c>
      <c r="H39" s="113">
        <v>102.676</v>
      </c>
      <c r="I39" s="113">
        <v>103.6658</v>
      </c>
      <c r="J39" s="113">
        <v>104.7347</v>
      </c>
      <c r="K39" s="113">
        <v>105.0765</v>
      </c>
      <c r="L39" s="7">
        <v>103.7902</v>
      </c>
      <c r="M39" s="7">
        <v>103.36109999999999</v>
      </c>
      <c r="N39" s="7">
        <v>103.65730000000001</v>
      </c>
      <c r="O39" s="7">
        <v>103.3674</v>
      </c>
      <c r="P39" s="10">
        <f t="shared" si="4"/>
        <v>1.0464215572538331</v>
      </c>
      <c r="Q39" s="7">
        <f t="shared" si="4"/>
        <v>-0.94864509016207821</v>
      </c>
      <c r="R39" s="7">
        <f t="shared" si="4"/>
        <v>0.29230485425445235</v>
      </c>
      <c r="S39" s="7">
        <f t="shared" si="4"/>
        <v>0.96189544701491669</v>
      </c>
      <c r="T39" s="7">
        <f t="shared" si="4"/>
        <v>1.49681006071462</v>
      </c>
      <c r="U39" s="7">
        <f t="shared" si="4"/>
        <v>0.96400327242978145</v>
      </c>
      <c r="V39" s="7">
        <f t="shared" si="4"/>
        <v>1.0311018677326556</v>
      </c>
      <c r="W39" s="7">
        <f t="shared" si="4"/>
        <v>0.32634838310511427</v>
      </c>
      <c r="X39" s="7">
        <f t="shared" si="4"/>
        <v>-1.2241557341555889</v>
      </c>
      <c r="Y39" s="7">
        <f t="shared" si="4"/>
        <v>-0.41343016970774255</v>
      </c>
      <c r="Z39" s="7">
        <f t="shared" si="4"/>
        <v>0.28656815765313365</v>
      </c>
      <c r="AA39" s="11">
        <f t="shared" si="4"/>
        <v>-0.27967157161145706</v>
      </c>
      <c r="AB39" s="7">
        <f t="shared" si="5"/>
        <v>102.70479750000003</v>
      </c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</row>
    <row r="40" spans="1:39" ht="15" customHeight="1" x14ac:dyDescent="0.2">
      <c r="A40" s="3" t="s">
        <v>22</v>
      </c>
      <c r="B40" s="3" t="s">
        <v>305</v>
      </c>
      <c r="C40" s="26">
        <v>102.5911</v>
      </c>
      <c r="D40" s="7">
        <v>102.6896</v>
      </c>
      <c r="E40" s="7">
        <v>102.7296</v>
      </c>
      <c r="F40" s="117">
        <v>102.9953</v>
      </c>
      <c r="G40" s="7">
        <v>102.9682</v>
      </c>
      <c r="H40" s="113">
        <v>105.67570000000001</v>
      </c>
      <c r="I40" s="113">
        <v>105.87479999999999</v>
      </c>
      <c r="J40" s="113">
        <v>106.155</v>
      </c>
      <c r="K40" s="113">
        <v>106.0956</v>
      </c>
      <c r="L40" s="7">
        <v>106.1726</v>
      </c>
      <c r="M40" s="7">
        <v>106.3836</v>
      </c>
      <c r="N40" s="7">
        <v>106.52290000000001</v>
      </c>
      <c r="O40" s="7">
        <v>106.3052</v>
      </c>
      <c r="P40" s="10">
        <f t="shared" si="4"/>
        <v>9.6012227181501486E-2</v>
      </c>
      <c r="Q40" s="7">
        <f t="shared" si="4"/>
        <v>3.8952337919328006E-2</v>
      </c>
      <c r="R40" s="7">
        <f t="shared" si="4"/>
        <v>0.25864015824065839</v>
      </c>
      <c r="S40" s="7">
        <f t="shared" si="4"/>
        <v>-2.6311880250850617E-2</v>
      </c>
      <c r="T40" s="7">
        <f t="shared" si="4"/>
        <v>2.6294525882748365</v>
      </c>
      <c r="U40" s="7">
        <f t="shared" si="4"/>
        <v>0.1884066062491066</v>
      </c>
      <c r="V40" s="7">
        <f t="shared" si="4"/>
        <v>0.26465221185778653</v>
      </c>
      <c r="W40" s="7">
        <f t="shared" si="4"/>
        <v>-5.5955913522675864E-2</v>
      </c>
      <c r="X40" s="7">
        <f t="shared" si="4"/>
        <v>7.2576054049365082E-2</v>
      </c>
      <c r="Y40" s="7">
        <f t="shared" si="4"/>
        <v>0.19873300644422243</v>
      </c>
      <c r="Z40" s="7">
        <f t="shared" si="4"/>
        <v>0.13094123530319124</v>
      </c>
      <c r="AA40" s="11">
        <f t="shared" si="4"/>
        <v>-0.20436920136422099</v>
      </c>
      <c r="AB40" s="7">
        <f t="shared" si="5"/>
        <v>105.04734166666664</v>
      </c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</row>
    <row r="41" spans="1:39" ht="15" customHeight="1" x14ac:dyDescent="0.2">
      <c r="A41" s="3" t="s">
        <v>24</v>
      </c>
      <c r="B41" s="3" t="s">
        <v>306</v>
      </c>
      <c r="C41" s="26">
        <v>102.74679999999999</v>
      </c>
      <c r="D41" s="7">
        <v>102.7607</v>
      </c>
      <c r="E41" s="7">
        <v>102.6587</v>
      </c>
      <c r="F41" s="117">
        <v>102.4533</v>
      </c>
      <c r="G41" s="7">
        <v>102.61499999999999</v>
      </c>
      <c r="H41" s="113">
        <v>102.59520000000001</v>
      </c>
      <c r="I41" s="113">
        <v>102.6585</v>
      </c>
      <c r="J41" s="113">
        <v>103.1808</v>
      </c>
      <c r="K41" s="113">
        <v>103.1793</v>
      </c>
      <c r="L41" s="7">
        <v>103.1538</v>
      </c>
      <c r="M41" s="7">
        <v>103.3395</v>
      </c>
      <c r="N41" s="7">
        <v>103.5243</v>
      </c>
      <c r="O41" s="7">
        <v>103.7358</v>
      </c>
      <c r="P41" s="10">
        <f t="shared" si="4"/>
        <v>1.352840185777726E-2</v>
      </c>
      <c r="Q41" s="7">
        <f t="shared" si="4"/>
        <v>-9.9259736455672126E-2</v>
      </c>
      <c r="R41" s="7">
        <f t="shared" si="4"/>
        <v>-0.20008046078900024</v>
      </c>
      <c r="S41" s="7">
        <f t="shared" si="4"/>
        <v>0.15782800554008136</v>
      </c>
      <c r="T41" s="7">
        <f t="shared" si="4"/>
        <v>-1.9295424645509315E-2</v>
      </c>
      <c r="U41" s="7">
        <f t="shared" si="4"/>
        <v>6.1698792925983015E-2</v>
      </c>
      <c r="V41" s="7">
        <f t="shared" si="4"/>
        <v>0.50877423691170365</v>
      </c>
      <c r="W41" s="7">
        <f t="shared" si="4"/>
        <v>-1.4537588388606817E-3</v>
      </c>
      <c r="X41" s="7">
        <f t="shared" si="4"/>
        <v>-2.4714259546240246E-2</v>
      </c>
      <c r="Y41" s="7">
        <f t="shared" si="4"/>
        <v>0.18002245191160876</v>
      </c>
      <c r="Z41" s="7">
        <f t="shared" si="4"/>
        <v>0.17882803768161801</v>
      </c>
      <c r="AA41" s="11">
        <f t="shared" si="4"/>
        <v>0.20429986003286274</v>
      </c>
      <c r="AB41" s="7">
        <f t="shared" si="5"/>
        <v>102.98790833333334</v>
      </c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</row>
    <row r="42" spans="1:39" ht="15" customHeight="1" x14ac:dyDescent="0.2">
      <c r="A42" s="3" t="s">
        <v>26</v>
      </c>
      <c r="B42" s="3" t="s">
        <v>307</v>
      </c>
      <c r="C42" s="26">
        <v>103.31659999999999</v>
      </c>
      <c r="D42" s="7">
        <v>103.74290000000001</v>
      </c>
      <c r="E42" s="7">
        <v>104.02889999999999</v>
      </c>
      <c r="F42" s="117">
        <v>104.803</v>
      </c>
      <c r="G42" s="7">
        <v>105.2286</v>
      </c>
      <c r="H42" s="113">
        <v>106.48779999999999</v>
      </c>
      <c r="I42" s="113">
        <v>106.5522</v>
      </c>
      <c r="J42" s="113">
        <v>106.9455</v>
      </c>
      <c r="K42" s="113">
        <v>107.3261</v>
      </c>
      <c r="L42" s="7">
        <v>107.4049</v>
      </c>
      <c r="M42" s="7">
        <v>107.758</v>
      </c>
      <c r="N42" s="7">
        <v>107.9722</v>
      </c>
      <c r="O42" s="7">
        <v>108.33929999999999</v>
      </c>
      <c r="P42" s="10">
        <f t="shared" si="4"/>
        <v>0.41261520413952057</v>
      </c>
      <c r="Q42" s="7">
        <f t="shared" si="4"/>
        <v>0.27568151651822642</v>
      </c>
      <c r="R42" s="7">
        <f t="shared" si="4"/>
        <v>0.74412014353704048</v>
      </c>
      <c r="S42" s="7">
        <f t="shared" si="4"/>
        <v>0.40609524536511632</v>
      </c>
      <c r="T42" s="7">
        <f t="shared" si="4"/>
        <v>1.1966328545661473</v>
      </c>
      <c r="U42" s="7">
        <f t="shared" si="4"/>
        <v>6.047641138234261E-2</v>
      </c>
      <c r="V42" s="7">
        <f t="shared" si="4"/>
        <v>0.36911485638024971</v>
      </c>
      <c r="W42" s="7">
        <f t="shared" si="4"/>
        <v>0.35588220168216633</v>
      </c>
      <c r="X42" s="7">
        <f t="shared" si="4"/>
        <v>7.3421097011818273E-2</v>
      </c>
      <c r="Y42" s="7">
        <f t="shared" si="4"/>
        <v>0.32875595061305191</v>
      </c>
      <c r="Z42" s="7">
        <f t="shared" si="4"/>
        <v>0.19877874496557593</v>
      </c>
      <c r="AA42" s="11">
        <f t="shared" si="4"/>
        <v>0.33999492461947939</v>
      </c>
      <c r="AB42" s="7">
        <f t="shared" si="5"/>
        <v>106.38245000000001</v>
      </c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</row>
    <row r="43" spans="1:39" ht="15" customHeight="1" x14ac:dyDescent="0.2">
      <c r="A43" s="3" t="s">
        <v>27</v>
      </c>
      <c r="B43" s="3" t="s">
        <v>32</v>
      </c>
      <c r="C43" s="26">
        <v>101.7277</v>
      </c>
      <c r="D43" s="7">
        <v>102.0331</v>
      </c>
      <c r="E43" s="7">
        <v>102.0331</v>
      </c>
      <c r="F43" s="117">
        <v>102.15170000000001</v>
      </c>
      <c r="G43" s="7">
        <v>102.288</v>
      </c>
      <c r="H43" s="113">
        <v>102.4359</v>
      </c>
      <c r="I43" s="113">
        <v>102.9978</v>
      </c>
      <c r="J43" s="113">
        <v>104.3717</v>
      </c>
      <c r="K43" s="113">
        <v>104.5132</v>
      </c>
      <c r="L43" s="7">
        <v>104.7625</v>
      </c>
      <c r="M43" s="7">
        <v>104.7625</v>
      </c>
      <c r="N43" s="7">
        <v>104.7625</v>
      </c>
      <c r="O43" s="7">
        <v>105.4029</v>
      </c>
      <c r="P43" s="10">
        <f t="shared" si="4"/>
        <v>0.30021321626263631</v>
      </c>
      <c r="Q43" s="7">
        <f t="shared" si="4"/>
        <v>0</v>
      </c>
      <c r="R43" s="7">
        <f t="shared" si="4"/>
        <v>0.11623678982604732</v>
      </c>
      <c r="S43" s="7">
        <f t="shared" si="4"/>
        <v>0.13342900803412122</v>
      </c>
      <c r="T43" s="7">
        <f t="shared" si="4"/>
        <v>0.1445917409666892</v>
      </c>
      <c r="U43" s="7">
        <f t="shared" si="4"/>
        <v>0.54853815898527203</v>
      </c>
      <c r="V43" s="7">
        <f t="shared" si="4"/>
        <v>1.3339119864696198</v>
      </c>
      <c r="W43" s="7">
        <f t="shared" si="4"/>
        <v>0.13557314866002326</v>
      </c>
      <c r="X43" s="7">
        <f t="shared" si="4"/>
        <v>0.23853446263247627</v>
      </c>
      <c r="Y43" s="7">
        <f t="shared" si="4"/>
        <v>0</v>
      </c>
      <c r="Z43" s="7">
        <f t="shared" si="4"/>
        <v>0</v>
      </c>
      <c r="AA43" s="11">
        <f t="shared" si="4"/>
        <v>0.61128743586684131</v>
      </c>
      <c r="AB43" s="7">
        <f t="shared" si="5"/>
        <v>103.54290833333334</v>
      </c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</row>
    <row r="44" spans="1:39" ht="15" customHeight="1" x14ac:dyDescent="0.2">
      <c r="A44" s="3" t="s">
        <v>29</v>
      </c>
      <c r="B44" s="3" t="s">
        <v>43</v>
      </c>
      <c r="C44" s="26">
        <v>101.36620000000001</v>
      </c>
      <c r="D44" s="7">
        <v>100.9659</v>
      </c>
      <c r="E44" s="7">
        <v>100.9952</v>
      </c>
      <c r="F44" s="117">
        <v>100.99939999999999</v>
      </c>
      <c r="G44" s="7">
        <v>101.065</v>
      </c>
      <c r="H44" s="113">
        <v>101.05249999999999</v>
      </c>
      <c r="I44" s="113">
        <v>101.2445</v>
      </c>
      <c r="J44" s="113">
        <v>101.40430000000001</v>
      </c>
      <c r="K44" s="113">
        <v>101.4714</v>
      </c>
      <c r="L44" s="7">
        <v>101.6718</v>
      </c>
      <c r="M44" s="7">
        <v>101.8909</v>
      </c>
      <c r="N44" s="7">
        <v>101.89149999999999</v>
      </c>
      <c r="O44" s="7">
        <v>101.91630000000001</v>
      </c>
      <c r="P44" s="10">
        <f t="shared" si="4"/>
        <v>-0.39490481047923409</v>
      </c>
      <c r="Q44" s="7">
        <f t="shared" si="4"/>
        <v>2.901969872995943E-2</v>
      </c>
      <c r="R44" s="7">
        <f t="shared" si="4"/>
        <v>4.1586134786577153E-3</v>
      </c>
      <c r="S44" s="7">
        <f t="shared" si="4"/>
        <v>6.4950880896325558E-2</v>
      </c>
      <c r="T44" s="7">
        <f t="shared" si="4"/>
        <v>-1.2368277840996231E-2</v>
      </c>
      <c r="U44" s="7">
        <f t="shared" si="4"/>
        <v>0.19000024739616267</v>
      </c>
      <c r="V44" s="7">
        <f t="shared" si="4"/>
        <v>0.15783573428680486</v>
      </c>
      <c r="W44" s="7">
        <f t="shared" si="4"/>
        <v>6.6170763961682477E-2</v>
      </c>
      <c r="X44" s="7">
        <f t="shared" si="4"/>
        <v>0.19749407222133716</v>
      </c>
      <c r="Y44" s="7">
        <f t="shared" si="4"/>
        <v>0.21549731587322873</v>
      </c>
      <c r="Z44" s="7">
        <f t="shared" si="4"/>
        <v>5.8886514889111422E-4</v>
      </c>
      <c r="AA44" s="11">
        <f t="shared" si="4"/>
        <v>2.4339616160340419E-2</v>
      </c>
      <c r="AB44" s="7">
        <f t="shared" si="5"/>
        <v>101.380725</v>
      </c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</row>
    <row r="45" spans="1:39" ht="15" customHeight="1" x14ac:dyDescent="0.2">
      <c r="A45" s="3" t="s">
        <v>31</v>
      </c>
      <c r="B45" s="3" t="s">
        <v>308</v>
      </c>
      <c r="C45" s="26">
        <v>99.866489999999999</v>
      </c>
      <c r="D45" s="7">
        <v>100.2426</v>
      </c>
      <c r="E45" s="7">
        <v>100.2426</v>
      </c>
      <c r="F45" s="117">
        <v>100.2587</v>
      </c>
      <c r="G45" s="7">
        <v>100.2662</v>
      </c>
      <c r="H45" s="113">
        <v>99.933279999999996</v>
      </c>
      <c r="I45" s="113">
        <v>99.933279999999996</v>
      </c>
      <c r="J45" s="113">
        <v>99.797309999999996</v>
      </c>
      <c r="K45" s="113">
        <v>99.797309999999996</v>
      </c>
      <c r="L45" s="7">
        <v>99.797309999999996</v>
      </c>
      <c r="M45" s="7">
        <v>104.22669999999999</v>
      </c>
      <c r="N45" s="7">
        <v>104.22669999999999</v>
      </c>
      <c r="O45" s="7">
        <v>104.27800000000001</v>
      </c>
      <c r="P45" s="10">
        <f t="shared" si="4"/>
        <v>0.37661281577033201</v>
      </c>
      <c r="Q45" s="7">
        <f t="shared" si="4"/>
        <v>0</v>
      </c>
      <c r="R45" s="7">
        <f t="shared" si="4"/>
        <v>1.6061035926850126E-2</v>
      </c>
      <c r="S45" s="7">
        <f t="shared" si="4"/>
        <v>7.480647564743188E-3</v>
      </c>
      <c r="T45" s="7">
        <f t="shared" si="4"/>
        <v>-0.33203611984896347</v>
      </c>
      <c r="U45" s="7">
        <f t="shared" si="4"/>
        <v>0</v>
      </c>
      <c r="V45" s="7">
        <f t="shared" si="4"/>
        <v>-0.13606077975225106</v>
      </c>
      <c r="W45" s="7">
        <f t="shared" si="4"/>
        <v>0</v>
      </c>
      <c r="X45" s="7">
        <f t="shared" si="4"/>
        <v>0</v>
      </c>
      <c r="Y45" s="7">
        <f t="shared" si="4"/>
        <v>4.4383861649176692</v>
      </c>
      <c r="Z45" s="7">
        <f t="shared" si="4"/>
        <v>0</v>
      </c>
      <c r="AA45" s="11">
        <f t="shared" si="4"/>
        <v>4.9219633740693984E-2</v>
      </c>
      <c r="AB45" s="7">
        <f t="shared" si="5"/>
        <v>101.0833325</v>
      </c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</row>
    <row r="46" spans="1:39" ht="15" customHeight="1" x14ac:dyDescent="0.2">
      <c r="A46" s="3"/>
      <c r="B46" s="3" t="s">
        <v>309</v>
      </c>
      <c r="C46" s="26">
        <v>101.4551</v>
      </c>
      <c r="D46" s="7">
        <v>102.28019999999999</v>
      </c>
      <c r="E46" s="7">
        <v>103.1527</v>
      </c>
      <c r="F46" s="117">
        <v>103.2406</v>
      </c>
      <c r="G46" s="7">
        <v>103.2406</v>
      </c>
      <c r="H46" s="113">
        <v>103.2406</v>
      </c>
      <c r="I46" s="113">
        <v>103.1656</v>
      </c>
      <c r="J46" s="113">
        <v>103.9708</v>
      </c>
      <c r="K46" s="113">
        <v>104.01260000000001</v>
      </c>
      <c r="L46" s="7">
        <v>104.5932</v>
      </c>
      <c r="M46" s="7">
        <v>104.8509</v>
      </c>
      <c r="N46" s="7">
        <v>104.8509</v>
      </c>
      <c r="O46" s="7">
        <v>104.8509</v>
      </c>
      <c r="P46" s="10">
        <f t="shared" si="4"/>
        <v>0.81326616404694474</v>
      </c>
      <c r="Q46" s="7">
        <f t="shared" si="4"/>
        <v>0.85304878168013187</v>
      </c>
      <c r="R46" s="7">
        <f t="shared" si="4"/>
        <v>8.5213474780596876E-2</v>
      </c>
      <c r="S46" s="7">
        <f t="shared" si="4"/>
        <v>0</v>
      </c>
      <c r="T46" s="7">
        <f t="shared" si="4"/>
        <v>0</v>
      </c>
      <c r="U46" s="7">
        <f t="shared" si="4"/>
        <v>-7.2645838943209209E-2</v>
      </c>
      <c r="V46" s="7">
        <f t="shared" si="4"/>
        <v>0.78049272238032763</v>
      </c>
      <c r="W46" s="7">
        <f t="shared" si="4"/>
        <v>4.0203595624934273E-2</v>
      </c>
      <c r="X46" s="7">
        <f t="shared" si="4"/>
        <v>0.55820160249814899</v>
      </c>
      <c r="Y46" s="7">
        <f t="shared" si="4"/>
        <v>0.24638313006964105</v>
      </c>
      <c r="Z46" s="7">
        <f t="shared" si="4"/>
        <v>0</v>
      </c>
      <c r="AA46" s="11">
        <f t="shared" si="4"/>
        <v>0</v>
      </c>
      <c r="AB46" s="7">
        <f t="shared" si="5"/>
        <v>103.78746666666665</v>
      </c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</row>
    <row r="47" spans="1:39" ht="15" customHeight="1" x14ac:dyDescent="0.2">
      <c r="A47" s="3"/>
      <c r="B47" s="3" t="s">
        <v>310</v>
      </c>
      <c r="C47" s="26">
        <v>100</v>
      </c>
      <c r="D47" s="7">
        <v>100</v>
      </c>
      <c r="E47" s="7">
        <v>100</v>
      </c>
      <c r="F47" s="117">
        <v>100</v>
      </c>
      <c r="G47" s="7">
        <v>100</v>
      </c>
      <c r="H47" s="113">
        <v>100</v>
      </c>
      <c r="I47" s="113">
        <v>100</v>
      </c>
      <c r="J47" s="113">
        <v>100</v>
      </c>
      <c r="K47" s="113">
        <v>100</v>
      </c>
      <c r="L47" s="7">
        <v>100</v>
      </c>
      <c r="M47" s="7">
        <v>100</v>
      </c>
      <c r="N47" s="7">
        <v>100</v>
      </c>
      <c r="O47" s="7">
        <v>100</v>
      </c>
      <c r="P47" s="10">
        <f t="shared" si="4"/>
        <v>0</v>
      </c>
      <c r="Q47" s="7">
        <f t="shared" si="4"/>
        <v>0</v>
      </c>
      <c r="R47" s="7">
        <f t="shared" si="4"/>
        <v>0</v>
      </c>
      <c r="S47" s="7">
        <f t="shared" si="4"/>
        <v>0</v>
      </c>
      <c r="T47" s="7">
        <f t="shared" si="4"/>
        <v>0</v>
      </c>
      <c r="U47" s="7">
        <f t="shared" si="4"/>
        <v>0</v>
      </c>
      <c r="V47" s="7">
        <f t="shared" si="4"/>
        <v>0</v>
      </c>
      <c r="W47" s="7">
        <f t="shared" si="4"/>
        <v>0</v>
      </c>
      <c r="X47" s="7">
        <f t="shared" si="4"/>
        <v>0</v>
      </c>
      <c r="Y47" s="7">
        <f t="shared" si="4"/>
        <v>0</v>
      </c>
      <c r="Z47" s="7">
        <f t="shared" si="4"/>
        <v>0</v>
      </c>
      <c r="AA47" s="11">
        <f t="shared" si="4"/>
        <v>0</v>
      </c>
      <c r="AB47" s="7">
        <f t="shared" si="5"/>
        <v>100</v>
      </c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</row>
    <row r="48" spans="1:39" ht="15" customHeight="1" x14ac:dyDescent="0.2">
      <c r="A48" s="3"/>
      <c r="B48" s="3" t="s">
        <v>311</v>
      </c>
      <c r="C48" s="26">
        <v>100.2436</v>
      </c>
      <c r="D48" s="7">
        <v>100.88549999999999</v>
      </c>
      <c r="E48" s="7">
        <v>101.5485</v>
      </c>
      <c r="F48" s="117">
        <v>101.8329</v>
      </c>
      <c r="G48" s="7">
        <v>101.8977</v>
      </c>
      <c r="H48" s="113">
        <v>101.8977</v>
      </c>
      <c r="I48" s="113">
        <v>101.9098</v>
      </c>
      <c r="J48" s="113">
        <v>101.9098</v>
      </c>
      <c r="K48" s="113">
        <v>101.97490000000001</v>
      </c>
      <c r="L48" s="7">
        <v>101.97490000000001</v>
      </c>
      <c r="M48" s="7">
        <v>102.0282</v>
      </c>
      <c r="N48" s="7">
        <v>102.14790000000001</v>
      </c>
      <c r="O48" s="7">
        <v>102.14790000000001</v>
      </c>
      <c r="P48" s="10">
        <f t="shared" si="4"/>
        <v>0.64034013143980517</v>
      </c>
      <c r="Q48" s="7">
        <f t="shared" si="4"/>
        <v>0.65718066520958018</v>
      </c>
      <c r="R48" s="7">
        <f t="shared" si="4"/>
        <v>0.28006322102245812</v>
      </c>
      <c r="S48" s="7">
        <f t="shared" si="4"/>
        <v>6.3633658670238499E-2</v>
      </c>
      <c r="T48" s="7">
        <f t="shared" si="4"/>
        <v>0</v>
      </c>
      <c r="U48" s="7">
        <f t="shared" si="4"/>
        <v>1.1874654678176028E-2</v>
      </c>
      <c r="V48" s="7">
        <f t="shared" si="4"/>
        <v>0</v>
      </c>
      <c r="W48" s="7">
        <f t="shared" si="4"/>
        <v>6.3880019389696618E-2</v>
      </c>
      <c r="X48" s="7">
        <f t="shared" si="4"/>
        <v>0</v>
      </c>
      <c r="Y48" s="7">
        <f t="shared" si="4"/>
        <v>5.226776393013674E-2</v>
      </c>
      <c r="Z48" s="7">
        <f t="shared" si="4"/>
        <v>0.11732050550730955</v>
      </c>
      <c r="AA48" s="11">
        <f t="shared" si="4"/>
        <v>0</v>
      </c>
      <c r="AB48" s="7">
        <f t="shared" si="5"/>
        <v>101.84630833333334</v>
      </c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</row>
    <row r="49" spans="1:39" ht="15" customHeight="1" x14ac:dyDescent="0.2">
      <c r="A49" s="3"/>
      <c r="B49" s="3" t="s">
        <v>312</v>
      </c>
      <c r="C49" s="26">
        <v>101.2103</v>
      </c>
      <c r="D49" s="7">
        <v>101.3429</v>
      </c>
      <c r="E49" s="7">
        <v>101.505</v>
      </c>
      <c r="F49" s="117">
        <v>101.666</v>
      </c>
      <c r="G49" s="7">
        <v>101.6776</v>
      </c>
      <c r="H49" s="113">
        <v>102.4314</v>
      </c>
      <c r="I49" s="113">
        <v>102.5595</v>
      </c>
      <c r="J49" s="113">
        <v>102.8212</v>
      </c>
      <c r="K49" s="113">
        <v>102.8935</v>
      </c>
      <c r="L49" s="7">
        <v>103.54689999999999</v>
      </c>
      <c r="M49" s="7">
        <v>103.6939</v>
      </c>
      <c r="N49" s="7">
        <v>103.8121</v>
      </c>
      <c r="O49" s="7">
        <v>103.94759999999999</v>
      </c>
      <c r="P49" s="10">
        <f t="shared" si="4"/>
        <v>0.13101433352138714</v>
      </c>
      <c r="Q49" s="7">
        <f t="shared" si="4"/>
        <v>0.15995200453114647</v>
      </c>
      <c r="R49" s="7">
        <f t="shared" si="4"/>
        <v>0.1586128762129958</v>
      </c>
      <c r="S49" s="7">
        <f t="shared" si="4"/>
        <v>1.1409910884662904E-2</v>
      </c>
      <c r="T49" s="7">
        <f t="shared" si="4"/>
        <v>0.74136289605576677</v>
      </c>
      <c r="U49" s="7">
        <f t="shared" si="4"/>
        <v>0.12505930798564058</v>
      </c>
      <c r="V49" s="7">
        <f t="shared" si="4"/>
        <v>0.25516895070666751</v>
      </c>
      <c r="W49" s="7">
        <f t="shared" si="4"/>
        <v>7.0316238285488275E-2</v>
      </c>
      <c r="X49" s="7">
        <f t="shared" si="4"/>
        <v>0.6350255361125734</v>
      </c>
      <c r="Y49" s="7">
        <f t="shared" si="4"/>
        <v>0.14196465562948343</v>
      </c>
      <c r="Z49" s="7">
        <f t="shared" si="4"/>
        <v>0.11398934749295921</v>
      </c>
      <c r="AA49" s="11">
        <f t="shared" si="4"/>
        <v>0.13052428377808878</v>
      </c>
      <c r="AB49" s="7">
        <f t="shared" si="5"/>
        <v>102.65813333333334</v>
      </c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</row>
    <row r="50" spans="1:39" s="48" customFormat="1" x14ac:dyDescent="0.2">
      <c r="A50" s="56" t="s">
        <v>33</v>
      </c>
      <c r="B50" s="56" t="s">
        <v>37</v>
      </c>
      <c r="C50" s="26">
        <v>101.117</v>
      </c>
      <c r="D50" s="119">
        <v>101.6153</v>
      </c>
      <c r="E50" s="119">
        <v>102.01949999999999</v>
      </c>
      <c r="F50" s="120">
        <v>101.7366</v>
      </c>
      <c r="G50" s="119">
        <v>101.5414</v>
      </c>
      <c r="H50" s="112">
        <v>101.83620000000001</v>
      </c>
      <c r="I50" s="112">
        <v>102.00230000000001</v>
      </c>
      <c r="J50" s="112">
        <v>102.1484</v>
      </c>
      <c r="K50" s="112">
        <v>102.1503</v>
      </c>
      <c r="L50" s="119">
        <v>102.1782</v>
      </c>
      <c r="M50" s="119">
        <v>102.2983</v>
      </c>
      <c r="N50" s="119">
        <v>102.3862</v>
      </c>
      <c r="O50" s="119">
        <v>102.45780000000001</v>
      </c>
      <c r="P50" s="21">
        <f t="shared" si="4"/>
        <v>0.49279547454928491</v>
      </c>
      <c r="Q50" s="20">
        <f t="shared" si="4"/>
        <v>0.39777474455125239</v>
      </c>
      <c r="R50" s="20">
        <f t="shared" si="4"/>
        <v>-0.27729992795494779</v>
      </c>
      <c r="S50" s="20">
        <f t="shared" si="4"/>
        <v>-0.19186801996528274</v>
      </c>
      <c r="T50" s="20">
        <f t="shared" si="4"/>
        <v>0.2903249315057792</v>
      </c>
      <c r="U50" s="20">
        <f t="shared" si="4"/>
        <v>0.16310506480013995</v>
      </c>
      <c r="V50" s="20">
        <f t="shared" si="4"/>
        <v>0.1432320643750091</v>
      </c>
      <c r="W50" s="20">
        <f t="shared" si="4"/>
        <v>1.8600389237679986E-3</v>
      </c>
      <c r="X50" s="20">
        <f t="shared" si="4"/>
        <v>2.7312695116903696E-2</v>
      </c>
      <c r="Y50" s="20">
        <f t="shared" si="4"/>
        <v>0.11753974918328337</v>
      </c>
      <c r="Z50" s="20">
        <f t="shared" si="4"/>
        <v>8.5925181552386265E-2</v>
      </c>
      <c r="AA50" s="19">
        <f t="shared" si="4"/>
        <v>6.9931299335265554E-2</v>
      </c>
      <c r="AB50" s="20">
        <f t="shared" si="5"/>
        <v>102.03087499999999</v>
      </c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</row>
    <row r="51" spans="1:39" ht="15" customHeight="1" x14ac:dyDescent="0.2">
      <c r="A51" s="3" t="s">
        <v>34</v>
      </c>
      <c r="B51" s="3" t="s">
        <v>39</v>
      </c>
      <c r="C51" s="26">
        <v>102.5973</v>
      </c>
      <c r="D51" s="7">
        <v>102.6276</v>
      </c>
      <c r="E51" s="7">
        <v>101.1009</v>
      </c>
      <c r="F51" s="117">
        <v>101.53830000000001</v>
      </c>
      <c r="G51" s="7">
        <v>101.8981</v>
      </c>
      <c r="H51" s="113">
        <v>102.3687</v>
      </c>
      <c r="I51" s="113">
        <v>102.5153</v>
      </c>
      <c r="J51" s="113">
        <v>102.6332</v>
      </c>
      <c r="K51" s="113">
        <v>102.6773</v>
      </c>
      <c r="L51" s="7">
        <v>102.4046</v>
      </c>
      <c r="M51" s="7">
        <v>102.2882</v>
      </c>
      <c r="N51" s="7">
        <v>102.1014</v>
      </c>
      <c r="O51" s="7">
        <v>102.9999</v>
      </c>
      <c r="P51" s="10">
        <f t="shared" si="4"/>
        <v>2.9532940925342952E-2</v>
      </c>
      <c r="Q51" s="7">
        <f t="shared" si="4"/>
        <v>-1.4876115197081536</v>
      </c>
      <c r="R51" s="7">
        <f t="shared" si="4"/>
        <v>0.43263709818608032</v>
      </c>
      <c r="S51" s="7">
        <f t="shared" si="4"/>
        <v>0.35434904858560046</v>
      </c>
      <c r="T51" s="7">
        <f t="shared" si="4"/>
        <v>0.46183393017142083</v>
      </c>
      <c r="U51" s="7">
        <f t="shared" si="4"/>
        <v>0.14320783598892267</v>
      </c>
      <c r="V51" s="7">
        <f t="shared" si="4"/>
        <v>0.11500722331203819</v>
      </c>
      <c r="W51" s="7">
        <f t="shared" si="4"/>
        <v>4.2968552086459597E-2</v>
      </c>
      <c r="X51" s="7">
        <f t="shared" si="4"/>
        <v>-0.26558937564583446</v>
      </c>
      <c r="Y51" s="7">
        <f t="shared" si="4"/>
        <v>-0.11366676887561568</v>
      </c>
      <c r="Z51" s="7">
        <f t="shared" si="4"/>
        <v>-0.18262126032133247</v>
      </c>
      <c r="AA51" s="11">
        <f t="shared" si="4"/>
        <v>0.88000752193407583</v>
      </c>
      <c r="AB51" s="7">
        <f t="shared" si="5"/>
        <v>102.26279166666666</v>
      </c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</row>
    <row r="52" spans="1:39" ht="15" customHeight="1" x14ac:dyDescent="0.2">
      <c r="A52" s="3" t="s">
        <v>36</v>
      </c>
      <c r="B52" s="3" t="s">
        <v>313</v>
      </c>
      <c r="C52" s="26">
        <v>101.3068</v>
      </c>
      <c r="D52" s="7">
        <v>101.2253</v>
      </c>
      <c r="E52" s="7">
        <v>102.0021</v>
      </c>
      <c r="F52" s="117">
        <v>101.34990000000001</v>
      </c>
      <c r="G52" s="7">
        <v>100.881</v>
      </c>
      <c r="H52" s="113">
        <v>100.9824</v>
      </c>
      <c r="I52" s="113">
        <v>101.0433</v>
      </c>
      <c r="J52" s="113">
        <v>101.25060000000001</v>
      </c>
      <c r="K52" s="113">
        <v>101.2392</v>
      </c>
      <c r="L52" s="7">
        <v>101.2842</v>
      </c>
      <c r="M52" s="7">
        <v>101.62260000000001</v>
      </c>
      <c r="N52" s="7">
        <v>101.49850000000001</v>
      </c>
      <c r="O52" s="7">
        <v>101.4819</v>
      </c>
      <c r="P52" s="10">
        <f t="shared" si="4"/>
        <v>-8.0448696434978942E-2</v>
      </c>
      <c r="Q52" s="7">
        <f t="shared" si="4"/>
        <v>0.76739708353543468</v>
      </c>
      <c r="R52" s="7">
        <f t="shared" si="4"/>
        <v>-0.63939860061703979</v>
      </c>
      <c r="S52" s="7">
        <f t="shared" si="4"/>
        <v>-0.46265462521423795</v>
      </c>
      <c r="T52" s="7">
        <f t="shared" si="4"/>
        <v>0.10051446754096229</v>
      </c>
      <c r="U52" s="7">
        <f t="shared" si="4"/>
        <v>6.0307538739427596E-2</v>
      </c>
      <c r="V52" s="7">
        <f t="shared" si="4"/>
        <v>0.20515957020406458</v>
      </c>
      <c r="W52" s="7">
        <f t="shared" si="4"/>
        <v>-1.125919253812714E-2</v>
      </c>
      <c r="X52" s="7">
        <f t="shared" si="4"/>
        <v>4.4449185690919824E-2</v>
      </c>
      <c r="Y52" s="7">
        <f t="shared" si="4"/>
        <v>0.3341093675025395</v>
      </c>
      <c r="Z52" s="7">
        <f t="shared" si="4"/>
        <v>-0.1221185051356672</v>
      </c>
      <c r="AA52" s="11">
        <f t="shared" si="4"/>
        <v>-1.635492150131386E-2</v>
      </c>
      <c r="AB52" s="7">
        <f t="shared" si="5"/>
        <v>101.32175000000001</v>
      </c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</row>
    <row r="53" spans="1:39" ht="15" customHeight="1" x14ac:dyDescent="0.2">
      <c r="A53" s="3" t="s">
        <v>38</v>
      </c>
      <c r="B53" s="3" t="s">
        <v>314</v>
      </c>
      <c r="C53" s="26">
        <v>99.411799999999999</v>
      </c>
      <c r="D53" s="7">
        <v>99.701319999999996</v>
      </c>
      <c r="E53" s="7">
        <v>99.701319999999996</v>
      </c>
      <c r="F53" s="117">
        <v>99.58511</v>
      </c>
      <c r="G53" s="7">
        <v>99.58511</v>
      </c>
      <c r="H53" s="113">
        <v>99.476079999999996</v>
      </c>
      <c r="I53" s="113">
        <v>99.513180000000006</v>
      </c>
      <c r="J53" s="113">
        <v>99.513180000000006</v>
      </c>
      <c r="K53" s="113">
        <v>99.513180000000006</v>
      </c>
      <c r="L53" s="7">
        <v>99.513180000000006</v>
      </c>
      <c r="M53" s="7">
        <v>98.812860000000001</v>
      </c>
      <c r="N53" s="7">
        <v>99.125919999999994</v>
      </c>
      <c r="O53" s="7">
        <v>99.125919999999994</v>
      </c>
      <c r="P53" s="10">
        <f t="shared" si="4"/>
        <v>0.29123303269832757</v>
      </c>
      <c r="Q53" s="7">
        <f t="shared" si="4"/>
        <v>0</v>
      </c>
      <c r="R53" s="7">
        <f t="shared" si="4"/>
        <v>-0.11655813584012255</v>
      </c>
      <c r="S53" s="7">
        <f t="shared" si="4"/>
        <v>0</v>
      </c>
      <c r="T53" s="7">
        <f t="shared" si="4"/>
        <v>-0.1094842391598545</v>
      </c>
      <c r="U53" s="7">
        <f t="shared" si="4"/>
        <v>3.7295398049470241E-2</v>
      </c>
      <c r="V53" s="7">
        <f t="shared" si="4"/>
        <v>0</v>
      </c>
      <c r="W53" s="7">
        <f t="shared" si="4"/>
        <v>0</v>
      </c>
      <c r="X53" s="7">
        <f t="shared" si="4"/>
        <v>0</v>
      </c>
      <c r="Y53" s="7">
        <f t="shared" si="4"/>
        <v>-0.70374597616115253</v>
      </c>
      <c r="Z53" s="7">
        <f t="shared" si="4"/>
        <v>0.31682111012675174</v>
      </c>
      <c r="AA53" s="11">
        <f t="shared" si="4"/>
        <v>0</v>
      </c>
      <c r="AB53" s="7">
        <f t="shared" si="5"/>
        <v>99.430530000000019</v>
      </c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</row>
    <row r="54" spans="1:39" ht="15" customHeight="1" x14ac:dyDescent="0.2">
      <c r="A54" s="3" t="s">
        <v>40</v>
      </c>
      <c r="B54" s="3" t="s">
        <v>315</v>
      </c>
      <c r="C54" s="26">
        <v>101.471</v>
      </c>
      <c r="D54" s="7">
        <v>101.83880000000001</v>
      </c>
      <c r="E54" s="7">
        <v>102.30710000000001</v>
      </c>
      <c r="F54" s="117">
        <v>102.3536</v>
      </c>
      <c r="G54" s="7">
        <v>102.24939999999999</v>
      </c>
      <c r="H54" s="113">
        <v>102.2813</v>
      </c>
      <c r="I54" s="113">
        <v>102.6005</v>
      </c>
      <c r="J54" s="113">
        <v>102.79170000000001</v>
      </c>
      <c r="K54" s="113">
        <v>102.78879999999999</v>
      </c>
      <c r="L54" s="7">
        <v>102.9937</v>
      </c>
      <c r="M54" s="7">
        <v>102.9759</v>
      </c>
      <c r="N54" s="7">
        <v>102.8463</v>
      </c>
      <c r="O54" s="7">
        <v>102.84869999999999</v>
      </c>
      <c r="P54" s="10">
        <f t="shared" si="4"/>
        <v>0.36246809433237331</v>
      </c>
      <c r="Q54" s="7">
        <f t="shared" si="4"/>
        <v>0.45984438151274287</v>
      </c>
      <c r="R54" s="7">
        <f t="shared" si="4"/>
        <v>4.5451390959175511E-2</v>
      </c>
      <c r="S54" s="7">
        <f t="shared" ref="S54:AA58" si="6">(G54-F54)/F54*100</f>
        <v>-0.10180394241141087</v>
      </c>
      <c r="T54" s="7">
        <f t="shared" si="6"/>
        <v>3.1198227080068312E-2</v>
      </c>
      <c r="U54" s="7">
        <f t="shared" si="6"/>
        <v>0.31208050738502058</v>
      </c>
      <c r="V54" s="7">
        <f t="shared" si="6"/>
        <v>0.18635386767121909</v>
      </c>
      <c r="W54" s="7">
        <f t="shared" si="6"/>
        <v>-2.8212394580603341E-3</v>
      </c>
      <c r="X54" s="7">
        <f t="shared" si="6"/>
        <v>0.19934078420996179</v>
      </c>
      <c r="Y54" s="7">
        <f t="shared" si="6"/>
        <v>-1.7282610489775835E-2</v>
      </c>
      <c r="Z54" s="7">
        <f t="shared" si="6"/>
        <v>-0.1258546902721864</v>
      </c>
      <c r="AA54" s="11">
        <f t="shared" si="6"/>
        <v>2.3335793314824224E-3</v>
      </c>
      <c r="AB54" s="7">
        <f t="shared" si="5"/>
        <v>102.57298333333331</v>
      </c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</row>
    <row r="55" spans="1:39" ht="15" customHeight="1" x14ac:dyDescent="0.2">
      <c r="A55" s="3" t="s">
        <v>41</v>
      </c>
      <c r="B55" s="3" t="s">
        <v>316</v>
      </c>
      <c r="C55" s="26">
        <v>100.7818</v>
      </c>
      <c r="D55" s="7">
        <v>102.39660000000001</v>
      </c>
      <c r="E55" s="7">
        <v>102.2692</v>
      </c>
      <c r="F55" s="117">
        <v>102.0646</v>
      </c>
      <c r="G55" s="7">
        <v>102.1065</v>
      </c>
      <c r="H55" s="113">
        <v>102.3687</v>
      </c>
      <c r="I55" s="113">
        <v>102.4211</v>
      </c>
      <c r="J55" s="113">
        <v>102.6917</v>
      </c>
      <c r="K55" s="113">
        <v>102.8074</v>
      </c>
      <c r="L55" s="7">
        <v>102.8682</v>
      </c>
      <c r="M55" s="7">
        <v>102.91160000000001</v>
      </c>
      <c r="N55" s="7">
        <v>103.0907</v>
      </c>
      <c r="O55" s="7">
        <v>103.0907</v>
      </c>
      <c r="P55" s="10">
        <f t="shared" ref="P55:R58" si="7">(D55-C55)/C55*100</f>
        <v>1.6022734263527763</v>
      </c>
      <c r="Q55" s="7">
        <f t="shared" si="7"/>
        <v>-0.12441819357284188</v>
      </c>
      <c r="R55" s="7">
        <f t="shared" si="7"/>
        <v>-0.20006023318848609</v>
      </c>
      <c r="S55" s="7">
        <f t="shared" si="6"/>
        <v>4.1052431499264463E-2</v>
      </c>
      <c r="T55" s="7">
        <f t="shared" si="6"/>
        <v>0.25679070382395547</v>
      </c>
      <c r="U55" s="7">
        <f t="shared" si="6"/>
        <v>5.1187521185666669E-2</v>
      </c>
      <c r="V55" s="7">
        <f t="shared" si="6"/>
        <v>0.26420337215671552</v>
      </c>
      <c r="W55" s="7">
        <f t="shared" si="6"/>
        <v>0.11266733338722011</v>
      </c>
      <c r="X55" s="7">
        <f t="shared" si="6"/>
        <v>5.9139711732813412E-2</v>
      </c>
      <c r="Y55" s="7">
        <f t="shared" si="6"/>
        <v>4.2189909029229082E-2</v>
      </c>
      <c r="Z55" s="7">
        <f t="shared" si="6"/>
        <v>0.17403285926950038</v>
      </c>
      <c r="AA55" s="11">
        <f t="shared" si="6"/>
        <v>0</v>
      </c>
      <c r="AB55" s="7">
        <f t="shared" si="5"/>
        <v>102.59058333333331</v>
      </c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</row>
    <row r="56" spans="1:39" ht="15" customHeight="1" x14ac:dyDescent="0.2">
      <c r="A56" s="3" t="s">
        <v>42</v>
      </c>
      <c r="B56" s="3" t="s">
        <v>71</v>
      </c>
      <c r="C56" s="26">
        <v>100.2578</v>
      </c>
      <c r="D56" s="7">
        <v>102.236</v>
      </c>
      <c r="E56" s="7">
        <v>102.7255</v>
      </c>
      <c r="F56" s="117">
        <v>102.7255</v>
      </c>
      <c r="G56" s="7">
        <v>102.7859</v>
      </c>
      <c r="H56" s="113">
        <v>103.717</v>
      </c>
      <c r="I56" s="113">
        <v>104.07989999999999</v>
      </c>
      <c r="J56" s="113">
        <v>104.07989999999999</v>
      </c>
      <c r="K56" s="113">
        <v>104.07989999999999</v>
      </c>
      <c r="L56" s="7">
        <v>104.07989999999999</v>
      </c>
      <c r="M56" s="7">
        <v>104.07989999999999</v>
      </c>
      <c r="N56" s="7">
        <v>104.8479</v>
      </c>
      <c r="O56" s="7">
        <v>104.8479</v>
      </c>
      <c r="P56" s="10">
        <f t="shared" si="7"/>
        <v>1.9731133138768266</v>
      </c>
      <c r="Q56" s="7">
        <f t="shared" si="7"/>
        <v>0.47879416252591306</v>
      </c>
      <c r="R56" s="7">
        <f t="shared" si="7"/>
        <v>0</v>
      </c>
      <c r="S56" s="7">
        <f t="shared" si="6"/>
        <v>5.8797474823681896E-2</v>
      </c>
      <c r="T56" s="7">
        <f t="shared" si="6"/>
        <v>0.90586354743209008</v>
      </c>
      <c r="U56" s="7">
        <f t="shared" si="6"/>
        <v>0.34989442425060141</v>
      </c>
      <c r="V56" s="7">
        <f t="shared" si="6"/>
        <v>0</v>
      </c>
      <c r="W56" s="7">
        <f t="shared" si="6"/>
        <v>0</v>
      </c>
      <c r="X56" s="7">
        <f t="shared" si="6"/>
        <v>0</v>
      </c>
      <c r="Y56" s="7">
        <f t="shared" si="6"/>
        <v>0</v>
      </c>
      <c r="Z56" s="7">
        <f t="shared" si="6"/>
        <v>0.73789463671660016</v>
      </c>
      <c r="AA56" s="11">
        <f t="shared" si="6"/>
        <v>0</v>
      </c>
      <c r="AB56" s="7">
        <f t="shared" si="5"/>
        <v>103.69043333333332</v>
      </c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</row>
    <row r="57" spans="1:39" s="48" customFormat="1" x14ac:dyDescent="0.2">
      <c r="A57" s="56" t="s">
        <v>44</v>
      </c>
      <c r="B57" s="56" t="s">
        <v>48</v>
      </c>
      <c r="C57" s="26">
        <v>97.312910000000002</v>
      </c>
      <c r="D57" s="119">
        <v>94.361980000000003</v>
      </c>
      <c r="E57" s="119">
        <v>91.453400000000002</v>
      </c>
      <c r="F57" s="120">
        <v>95.261380000000003</v>
      </c>
      <c r="G57" s="119">
        <v>95.862729999999999</v>
      </c>
      <c r="H57" s="112">
        <v>98.795029999999997</v>
      </c>
      <c r="I57" s="112">
        <v>102.5064</v>
      </c>
      <c r="J57" s="112">
        <v>104.26860000000001</v>
      </c>
      <c r="K57" s="112">
        <v>106.2863</v>
      </c>
      <c r="L57" s="119">
        <v>105.69329999999999</v>
      </c>
      <c r="M57" s="119">
        <v>102.3929</v>
      </c>
      <c r="N57" s="119">
        <v>100.1549</v>
      </c>
      <c r="O57" s="119">
        <v>99.075890000000001</v>
      </c>
      <c r="P57" s="21">
        <f t="shared" si="7"/>
        <v>-3.0324136848851806</v>
      </c>
      <c r="Q57" s="20">
        <f t="shared" si="7"/>
        <v>-3.0823643166453274</v>
      </c>
      <c r="R57" s="20">
        <f t="shared" si="7"/>
        <v>4.1638473801958158</v>
      </c>
      <c r="S57" s="20">
        <f t="shared" si="6"/>
        <v>0.63126316246940417</v>
      </c>
      <c r="T57" s="20">
        <f t="shared" si="6"/>
        <v>3.0588530078373499</v>
      </c>
      <c r="U57" s="20">
        <f t="shared" si="6"/>
        <v>3.7566363409171513</v>
      </c>
      <c r="V57" s="20">
        <f t="shared" si="6"/>
        <v>1.7191121725082601</v>
      </c>
      <c r="W57" s="20">
        <f t="shared" si="6"/>
        <v>1.9350983901193559</v>
      </c>
      <c r="X57" s="20">
        <f t="shared" si="6"/>
        <v>-0.55792703292898849</v>
      </c>
      <c r="Y57" s="20">
        <f t="shared" si="6"/>
        <v>-3.1226198822441882</v>
      </c>
      <c r="Z57" s="20">
        <f t="shared" si="6"/>
        <v>-2.1856984224492124</v>
      </c>
      <c r="AA57" s="19">
        <f t="shared" si="6"/>
        <v>-1.0773411984835457</v>
      </c>
      <c r="AB57" s="20">
        <f>(AB33/AB37)*100</f>
        <v>99.710750251316156</v>
      </c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</row>
    <row r="58" spans="1:39" s="48" customFormat="1" x14ac:dyDescent="0.2">
      <c r="A58" s="56" t="s">
        <v>46</v>
      </c>
      <c r="B58" s="48" t="s">
        <v>73</v>
      </c>
      <c r="C58" s="26">
        <v>97.045940000000002</v>
      </c>
      <c r="D58" s="119">
        <v>94.136120000000005</v>
      </c>
      <c r="E58" s="119">
        <v>90.711950000000002</v>
      </c>
      <c r="F58" s="120">
        <v>94.800730000000001</v>
      </c>
      <c r="G58" s="119">
        <v>95.870189999999994</v>
      </c>
      <c r="H58" s="112">
        <v>99.333359999999999</v>
      </c>
      <c r="I58" s="112">
        <v>103.3506</v>
      </c>
      <c r="J58" s="112">
        <v>105.50060000000001</v>
      </c>
      <c r="K58" s="112">
        <v>107.6844</v>
      </c>
      <c r="L58" s="119">
        <v>106.64190000000001</v>
      </c>
      <c r="M58" s="119">
        <v>103.2063</v>
      </c>
      <c r="N58" s="119">
        <v>101.0198</v>
      </c>
      <c r="O58" s="119">
        <v>99.799270000000007</v>
      </c>
      <c r="P58" s="21">
        <f t="shared" si="7"/>
        <v>-2.9983943686876504</v>
      </c>
      <c r="Q58" s="20">
        <f t="shared" si="7"/>
        <v>-3.6374666812271457</v>
      </c>
      <c r="R58" s="20">
        <f t="shared" si="7"/>
        <v>4.5074325929494403</v>
      </c>
      <c r="S58" s="20">
        <f t="shared" si="6"/>
        <v>1.1281136759178882</v>
      </c>
      <c r="T58" s="20">
        <f t="shared" si="6"/>
        <v>3.6123533290170857</v>
      </c>
      <c r="U58" s="20">
        <f t="shared" si="6"/>
        <v>4.0442002565905364</v>
      </c>
      <c r="V58" s="20">
        <f t="shared" si="6"/>
        <v>2.0802975502803136</v>
      </c>
      <c r="W58" s="20">
        <f t="shared" si="6"/>
        <v>2.0699408344597008</v>
      </c>
      <c r="X58" s="20">
        <f t="shared" si="6"/>
        <v>-0.9681068009850915</v>
      </c>
      <c r="Y58" s="20">
        <f t="shared" si="6"/>
        <v>-3.2216230205951017</v>
      </c>
      <c r="Z58" s="20">
        <f t="shared" si="6"/>
        <v>-2.1185722189439939</v>
      </c>
      <c r="AA58" s="19">
        <f t="shared" si="6"/>
        <v>-1.2082086878017939</v>
      </c>
      <c r="AB58" s="20">
        <f>(AB33/AB50)*100</f>
        <v>100.17928968396413</v>
      </c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</row>
    <row r="59" spans="1:39" s="48" customFormat="1" ht="20.25" customHeight="1" x14ac:dyDescent="0.2">
      <c r="B59" s="22" t="s">
        <v>53</v>
      </c>
      <c r="C59" s="39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33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134"/>
      <c r="AB59" s="23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</row>
    <row r="60" spans="1:39" s="48" customFormat="1" x14ac:dyDescent="0.2">
      <c r="A60" s="56" t="s">
        <v>14</v>
      </c>
      <c r="B60" s="56" t="s">
        <v>15</v>
      </c>
      <c r="C60" s="26">
        <v>97.418210000000002</v>
      </c>
      <c r="D60" s="119">
        <v>100.9106</v>
      </c>
      <c r="E60" s="119">
        <v>104.10129999999999</v>
      </c>
      <c r="F60" s="120">
        <v>106.9641</v>
      </c>
      <c r="G60" s="119">
        <v>107.37730000000001</v>
      </c>
      <c r="H60" s="112">
        <v>107.9918</v>
      </c>
      <c r="I60" s="112">
        <v>104.0068</v>
      </c>
      <c r="J60" s="112">
        <v>103.7016</v>
      </c>
      <c r="K60" s="112">
        <v>101.34229999999999</v>
      </c>
      <c r="L60" s="119">
        <v>104.5378</v>
      </c>
      <c r="M60" s="119">
        <v>102.52500000000001</v>
      </c>
      <c r="N60" s="119">
        <v>107.0081</v>
      </c>
      <c r="O60" s="119">
        <v>113.17149999999999</v>
      </c>
      <c r="P60" s="21">
        <f t="shared" ref="P60:AA81" si="8">(D60-C60)/C60*100</f>
        <v>3.584945771432261</v>
      </c>
      <c r="Q60" s="20">
        <f t="shared" si="8"/>
        <v>3.1619076687681895</v>
      </c>
      <c r="R60" s="20">
        <f t="shared" si="8"/>
        <v>2.7500136885898709</v>
      </c>
      <c r="S60" s="20">
        <f t="shared" si="8"/>
        <v>0.38629783263730855</v>
      </c>
      <c r="T60" s="20">
        <f t="shared" si="8"/>
        <v>0.57228110596931792</v>
      </c>
      <c r="U60" s="20">
        <f t="shared" si="8"/>
        <v>-3.6900949886935854</v>
      </c>
      <c r="V60" s="20">
        <f t="shared" si="8"/>
        <v>-0.29344235184622475</v>
      </c>
      <c r="W60" s="20">
        <f t="shared" si="8"/>
        <v>-2.2750854374474496</v>
      </c>
      <c r="X60" s="20">
        <f t="shared" si="8"/>
        <v>3.153174932876015</v>
      </c>
      <c r="Y60" s="20">
        <f t="shared" si="8"/>
        <v>-1.9254279313320144</v>
      </c>
      <c r="Z60" s="20">
        <f t="shared" si="8"/>
        <v>4.3726895879053815</v>
      </c>
      <c r="AA60" s="19">
        <f t="shared" si="8"/>
        <v>5.7597508973619718</v>
      </c>
      <c r="AB60" s="20">
        <f t="shared" ref="AB60:AB81" si="9">AVERAGE(D60:O60)</f>
        <v>105.30318333333334</v>
      </c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</row>
    <row r="61" spans="1:39" x14ac:dyDescent="0.2">
      <c r="A61" s="3" t="s">
        <v>16</v>
      </c>
      <c r="B61" s="3" t="s">
        <v>101</v>
      </c>
      <c r="C61" s="14">
        <v>97.418210000000002</v>
      </c>
      <c r="D61" s="7">
        <v>100.9106</v>
      </c>
      <c r="E61" s="7">
        <v>104.10129999999999</v>
      </c>
      <c r="F61" s="117">
        <v>106.9641</v>
      </c>
      <c r="G61" s="7">
        <v>107.37730000000001</v>
      </c>
      <c r="H61" s="113">
        <v>107.9918</v>
      </c>
      <c r="I61" s="113">
        <v>104.0068</v>
      </c>
      <c r="J61" s="113">
        <v>103.7016</v>
      </c>
      <c r="K61" s="113">
        <v>101.34229999999999</v>
      </c>
      <c r="L61" s="7">
        <v>104.5378</v>
      </c>
      <c r="M61" s="7">
        <v>102.52500000000001</v>
      </c>
      <c r="N61" s="7">
        <v>107.0081</v>
      </c>
      <c r="O61" s="7">
        <v>113.17149999999999</v>
      </c>
      <c r="P61" s="10">
        <f t="shared" si="8"/>
        <v>3.584945771432261</v>
      </c>
      <c r="Q61" s="7">
        <f t="shared" si="8"/>
        <v>3.1619076687681895</v>
      </c>
      <c r="R61" s="7">
        <f t="shared" si="8"/>
        <v>2.7500136885898709</v>
      </c>
      <c r="S61" s="7">
        <f t="shared" si="8"/>
        <v>0.38629783263730855</v>
      </c>
      <c r="T61" s="7">
        <f t="shared" si="8"/>
        <v>0.57228110596931792</v>
      </c>
      <c r="U61" s="7">
        <f t="shared" si="8"/>
        <v>-3.6900949886935854</v>
      </c>
      <c r="V61" s="7">
        <f t="shared" si="8"/>
        <v>-0.29344235184622475</v>
      </c>
      <c r="W61" s="7">
        <f t="shared" si="8"/>
        <v>-2.2750854374474496</v>
      </c>
      <c r="X61" s="7">
        <f t="shared" si="8"/>
        <v>3.153174932876015</v>
      </c>
      <c r="Y61" s="7">
        <f t="shared" si="8"/>
        <v>-1.9254279313320144</v>
      </c>
      <c r="Z61" s="7">
        <f t="shared" si="8"/>
        <v>4.3726895879053815</v>
      </c>
      <c r="AA61" s="11">
        <f t="shared" si="8"/>
        <v>5.7597508973619718</v>
      </c>
      <c r="AB61" s="7">
        <f t="shared" si="9"/>
        <v>105.30318333333334</v>
      </c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</row>
    <row r="62" spans="1:39" s="48" customFormat="1" x14ac:dyDescent="0.2">
      <c r="A62" s="56" t="s">
        <v>20</v>
      </c>
      <c r="B62" s="56" t="s">
        <v>21</v>
      </c>
      <c r="C62" s="26">
        <v>101.00020000000001</v>
      </c>
      <c r="D62" s="119">
        <v>101.6631</v>
      </c>
      <c r="E62" s="119">
        <v>101.29510000000001</v>
      </c>
      <c r="F62" s="120">
        <v>101.5706</v>
      </c>
      <c r="G62" s="119">
        <v>102.1558</v>
      </c>
      <c r="H62" s="112">
        <v>102.9796</v>
      </c>
      <c r="I62" s="112">
        <v>103.6183</v>
      </c>
      <c r="J62" s="112">
        <v>104.5407</v>
      </c>
      <c r="K62" s="112">
        <v>104.904</v>
      </c>
      <c r="L62" s="119">
        <v>104.3202</v>
      </c>
      <c r="M62" s="119">
        <v>104.1768</v>
      </c>
      <c r="N62" s="119">
        <v>104.3599</v>
      </c>
      <c r="O62" s="119">
        <v>104.1998</v>
      </c>
      <c r="P62" s="21">
        <f t="shared" si="8"/>
        <v>0.65633533398943111</v>
      </c>
      <c r="Q62" s="20">
        <f t="shared" si="8"/>
        <v>-0.36197991208215669</v>
      </c>
      <c r="R62" s="20">
        <f t="shared" si="8"/>
        <v>0.27197761787094721</v>
      </c>
      <c r="S62" s="20">
        <f t="shared" si="8"/>
        <v>0.57615097282087568</v>
      </c>
      <c r="T62" s="20">
        <f t="shared" si="8"/>
        <v>0.80641529898449782</v>
      </c>
      <c r="U62" s="20">
        <f t="shared" si="8"/>
        <v>0.62021992705351359</v>
      </c>
      <c r="V62" s="20">
        <f t="shared" si="8"/>
        <v>0.89019024631749022</v>
      </c>
      <c r="W62" s="20">
        <f t="shared" si="8"/>
        <v>0.34752015243823248</v>
      </c>
      <c r="X62" s="20">
        <f t="shared" si="8"/>
        <v>-0.5565088080530739</v>
      </c>
      <c r="Y62" s="20">
        <f t="shared" si="8"/>
        <v>-0.13746139290377102</v>
      </c>
      <c r="Z62" s="20">
        <f t="shared" si="8"/>
        <v>0.1757589021739927</v>
      </c>
      <c r="AA62" s="19">
        <f t="shared" si="8"/>
        <v>-0.15341141568744307</v>
      </c>
      <c r="AB62" s="20">
        <f t="shared" si="9"/>
        <v>103.31532500000002</v>
      </c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</row>
    <row r="63" spans="1:39" s="48" customFormat="1" x14ac:dyDescent="0.2">
      <c r="A63" s="56" t="s">
        <v>22</v>
      </c>
      <c r="B63" s="56" t="s">
        <v>23</v>
      </c>
      <c r="C63" s="26">
        <v>100.8445</v>
      </c>
      <c r="D63" s="119">
        <v>101.3691</v>
      </c>
      <c r="E63" s="119">
        <v>100.8603</v>
      </c>
      <c r="F63" s="120">
        <v>101.1592</v>
      </c>
      <c r="G63" s="119">
        <v>101.8986</v>
      </c>
      <c r="H63" s="112">
        <v>102.9453</v>
      </c>
      <c r="I63" s="112">
        <v>103.7238</v>
      </c>
      <c r="J63" s="112">
        <v>104.8531</v>
      </c>
      <c r="K63" s="112">
        <v>105.294</v>
      </c>
      <c r="L63" s="119">
        <v>104.44450000000001</v>
      </c>
      <c r="M63" s="119">
        <v>104.24590000000001</v>
      </c>
      <c r="N63" s="119">
        <v>104.48399999999999</v>
      </c>
      <c r="O63" s="119">
        <v>104.2178</v>
      </c>
      <c r="P63" s="21">
        <f t="shared" si="8"/>
        <v>0.52020685312536297</v>
      </c>
      <c r="Q63" s="20">
        <f t="shared" si="8"/>
        <v>-0.50192810235072416</v>
      </c>
      <c r="R63" s="20">
        <f t="shared" si="8"/>
        <v>0.29635049667709029</v>
      </c>
      <c r="S63" s="20">
        <f t="shared" si="8"/>
        <v>0.73092709313636661</v>
      </c>
      <c r="T63" s="20">
        <f t="shared" si="8"/>
        <v>1.0271976258751359</v>
      </c>
      <c r="U63" s="20">
        <f t="shared" si="8"/>
        <v>0.75622685057015138</v>
      </c>
      <c r="V63" s="20">
        <f t="shared" si="8"/>
        <v>1.0887568716148084</v>
      </c>
      <c r="W63" s="20">
        <f t="shared" si="8"/>
        <v>0.42049305170757867</v>
      </c>
      <c r="X63" s="20">
        <f t="shared" si="8"/>
        <v>-0.80678861093698773</v>
      </c>
      <c r="Y63" s="20">
        <f t="shared" si="8"/>
        <v>-0.19014883502721444</v>
      </c>
      <c r="Z63" s="20">
        <f t="shared" si="8"/>
        <v>0.22840226809878245</v>
      </c>
      <c r="AA63" s="19">
        <f t="shared" si="8"/>
        <v>-0.25477585084797461</v>
      </c>
      <c r="AB63" s="20">
        <f t="shared" si="9"/>
        <v>103.29129999999998</v>
      </c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</row>
    <row r="64" spans="1:39" ht="15" customHeight="1" x14ac:dyDescent="0.2">
      <c r="A64" s="3" t="s">
        <v>24</v>
      </c>
      <c r="B64" s="3" t="s">
        <v>304</v>
      </c>
      <c r="C64" s="26">
        <v>99.821119999999993</v>
      </c>
      <c r="D64" s="7">
        <v>100.6801</v>
      </c>
      <c r="E64" s="7">
        <v>99.702789999999993</v>
      </c>
      <c r="F64" s="117">
        <v>100.1721</v>
      </c>
      <c r="G64" s="7">
        <v>101.40260000000001</v>
      </c>
      <c r="H64" s="113">
        <v>102.8599</v>
      </c>
      <c r="I64" s="113">
        <v>104.086</v>
      </c>
      <c r="J64" s="113">
        <v>105.86499999999999</v>
      </c>
      <c r="K64" s="113">
        <v>106.58329999999999</v>
      </c>
      <c r="L64" s="7">
        <v>104.97199999999999</v>
      </c>
      <c r="M64" s="7">
        <v>104.3175</v>
      </c>
      <c r="N64" s="7">
        <v>104.6673</v>
      </c>
      <c r="O64" s="7">
        <v>104.1476</v>
      </c>
      <c r="P64" s="10">
        <f t="shared" si="8"/>
        <v>0.86051929691833007</v>
      </c>
      <c r="Q64" s="7">
        <f t="shared" si="8"/>
        <v>-0.97070821344039471</v>
      </c>
      <c r="R64" s="7">
        <f t="shared" si="8"/>
        <v>0.47070899420167411</v>
      </c>
      <c r="S64" s="7">
        <f t="shared" si="8"/>
        <v>1.2283859477838703</v>
      </c>
      <c r="T64" s="7">
        <f t="shared" si="8"/>
        <v>1.4371426373682621</v>
      </c>
      <c r="U64" s="7">
        <f t="shared" si="8"/>
        <v>1.1920097141840527</v>
      </c>
      <c r="V64" s="7">
        <f t="shared" si="8"/>
        <v>1.7091635762734627</v>
      </c>
      <c r="W64" s="7">
        <f t="shared" si="8"/>
        <v>0.67850564398054058</v>
      </c>
      <c r="X64" s="7">
        <f t="shared" si="8"/>
        <v>-1.5117752968804683</v>
      </c>
      <c r="Y64" s="7">
        <f t="shared" si="8"/>
        <v>-0.62349959989330372</v>
      </c>
      <c r="Z64" s="7">
        <f t="shared" si="8"/>
        <v>0.33532245308793052</v>
      </c>
      <c r="AA64" s="11">
        <f t="shared" si="8"/>
        <v>-0.49652565796576414</v>
      </c>
      <c r="AB64" s="7">
        <f t="shared" si="9"/>
        <v>103.28801583333335</v>
      </c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</row>
    <row r="65" spans="1:39" ht="15" customHeight="1" x14ac:dyDescent="0.2">
      <c r="A65" s="3" t="s">
        <v>26</v>
      </c>
      <c r="B65" s="3" t="s">
        <v>305</v>
      </c>
      <c r="C65" s="26">
        <v>102.76390000000001</v>
      </c>
      <c r="D65" s="7">
        <v>102.86799999999999</v>
      </c>
      <c r="E65" s="7">
        <v>102.99930000000001</v>
      </c>
      <c r="F65" s="117">
        <v>103.4846</v>
      </c>
      <c r="G65" s="7">
        <v>103.44880000000001</v>
      </c>
      <c r="H65" s="113">
        <v>106.0629</v>
      </c>
      <c r="I65" s="113">
        <v>106.3113</v>
      </c>
      <c r="J65" s="113">
        <v>106.5087</v>
      </c>
      <c r="K65" s="113">
        <v>106.4361</v>
      </c>
      <c r="L65" s="7">
        <v>106.59529999999999</v>
      </c>
      <c r="M65" s="7">
        <v>106.84059999999999</v>
      </c>
      <c r="N65" s="7">
        <v>107.02</v>
      </c>
      <c r="O65" s="7">
        <v>106.9783</v>
      </c>
      <c r="P65" s="10">
        <f t="shared" si="8"/>
        <v>0.10130016474655819</v>
      </c>
      <c r="Q65" s="7">
        <f t="shared" si="8"/>
        <v>0.12763930474006513</v>
      </c>
      <c r="R65" s="7">
        <f t="shared" si="8"/>
        <v>0.47116825065800949</v>
      </c>
      <c r="S65" s="7">
        <f t="shared" si="8"/>
        <v>-3.4594519377757392E-2</v>
      </c>
      <c r="T65" s="7">
        <f t="shared" si="8"/>
        <v>2.5269505301173076</v>
      </c>
      <c r="U65" s="7">
        <f t="shared" si="8"/>
        <v>0.23420064886025532</v>
      </c>
      <c r="V65" s="7">
        <f t="shared" si="8"/>
        <v>0.18568110821709619</v>
      </c>
      <c r="W65" s="7">
        <f t="shared" si="8"/>
        <v>-6.8163445803026829E-2</v>
      </c>
      <c r="X65" s="7">
        <f t="shared" si="8"/>
        <v>0.14957331206235336</v>
      </c>
      <c r="Y65" s="7">
        <f t="shared" si="8"/>
        <v>0.23012271647999519</v>
      </c>
      <c r="Z65" s="7">
        <f t="shared" si="8"/>
        <v>0.1679136957299015</v>
      </c>
      <c r="AA65" s="11">
        <f t="shared" si="8"/>
        <v>-3.8964679499151215E-2</v>
      </c>
      <c r="AB65" s="7">
        <f t="shared" si="9"/>
        <v>105.462825</v>
      </c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</row>
    <row r="66" spans="1:39" ht="15" customHeight="1" x14ac:dyDescent="0.2">
      <c r="A66" s="3" t="s">
        <v>27</v>
      </c>
      <c r="B66" s="3" t="s">
        <v>306</v>
      </c>
      <c r="C66" s="26">
        <v>102.42740000000001</v>
      </c>
      <c r="D66" s="7">
        <v>102.4389</v>
      </c>
      <c r="E66" s="7">
        <v>102.3634</v>
      </c>
      <c r="F66" s="117">
        <v>102.04470000000001</v>
      </c>
      <c r="G66" s="7">
        <v>102.1918</v>
      </c>
      <c r="H66" s="113">
        <v>102.1293</v>
      </c>
      <c r="I66" s="113">
        <v>102.22709999999999</v>
      </c>
      <c r="J66" s="113">
        <v>102.5829</v>
      </c>
      <c r="K66" s="113">
        <v>102.6647</v>
      </c>
      <c r="L66" s="7">
        <v>102.6322</v>
      </c>
      <c r="M66" s="7">
        <v>102.73820000000001</v>
      </c>
      <c r="N66" s="7">
        <v>102.9028</v>
      </c>
      <c r="O66" s="7">
        <v>103.0192</v>
      </c>
      <c r="P66" s="10">
        <f t="shared" si="8"/>
        <v>1.1227464526091717E-2</v>
      </c>
      <c r="Q66" s="7">
        <f t="shared" si="8"/>
        <v>-7.3702470448243032E-2</v>
      </c>
      <c r="R66" s="7">
        <f t="shared" si="8"/>
        <v>-0.31134174910172252</v>
      </c>
      <c r="S66" s="7">
        <f t="shared" si="8"/>
        <v>0.14415251355532885</v>
      </c>
      <c r="T66" s="7">
        <f t="shared" si="8"/>
        <v>-6.1159505948618187E-2</v>
      </c>
      <c r="U66" s="7">
        <f t="shared" si="8"/>
        <v>9.5760961839542955E-2</v>
      </c>
      <c r="V66" s="7">
        <f t="shared" si="8"/>
        <v>0.34804860941961785</v>
      </c>
      <c r="W66" s="7">
        <f t="shared" si="8"/>
        <v>7.974038558083385E-2</v>
      </c>
      <c r="X66" s="7">
        <f t="shared" si="8"/>
        <v>-3.1656450561876541E-2</v>
      </c>
      <c r="Y66" s="7">
        <f t="shared" si="8"/>
        <v>0.10328142629701864</v>
      </c>
      <c r="Z66" s="7">
        <f t="shared" si="8"/>
        <v>0.16021304636444184</v>
      </c>
      <c r="AA66" s="11">
        <f t="shared" si="8"/>
        <v>0.11311645552890565</v>
      </c>
      <c r="AB66" s="7">
        <f t="shared" si="9"/>
        <v>102.49459999999999</v>
      </c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</row>
    <row r="67" spans="1:39" ht="15" customHeight="1" x14ac:dyDescent="0.2">
      <c r="A67" s="3" t="s">
        <v>29</v>
      </c>
      <c r="B67" s="3" t="s">
        <v>307</v>
      </c>
      <c r="C67" s="26">
        <v>103.41589999999999</v>
      </c>
      <c r="D67" s="7">
        <v>103.9995</v>
      </c>
      <c r="E67" s="7">
        <v>104.29559999999999</v>
      </c>
      <c r="F67" s="117">
        <v>104.54040000000001</v>
      </c>
      <c r="G67" s="7">
        <v>104.91289999999999</v>
      </c>
      <c r="H67" s="113">
        <v>105.8373</v>
      </c>
      <c r="I67" s="113">
        <v>106.2289</v>
      </c>
      <c r="J67" s="113">
        <v>106.17270000000001</v>
      </c>
      <c r="K67" s="113">
        <v>106.3982</v>
      </c>
      <c r="L67" s="7">
        <v>106.4803</v>
      </c>
      <c r="M67" s="7">
        <v>106.9355</v>
      </c>
      <c r="N67" s="7">
        <v>107.0804</v>
      </c>
      <c r="O67" s="7">
        <v>107.2423</v>
      </c>
      <c r="P67" s="10">
        <f t="shared" si="8"/>
        <v>0.564323281042861</v>
      </c>
      <c r="Q67" s="7">
        <f t="shared" si="8"/>
        <v>0.28471290727358844</v>
      </c>
      <c r="R67" s="7">
        <f t="shared" si="8"/>
        <v>0.23471747609679811</v>
      </c>
      <c r="S67" s="7">
        <f t="shared" si="8"/>
        <v>0.35632157519962426</v>
      </c>
      <c r="T67" s="7">
        <f t="shared" si="8"/>
        <v>0.88111185564406835</v>
      </c>
      <c r="U67" s="7">
        <f t="shared" si="8"/>
        <v>0.37000188024448549</v>
      </c>
      <c r="V67" s="7">
        <f t="shared" si="8"/>
        <v>-5.2904623882945048E-2</v>
      </c>
      <c r="W67" s="7">
        <f t="shared" si="8"/>
        <v>0.21238981395405473</v>
      </c>
      <c r="X67" s="7">
        <f t="shared" si="8"/>
        <v>7.7162959523748478E-2</v>
      </c>
      <c r="Y67" s="7">
        <f t="shared" si="8"/>
        <v>0.42749691727014755</v>
      </c>
      <c r="Z67" s="7">
        <f t="shared" si="8"/>
        <v>0.13550224200568819</v>
      </c>
      <c r="AA67" s="11">
        <f t="shared" si="8"/>
        <v>0.15119480315725645</v>
      </c>
      <c r="AB67" s="7">
        <f t="shared" si="9"/>
        <v>105.84366666666665</v>
      </c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</row>
    <row r="68" spans="1:39" ht="15" customHeight="1" x14ac:dyDescent="0.2">
      <c r="A68" s="3" t="s">
        <v>31</v>
      </c>
      <c r="B68" s="3" t="s">
        <v>32</v>
      </c>
      <c r="C68" s="26">
        <v>101.7252</v>
      </c>
      <c r="D68" s="7">
        <v>102.31310000000001</v>
      </c>
      <c r="E68" s="7">
        <v>102.49169999999999</v>
      </c>
      <c r="F68" s="117">
        <v>102.7111</v>
      </c>
      <c r="G68" s="7">
        <v>102.9573</v>
      </c>
      <c r="H68" s="113">
        <v>103.1844</v>
      </c>
      <c r="I68" s="113">
        <v>103.5744</v>
      </c>
      <c r="J68" s="113">
        <v>105.0184</v>
      </c>
      <c r="K68" s="113">
        <v>105.1653</v>
      </c>
      <c r="L68" s="7">
        <v>105.4242</v>
      </c>
      <c r="M68" s="7">
        <v>105.38500000000001</v>
      </c>
      <c r="N68" s="7">
        <v>105.38500000000001</v>
      </c>
      <c r="O68" s="7">
        <v>106.0003</v>
      </c>
      <c r="P68" s="10">
        <f t="shared" si="8"/>
        <v>0.57792955924392841</v>
      </c>
      <c r="Q68" s="7">
        <f t="shared" si="8"/>
        <v>0.17456220171218423</v>
      </c>
      <c r="R68" s="7">
        <f t="shared" si="8"/>
        <v>0.21406611462197173</v>
      </c>
      <c r="S68" s="7">
        <f t="shared" si="8"/>
        <v>0.23970145388375916</v>
      </c>
      <c r="T68" s="7">
        <f t="shared" si="8"/>
        <v>0.22057687992982816</v>
      </c>
      <c r="U68" s="7">
        <f t="shared" si="8"/>
        <v>0.37796411085396686</v>
      </c>
      <c r="V68" s="7">
        <f t="shared" si="8"/>
        <v>1.3941668983841593</v>
      </c>
      <c r="W68" s="7">
        <f t="shared" si="8"/>
        <v>0.13988024955627038</v>
      </c>
      <c r="X68" s="7">
        <f t="shared" si="8"/>
        <v>0.24618386482993632</v>
      </c>
      <c r="Y68" s="7">
        <f t="shared" si="8"/>
        <v>-3.7183113554567084E-2</v>
      </c>
      <c r="Z68" s="7">
        <f t="shared" si="8"/>
        <v>0</v>
      </c>
      <c r="AA68" s="11">
        <f t="shared" si="8"/>
        <v>0.58385918299567363</v>
      </c>
      <c r="AB68" s="7">
        <f t="shared" si="9"/>
        <v>104.13418333333334</v>
      </c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</row>
    <row r="69" spans="1:39" ht="15" customHeight="1" x14ac:dyDescent="0.2">
      <c r="A69" s="3" t="s">
        <v>33</v>
      </c>
      <c r="B69" s="3" t="s">
        <v>43</v>
      </c>
      <c r="C69" s="26">
        <v>102.2535</v>
      </c>
      <c r="D69" s="7">
        <v>101.9135</v>
      </c>
      <c r="E69" s="7">
        <v>102.0016</v>
      </c>
      <c r="F69" s="117">
        <v>102.0123</v>
      </c>
      <c r="G69" s="7">
        <v>102.0487</v>
      </c>
      <c r="H69" s="113">
        <v>102.09950000000001</v>
      </c>
      <c r="I69" s="113">
        <v>102.3271</v>
      </c>
      <c r="J69" s="113">
        <v>102.4905</v>
      </c>
      <c r="K69" s="113">
        <v>102.5416</v>
      </c>
      <c r="L69" s="7">
        <v>102.8051</v>
      </c>
      <c r="M69" s="7">
        <v>102.98399999999999</v>
      </c>
      <c r="N69" s="7">
        <v>102.9853</v>
      </c>
      <c r="O69" s="7">
        <v>103.01139999999999</v>
      </c>
      <c r="P69" s="10">
        <f t="shared" si="8"/>
        <v>-0.33250695575212919</v>
      </c>
      <c r="Q69" s="7">
        <f t="shared" si="8"/>
        <v>8.6445858497644745E-2</v>
      </c>
      <c r="R69" s="7">
        <f t="shared" si="8"/>
        <v>1.0490031528917126E-2</v>
      </c>
      <c r="S69" s="7">
        <f t="shared" si="8"/>
        <v>3.5681971683807184E-2</v>
      </c>
      <c r="T69" s="7">
        <f t="shared" si="8"/>
        <v>4.9780153985312409E-2</v>
      </c>
      <c r="U69" s="7">
        <f t="shared" si="8"/>
        <v>0.22291979882369195</v>
      </c>
      <c r="V69" s="7">
        <f t="shared" si="8"/>
        <v>0.15968399378072454</v>
      </c>
      <c r="W69" s="7">
        <f t="shared" si="8"/>
        <v>4.9858279547865661E-2</v>
      </c>
      <c r="X69" s="7">
        <f t="shared" si="8"/>
        <v>0.25696887897204002</v>
      </c>
      <c r="Y69" s="7">
        <f t="shared" si="8"/>
        <v>0.17401860413539672</v>
      </c>
      <c r="Z69" s="7">
        <f t="shared" si="8"/>
        <v>1.262332012740351E-3</v>
      </c>
      <c r="AA69" s="11">
        <f t="shared" si="8"/>
        <v>2.5343422799175779E-2</v>
      </c>
      <c r="AB69" s="7">
        <f t="shared" si="9"/>
        <v>102.43505</v>
      </c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</row>
    <row r="70" spans="1:39" ht="15" customHeight="1" x14ac:dyDescent="0.2">
      <c r="A70" s="3" t="s">
        <v>34</v>
      </c>
      <c r="B70" s="3" t="s">
        <v>308</v>
      </c>
      <c r="C70" s="26">
        <v>102.85550000000001</v>
      </c>
      <c r="D70" s="7">
        <v>103.0852</v>
      </c>
      <c r="E70" s="7">
        <v>103.0852</v>
      </c>
      <c r="F70" s="117">
        <v>103.0994</v>
      </c>
      <c r="G70" s="7">
        <v>103.104</v>
      </c>
      <c r="H70" s="113">
        <v>102.9007</v>
      </c>
      <c r="I70" s="113">
        <v>102.9007</v>
      </c>
      <c r="J70" s="113">
        <v>102.8177</v>
      </c>
      <c r="K70" s="113">
        <v>102.8177</v>
      </c>
      <c r="L70" s="7">
        <v>102.8177</v>
      </c>
      <c r="M70" s="7">
        <v>106.64409999999999</v>
      </c>
      <c r="N70" s="7">
        <v>106.64409999999999</v>
      </c>
      <c r="O70" s="7">
        <v>106.6957</v>
      </c>
      <c r="P70" s="10">
        <f t="shared" si="8"/>
        <v>0.22332301140920419</v>
      </c>
      <c r="Q70" s="7">
        <f t="shared" si="8"/>
        <v>0</v>
      </c>
      <c r="R70" s="7">
        <f t="shared" si="8"/>
        <v>1.3775013289979971E-2</v>
      </c>
      <c r="S70" s="7">
        <f t="shared" si="8"/>
        <v>4.4617136472146152E-3</v>
      </c>
      <c r="T70" s="7">
        <f t="shared" si="8"/>
        <v>-0.19717954686529982</v>
      </c>
      <c r="U70" s="7">
        <f t="shared" si="8"/>
        <v>0</v>
      </c>
      <c r="V70" s="7">
        <f t="shared" si="8"/>
        <v>-8.0660287053439292E-2</v>
      </c>
      <c r="W70" s="7">
        <f t="shared" si="8"/>
        <v>0</v>
      </c>
      <c r="X70" s="7">
        <f t="shared" si="8"/>
        <v>0</v>
      </c>
      <c r="Y70" s="7">
        <f t="shared" si="8"/>
        <v>3.7215382176415077</v>
      </c>
      <c r="Z70" s="7">
        <f t="shared" si="8"/>
        <v>0</v>
      </c>
      <c r="AA70" s="11">
        <f t="shared" si="8"/>
        <v>4.8385236501604534E-2</v>
      </c>
      <c r="AB70" s="7">
        <f t="shared" si="9"/>
        <v>103.88435</v>
      </c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</row>
    <row r="71" spans="1:39" ht="15" customHeight="1" x14ac:dyDescent="0.2">
      <c r="A71" s="3"/>
      <c r="B71" s="3" t="s">
        <v>309</v>
      </c>
      <c r="C71" s="26">
        <v>101.7804</v>
      </c>
      <c r="D71" s="7">
        <v>102.3302</v>
      </c>
      <c r="E71" s="7">
        <v>103.45350000000001</v>
      </c>
      <c r="F71" s="117">
        <v>103.6039</v>
      </c>
      <c r="G71" s="7">
        <v>103.6039</v>
      </c>
      <c r="H71" s="113">
        <v>103.6039</v>
      </c>
      <c r="I71" s="113">
        <v>103.0765</v>
      </c>
      <c r="J71" s="113">
        <v>104.16030000000001</v>
      </c>
      <c r="K71" s="113">
        <v>104.16030000000001</v>
      </c>
      <c r="L71" s="7">
        <v>104.90779999999999</v>
      </c>
      <c r="M71" s="7">
        <v>105.2752</v>
      </c>
      <c r="N71" s="7">
        <v>105.2752</v>
      </c>
      <c r="O71" s="7">
        <v>105.2752</v>
      </c>
      <c r="P71" s="10">
        <f t="shared" si="8"/>
        <v>0.54018258918220474</v>
      </c>
      <c r="Q71" s="7">
        <f t="shared" si="8"/>
        <v>1.0977209074154064</v>
      </c>
      <c r="R71" s="7">
        <f t="shared" si="8"/>
        <v>0.14537932501074449</v>
      </c>
      <c r="S71" s="7">
        <f t="shared" si="8"/>
        <v>0</v>
      </c>
      <c r="T71" s="7">
        <f t="shared" si="8"/>
        <v>0</v>
      </c>
      <c r="U71" s="7">
        <f t="shared" si="8"/>
        <v>-0.50905419583625722</v>
      </c>
      <c r="V71" s="7">
        <f t="shared" si="8"/>
        <v>1.0514520768555498</v>
      </c>
      <c r="W71" s="7">
        <f t="shared" si="8"/>
        <v>0</v>
      </c>
      <c r="X71" s="7">
        <f t="shared" si="8"/>
        <v>0.71764386239285793</v>
      </c>
      <c r="Y71" s="7">
        <f t="shared" si="8"/>
        <v>0.35021228164159718</v>
      </c>
      <c r="Z71" s="7">
        <f t="shared" si="8"/>
        <v>0</v>
      </c>
      <c r="AA71" s="11">
        <f t="shared" si="8"/>
        <v>0</v>
      </c>
      <c r="AB71" s="7">
        <f t="shared" si="9"/>
        <v>104.06049166666668</v>
      </c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</row>
    <row r="72" spans="1:39" ht="15" customHeight="1" x14ac:dyDescent="0.2">
      <c r="A72" s="3"/>
      <c r="B72" s="3" t="s">
        <v>310</v>
      </c>
      <c r="C72" s="26">
        <v>100</v>
      </c>
      <c r="D72" s="7">
        <v>100</v>
      </c>
      <c r="E72" s="7">
        <v>100</v>
      </c>
      <c r="F72" s="117">
        <v>100</v>
      </c>
      <c r="G72" s="7">
        <v>100</v>
      </c>
      <c r="H72" s="113">
        <v>100</v>
      </c>
      <c r="I72" s="113">
        <v>100</v>
      </c>
      <c r="J72" s="113">
        <v>100</v>
      </c>
      <c r="K72" s="113">
        <v>100</v>
      </c>
      <c r="L72" s="7">
        <v>100</v>
      </c>
      <c r="M72" s="7">
        <v>100</v>
      </c>
      <c r="N72" s="7">
        <v>100</v>
      </c>
      <c r="O72" s="7">
        <v>100</v>
      </c>
      <c r="P72" s="10">
        <f t="shared" si="8"/>
        <v>0</v>
      </c>
      <c r="Q72" s="7">
        <f t="shared" si="8"/>
        <v>0</v>
      </c>
      <c r="R72" s="7">
        <f t="shared" si="8"/>
        <v>0</v>
      </c>
      <c r="S72" s="7">
        <f t="shared" si="8"/>
        <v>0</v>
      </c>
      <c r="T72" s="7">
        <f t="shared" si="8"/>
        <v>0</v>
      </c>
      <c r="U72" s="7">
        <f t="shared" si="8"/>
        <v>0</v>
      </c>
      <c r="V72" s="7">
        <f t="shared" si="8"/>
        <v>0</v>
      </c>
      <c r="W72" s="7">
        <f t="shared" si="8"/>
        <v>0</v>
      </c>
      <c r="X72" s="7">
        <f t="shared" si="8"/>
        <v>0</v>
      </c>
      <c r="Y72" s="7">
        <f t="shared" si="8"/>
        <v>0</v>
      </c>
      <c r="Z72" s="7">
        <f t="shared" si="8"/>
        <v>0</v>
      </c>
      <c r="AA72" s="11">
        <f t="shared" si="8"/>
        <v>0</v>
      </c>
      <c r="AB72" s="7">
        <f t="shared" si="9"/>
        <v>100</v>
      </c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</row>
    <row r="73" spans="1:39" ht="15" customHeight="1" x14ac:dyDescent="0.2">
      <c r="A73" s="3"/>
      <c r="B73" s="3" t="s">
        <v>311</v>
      </c>
      <c r="C73" s="26">
        <v>100.04900000000001</v>
      </c>
      <c r="D73" s="7">
        <v>100.4153</v>
      </c>
      <c r="E73" s="7">
        <v>100.8901</v>
      </c>
      <c r="F73" s="117">
        <v>101.128</v>
      </c>
      <c r="G73" s="7">
        <v>101.128</v>
      </c>
      <c r="H73" s="113">
        <v>101.128</v>
      </c>
      <c r="I73" s="113">
        <v>101.1765</v>
      </c>
      <c r="J73" s="113">
        <v>101.1765</v>
      </c>
      <c r="K73" s="113">
        <v>101.28870000000001</v>
      </c>
      <c r="L73" s="7">
        <v>101.28870000000001</v>
      </c>
      <c r="M73" s="7">
        <v>101.35</v>
      </c>
      <c r="N73" s="7">
        <v>101.35</v>
      </c>
      <c r="O73" s="7">
        <v>101.35</v>
      </c>
      <c r="P73" s="10">
        <f t="shared" si="8"/>
        <v>0.36612060090555165</v>
      </c>
      <c r="Q73" s="7">
        <f t="shared" si="8"/>
        <v>0.47283631080124428</v>
      </c>
      <c r="R73" s="7">
        <f t="shared" si="8"/>
        <v>0.23580113410532474</v>
      </c>
      <c r="S73" s="7">
        <f t="shared" si="8"/>
        <v>0</v>
      </c>
      <c r="T73" s="7">
        <f t="shared" si="8"/>
        <v>0</v>
      </c>
      <c r="U73" s="7">
        <f t="shared" si="8"/>
        <v>4.7959022229258179E-2</v>
      </c>
      <c r="V73" s="7">
        <f t="shared" si="8"/>
        <v>0</v>
      </c>
      <c r="W73" s="7">
        <f t="shared" si="8"/>
        <v>0.11089531660020005</v>
      </c>
      <c r="X73" s="7">
        <f t="shared" si="8"/>
        <v>0</v>
      </c>
      <c r="Y73" s="7">
        <f t="shared" si="8"/>
        <v>6.0520077757922244E-2</v>
      </c>
      <c r="Z73" s="7">
        <f t="shared" si="8"/>
        <v>0</v>
      </c>
      <c r="AA73" s="11">
        <f t="shared" si="8"/>
        <v>0</v>
      </c>
      <c r="AB73" s="7">
        <f t="shared" si="9"/>
        <v>101.13915000000001</v>
      </c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</row>
    <row r="74" spans="1:39" ht="15" customHeight="1" x14ac:dyDescent="0.2">
      <c r="A74" s="3"/>
      <c r="B74" s="3" t="s">
        <v>312</v>
      </c>
      <c r="C74" s="26">
        <v>102.5688</v>
      </c>
      <c r="D74" s="7">
        <v>102.7015</v>
      </c>
      <c r="E74" s="7">
        <v>102.8762</v>
      </c>
      <c r="F74" s="117">
        <v>103.0478</v>
      </c>
      <c r="G74" s="7">
        <v>103.0857</v>
      </c>
      <c r="H74" s="113">
        <v>103.7634</v>
      </c>
      <c r="I74" s="113">
        <v>103.97410000000001</v>
      </c>
      <c r="J74" s="113">
        <v>104.45489999999999</v>
      </c>
      <c r="K74" s="113">
        <v>104.6232</v>
      </c>
      <c r="L74" s="7">
        <v>105.4913</v>
      </c>
      <c r="M74" s="7">
        <v>105.673</v>
      </c>
      <c r="N74" s="7">
        <v>105.858</v>
      </c>
      <c r="O74" s="7">
        <v>105.8892</v>
      </c>
      <c r="P74" s="10">
        <f t="shared" si="8"/>
        <v>0.12937657455288529</v>
      </c>
      <c r="Q74" s="7">
        <f t="shared" si="8"/>
        <v>0.17010462359361977</v>
      </c>
      <c r="R74" s="7">
        <f t="shared" si="8"/>
        <v>0.16680242855004168</v>
      </c>
      <c r="S74" s="7">
        <f t="shared" si="8"/>
        <v>3.6779048169885815E-2</v>
      </c>
      <c r="T74" s="7">
        <f t="shared" si="8"/>
        <v>0.65741417092768595</v>
      </c>
      <c r="U74" s="7">
        <f t="shared" si="8"/>
        <v>0.20305811104879254</v>
      </c>
      <c r="V74" s="7">
        <f t="shared" si="8"/>
        <v>0.46242285338366756</v>
      </c>
      <c r="W74" s="7">
        <f t="shared" si="8"/>
        <v>0.16112216851483474</v>
      </c>
      <c r="X74" s="7">
        <f t="shared" si="8"/>
        <v>0.82973948416794585</v>
      </c>
      <c r="Y74" s="7">
        <f t="shared" si="8"/>
        <v>0.17224169196891728</v>
      </c>
      <c r="Z74" s="7">
        <f t="shared" si="8"/>
        <v>0.17506837129635977</v>
      </c>
      <c r="AA74" s="11">
        <f t="shared" si="8"/>
        <v>2.9473445559143704E-2</v>
      </c>
      <c r="AB74" s="7">
        <f t="shared" si="9"/>
        <v>104.286525</v>
      </c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</row>
    <row r="75" spans="1:39" s="48" customFormat="1" x14ac:dyDescent="0.2">
      <c r="A75" s="56" t="s">
        <v>36</v>
      </c>
      <c r="B75" s="56" t="s">
        <v>37</v>
      </c>
      <c r="C75" s="26">
        <v>101.59059999999999</v>
      </c>
      <c r="D75" s="119">
        <v>102.7784</v>
      </c>
      <c r="E75" s="119">
        <v>102.9443</v>
      </c>
      <c r="F75" s="120">
        <v>103.1307</v>
      </c>
      <c r="G75" s="119">
        <v>103.13120000000001</v>
      </c>
      <c r="H75" s="112">
        <v>103.1096</v>
      </c>
      <c r="I75" s="112">
        <v>103.2184</v>
      </c>
      <c r="J75" s="112">
        <v>103.3561</v>
      </c>
      <c r="K75" s="112">
        <v>103.425</v>
      </c>
      <c r="L75" s="119">
        <v>103.8484</v>
      </c>
      <c r="M75" s="119">
        <v>103.9145</v>
      </c>
      <c r="N75" s="119">
        <v>103.8892</v>
      </c>
      <c r="O75" s="119">
        <v>104.1313</v>
      </c>
      <c r="P75" s="21">
        <f t="shared" si="8"/>
        <v>1.1692026624510634</v>
      </c>
      <c r="Q75" s="20">
        <f t="shared" si="8"/>
        <v>0.16141523899962784</v>
      </c>
      <c r="R75" s="20">
        <f t="shared" si="8"/>
        <v>0.18106879156981601</v>
      </c>
      <c r="S75" s="20">
        <f t="shared" si="8"/>
        <v>4.848216874338945E-4</v>
      </c>
      <c r="T75" s="20">
        <f t="shared" si="8"/>
        <v>-2.0944195355049201E-2</v>
      </c>
      <c r="U75" s="20">
        <f t="shared" si="8"/>
        <v>0.10551878777534025</v>
      </c>
      <c r="V75" s="20">
        <f t="shared" si="8"/>
        <v>0.13340644691256137</v>
      </c>
      <c r="W75" s="20">
        <f t="shared" si="8"/>
        <v>6.6662732049679985E-2</v>
      </c>
      <c r="X75" s="20">
        <f t="shared" si="8"/>
        <v>0.40937877689146807</v>
      </c>
      <c r="Y75" s="20">
        <f t="shared" si="8"/>
        <v>6.3650475115654956E-2</v>
      </c>
      <c r="Z75" s="20">
        <f t="shared" si="8"/>
        <v>-2.434693907010228E-2</v>
      </c>
      <c r="AA75" s="19">
        <f t="shared" si="8"/>
        <v>0.23303673529105387</v>
      </c>
      <c r="AB75" s="20">
        <f t="shared" si="9"/>
        <v>103.406425</v>
      </c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</row>
    <row r="76" spans="1:39" ht="15" customHeight="1" x14ac:dyDescent="0.2">
      <c r="A76" s="3" t="s">
        <v>38</v>
      </c>
      <c r="B76" s="3" t="s">
        <v>39</v>
      </c>
      <c r="C76" s="26">
        <v>100.3999</v>
      </c>
      <c r="D76" s="7">
        <v>99.817080000000004</v>
      </c>
      <c r="E76" s="7">
        <v>99.921199999999999</v>
      </c>
      <c r="F76" s="117">
        <v>98.978859999999997</v>
      </c>
      <c r="G76" s="7">
        <v>98.352490000000003</v>
      </c>
      <c r="H76" s="113">
        <v>98.352490000000003</v>
      </c>
      <c r="I76" s="113">
        <v>97.919269999999997</v>
      </c>
      <c r="J76" s="113">
        <v>97.919269999999997</v>
      </c>
      <c r="K76" s="113">
        <v>97.86748</v>
      </c>
      <c r="L76" s="7">
        <v>97.86748</v>
      </c>
      <c r="M76" s="7">
        <v>97.354889999999997</v>
      </c>
      <c r="N76" s="7">
        <v>97.561869999999999</v>
      </c>
      <c r="O76" s="7">
        <v>96.620230000000006</v>
      </c>
      <c r="P76" s="10">
        <f t="shared" si="8"/>
        <v>-0.58049858615396832</v>
      </c>
      <c r="Q76" s="7">
        <f t="shared" si="8"/>
        <v>0.10431080532509532</v>
      </c>
      <c r="R76" s="7">
        <f t="shared" si="8"/>
        <v>-0.9430831495218247</v>
      </c>
      <c r="S76" s="7">
        <f t="shared" si="8"/>
        <v>-0.63283210172353399</v>
      </c>
      <c r="T76" s="7">
        <f t="shared" si="8"/>
        <v>0</v>
      </c>
      <c r="U76" s="7">
        <f t="shared" si="8"/>
        <v>-0.44047690099153125</v>
      </c>
      <c r="V76" s="7">
        <f t="shared" si="8"/>
        <v>0</v>
      </c>
      <c r="W76" s="7">
        <f t="shared" si="8"/>
        <v>-5.2890508681280909E-2</v>
      </c>
      <c r="X76" s="7">
        <f t="shared" si="8"/>
        <v>0</v>
      </c>
      <c r="Y76" s="7">
        <f t="shared" si="8"/>
        <v>-0.52375927121041943</v>
      </c>
      <c r="Z76" s="7">
        <f t="shared" si="8"/>
        <v>0.21260359905907295</v>
      </c>
      <c r="AA76" s="11">
        <f t="shared" si="8"/>
        <v>-0.96517215178429072</v>
      </c>
      <c r="AB76" s="7">
        <f t="shared" si="9"/>
        <v>98.211050833333317</v>
      </c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</row>
    <row r="77" spans="1:39" ht="15" customHeight="1" x14ac:dyDescent="0.2">
      <c r="A77" s="3" t="s">
        <v>40</v>
      </c>
      <c r="B77" s="3" t="s">
        <v>313</v>
      </c>
      <c r="C77" s="26">
        <v>100.54640000000001</v>
      </c>
      <c r="D77" s="7">
        <v>100.8163</v>
      </c>
      <c r="E77" s="7">
        <v>100.8185</v>
      </c>
      <c r="F77" s="117">
        <v>101.16160000000001</v>
      </c>
      <c r="G77" s="7">
        <v>101.1966</v>
      </c>
      <c r="H77" s="113">
        <v>101.0775</v>
      </c>
      <c r="I77" s="113">
        <v>101.036</v>
      </c>
      <c r="J77" s="113">
        <v>101.0609</v>
      </c>
      <c r="K77" s="113">
        <v>101.2285</v>
      </c>
      <c r="L77" s="7">
        <v>101.28700000000001</v>
      </c>
      <c r="M77" s="7">
        <v>101.34780000000001</v>
      </c>
      <c r="N77" s="7">
        <v>101.15989999999999</v>
      </c>
      <c r="O77" s="7">
        <v>101.59869999999999</v>
      </c>
      <c r="P77" s="10">
        <f t="shared" si="8"/>
        <v>0.26843328055503995</v>
      </c>
      <c r="Q77" s="7">
        <f t="shared" si="8"/>
        <v>2.1821868090794623E-3</v>
      </c>
      <c r="R77" s="7">
        <f t="shared" si="8"/>
        <v>0.34031452560790615</v>
      </c>
      <c r="S77" s="7">
        <f t="shared" si="8"/>
        <v>3.4598108373134262E-2</v>
      </c>
      <c r="T77" s="7">
        <f t="shared" si="8"/>
        <v>-0.11769170110458563</v>
      </c>
      <c r="U77" s="7">
        <f t="shared" si="8"/>
        <v>-4.1057604313521012E-2</v>
      </c>
      <c r="V77" s="7">
        <f t="shared" si="8"/>
        <v>2.4644681103767337E-2</v>
      </c>
      <c r="W77" s="7">
        <f t="shared" si="8"/>
        <v>0.16584059710530291</v>
      </c>
      <c r="X77" s="7">
        <f t="shared" si="8"/>
        <v>5.7790049245034079E-2</v>
      </c>
      <c r="Y77" s="7">
        <f t="shared" si="8"/>
        <v>6.0027446760196675E-2</v>
      </c>
      <c r="Z77" s="7">
        <f t="shared" si="8"/>
        <v>-0.1854011631234356</v>
      </c>
      <c r="AA77" s="11">
        <f t="shared" si="8"/>
        <v>0.43376871665551325</v>
      </c>
      <c r="AB77" s="7">
        <f t="shared" si="9"/>
        <v>101.14910833333333</v>
      </c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</row>
    <row r="78" spans="1:39" ht="15" customHeight="1" x14ac:dyDescent="0.2">
      <c r="A78" s="3" t="s">
        <v>41</v>
      </c>
      <c r="B78" s="3" t="s">
        <v>314</v>
      </c>
      <c r="C78" s="26">
        <v>101.5864</v>
      </c>
      <c r="D78" s="7">
        <v>101.5864</v>
      </c>
      <c r="E78" s="7">
        <v>101.5864</v>
      </c>
      <c r="F78" s="117">
        <v>100.23439999999999</v>
      </c>
      <c r="G78" s="7">
        <v>100.23439999999999</v>
      </c>
      <c r="H78" s="113">
        <v>100.23439999999999</v>
      </c>
      <c r="I78" s="113">
        <v>100.23439999999999</v>
      </c>
      <c r="J78" s="113">
        <v>100.23439999999999</v>
      </c>
      <c r="K78" s="113">
        <v>100.23439999999999</v>
      </c>
      <c r="L78" s="7">
        <v>100.23439999999999</v>
      </c>
      <c r="M78" s="7">
        <v>100.23439999999999</v>
      </c>
      <c r="N78" s="7">
        <v>100.23439999999999</v>
      </c>
      <c r="O78" s="7">
        <v>100.7043</v>
      </c>
      <c r="P78" s="10">
        <f t="shared" si="8"/>
        <v>0</v>
      </c>
      <c r="Q78" s="7">
        <f t="shared" si="8"/>
        <v>0</v>
      </c>
      <c r="R78" s="7">
        <f t="shared" si="8"/>
        <v>-1.3308868116204571</v>
      </c>
      <c r="S78" s="7">
        <f t="shared" si="8"/>
        <v>0</v>
      </c>
      <c r="T78" s="7">
        <f t="shared" si="8"/>
        <v>0</v>
      </c>
      <c r="U78" s="7">
        <f t="shared" si="8"/>
        <v>0</v>
      </c>
      <c r="V78" s="7">
        <f t="shared" si="8"/>
        <v>0</v>
      </c>
      <c r="W78" s="7">
        <f t="shared" si="8"/>
        <v>0</v>
      </c>
      <c r="X78" s="7">
        <f t="shared" si="8"/>
        <v>0</v>
      </c>
      <c r="Y78" s="7">
        <f t="shared" si="8"/>
        <v>0</v>
      </c>
      <c r="Z78" s="7">
        <f t="shared" si="8"/>
        <v>0</v>
      </c>
      <c r="AA78" s="11">
        <f t="shared" si="8"/>
        <v>0.468801130150936</v>
      </c>
      <c r="AB78" s="7">
        <f t="shared" si="9"/>
        <v>100.49889166666669</v>
      </c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</row>
    <row r="79" spans="1:39" ht="15" customHeight="1" x14ac:dyDescent="0.2">
      <c r="A79" s="3" t="s">
        <v>42</v>
      </c>
      <c r="B79" s="3" t="s">
        <v>315</v>
      </c>
      <c r="C79" s="26">
        <v>101.66840000000001</v>
      </c>
      <c r="D79" s="7">
        <v>101.7783</v>
      </c>
      <c r="E79" s="7">
        <v>101.8306</v>
      </c>
      <c r="F79" s="117">
        <v>101.8306</v>
      </c>
      <c r="G79" s="7">
        <v>101.8738</v>
      </c>
      <c r="H79" s="113">
        <v>101.89870000000001</v>
      </c>
      <c r="I79" s="113">
        <v>102.0164</v>
      </c>
      <c r="J79" s="113">
        <v>102.0274</v>
      </c>
      <c r="K79" s="113">
        <v>102.0668</v>
      </c>
      <c r="L79" s="7">
        <v>102.14870000000001</v>
      </c>
      <c r="M79" s="7">
        <v>102.2123</v>
      </c>
      <c r="N79" s="7">
        <v>102.38809999999999</v>
      </c>
      <c r="O79" s="7">
        <v>102.4974</v>
      </c>
      <c r="P79" s="10">
        <f t="shared" si="8"/>
        <v>0.1080965176987108</v>
      </c>
      <c r="Q79" s="7">
        <f t="shared" si="8"/>
        <v>5.1386199219285889E-2</v>
      </c>
      <c r="R79" s="7">
        <f t="shared" si="8"/>
        <v>0</v>
      </c>
      <c r="S79" s="7">
        <f t="shared" si="8"/>
        <v>4.2423397289222287E-2</v>
      </c>
      <c r="T79" s="7">
        <f t="shared" si="8"/>
        <v>2.4442005697247342E-2</v>
      </c>
      <c r="U79" s="7">
        <f t="shared" si="8"/>
        <v>0.1155068710395709</v>
      </c>
      <c r="V79" s="7">
        <f t="shared" si="8"/>
        <v>1.0782580055751506E-2</v>
      </c>
      <c r="W79" s="7">
        <f t="shared" si="8"/>
        <v>3.8617077373333579E-2</v>
      </c>
      <c r="X79" s="7">
        <f t="shared" si="8"/>
        <v>8.0241567287310397E-2</v>
      </c>
      <c r="Y79" s="7">
        <f t="shared" si="8"/>
        <v>6.2262172695290177E-2</v>
      </c>
      <c r="Z79" s="7">
        <f t="shared" si="8"/>
        <v>0.17199495559731587</v>
      </c>
      <c r="AA79" s="11">
        <f t="shared" si="8"/>
        <v>0.10675068684740181</v>
      </c>
      <c r="AB79" s="7">
        <f t="shared" si="9"/>
        <v>102.04742500000002</v>
      </c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</row>
    <row r="80" spans="1:39" ht="15" customHeight="1" x14ac:dyDescent="0.2">
      <c r="A80" s="3" t="s">
        <v>44</v>
      </c>
      <c r="B80" s="3" t="s">
        <v>316</v>
      </c>
      <c r="C80" s="26">
        <v>101.09869999999999</v>
      </c>
      <c r="D80" s="7">
        <v>101.63679999999999</v>
      </c>
      <c r="E80" s="7">
        <v>101.61620000000001</v>
      </c>
      <c r="F80" s="117">
        <v>101.7103</v>
      </c>
      <c r="G80" s="7">
        <v>101.6833</v>
      </c>
      <c r="H80" s="113">
        <v>101.8616</v>
      </c>
      <c r="I80" s="113">
        <v>101.90560000000001</v>
      </c>
      <c r="J80" s="113">
        <v>101.9984</v>
      </c>
      <c r="K80" s="113">
        <v>102.2861</v>
      </c>
      <c r="L80" s="7">
        <v>102.1585</v>
      </c>
      <c r="M80" s="7">
        <v>102.2422</v>
      </c>
      <c r="N80" s="7">
        <v>102.1919</v>
      </c>
      <c r="O80" s="7">
        <v>102.4662</v>
      </c>
      <c r="P80" s="10">
        <f t="shared" si="8"/>
        <v>0.53225214567546375</v>
      </c>
      <c r="Q80" s="7">
        <f t="shared" si="8"/>
        <v>-2.0268249295518469E-2</v>
      </c>
      <c r="R80" s="7">
        <f t="shared" si="8"/>
        <v>9.2603344742272789E-2</v>
      </c>
      <c r="S80" s="7">
        <f t="shared" si="8"/>
        <v>-2.6545984035049569E-2</v>
      </c>
      <c r="T80" s="7">
        <f t="shared" si="8"/>
        <v>0.17534836103862977</v>
      </c>
      <c r="U80" s="7">
        <f t="shared" si="8"/>
        <v>4.3195865762967738E-2</v>
      </c>
      <c r="V80" s="7">
        <f t="shared" si="8"/>
        <v>9.106467161765093E-2</v>
      </c>
      <c r="W80" s="7">
        <f t="shared" si="8"/>
        <v>0.28206324805095079</v>
      </c>
      <c r="X80" s="7">
        <f t="shared" si="8"/>
        <v>-0.12474813293301928</v>
      </c>
      <c r="Y80" s="7">
        <f t="shared" si="8"/>
        <v>8.1931508391365593E-2</v>
      </c>
      <c r="Z80" s="7">
        <f t="shared" si="8"/>
        <v>-4.9196906952308245E-2</v>
      </c>
      <c r="AA80" s="11">
        <f t="shared" si="8"/>
        <v>0.2684165770476884</v>
      </c>
      <c r="AB80" s="7">
        <f t="shared" si="9"/>
        <v>101.97975833333334</v>
      </c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</row>
    <row r="81" spans="1:39" ht="15" customHeight="1" x14ac:dyDescent="0.2">
      <c r="A81" s="3" t="s">
        <v>46</v>
      </c>
      <c r="B81" s="3" t="s">
        <v>71</v>
      </c>
      <c r="C81" s="26">
        <v>102.9816</v>
      </c>
      <c r="D81" s="7">
        <v>107.2299</v>
      </c>
      <c r="E81" s="7">
        <v>107.8436</v>
      </c>
      <c r="F81" s="117">
        <v>109.4269</v>
      </c>
      <c r="G81" s="7">
        <v>109.4269</v>
      </c>
      <c r="H81" s="113">
        <v>109.4308</v>
      </c>
      <c r="I81" s="113">
        <v>109.8698</v>
      </c>
      <c r="J81" s="113">
        <v>110.3584</v>
      </c>
      <c r="K81" s="113">
        <v>110.3584</v>
      </c>
      <c r="L81" s="7">
        <v>111.9341</v>
      </c>
      <c r="M81" s="7">
        <v>112.1172</v>
      </c>
      <c r="N81" s="7">
        <v>112.1216</v>
      </c>
      <c r="O81" s="7">
        <v>112.1216</v>
      </c>
      <c r="P81" s="10">
        <f t="shared" si="8"/>
        <v>4.1253000536018085</v>
      </c>
      <c r="Q81" s="7">
        <f t="shared" si="8"/>
        <v>0.57232171250742037</v>
      </c>
      <c r="R81" s="7">
        <f t="shared" si="8"/>
        <v>1.4681446094158657</v>
      </c>
      <c r="S81" s="7">
        <f t="shared" ref="S81:AA83" si="10">(G81-F81)/F81*100</f>
        <v>0</v>
      </c>
      <c r="T81" s="7">
        <f t="shared" si="10"/>
        <v>3.5640231058373839E-3</v>
      </c>
      <c r="U81" s="7">
        <f t="shared" si="10"/>
        <v>0.40116676474995427</v>
      </c>
      <c r="V81" s="7">
        <f t="shared" si="10"/>
        <v>0.44470819096785952</v>
      </c>
      <c r="W81" s="7">
        <f t="shared" si="10"/>
        <v>0</v>
      </c>
      <c r="X81" s="7">
        <f t="shared" si="10"/>
        <v>1.427802505291847</v>
      </c>
      <c r="Y81" s="7">
        <f t="shared" si="10"/>
        <v>0.16357839121411263</v>
      </c>
      <c r="Z81" s="7">
        <f t="shared" si="10"/>
        <v>3.924464756526168E-3</v>
      </c>
      <c r="AA81" s="11">
        <f t="shared" si="10"/>
        <v>0</v>
      </c>
      <c r="AB81" s="7">
        <f t="shared" si="9"/>
        <v>110.18659999999998</v>
      </c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</row>
    <row r="82" spans="1:39" s="48" customFormat="1" x14ac:dyDescent="0.2">
      <c r="A82" s="56" t="s">
        <v>47</v>
      </c>
      <c r="B82" s="56" t="s">
        <v>48</v>
      </c>
      <c r="C82" s="26">
        <v>96.453479999999999</v>
      </c>
      <c r="D82" s="119">
        <v>99.259799999999998</v>
      </c>
      <c r="E82" s="119">
        <v>102.77030000000001</v>
      </c>
      <c r="F82" s="120">
        <v>105.31019999999999</v>
      </c>
      <c r="G82" s="119">
        <v>105.1113</v>
      </c>
      <c r="H82" s="112">
        <v>104.8672</v>
      </c>
      <c r="I82" s="112">
        <v>100.3749</v>
      </c>
      <c r="J82" s="112">
        <v>99.197329999999994</v>
      </c>
      <c r="K82" s="112">
        <v>96.604810000000001</v>
      </c>
      <c r="L82" s="119">
        <v>100.2086</v>
      </c>
      <c r="M82" s="119">
        <v>98.414420000000007</v>
      </c>
      <c r="N82" s="119">
        <v>102.5376</v>
      </c>
      <c r="O82" s="119">
        <v>108.6101</v>
      </c>
      <c r="P82" s="21">
        <f t="shared" ref="P82:R83" si="11">(D82-C82)/C82*100</f>
        <v>2.9095062199933062</v>
      </c>
      <c r="Q82" s="20">
        <f t="shared" si="11"/>
        <v>3.5366784942141809</v>
      </c>
      <c r="R82" s="20">
        <f t="shared" si="11"/>
        <v>2.4714338675667857</v>
      </c>
      <c r="S82" s="20">
        <f t="shared" si="10"/>
        <v>-0.18887059373165635</v>
      </c>
      <c r="T82" s="20">
        <f t="shared" si="10"/>
        <v>-0.23223002664794659</v>
      </c>
      <c r="U82" s="20">
        <f t="shared" si="10"/>
        <v>-4.2837989380855026</v>
      </c>
      <c r="V82" s="20">
        <f t="shared" si="10"/>
        <v>-1.17317177900053</v>
      </c>
      <c r="W82" s="20">
        <f t="shared" si="10"/>
        <v>-2.6134977624901734</v>
      </c>
      <c r="X82" s="20">
        <f t="shared" si="10"/>
        <v>3.730445720042308</v>
      </c>
      <c r="Y82" s="20">
        <f t="shared" si="10"/>
        <v>-1.7904451314557805</v>
      </c>
      <c r="Z82" s="20">
        <f t="shared" si="10"/>
        <v>4.1896096120873247</v>
      </c>
      <c r="AA82" s="19">
        <f t="shared" si="10"/>
        <v>5.9222178010798041</v>
      </c>
      <c r="AB82" s="20">
        <f>(AB60/AB62)*100</f>
        <v>101.92406918657355</v>
      </c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</row>
    <row r="83" spans="1:39" s="48" customFormat="1" x14ac:dyDescent="0.2">
      <c r="A83" s="56" t="s">
        <v>317</v>
      </c>
      <c r="B83" s="48" t="s">
        <v>73</v>
      </c>
      <c r="C83" s="26">
        <v>95.892899999999997</v>
      </c>
      <c r="D83" s="119">
        <v>98.182670000000002</v>
      </c>
      <c r="E83" s="119">
        <v>101.12390000000001</v>
      </c>
      <c r="F83" s="120">
        <v>103.717</v>
      </c>
      <c r="G83" s="119">
        <v>104.1172</v>
      </c>
      <c r="H83" s="112">
        <v>104.735</v>
      </c>
      <c r="I83" s="112">
        <v>100.7638</v>
      </c>
      <c r="J83" s="112">
        <v>100.3344</v>
      </c>
      <c r="K83" s="112">
        <v>97.986230000000006</v>
      </c>
      <c r="L83" s="119">
        <v>100.66379999999999</v>
      </c>
      <c r="M83" s="119">
        <v>98.66283</v>
      </c>
      <c r="N83" s="119">
        <v>103.0022</v>
      </c>
      <c r="O83" s="119">
        <v>108.6815</v>
      </c>
      <c r="P83" s="21">
        <f t="shared" si="11"/>
        <v>2.387841018469568</v>
      </c>
      <c r="Q83" s="20">
        <f t="shared" si="11"/>
        <v>2.9956712320005194</v>
      </c>
      <c r="R83" s="20">
        <f t="shared" si="11"/>
        <v>2.5642800564456003</v>
      </c>
      <c r="S83" s="20">
        <f t="shared" si="10"/>
        <v>0.38585767039154439</v>
      </c>
      <c r="T83" s="20">
        <f t="shared" si="10"/>
        <v>0.59336977944086333</v>
      </c>
      <c r="U83" s="20">
        <f t="shared" si="10"/>
        <v>-3.7916646775194502</v>
      </c>
      <c r="V83" s="20">
        <f t="shared" si="10"/>
        <v>-0.42614510369795611</v>
      </c>
      <c r="W83" s="20">
        <f t="shared" si="10"/>
        <v>-2.3403438900317299</v>
      </c>
      <c r="X83" s="20">
        <f t="shared" si="10"/>
        <v>2.7325982436511622</v>
      </c>
      <c r="Y83" s="20">
        <f t="shared" si="10"/>
        <v>-1.9877751485638286</v>
      </c>
      <c r="Z83" s="20">
        <f t="shared" si="10"/>
        <v>4.3981811590038538</v>
      </c>
      <c r="AA83" s="19">
        <f t="shared" si="10"/>
        <v>5.5137657253922709</v>
      </c>
      <c r="AB83" s="20">
        <f>(AB60/AB75)*100</f>
        <v>101.83427512684375</v>
      </c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</row>
    <row r="84" spans="1:39" s="48" customFormat="1" ht="20.25" customHeight="1" x14ac:dyDescent="0.2">
      <c r="B84" s="22" t="s">
        <v>60</v>
      </c>
      <c r="C84" s="39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133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134"/>
      <c r="AB84" s="23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</row>
    <row r="85" spans="1:39" s="48" customFormat="1" x14ac:dyDescent="0.2">
      <c r="A85" s="56" t="s">
        <v>14</v>
      </c>
      <c r="B85" s="56" t="s">
        <v>15</v>
      </c>
      <c r="C85" s="26">
        <v>98.206339999999997</v>
      </c>
      <c r="D85" s="119">
        <v>99.075770000000006</v>
      </c>
      <c r="E85" s="119">
        <v>98.048109999999994</v>
      </c>
      <c r="F85" s="120">
        <v>98.989130000000003</v>
      </c>
      <c r="G85" s="119">
        <v>99.244330000000005</v>
      </c>
      <c r="H85" s="112">
        <v>101.92140000000001</v>
      </c>
      <c r="I85" s="112">
        <v>103.529</v>
      </c>
      <c r="J85" s="112">
        <v>104.59139999999999</v>
      </c>
      <c r="K85" s="112">
        <v>104.51990000000001</v>
      </c>
      <c r="L85" s="119">
        <v>104.6952</v>
      </c>
      <c r="M85" s="119">
        <v>103.5916</v>
      </c>
      <c r="N85" s="119">
        <v>102.9402</v>
      </c>
      <c r="O85" s="119">
        <v>102.09099999999999</v>
      </c>
      <c r="P85" s="21">
        <f t="shared" ref="P85:AA106" si="12">(D85-C85)/C85*100</f>
        <v>0.88530944132528355</v>
      </c>
      <c r="Q85" s="20">
        <f t="shared" si="12"/>
        <v>-1.0372465437311378</v>
      </c>
      <c r="R85" s="20">
        <f t="shared" si="12"/>
        <v>0.95975332925847201</v>
      </c>
      <c r="S85" s="20">
        <f t="shared" si="12"/>
        <v>0.25780608436502278</v>
      </c>
      <c r="T85" s="20">
        <f t="shared" si="12"/>
        <v>2.6974538495045515</v>
      </c>
      <c r="U85" s="20">
        <f t="shared" si="12"/>
        <v>1.5772938754765837</v>
      </c>
      <c r="V85" s="20">
        <f t="shared" si="12"/>
        <v>1.0261858996030067</v>
      </c>
      <c r="W85" s="20">
        <f t="shared" si="12"/>
        <v>-6.8361261059691467E-2</v>
      </c>
      <c r="X85" s="20">
        <f t="shared" si="12"/>
        <v>0.16771925728975334</v>
      </c>
      <c r="Y85" s="20">
        <f t="shared" si="12"/>
        <v>-1.0541075426571611</v>
      </c>
      <c r="Z85" s="20">
        <f t="shared" si="12"/>
        <v>-0.62881546380207987</v>
      </c>
      <c r="AA85" s="19">
        <f t="shared" si="12"/>
        <v>-0.82494496804942119</v>
      </c>
      <c r="AB85" s="20">
        <f t="shared" ref="AB85:AB109" si="13">AVERAGE(D85:O85)</f>
        <v>101.93642</v>
      </c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</row>
    <row r="86" spans="1:39" x14ac:dyDescent="0.2">
      <c r="A86" s="3" t="s">
        <v>16</v>
      </c>
      <c r="B86" s="3" t="s">
        <v>54</v>
      </c>
      <c r="C86" s="14">
        <v>102.12820000000001</v>
      </c>
      <c r="D86" s="7">
        <v>104.6905</v>
      </c>
      <c r="E86" s="7">
        <v>105.00279999999999</v>
      </c>
      <c r="F86" s="117">
        <v>104.5317</v>
      </c>
      <c r="G86" s="7">
        <v>106.2704</v>
      </c>
      <c r="H86" s="113">
        <v>107.4954</v>
      </c>
      <c r="I86" s="113">
        <v>107.6837</v>
      </c>
      <c r="J86" s="113">
        <v>109.24809999999999</v>
      </c>
      <c r="K86" s="113">
        <v>111.2516</v>
      </c>
      <c r="L86" s="7">
        <v>111.4828</v>
      </c>
      <c r="M86" s="7">
        <v>111.17619999999999</v>
      </c>
      <c r="N86" s="7">
        <v>110.79389999999999</v>
      </c>
      <c r="O86" s="7">
        <v>110.54940000000001</v>
      </c>
      <c r="P86" s="10">
        <f t="shared" si="12"/>
        <v>2.5089054737085279</v>
      </c>
      <c r="Q86" s="7">
        <f t="shared" si="12"/>
        <v>0.29830786938642317</v>
      </c>
      <c r="R86" s="7">
        <f t="shared" si="12"/>
        <v>-0.44865470254125867</v>
      </c>
      <c r="S86" s="7">
        <f t="shared" si="12"/>
        <v>1.6633231833022848</v>
      </c>
      <c r="T86" s="7">
        <f t="shared" si="12"/>
        <v>1.1527198542585786</v>
      </c>
      <c r="U86" s="7">
        <f t="shared" si="12"/>
        <v>0.17517028635643772</v>
      </c>
      <c r="V86" s="7">
        <f t="shared" si="12"/>
        <v>1.4527732609484927</v>
      </c>
      <c r="W86" s="7">
        <f t="shared" si="12"/>
        <v>1.8338991707864967</v>
      </c>
      <c r="X86" s="7">
        <f t="shared" si="12"/>
        <v>0.20781723588694564</v>
      </c>
      <c r="Y86" s="7">
        <f t="shared" si="12"/>
        <v>-0.27502000308568059</v>
      </c>
      <c r="Z86" s="7">
        <f t="shared" si="12"/>
        <v>-0.34386856179650027</v>
      </c>
      <c r="AA86" s="11">
        <f t="shared" si="12"/>
        <v>-0.22068001938733811</v>
      </c>
      <c r="AB86" s="7">
        <f t="shared" si="13"/>
        <v>108.34804166666667</v>
      </c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</row>
    <row r="87" spans="1:39" x14ac:dyDescent="0.2">
      <c r="A87" s="3" t="s">
        <v>18</v>
      </c>
      <c r="B87" s="3" t="s">
        <v>55</v>
      </c>
      <c r="C87" s="14">
        <v>101.0823</v>
      </c>
      <c r="D87" s="7">
        <v>100.0091</v>
      </c>
      <c r="E87" s="7">
        <v>99.081869999999995</v>
      </c>
      <c r="F87" s="117">
        <v>97.71472</v>
      </c>
      <c r="G87" s="7">
        <v>98.025069999999999</v>
      </c>
      <c r="H87" s="113">
        <v>98.681610000000006</v>
      </c>
      <c r="I87" s="113">
        <v>100.32989999999999</v>
      </c>
      <c r="J87" s="113">
        <v>102.8963</v>
      </c>
      <c r="K87" s="113">
        <v>105.095</v>
      </c>
      <c r="L87" s="7">
        <v>104.6037</v>
      </c>
      <c r="M87" s="7">
        <v>104.0437</v>
      </c>
      <c r="N87" s="7">
        <v>103.78060000000001</v>
      </c>
      <c r="O87" s="7">
        <v>103.696</v>
      </c>
      <c r="P87" s="10">
        <f t="shared" si="12"/>
        <v>-1.0617091221707458</v>
      </c>
      <c r="Q87" s="7">
        <f t="shared" si="12"/>
        <v>-0.92714562974770165</v>
      </c>
      <c r="R87" s="7">
        <f t="shared" si="12"/>
        <v>-1.3798185278497421</v>
      </c>
      <c r="S87" s="7">
        <f t="shared" si="12"/>
        <v>0.31760823753063988</v>
      </c>
      <c r="T87" s="7">
        <f t="shared" si="12"/>
        <v>0.6697674380645755</v>
      </c>
      <c r="U87" s="7">
        <f t="shared" si="12"/>
        <v>1.6703112160411537</v>
      </c>
      <c r="V87" s="7">
        <f t="shared" si="12"/>
        <v>2.5579612857184166</v>
      </c>
      <c r="W87" s="7">
        <f t="shared" si="12"/>
        <v>2.1368115277225734</v>
      </c>
      <c r="X87" s="7">
        <f t="shared" si="12"/>
        <v>-0.4674818021789765</v>
      </c>
      <c r="Y87" s="7">
        <f t="shared" si="12"/>
        <v>-0.53535391195531534</v>
      </c>
      <c r="Z87" s="7">
        <f t="shared" si="12"/>
        <v>-0.2528745133054614</v>
      </c>
      <c r="AA87" s="11">
        <f t="shared" si="12"/>
        <v>-8.1518125738345021E-2</v>
      </c>
      <c r="AB87" s="7">
        <f t="shared" si="13"/>
        <v>101.49646416666667</v>
      </c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</row>
    <row r="88" spans="1:39" x14ac:dyDescent="0.2">
      <c r="A88" s="3" t="s">
        <v>56</v>
      </c>
      <c r="B88" s="3" t="s">
        <v>57</v>
      </c>
      <c r="C88" s="14">
        <v>95.78613</v>
      </c>
      <c r="D88" s="7">
        <v>95.943979999999996</v>
      </c>
      <c r="E88" s="7">
        <v>94.111019999999996</v>
      </c>
      <c r="F88" s="117">
        <v>96.005849999999995</v>
      </c>
      <c r="G88" s="7">
        <v>95.418199999999999</v>
      </c>
      <c r="H88" s="113">
        <v>98.971770000000006</v>
      </c>
      <c r="I88" s="113">
        <v>101.3573</v>
      </c>
      <c r="J88" s="113">
        <v>102.27249999999999</v>
      </c>
      <c r="K88" s="113">
        <v>100.9825</v>
      </c>
      <c r="L88" s="7">
        <v>101.1999</v>
      </c>
      <c r="M88" s="7">
        <v>99.544929999999994</v>
      </c>
      <c r="N88" s="7">
        <v>98.708889999999997</v>
      </c>
      <c r="O88" s="7">
        <v>97.456800000000001</v>
      </c>
      <c r="P88" s="10">
        <f t="shared" si="12"/>
        <v>0.16479421394307953</v>
      </c>
      <c r="Q88" s="7">
        <f t="shared" si="12"/>
        <v>-1.9104481594363711</v>
      </c>
      <c r="R88" s="7">
        <f t="shared" si="12"/>
        <v>2.0133986434319793</v>
      </c>
      <c r="S88" s="7">
        <f t="shared" si="12"/>
        <v>-0.61209811693766214</v>
      </c>
      <c r="T88" s="7">
        <f t="shared" si="12"/>
        <v>3.7242056546864308</v>
      </c>
      <c r="U88" s="7">
        <f t="shared" si="12"/>
        <v>2.4103135671919262</v>
      </c>
      <c r="V88" s="7">
        <f t="shared" si="12"/>
        <v>0.90294433652040718</v>
      </c>
      <c r="W88" s="7">
        <f t="shared" si="12"/>
        <v>-1.2613361363025175</v>
      </c>
      <c r="X88" s="7">
        <f t="shared" si="12"/>
        <v>0.21528482657886053</v>
      </c>
      <c r="Y88" s="7">
        <f t="shared" si="12"/>
        <v>-1.6353474657583713</v>
      </c>
      <c r="Z88" s="7">
        <f t="shared" si="12"/>
        <v>-0.83986195982055245</v>
      </c>
      <c r="AA88" s="11">
        <f t="shared" si="12"/>
        <v>-1.2684673082637192</v>
      </c>
      <c r="AB88" s="7">
        <f t="shared" si="13"/>
        <v>98.497803333333323</v>
      </c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</row>
    <row r="89" spans="1:39" x14ac:dyDescent="0.2">
      <c r="A89" s="3" t="s">
        <v>58</v>
      </c>
      <c r="B89" s="3" t="s">
        <v>59</v>
      </c>
      <c r="C89" s="14">
        <v>100.68300000000001</v>
      </c>
      <c r="D89" s="7">
        <v>101.0397</v>
      </c>
      <c r="E89" s="7">
        <v>101.232</v>
      </c>
      <c r="F89" s="117">
        <v>101.232</v>
      </c>
      <c r="G89" s="7">
        <v>102.31780000000001</v>
      </c>
      <c r="H89" s="113">
        <v>104.9764</v>
      </c>
      <c r="I89" s="113">
        <v>106.04949999999999</v>
      </c>
      <c r="J89" s="113">
        <v>104.7615</v>
      </c>
      <c r="K89" s="113">
        <v>104.7615</v>
      </c>
      <c r="L89" s="7">
        <v>104.5907</v>
      </c>
      <c r="M89" s="7">
        <v>104.70310000000001</v>
      </c>
      <c r="N89" s="7">
        <v>104.3006</v>
      </c>
      <c r="O89" s="7">
        <v>103.9479</v>
      </c>
      <c r="P89" s="10">
        <f t="shared" si="12"/>
        <v>0.35428026578467997</v>
      </c>
      <c r="Q89" s="7">
        <f t="shared" si="12"/>
        <v>0.1903212301699263</v>
      </c>
      <c r="R89" s="7">
        <f t="shared" si="12"/>
        <v>0</v>
      </c>
      <c r="S89" s="7">
        <f t="shared" si="12"/>
        <v>1.0725857436383812</v>
      </c>
      <c r="T89" s="7">
        <f t="shared" si="12"/>
        <v>2.5983748673251306</v>
      </c>
      <c r="U89" s="7">
        <f t="shared" si="12"/>
        <v>1.0222297583075783</v>
      </c>
      <c r="V89" s="7">
        <f t="shared" si="12"/>
        <v>-1.2145271783459581</v>
      </c>
      <c r="W89" s="7">
        <f t="shared" si="12"/>
        <v>0</v>
      </c>
      <c r="X89" s="7">
        <f t="shared" si="12"/>
        <v>-0.16303699355202039</v>
      </c>
      <c r="Y89" s="7">
        <f t="shared" si="12"/>
        <v>0.10746653383140953</v>
      </c>
      <c r="Z89" s="7">
        <f t="shared" si="12"/>
        <v>-0.3844203275738764</v>
      </c>
      <c r="AA89" s="11">
        <f t="shared" si="12"/>
        <v>-0.33815721098440343</v>
      </c>
      <c r="AB89" s="7">
        <f t="shared" si="13"/>
        <v>103.65939166666665</v>
      </c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</row>
    <row r="90" spans="1:39" s="48" customFormat="1" x14ac:dyDescent="0.2">
      <c r="A90" s="56" t="s">
        <v>20</v>
      </c>
      <c r="B90" s="56" t="s">
        <v>21</v>
      </c>
      <c r="C90" s="26">
        <v>100.5787</v>
      </c>
      <c r="D90" s="119">
        <v>101.051</v>
      </c>
      <c r="E90" s="119">
        <v>100.55249999999999</v>
      </c>
      <c r="F90" s="120">
        <v>100.8002</v>
      </c>
      <c r="G90" s="119">
        <v>101.4378</v>
      </c>
      <c r="H90" s="112">
        <v>102.3113</v>
      </c>
      <c r="I90" s="112">
        <v>103.07899999999999</v>
      </c>
      <c r="J90" s="112">
        <v>104.17270000000001</v>
      </c>
      <c r="K90" s="112">
        <v>104.62690000000001</v>
      </c>
      <c r="L90" s="119">
        <v>103.872</v>
      </c>
      <c r="M90" s="119">
        <v>103.65989999999999</v>
      </c>
      <c r="N90" s="119">
        <v>103.8938</v>
      </c>
      <c r="O90" s="119">
        <v>103.6427</v>
      </c>
      <c r="P90" s="21">
        <f t="shared" si="12"/>
        <v>0.46958252592249072</v>
      </c>
      <c r="Q90" s="20">
        <f t="shared" si="12"/>
        <v>-0.4933152566525883</v>
      </c>
      <c r="R90" s="20">
        <f t="shared" si="12"/>
        <v>0.24633897715124828</v>
      </c>
      <c r="S90" s="20">
        <f t="shared" si="12"/>
        <v>0.63253842750311207</v>
      </c>
      <c r="T90" s="20">
        <f t="shared" si="12"/>
        <v>0.86111883341319229</v>
      </c>
      <c r="U90" s="20">
        <f t="shared" si="12"/>
        <v>0.75035699868928529</v>
      </c>
      <c r="V90" s="20">
        <f t="shared" si="12"/>
        <v>1.061030859825971</v>
      </c>
      <c r="W90" s="20">
        <f t="shared" si="12"/>
        <v>0.43600674648924348</v>
      </c>
      <c r="X90" s="20">
        <f t="shared" si="12"/>
        <v>-0.72151616840411625</v>
      </c>
      <c r="Y90" s="20">
        <f t="shared" si="12"/>
        <v>-0.20419362292052393</v>
      </c>
      <c r="Z90" s="20">
        <f t="shared" si="12"/>
        <v>0.22564173802985102</v>
      </c>
      <c r="AA90" s="19">
        <f t="shared" si="12"/>
        <v>-0.24168910945599631</v>
      </c>
      <c r="AB90" s="20">
        <f t="shared" si="13"/>
        <v>102.75831666666666</v>
      </c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</row>
    <row r="91" spans="1:39" s="48" customFormat="1" x14ac:dyDescent="0.2">
      <c r="A91" s="56" t="s">
        <v>22</v>
      </c>
      <c r="B91" s="56" t="s">
        <v>23</v>
      </c>
      <c r="C91" s="26">
        <v>100.55549999999999</v>
      </c>
      <c r="D91" s="119">
        <v>101.07389999999999</v>
      </c>
      <c r="E91" s="119">
        <v>100.4717</v>
      </c>
      <c r="F91" s="120">
        <v>100.7602</v>
      </c>
      <c r="G91" s="119">
        <v>101.5868</v>
      </c>
      <c r="H91" s="112">
        <v>102.58069999999999</v>
      </c>
      <c r="I91" s="112">
        <v>103.44929999999999</v>
      </c>
      <c r="J91" s="112">
        <v>104.7069</v>
      </c>
      <c r="K91" s="112">
        <v>105.1863</v>
      </c>
      <c r="L91" s="119">
        <v>104.2342</v>
      </c>
      <c r="M91" s="119">
        <v>103.9802</v>
      </c>
      <c r="N91" s="119">
        <v>104.2264</v>
      </c>
      <c r="O91" s="119">
        <v>103.9387</v>
      </c>
      <c r="P91" s="21">
        <f t="shared" si="12"/>
        <v>0.51553619642883752</v>
      </c>
      <c r="Q91" s="20">
        <f t="shared" si="12"/>
        <v>-0.59580168569729308</v>
      </c>
      <c r="R91" s="20">
        <f t="shared" si="12"/>
        <v>0.28714553451369801</v>
      </c>
      <c r="S91" s="20">
        <f t="shared" si="12"/>
        <v>0.82036359594363562</v>
      </c>
      <c r="T91" s="20">
        <f t="shared" si="12"/>
        <v>0.97837514322726626</v>
      </c>
      <c r="U91" s="20">
        <f t="shared" si="12"/>
        <v>0.84674797500894483</v>
      </c>
      <c r="V91" s="20">
        <f t="shared" si="12"/>
        <v>1.215667964887158</v>
      </c>
      <c r="W91" s="20">
        <f t="shared" si="12"/>
        <v>0.45784948269884629</v>
      </c>
      <c r="X91" s="20">
        <f t="shared" si="12"/>
        <v>-0.90515589958007969</v>
      </c>
      <c r="Y91" s="20">
        <f t="shared" si="12"/>
        <v>-0.24368201607534273</v>
      </c>
      <c r="Z91" s="20">
        <f t="shared" si="12"/>
        <v>0.23677584770946947</v>
      </c>
      <c r="AA91" s="19">
        <f t="shared" si="12"/>
        <v>-0.27603371122863396</v>
      </c>
      <c r="AB91" s="20">
        <f t="shared" si="13"/>
        <v>103.01627499999999</v>
      </c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</row>
    <row r="92" spans="1:39" ht="15" customHeight="1" x14ac:dyDescent="0.2">
      <c r="A92" s="3" t="s">
        <v>24</v>
      </c>
      <c r="B92" s="3" t="s">
        <v>304</v>
      </c>
      <c r="C92" s="26">
        <v>99.755790000000005</v>
      </c>
      <c r="D92" s="7">
        <v>100.5665</v>
      </c>
      <c r="E92" s="7">
        <v>99.474069999999998</v>
      </c>
      <c r="F92" s="117">
        <v>99.909589999999994</v>
      </c>
      <c r="G92" s="7">
        <v>101.2559</v>
      </c>
      <c r="H92" s="113">
        <v>102.6289</v>
      </c>
      <c r="I92" s="113">
        <v>103.9854</v>
      </c>
      <c r="J92" s="113">
        <v>105.89530000000001</v>
      </c>
      <c r="K92" s="113">
        <v>106.6785</v>
      </c>
      <c r="L92" s="7">
        <v>104.9333</v>
      </c>
      <c r="M92" s="7">
        <v>104.2199</v>
      </c>
      <c r="N92" s="7">
        <v>104.5776</v>
      </c>
      <c r="O92" s="7">
        <v>104.0027</v>
      </c>
      <c r="P92" s="10">
        <f t="shared" si="12"/>
        <v>0.81269468168213621</v>
      </c>
      <c r="Q92" s="7">
        <f t="shared" si="12"/>
        <v>-1.0862762450716763</v>
      </c>
      <c r="R92" s="7">
        <f t="shared" si="12"/>
        <v>0.43782264061377685</v>
      </c>
      <c r="S92" s="7">
        <f t="shared" si="12"/>
        <v>1.3475283003363367</v>
      </c>
      <c r="T92" s="7">
        <f t="shared" si="12"/>
        <v>1.3559703681464534</v>
      </c>
      <c r="U92" s="7">
        <f t="shared" si="12"/>
        <v>1.3217524498459956</v>
      </c>
      <c r="V92" s="7">
        <f t="shared" si="12"/>
        <v>1.8367001521367494</v>
      </c>
      <c r="W92" s="7">
        <f t="shared" si="12"/>
        <v>0.73959845243367139</v>
      </c>
      <c r="X92" s="7">
        <f t="shared" si="12"/>
        <v>-1.6359435125165773</v>
      </c>
      <c r="Y92" s="7">
        <f t="shared" si="12"/>
        <v>-0.67986044468248608</v>
      </c>
      <c r="Z92" s="7">
        <f t="shared" si="12"/>
        <v>0.34321660258742176</v>
      </c>
      <c r="AA92" s="11">
        <f t="shared" si="12"/>
        <v>-0.54973531616713278</v>
      </c>
      <c r="AB92" s="7">
        <f t="shared" si="13"/>
        <v>103.177305</v>
      </c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</row>
    <row r="93" spans="1:39" ht="15" customHeight="1" x14ac:dyDescent="0.2">
      <c r="A93" s="3" t="s">
        <v>26</v>
      </c>
      <c r="B93" s="3" t="s">
        <v>305</v>
      </c>
      <c r="C93" s="26">
        <v>102.7902</v>
      </c>
      <c r="D93" s="7">
        <v>102.8959</v>
      </c>
      <c r="E93" s="7">
        <v>103.0317</v>
      </c>
      <c r="F93" s="117">
        <v>103.408</v>
      </c>
      <c r="G93" s="7">
        <v>103.3955</v>
      </c>
      <c r="H93" s="113">
        <v>105.9546</v>
      </c>
      <c r="I93" s="113">
        <v>106.1591</v>
      </c>
      <c r="J93" s="113">
        <v>106.5234</v>
      </c>
      <c r="K93" s="113">
        <v>106.4622</v>
      </c>
      <c r="L93" s="7">
        <v>106.65949999999999</v>
      </c>
      <c r="M93" s="7">
        <v>106.79730000000001</v>
      </c>
      <c r="N93" s="7">
        <v>107.00149999999999</v>
      </c>
      <c r="O93" s="7">
        <v>106.9121</v>
      </c>
      <c r="P93" s="10">
        <f t="shared" si="12"/>
        <v>0.1028308146107302</v>
      </c>
      <c r="Q93" s="7">
        <f t="shared" si="12"/>
        <v>0.13197804771619012</v>
      </c>
      <c r="R93" s="7">
        <f t="shared" si="12"/>
        <v>0.36522740088730021</v>
      </c>
      <c r="S93" s="7">
        <f t="shared" si="12"/>
        <v>-1.2088039610090943E-2</v>
      </c>
      <c r="T93" s="7">
        <f t="shared" si="12"/>
        <v>2.4750593594498804</v>
      </c>
      <c r="U93" s="7">
        <f t="shared" si="12"/>
        <v>0.19300719364708652</v>
      </c>
      <c r="V93" s="7">
        <f t="shared" si="12"/>
        <v>0.34316417528031046</v>
      </c>
      <c r="W93" s="7">
        <f t="shared" si="12"/>
        <v>-5.7452165439705723E-2</v>
      </c>
      <c r="X93" s="7">
        <f t="shared" si="12"/>
        <v>0.18532399292894425</v>
      </c>
      <c r="Y93" s="7">
        <f t="shared" si="12"/>
        <v>0.12919618036838051</v>
      </c>
      <c r="Z93" s="7">
        <f t="shared" si="12"/>
        <v>0.19120333566483977</v>
      </c>
      <c r="AA93" s="11">
        <f t="shared" si="12"/>
        <v>-8.3550230604241715E-2</v>
      </c>
      <c r="AB93" s="7">
        <f t="shared" si="13"/>
        <v>105.43340000000001</v>
      </c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</row>
    <row r="94" spans="1:39" ht="15" customHeight="1" x14ac:dyDescent="0.2">
      <c r="A94" s="3" t="s">
        <v>27</v>
      </c>
      <c r="B94" s="3" t="s">
        <v>306</v>
      </c>
      <c r="C94" s="26">
        <v>102.26730000000001</v>
      </c>
      <c r="D94" s="7">
        <v>102.2657</v>
      </c>
      <c r="E94" s="7">
        <v>102.16930000000001</v>
      </c>
      <c r="F94" s="117">
        <v>101.82940000000001</v>
      </c>
      <c r="G94" s="7">
        <v>101.9415</v>
      </c>
      <c r="H94" s="113">
        <v>101.9316</v>
      </c>
      <c r="I94" s="113">
        <v>101.92310000000001</v>
      </c>
      <c r="J94" s="113">
        <v>102.5309</v>
      </c>
      <c r="K94" s="113">
        <v>102.5403</v>
      </c>
      <c r="L94" s="7">
        <v>102.5565</v>
      </c>
      <c r="M94" s="7">
        <v>102.6875</v>
      </c>
      <c r="N94" s="7">
        <v>102.8347</v>
      </c>
      <c r="O94" s="7">
        <v>103.024</v>
      </c>
      <c r="P94" s="10">
        <f t="shared" si="12"/>
        <v>-1.5645274687123662E-3</v>
      </c>
      <c r="Q94" s="7">
        <f t="shared" si="12"/>
        <v>-9.4264254779450496E-2</v>
      </c>
      <c r="R94" s="7">
        <f t="shared" si="12"/>
        <v>-0.33268310539467344</v>
      </c>
      <c r="S94" s="7">
        <f t="shared" si="12"/>
        <v>0.11008608515811552</v>
      </c>
      <c r="T94" s="7">
        <f t="shared" si="12"/>
        <v>-9.7114521563855701E-3</v>
      </c>
      <c r="U94" s="7">
        <f t="shared" si="12"/>
        <v>-8.3389253185449392E-3</v>
      </c>
      <c r="V94" s="7">
        <f t="shared" si="12"/>
        <v>0.59633194045314297</v>
      </c>
      <c r="W94" s="7">
        <f t="shared" si="12"/>
        <v>9.1679679004079816E-3</v>
      </c>
      <c r="X94" s="7">
        <f t="shared" si="12"/>
        <v>1.5798666475520133E-2</v>
      </c>
      <c r="Y94" s="7">
        <f t="shared" si="12"/>
        <v>0.12773446831746427</v>
      </c>
      <c r="Z94" s="7">
        <f t="shared" si="12"/>
        <v>0.14334753499695485</v>
      </c>
      <c r="AA94" s="11">
        <f t="shared" si="12"/>
        <v>0.18408183229980049</v>
      </c>
      <c r="AB94" s="7">
        <f t="shared" si="13"/>
        <v>102.352875</v>
      </c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</row>
    <row r="95" spans="1:39" ht="15" customHeight="1" x14ac:dyDescent="0.2">
      <c r="A95" s="3" t="s">
        <v>29</v>
      </c>
      <c r="B95" s="3" t="s">
        <v>307</v>
      </c>
      <c r="C95" s="26">
        <v>103.02930000000001</v>
      </c>
      <c r="D95" s="7">
        <v>103.63679999999999</v>
      </c>
      <c r="E95" s="7">
        <v>103.9079</v>
      </c>
      <c r="F95" s="117">
        <v>104.2778</v>
      </c>
      <c r="G95" s="7">
        <v>104.6044</v>
      </c>
      <c r="H95" s="113">
        <v>105.32769999999999</v>
      </c>
      <c r="I95" s="113">
        <v>105.5759</v>
      </c>
      <c r="J95" s="113">
        <v>105.7308</v>
      </c>
      <c r="K95" s="113">
        <v>105.80970000000001</v>
      </c>
      <c r="L95" s="7">
        <v>105.8981</v>
      </c>
      <c r="M95" s="7">
        <v>106.3246</v>
      </c>
      <c r="N95" s="7">
        <v>106.4872</v>
      </c>
      <c r="O95" s="7">
        <v>106.7915</v>
      </c>
      <c r="P95" s="10">
        <f t="shared" si="12"/>
        <v>0.58963809324142491</v>
      </c>
      <c r="Q95" s="7">
        <f t="shared" si="12"/>
        <v>0.2615866178809112</v>
      </c>
      <c r="R95" s="7">
        <f t="shared" si="12"/>
        <v>0.35598833197475965</v>
      </c>
      <c r="S95" s="7">
        <f t="shared" si="12"/>
        <v>0.31320185120898131</v>
      </c>
      <c r="T95" s="7">
        <f t="shared" si="12"/>
        <v>0.69146230942483755</v>
      </c>
      <c r="U95" s="7">
        <f t="shared" si="12"/>
        <v>0.23564551395313041</v>
      </c>
      <c r="V95" s="7">
        <f t="shared" si="12"/>
        <v>0.14671909024691981</v>
      </c>
      <c r="W95" s="7">
        <f t="shared" si="12"/>
        <v>7.4623477737806213E-2</v>
      </c>
      <c r="X95" s="7">
        <f t="shared" si="12"/>
        <v>8.3546215517096178E-2</v>
      </c>
      <c r="Y95" s="7">
        <f t="shared" si="12"/>
        <v>0.40274565832626302</v>
      </c>
      <c r="Z95" s="7">
        <f t="shared" si="12"/>
        <v>0.15292792072577527</v>
      </c>
      <c r="AA95" s="11">
        <f t="shared" si="12"/>
        <v>0.28576204464010491</v>
      </c>
      <c r="AB95" s="7">
        <f t="shared" si="13"/>
        <v>105.36436666666668</v>
      </c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</row>
    <row r="96" spans="1:39" ht="15" customHeight="1" x14ac:dyDescent="0.2">
      <c r="A96" s="3" t="s">
        <v>31</v>
      </c>
      <c r="B96" s="3" t="s">
        <v>32</v>
      </c>
      <c r="C96" s="26">
        <v>102.1499</v>
      </c>
      <c r="D96" s="7">
        <v>102.7056</v>
      </c>
      <c r="E96" s="7">
        <v>102.8182</v>
      </c>
      <c r="F96" s="117">
        <v>103.09650000000001</v>
      </c>
      <c r="G96" s="7">
        <v>103.3972</v>
      </c>
      <c r="H96" s="113">
        <v>103.6644</v>
      </c>
      <c r="I96" s="113">
        <v>104.02</v>
      </c>
      <c r="J96" s="113">
        <v>105.74639999999999</v>
      </c>
      <c r="K96" s="113">
        <v>105.9529</v>
      </c>
      <c r="L96" s="7">
        <v>106.2599</v>
      </c>
      <c r="M96" s="7">
        <v>106.2402</v>
      </c>
      <c r="N96" s="7">
        <v>106.2402</v>
      </c>
      <c r="O96" s="7">
        <v>106.9191</v>
      </c>
      <c r="P96" s="10">
        <f t="shared" si="12"/>
        <v>0.54400444836461082</v>
      </c>
      <c r="Q96" s="7">
        <f t="shared" si="12"/>
        <v>0.10963374927949449</v>
      </c>
      <c r="R96" s="7">
        <f t="shared" si="12"/>
        <v>0.27067192384227845</v>
      </c>
      <c r="S96" s="7">
        <f t="shared" si="12"/>
        <v>0.2916684853510953</v>
      </c>
      <c r="T96" s="7">
        <f t="shared" si="12"/>
        <v>0.25842092435772201</v>
      </c>
      <c r="U96" s="7">
        <f t="shared" si="12"/>
        <v>0.34303000837316905</v>
      </c>
      <c r="V96" s="7">
        <f t="shared" si="12"/>
        <v>1.6596808306094963</v>
      </c>
      <c r="W96" s="7">
        <f t="shared" si="12"/>
        <v>0.19527851539154567</v>
      </c>
      <c r="X96" s="7">
        <f t="shared" si="12"/>
        <v>0.28975138953252072</v>
      </c>
      <c r="Y96" s="7">
        <f t="shared" si="12"/>
        <v>-1.853944903016121E-2</v>
      </c>
      <c r="Z96" s="7">
        <f t="shared" si="12"/>
        <v>0</v>
      </c>
      <c r="AA96" s="11">
        <f t="shared" si="12"/>
        <v>0.63902364641632703</v>
      </c>
      <c r="AB96" s="7">
        <f t="shared" si="13"/>
        <v>104.75505</v>
      </c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</row>
    <row r="97" spans="1:39" ht="15" customHeight="1" x14ac:dyDescent="0.2">
      <c r="A97" s="3" t="s">
        <v>33</v>
      </c>
      <c r="B97" s="3" t="s">
        <v>43</v>
      </c>
      <c r="C97" s="26">
        <v>102.1176</v>
      </c>
      <c r="D97" s="7">
        <v>101.64149999999999</v>
      </c>
      <c r="E97" s="7">
        <v>101.6092</v>
      </c>
      <c r="F97" s="117">
        <v>101.6202</v>
      </c>
      <c r="G97" s="7">
        <v>101.6644</v>
      </c>
      <c r="H97" s="113">
        <v>101.70480000000001</v>
      </c>
      <c r="I97" s="113">
        <v>102.0215</v>
      </c>
      <c r="J97" s="113">
        <v>102.2089</v>
      </c>
      <c r="K97" s="113">
        <v>102.2527</v>
      </c>
      <c r="L97" s="7">
        <v>102.5594</v>
      </c>
      <c r="M97" s="7">
        <v>102.7754</v>
      </c>
      <c r="N97" s="7">
        <v>102.7787</v>
      </c>
      <c r="O97" s="7">
        <v>102.8001</v>
      </c>
      <c r="P97" s="10">
        <f t="shared" si="12"/>
        <v>-0.46622717337657998</v>
      </c>
      <c r="Q97" s="7">
        <f t="shared" si="12"/>
        <v>-3.1778358249329487E-2</v>
      </c>
      <c r="R97" s="7">
        <f t="shared" si="12"/>
        <v>1.0825791365344554E-2</v>
      </c>
      <c r="S97" s="7">
        <f t="shared" si="12"/>
        <v>4.3495289322402014E-2</v>
      </c>
      <c r="T97" s="7">
        <f t="shared" si="12"/>
        <v>3.9738590893179243E-2</v>
      </c>
      <c r="U97" s="7">
        <f t="shared" si="12"/>
        <v>0.3113913994226401</v>
      </c>
      <c r="V97" s="7">
        <f t="shared" si="12"/>
        <v>0.18368677190591853</v>
      </c>
      <c r="W97" s="7">
        <f t="shared" si="12"/>
        <v>4.2853411004329857E-2</v>
      </c>
      <c r="X97" s="7">
        <f t="shared" si="12"/>
        <v>0.29994317998448178</v>
      </c>
      <c r="Y97" s="7">
        <f t="shared" si="12"/>
        <v>0.21060965645275637</v>
      </c>
      <c r="Z97" s="7">
        <f t="shared" si="12"/>
        <v>3.2108850950673617E-3</v>
      </c>
      <c r="AA97" s="11">
        <f t="shared" si="12"/>
        <v>2.0821434791449846E-2</v>
      </c>
      <c r="AB97" s="7">
        <f t="shared" si="13"/>
        <v>102.13639999999999</v>
      </c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</row>
    <row r="98" spans="1:39" ht="15" customHeight="1" x14ac:dyDescent="0.2">
      <c r="A98" s="3" t="s">
        <v>34</v>
      </c>
      <c r="B98" s="3" t="s">
        <v>308</v>
      </c>
      <c r="C98" s="26">
        <v>99.946560000000005</v>
      </c>
      <c r="D98" s="7">
        <v>100.84</v>
      </c>
      <c r="E98" s="7">
        <v>100.84</v>
      </c>
      <c r="F98" s="117">
        <v>100.8844</v>
      </c>
      <c r="G98" s="7">
        <v>100.9023</v>
      </c>
      <c r="H98" s="113">
        <v>100.1116</v>
      </c>
      <c r="I98" s="113">
        <v>100.1116</v>
      </c>
      <c r="J98" s="113">
        <v>99.788610000000006</v>
      </c>
      <c r="K98" s="113">
        <v>99.788610000000006</v>
      </c>
      <c r="L98" s="7">
        <v>99.788610000000006</v>
      </c>
      <c r="M98" s="7">
        <v>103.7436</v>
      </c>
      <c r="N98" s="7">
        <v>103.7436</v>
      </c>
      <c r="O98" s="7">
        <v>103.7868</v>
      </c>
      <c r="P98" s="10">
        <f t="shared" si="12"/>
        <v>0.89391770962402128</v>
      </c>
      <c r="Q98" s="7">
        <f t="shared" si="12"/>
        <v>0</v>
      </c>
      <c r="R98" s="7">
        <f t="shared" si="12"/>
        <v>4.4030146767151924E-2</v>
      </c>
      <c r="S98" s="7">
        <f t="shared" si="12"/>
        <v>1.7743080198719882E-2</v>
      </c>
      <c r="T98" s="7">
        <f t="shared" si="12"/>
        <v>-0.78362931271140601</v>
      </c>
      <c r="U98" s="7">
        <f t="shared" si="12"/>
        <v>0</v>
      </c>
      <c r="V98" s="7">
        <f t="shared" si="12"/>
        <v>-0.32262994498139091</v>
      </c>
      <c r="W98" s="7">
        <f t="shared" si="12"/>
        <v>0</v>
      </c>
      <c r="X98" s="7">
        <f t="shared" si="12"/>
        <v>0</v>
      </c>
      <c r="Y98" s="7">
        <f t="shared" si="12"/>
        <v>3.9633681639617939</v>
      </c>
      <c r="Z98" s="7">
        <f t="shared" si="12"/>
        <v>0</v>
      </c>
      <c r="AA98" s="11">
        <f t="shared" si="12"/>
        <v>4.164112292228031E-2</v>
      </c>
      <c r="AB98" s="7">
        <f t="shared" si="13"/>
        <v>101.19414416666667</v>
      </c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</row>
    <row r="99" spans="1:39" ht="15" customHeight="1" x14ac:dyDescent="0.2">
      <c r="A99" s="3"/>
      <c r="B99" s="3" t="s">
        <v>309</v>
      </c>
      <c r="C99" s="26">
        <v>101.9683</v>
      </c>
      <c r="D99" s="7">
        <v>102.3969</v>
      </c>
      <c r="E99" s="7">
        <v>103.3173</v>
      </c>
      <c r="F99" s="117">
        <v>103.3929</v>
      </c>
      <c r="G99" s="7">
        <v>103.3929</v>
      </c>
      <c r="H99" s="113">
        <v>103.3929</v>
      </c>
      <c r="I99" s="113">
        <v>102.9609</v>
      </c>
      <c r="J99" s="113">
        <v>104.0669</v>
      </c>
      <c r="K99" s="113">
        <v>104.0839</v>
      </c>
      <c r="L99" s="7">
        <v>104.69629999999999</v>
      </c>
      <c r="M99" s="7">
        <v>105.086</v>
      </c>
      <c r="N99" s="7">
        <v>105.086</v>
      </c>
      <c r="O99" s="7">
        <v>105.086</v>
      </c>
      <c r="P99" s="10">
        <f t="shared" si="12"/>
        <v>0.4203267093792904</v>
      </c>
      <c r="Q99" s="7">
        <f t="shared" si="12"/>
        <v>0.89885533644085003</v>
      </c>
      <c r="R99" s="7">
        <f t="shared" si="12"/>
        <v>7.3172643884416591E-2</v>
      </c>
      <c r="S99" s="7">
        <f t="shared" si="12"/>
        <v>0</v>
      </c>
      <c r="T99" s="7">
        <f t="shared" si="12"/>
        <v>0</v>
      </c>
      <c r="U99" s="7">
        <f t="shared" si="12"/>
        <v>-0.41782366100573848</v>
      </c>
      <c r="V99" s="7">
        <f t="shared" si="12"/>
        <v>1.0741941843942786</v>
      </c>
      <c r="W99" s="7">
        <f t="shared" si="12"/>
        <v>1.63356456279527E-2</v>
      </c>
      <c r="X99" s="7">
        <f t="shared" si="12"/>
        <v>0.58837149645621833</v>
      </c>
      <c r="Y99" s="7">
        <f t="shared" si="12"/>
        <v>0.37221945761216474</v>
      </c>
      <c r="Z99" s="7">
        <f t="shared" si="12"/>
        <v>0</v>
      </c>
      <c r="AA99" s="11">
        <f t="shared" si="12"/>
        <v>0</v>
      </c>
      <c r="AB99" s="7">
        <f t="shared" si="13"/>
        <v>103.91324166666668</v>
      </c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</row>
    <row r="100" spans="1:39" ht="15" customHeight="1" x14ac:dyDescent="0.2">
      <c r="A100" s="3"/>
      <c r="B100" s="3" t="s">
        <v>310</v>
      </c>
      <c r="C100" s="26">
        <v>100</v>
      </c>
      <c r="D100" s="7">
        <v>100</v>
      </c>
      <c r="E100" s="7">
        <v>100</v>
      </c>
      <c r="F100" s="117">
        <v>100</v>
      </c>
      <c r="G100" s="7">
        <v>100</v>
      </c>
      <c r="H100" s="113">
        <v>100</v>
      </c>
      <c r="I100" s="113">
        <v>100</v>
      </c>
      <c r="J100" s="113">
        <v>100</v>
      </c>
      <c r="K100" s="113">
        <v>100</v>
      </c>
      <c r="L100" s="7">
        <v>100</v>
      </c>
      <c r="M100" s="7">
        <v>100</v>
      </c>
      <c r="N100" s="7">
        <v>100</v>
      </c>
      <c r="O100" s="7">
        <v>100</v>
      </c>
      <c r="P100" s="10">
        <f t="shared" si="12"/>
        <v>0</v>
      </c>
      <c r="Q100" s="7">
        <f t="shared" si="12"/>
        <v>0</v>
      </c>
      <c r="R100" s="7">
        <f t="shared" si="12"/>
        <v>0</v>
      </c>
      <c r="S100" s="7">
        <f t="shared" si="12"/>
        <v>0</v>
      </c>
      <c r="T100" s="7">
        <f t="shared" si="12"/>
        <v>0</v>
      </c>
      <c r="U100" s="7">
        <f t="shared" si="12"/>
        <v>0</v>
      </c>
      <c r="V100" s="7">
        <f t="shared" si="12"/>
        <v>0</v>
      </c>
      <c r="W100" s="7">
        <f t="shared" si="12"/>
        <v>0</v>
      </c>
      <c r="X100" s="7">
        <f t="shared" si="12"/>
        <v>0</v>
      </c>
      <c r="Y100" s="7">
        <f t="shared" si="12"/>
        <v>0</v>
      </c>
      <c r="Z100" s="7">
        <f t="shared" si="12"/>
        <v>0</v>
      </c>
      <c r="AA100" s="11">
        <f t="shared" si="12"/>
        <v>0</v>
      </c>
      <c r="AB100" s="7">
        <f t="shared" si="13"/>
        <v>100</v>
      </c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</row>
    <row r="101" spans="1:39" ht="15" customHeight="1" x14ac:dyDescent="0.2">
      <c r="A101" s="3"/>
      <c r="B101" s="3" t="s">
        <v>311</v>
      </c>
      <c r="C101" s="26">
        <v>100.3682</v>
      </c>
      <c r="D101" s="7">
        <v>100.7672</v>
      </c>
      <c r="E101" s="7">
        <v>101.261</v>
      </c>
      <c r="F101" s="117">
        <v>101.5107</v>
      </c>
      <c r="G101" s="7">
        <v>101.5107</v>
      </c>
      <c r="H101" s="113">
        <v>101.5107</v>
      </c>
      <c r="I101" s="113">
        <v>101.55249999999999</v>
      </c>
      <c r="J101" s="113">
        <v>101.55249999999999</v>
      </c>
      <c r="K101" s="113">
        <v>101.66249999999999</v>
      </c>
      <c r="L101" s="7">
        <v>101.66249999999999</v>
      </c>
      <c r="M101" s="7">
        <v>101.7206</v>
      </c>
      <c r="N101" s="7">
        <v>101.7206</v>
      </c>
      <c r="O101" s="7">
        <v>101.7206</v>
      </c>
      <c r="P101" s="10">
        <f t="shared" si="12"/>
        <v>0.39753627144852743</v>
      </c>
      <c r="Q101" s="7">
        <f t="shared" si="12"/>
        <v>0.49004040997466752</v>
      </c>
      <c r="R101" s="7">
        <f t="shared" si="12"/>
        <v>0.24659049387227489</v>
      </c>
      <c r="S101" s="7">
        <f t="shared" si="12"/>
        <v>0</v>
      </c>
      <c r="T101" s="7">
        <f t="shared" si="12"/>
        <v>0</v>
      </c>
      <c r="U101" s="7">
        <f t="shared" si="12"/>
        <v>4.1177925085724904E-2</v>
      </c>
      <c r="V101" s="7">
        <f t="shared" si="12"/>
        <v>0</v>
      </c>
      <c r="W101" s="7">
        <f t="shared" si="12"/>
        <v>0.10831835749981482</v>
      </c>
      <c r="X101" s="7">
        <f t="shared" si="12"/>
        <v>0</v>
      </c>
      <c r="Y101" s="7">
        <f t="shared" si="12"/>
        <v>5.7149883191944188E-2</v>
      </c>
      <c r="Z101" s="7">
        <f t="shared" si="12"/>
        <v>0</v>
      </c>
      <c r="AA101" s="11">
        <f t="shared" si="12"/>
        <v>0</v>
      </c>
      <c r="AB101" s="7">
        <f t="shared" si="13"/>
        <v>101.51267500000002</v>
      </c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</row>
    <row r="102" spans="1:39" ht="15" customHeight="1" x14ac:dyDescent="0.2">
      <c r="A102" s="3"/>
      <c r="B102" s="3" t="s">
        <v>312</v>
      </c>
      <c r="C102" s="26">
        <v>100.7214</v>
      </c>
      <c r="D102" s="7">
        <v>100.83410000000001</v>
      </c>
      <c r="E102" s="7">
        <v>101.0548</v>
      </c>
      <c r="F102" s="117">
        <v>101.2152</v>
      </c>
      <c r="G102" s="7">
        <v>101.27249999999999</v>
      </c>
      <c r="H102" s="113">
        <v>101.857</v>
      </c>
      <c r="I102" s="113">
        <v>102.13249999999999</v>
      </c>
      <c r="J102" s="113">
        <v>102.4211</v>
      </c>
      <c r="K102" s="113">
        <v>102.4935</v>
      </c>
      <c r="L102" s="7">
        <v>103.1156</v>
      </c>
      <c r="M102" s="7">
        <v>103.30240000000001</v>
      </c>
      <c r="N102" s="7">
        <v>103.41889999999999</v>
      </c>
      <c r="O102" s="7">
        <v>103.8535</v>
      </c>
      <c r="P102" s="10">
        <f t="shared" si="12"/>
        <v>0.11189280530255119</v>
      </c>
      <c r="Q102" s="7">
        <f t="shared" si="12"/>
        <v>0.21887436888908979</v>
      </c>
      <c r="R102" s="7">
        <f t="shared" si="12"/>
        <v>0.15872576067638119</v>
      </c>
      <c r="S102" s="7">
        <f t="shared" si="12"/>
        <v>5.6612050363974889E-2</v>
      </c>
      <c r="T102" s="7">
        <f t="shared" si="12"/>
        <v>0.57715569379644582</v>
      </c>
      <c r="U102" s="7">
        <f t="shared" si="12"/>
        <v>0.27047723769597953</v>
      </c>
      <c r="V102" s="7">
        <f t="shared" si="12"/>
        <v>0.28257410716471487</v>
      </c>
      <c r="W102" s="7">
        <f t="shared" si="12"/>
        <v>7.068855929100723E-2</v>
      </c>
      <c r="X102" s="7">
        <f t="shared" si="12"/>
        <v>0.60696531975198742</v>
      </c>
      <c r="Y102" s="7">
        <f t="shared" si="12"/>
        <v>0.18115590657476191</v>
      </c>
      <c r="Z102" s="7">
        <f t="shared" si="12"/>
        <v>0.11277569543397618</v>
      </c>
      <c r="AA102" s="11">
        <f t="shared" si="12"/>
        <v>0.42023266540255527</v>
      </c>
      <c r="AB102" s="7">
        <f t="shared" si="13"/>
        <v>102.24759166666666</v>
      </c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</row>
    <row r="103" spans="1:39" s="48" customFormat="1" x14ac:dyDescent="0.2">
      <c r="A103" s="56" t="s">
        <v>36</v>
      </c>
      <c r="B103" s="56" t="s">
        <v>37</v>
      </c>
      <c r="C103" s="26">
        <v>100.7337</v>
      </c>
      <c r="D103" s="119">
        <v>100.8986</v>
      </c>
      <c r="E103" s="119">
        <v>101.0913</v>
      </c>
      <c r="F103" s="120">
        <v>101.06659999999999</v>
      </c>
      <c r="G103" s="119">
        <v>100.44459999999999</v>
      </c>
      <c r="H103" s="112">
        <v>100.5151</v>
      </c>
      <c r="I103" s="112">
        <v>100.60980000000001</v>
      </c>
      <c r="J103" s="112">
        <v>100.6109</v>
      </c>
      <c r="K103" s="112">
        <v>100.89749999999999</v>
      </c>
      <c r="L103" s="119">
        <v>101.45699999999999</v>
      </c>
      <c r="M103" s="119">
        <v>101.5241</v>
      </c>
      <c r="N103" s="119">
        <v>101.67570000000001</v>
      </c>
      <c r="O103" s="119">
        <v>101.6687</v>
      </c>
      <c r="P103" s="21">
        <f t="shared" si="12"/>
        <v>0.16369894087083361</v>
      </c>
      <c r="Q103" s="20">
        <f t="shared" si="12"/>
        <v>0.19098381939888373</v>
      </c>
      <c r="R103" s="20">
        <f t="shared" si="12"/>
        <v>-2.4433358755906728E-2</v>
      </c>
      <c r="S103" s="20">
        <f t="shared" si="12"/>
        <v>-0.61543576216079288</v>
      </c>
      <c r="T103" s="20">
        <f t="shared" si="12"/>
        <v>7.0187944399210889E-2</v>
      </c>
      <c r="U103" s="20">
        <f t="shared" si="12"/>
        <v>9.4214700079891592E-2</v>
      </c>
      <c r="V103" s="20">
        <f t="shared" si="12"/>
        <v>1.093332856236553E-3</v>
      </c>
      <c r="W103" s="20">
        <f t="shared" si="12"/>
        <v>0.28485979153351465</v>
      </c>
      <c r="X103" s="20">
        <f t="shared" si="12"/>
        <v>0.55452315468668689</v>
      </c>
      <c r="Y103" s="20">
        <f t="shared" si="12"/>
        <v>6.6136392757533344E-2</v>
      </c>
      <c r="Z103" s="20">
        <f t="shared" si="12"/>
        <v>0.14932415062039647</v>
      </c>
      <c r="AA103" s="19">
        <f t="shared" si="12"/>
        <v>-6.884634184967502E-3</v>
      </c>
      <c r="AB103" s="20">
        <f t="shared" si="13"/>
        <v>101.038325</v>
      </c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</row>
    <row r="104" spans="1:39" ht="15" customHeight="1" x14ac:dyDescent="0.2">
      <c r="A104" s="3" t="s">
        <v>38</v>
      </c>
      <c r="B104" s="3" t="s">
        <v>39</v>
      </c>
      <c r="C104" s="26">
        <v>100.7393</v>
      </c>
      <c r="D104" s="7">
        <v>100.5172</v>
      </c>
      <c r="E104" s="7">
        <v>101.0368</v>
      </c>
      <c r="F104" s="117">
        <v>101.1456</v>
      </c>
      <c r="G104" s="7">
        <v>99.579710000000006</v>
      </c>
      <c r="H104" s="113">
        <v>99.661760000000001</v>
      </c>
      <c r="I104" s="113">
        <v>99.659570000000002</v>
      </c>
      <c r="J104" s="113">
        <v>99.659570000000002</v>
      </c>
      <c r="K104" s="113">
        <v>100.2728</v>
      </c>
      <c r="L104" s="7">
        <v>100.60680000000001</v>
      </c>
      <c r="M104" s="7">
        <v>100.6006</v>
      </c>
      <c r="N104" s="7">
        <v>100.8759</v>
      </c>
      <c r="O104" s="7">
        <v>100.88160000000001</v>
      </c>
      <c r="P104" s="10">
        <f t="shared" si="12"/>
        <v>-0.22047006481085091</v>
      </c>
      <c r="Q104" s="7">
        <f t="shared" si="12"/>
        <v>0.51692645636766343</v>
      </c>
      <c r="R104" s="7">
        <f t="shared" si="12"/>
        <v>0.10768353708747924</v>
      </c>
      <c r="S104" s="7">
        <f t="shared" si="12"/>
        <v>-1.5481543438369993</v>
      </c>
      <c r="T104" s="7">
        <f t="shared" si="12"/>
        <v>8.2396303423654574E-2</v>
      </c>
      <c r="U104" s="7">
        <f t="shared" si="12"/>
        <v>-2.1974325960115535E-3</v>
      </c>
      <c r="V104" s="7">
        <f t="shared" si="12"/>
        <v>0</v>
      </c>
      <c r="W104" s="7">
        <f t="shared" si="12"/>
        <v>0.61532475004658505</v>
      </c>
      <c r="X104" s="7">
        <f t="shared" si="12"/>
        <v>0.33309132686032822</v>
      </c>
      <c r="Y104" s="7">
        <f t="shared" si="12"/>
        <v>-6.1626053109798398E-3</v>
      </c>
      <c r="Z104" s="7">
        <f t="shared" si="12"/>
        <v>0.27365641954421882</v>
      </c>
      <c r="AA104" s="11">
        <f t="shared" si="12"/>
        <v>5.6505072073750806E-3</v>
      </c>
      <c r="AB104" s="7">
        <f t="shared" si="13"/>
        <v>100.37482583333332</v>
      </c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</row>
    <row r="105" spans="1:39" ht="15" customHeight="1" x14ac:dyDescent="0.2">
      <c r="A105" s="3" t="s">
        <v>40</v>
      </c>
      <c r="B105" s="3" t="s">
        <v>313</v>
      </c>
      <c r="C105" s="26">
        <v>101.2086</v>
      </c>
      <c r="D105" s="7">
        <v>101.6491</v>
      </c>
      <c r="E105" s="7">
        <v>101.4057</v>
      </c>
      <c r="F105" s="117">
        <v>101.1555</v>
      </c>
      <c r="G105" s="7">
        <v>101.5318</v>
      </c>
      <c r="H105" s="113">
        <v>101.5595</v>
      </c>
      <c r="I105" s="113">
        <v>101.90860000000001</v>
      </c>
      <c r="J105" s="113">
        <v>101.90860000000001</v>
      </c>
      <c r="K105" s="113">
        <v>101.9447</v>
      </c>
      <c r="L105" s="7">
        <v>102.636</v>
      </c>
      <c r="M105" s="7">
        <v>102.9564</v>
      </c>
      <c r="N105" s="7">
        <v>103.0745</v>
      </c>
      <c r="O105" s="7">
        <v>103.00579999999999</v>
      </c>
      <c r="P105" s="10">
        <f t="shared" si="12"/>
        <v>0.4352396930695614</v>
      </c>
      <c r="Q105" s="7">
        <f t="shared" si="12"/>
        <v>-0.23945121009434248</v>
      </c>
      <c r="R105" s="7">
        <f t="shared" si="12"/>
        <v>-0.24673169259715422</v>
      </c>
      <c r="S105" s="7">
        <f t="shared" si="12"/>
        <v>0.37200152240856948</v>
      </c>
      <c r="T105" s="7">
        <f t="shared" si="12"/>
        <v>2.7282092900939248E-2</v>
      </c>
      <c r="U105" s="7">
        <f t="shared" si="12"/>
        <v>0.34373938430182016</v>
      </c>
      <c r="V105" s="7">
        <f t="shared" si="12"/>
        <v>0</v>
      </c>
      <c r="W105" s="7">
        <f t="shared" si="12"/>
        <v>3.5423899454992483E-2</v>
      </c>
      <c r="X105" s="7">
        <f t="shared" si="12"/>
        <v>0.67811274151574163</v>
      </c>
      <c r="Y105" s="7">
        <f t="shared" si="12"/>
        <v>0.3121711680112304</v>
      </c>
      <c r="Z105" s="7">
        <f t="shared" si="12"/>
        <v>0.11470875050021011</v>
      </c>
      <c r="AA105" s="11">
        <f t="shared" si="12"/>
        <v>-6.6650820523026427E-2</v>
      </c>
      <c r="AB105" s="7">
        <f t="shared" si="13"/>
        <v>102.06135</v>
      </c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</row>
    <row r="106" spans="1:39" ht="15" customHeight="1" x14ac:dyDescent="0.2">
      <c r="A106" s="3" t="s">
        <v>41</v>
      </c>
      <c r="B106" s="3" t="s">
        <v>314</v>
      </c>
      <c r="C106" s="26">
        <v>100.6448</v>
      </c>
      <c r="D106" s="7">
        <v>101.10639999999999</v>
      </c>
      <c r="E106" s="7">
        <v>101.10639999999999</v>
      </c>
      <c r="F106" s="117">
        <v>101.42310000000001</v>
      </c>
      <c r="G106" s="7">
        <v>100.9504</v>
      </c>
      <c r="H106" s="113">
        <v>101.97150000000001</v>
      </c>
      <c r="I106" s="113">
        <v>103.5586</v>
      </c>
      <c r="J106" s="113">
        <v>103.5586</v>
      </c>
      <c r="K106" s="113">
        <v>103.5586</v>
      </c>
      <c r="L106" s="7">
        <v>103.5586</v>
      </c>
      <c r="M106" s="7">
        <v>103.5586</v>
      </c>
      <c r="N106" s="7">
        <v>103.5586</v>
      </c>
      <c r="O106" s="7">
        <v>104.04430000000001</v>
      </c>
      <c r="P106" s="10">
        <f t="shared" si="12"/>
        <v>0.45864267205060771</v>
      </c>
      <c r="Q106" s="7">
        <f t="shared" si="12"/>
        <v>0</v>
      </c>
      <c r="R106" s="7">
        <f t="shared" si="12"/>
        <v>0.31323437487637928</v>
      </c>
      <c r="S106" s="7">
        <f t="shared" ref="S106:AA111" si="14">(G106-F106)/F106*100</f>
        <v>-0.46606739490313664</v>
      </c>
      <c r="T106" s="7">
        <f t="shared" si="14"/>
        <v>1.0114868291755199</v>
      </c>
      <c r="U106" s="7">
        <f t="shared" si="14"/>
        <v>1.5564152728948699</v>
      </c>
      <c r="V106" s="7">
        <f t="shared" si="14"/>
        <v>0</v>
      </c>
      <c r="W106" s="7">
        <f t="shared" si="14"/>
        <v>0</v>
      </c>
      <c r="X106" s="7">
        <f t="shared" si="14"/>
        <v>0</v>
      </c>
      <c r="Y106" s="7">
        <f t="shared" si="14"/>
        <v>0</v>
      </c>
      <c r="Z106" s="7">
        <f t="shared" si="14"/>
        <v>0</v>
      </c>
      <c r="AA106" s="11">
        <f t="shared" si="14"/>
        <v>0.46900981666419633</v>
      </c>
      <c r="AB106" s="7">
        <f t="shared" si="13"/>
        <v>102.66280833333333</v>
      </c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</row>
    <row r="107" spans="1:39" ht="15" customHeight="1" x14ac:dyDescent="0.2">
      <c r="A107" s="3" t="s">
        <v>42</v>
      </c>
      <c r="B107" s="3" t="s">
        <v>315</v>
      </c>
      <c r="C107" s="26">
        <v>101.9734</v>
      </c>
      <c r="D107" s="7">
        <v>102.6598</v>
      </c>
      <c r="E107" s="7">
        <v>102.8211</v>
      </c>
      <c r="F107" s="117">
        <v>102.815</v>
      </c>
      <c r="G107" s="7">
        <v>103.128</v>
      </c>
      <c r="H107" s="113">
        <v>103.3959</v>
      </c>
      <c r="I107" s="113">
        <v>103.3959</v>
      </c>
      <c r="J107" s="113">
        <v>103.41630000000001</v>
      </c>
      <c r="K107" s="113">
        <v>103.40989999999999</v>
      </c>
      <c r="L107" s="7">
        <v>103.5718</v>
      </c>
      <c r="M107" s="7">
        <v>103.5917</v>
      </c>
      <c r="N107" s="7">
        <v>103.60890000000001</v>
      </c>
      <c r="O107" s="7">
        <v>103.4588</v>
      </c>
      <c r="P107" s="10">
        <f t="shared" ref="P107:R111" si="15">(D107-C107)/C107*100</f>
        <v>0.67311671475110779</v>
      </c>
      <c r="Q107" s="7">
        <f t="shared" si="15"/>
        <v>0.15712089834579562</v>
      </c>
      <c r="R107" s="7">
        <f t="shared" si="15"/>
        <v>-5.9326344495473655E-3</v>
      </c>
      <c r="S107" s="7">
        <f t="shared" si="14"/>
        <v>0.30443028740942701</v>
      </c>
      <c r="T107" s="7">
        <f t="shared" si="14"/>
        <v>0.25977426111240143</v>
      </c>
      <c r="U107" s="7">
        <f t="shared" si="14"/>
        <v>0</v>
      </c>
      <c r="V107" s="7">
        <f t="shared" si="14"/>
        <v>1.9729989293588334E-2</v>
      </c>
      <c r="W107" s="7">
        <f t="shared" si="14"/>
        <v>-6.1885795566206736E-3</v>
      </c>
      <c r="X107" s="7">
        <f t="shared" si="14"/>
        <v>0.1565614123986222</v>
      </c>
      <c r="Y107" s="7">
        <f t="shared" si="14"/>
        <v>1.9213724199064718E-2</v>
      </c>
      <c r="Z107" s="7">
        <f t="shared" si="14"/>
        <v>1.6603646817266775E-2</v>
      </c>
      <c r="AA107" s="11">
        <f t="shared" si="14"/>
        <v>-0.14487172434029219</v>
      </c>
      <c r="AB107" s="7">
        <f t="shared" si="13"/>
        <v>103.27275833333333</v>
      </c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</row>
    <row r="108" spans="1:39" ht="15" customHeight="1" x14ac:dyDescent="0.2">
      <c r="A108" s="3" t="s">
        <v>44</v>
      </c>
      <c r="B108" s="3" t="s">
        <v>316</v>
      </c>
      <c r="C108" s="26">
        <v>100.3222</v>
      </c>
      <c r="D108" s="7">
        <v>101.9205</v>
      </c>
      <c r="E108" s="7">
        <v>101.9205</v>
      </c>
      <c r="F108" s="117">
        <v>101.6204</v>
      </c>
      <c r="G108" s="7">
        <v>101.6204</v>
      </c>
      <c r="H108" s="113">
        <v>101.6204</v>
      </c>
      <c r="I108" s="113">
        <v>101.6204</v>
      </c>
      <c r="J108" s="113">
        <v>101.6204</v>
      </c>
      <c r="K108" s="113">
        <v>101.6204</v>
      </c>
      <c r="L108" s="7">
        <v>101.633</v>
      </c>
      <c r="M108" s="7">
        <v>101.633</v>
      </c>
      <c r="N108" s="7">
        <v>101.633</v>
      </c>
      <c r="O108" s="7">
        <v>101.7149</v>
      </c>
      <c r="P108" s="10">
        <f t="shared" si="15"/>
        <v>1.5931668165171906</v>
      </c>
      <c r="Q108" s="7">
        <f t="shared" si="15"/>
        <v>0</v>
      </c>
      <c r="R108" s="7">
        <f t="shared" si="15"/>
        <v>-0.29444518031210648</v>
      </c>
      <c r="S108" s="7">
        <f t="shared" si="14"/>
        <v>0</v>
      </c>
      <c r="T108" s="7">
        <f t="shared" si="14"/>
        <v>0</v>
      </c>
      <c r="U108" s="7">
        <f t="shared" si="14"/>
        <v>0</v>
      </c>
      <c r="V108" s="7">
        <f t="shared" si="14"/>
        <v>0</v>
      </c>
      <c r="W108" s="7">
        <f t="shared" si="14"/>
        <v>0</v>
      </c>
      <c r="X108" s="7">
        <f t="shared" si="14"/>
        <v>1.2399085223037846E-2</v>
      </c>
      <c r="Y108" s="7">
        <f t="shared" si="14"/>
        <v>0</v>
      </c>
      <c r="Z108" s="7">
        <f t="shared" si="14"/>
        <v>0</v>
      </c>
      <c r="AA108" s="11">
        <f t="shared" si="14"/>
        <v>8.0584062263245729E-2</v>
      </c>
      <c r="AB108" s="7">
        <f t="shared" si="13"/>
        <v>101.68144166666667</v>
      </c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</row>
    <row r="109" spans="1:39" ht="15" customHeight="1" x14ac:dyDescent="0.2">
      <c r="A109" s="3" t="s">
        <v>46</v>
      </c>
      <c r="B109" s="3" t="s">
        <v>71</v>
      </c>
      <c r="C109" s="26">
        <v>100</v>
      </c>
      <c r="D109" s="7">
        <v>100</v>
      </c>
      <c r="E109" s="7">
        <v>100</v>
      </c>
      <c r="F109" s="117">
        <v>100</v>
      </c>
      <c r="G109" s="7">
        <v>100</v>
      </c>
      <c r="H109" s="113">
        <v>100</v>
      </c>
      <c r="I109" s="113">
        <v>100</v>
      </c>
      <c r="J109" s="113">
        <v>100</v>
      </c>
      <c r="K109" s="113">
        <v>100</v>
      </c>
      <c r="L109" s="7">
        <v>101.3591</v>
      </c>
      <c r="M109" s="7">
        <v>101.3591</v>
      </c>
      <c r="N109" s="7">
        <v>101.3591</v>
      </c>
      <c r="O109" s="7">
        <v>101.3591</v>
      </c>
      <c r="P109" s="10">
        <f t="shared" si="15"/>
        <v>0</v>
      </c>
      <c r="Q109" s="7">
        <f t="shared" si="15"/>
        <v>0</v>
      </c>
      <c r="R109" s="7">
        <f t="shared" si="15"/>
        <v>0</v>
      </c>
      <c r="S109" s="7">
        <f t="shared" si="14"/>
        <v>0</v>
      </c>
      <c r="T109" s="7">
        <f t="shared" si="14"/>
        <v>0</v>
      </c>
      <c r="U109" s="7">
        <f t="shared" si="14"/>
        <v>0</v>
      </c>
      <c r="V109" s="7">
        <f t="shared" si="14"/>
        <v>0</v>
      </c>
      <c r="W109" s="7">
        <f t="shared" si="14"/>
        <v>0</v>
      </c>
      <c r="X109" s="7">
        <f t="shared" si="14"/>
        <v>1.359099999999998</v>
      </c>
      <c r="Y109" s="7">
        <f t="shared" si="14"/>
        <v>0</v>
      </c>
      <c r="Z109" s="7">
        <f t="shared" si="14"/>
        <v>0</v>
      </c>
      <c r="AA109" s="11">
        <f t="shared" si="14"/>
        <v>0</v>
      </c>
      <c r="AB109" s="7">
        <f t="shared" si="13"/>
        <v>100.45303333333332</v>
      </c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</row>
    <row r="110" spans="1:39" s="48" customFormat="1" x14ac:dyDescent="0.2">
      <c r="A110" s="56" t="s">
        <v>47</v>
      </c>
      <c r="B110" s="56" t="s">
        <v>48</v>
      </c>
      <c r="C110" s="26">
        <v>97.641260000000003</v>
      </c>
      <c r="D110" s="119">
        <v>98.045320000000004</v>
      </c>
      <c r="E110" s="119">
        <v>97.509379999999993</v>
      </c>
      <c r="F110" s="120">
        <v>98.20335</v>
      </c>
      <c r="G110" s="119">
        <v>97.837609999999998</v>
      </c>
      <c r="H110" s="112">
        <v>99.618859999999998</v>
      </c>
      <c r="I110" s="112">
        <v>100.4365</v>
      </c>
      <c r="J110" s="112">
        <v>100.4019</v>
      </c>
      <c r="K110" s="112">
        <v>99.897729999999996</v>
      </c>
      <c r="L110" s="119">
        <v>100.7925</v>
      </c>
      <c r="M110" s="119">
        <v>99.934100000000001</v>
      </c>
      <c r="N110" s="119">
        <v>99.082189999999997</v>
      </c>
      <c r="O110" s="119">
        <v>98.502840000000006</v>
      </c>
      <c r="P110" s="21">
        <f t="shared" si="15"/>
        <v>0.41382096052427142</v>
      </c>
      <c r="Q110" s="20">
        <f t="shared" si="15"/>
        <v>-0.54662476495564571</v>
      </c>
      <c r="R110" s="20">
        <f t="shared" si="15"/>
        <v>0.7116956337944178</v>
      </c>
      <c r="S110" s="20">
        <f t="shared" si="14"/>
        <v>-0.37243128671272657</v>
      </c>
      <c r="T110" s="20">
        <f t="shared" si="14"/>
        <v>1.8206188806124763</v>
      </c>
      <c r="U110" s="20">
        <f t="shared" si="14"/>
        <v>0.82076827620793624</v>
      </c>
      <c r="V110" s="20">
        <f t="shared" si="14"/>
        <v>-3.4449627376499106E-2</v>
      </c>
      <c r="W110" s="20">
        <f t="shared" si="14"/>
        <v>-0.5021518517079876</v>
      </c>
      <c r="X110" s="20">
        <f t="shared" si="14"/>
        <v>0.89568601809070969</v>
      </c>
      <c r="Y110" s="20">
        <f t="shared" si="14"/>
        <v>-0.85165066845251691</v>
      </c>
      <c r="Z110" s="20">
        <f t="shared" si="14"/>
        <v>-0.8524717789023003</v>
      </c>
      <c r="AA110" s="19">
        <f t="shared" si="14"/>
        <v>-0.58471658730998066</v>
      </c>
      <c r="AB110" s="20">
        <f>(AB85/AB90)*100</f>
        <v>99.200165306976785</v>
      </c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</row>
    <row r="111" spans="1:39" s="48" customFormat="1" x14ac:dyDescent="0.2">
      <c r="A111" s="56" t="s">
        <v>317</v>
      </c>
      <c r="B111" s="48" t="s">
        <v>73</v>
      </c>
      <c r="C111" s="26">
        <v>97.49109</v>
      </c>
      <c r="D111" s="119">
        <v>98.193389999999994</v>
      </c>
      <c r="E111" s="119">
        <v>96.989620000000002</v>
      </c>
      <c r="F111" s="120">
        <v>97.944479999999999</v>
      </c>
      <c r="G111" s="119">
        <v>98.805049999999994</v>
      </c>
      <c r="H111" s="112">
        <v>101.399</v>
      </c>
      <c r="I111" s="112">
        <v>102.9015</v>
      </c>
      <c r="J111" s="112">
        <v>103.9563</v>
      </c>
      <c r="K111" s="112">
        <v>103.5902</v>
      </c>
      <c r="L111" s="119">
        <v>103.1917</v>
      </c>
      <c r="M111" s="119">
        <v>102.0365</v>
      </c>
      <c r="N111" s="119">
        <v>101.2437</v>
      </c>
      <c r="O111" s="119">
        <v>100.41540000000001</v>
      </c>
      <c r="P111" s="21">
        <f t="shared" si="15"/>
        <v>0.72037352336505212</v>
      </c>
      <c r="Q111" s="20">
        <f t="shared" si="15"/>
        <v>-1.2259175490325689</v>
      </c>
      <c r="R111" s="20">
        <f t="shared" si="15"/>
        <v>0.9844971039168896</v>
      </c>
      <c r="S111" s="20">
        <f t="shared" si="14"/>
        <v>0.87863042409331871</v>
      </c>
      <c r="T111" s="20">
        <f t="shared" si="14"/>
        <v>2.6253212765946747</v>
      </c>
      <c r="U111" s="20">
        <f t="shared" si="14"/>
        <v>1.4817700371798515</v>
      </c>
      <c r="V111" s="20">
        <f t="shared" si="14"/>
        <v>1.0250579437617531</v>
      </c>
      <c r="W111" s="20">
        <f t="shared" si="14"/>
        <v>-0.35216720872135981</v>
      </c>
      <c r="X111" s="20">
        <f t="shared" si="14"/>
        <v>-0.38468889914296772</v>
      </c>
      <c r="Y111" s="20">
        <f t="shared" si="14"/>
        <v>-1.1194698798449814</v>
      </c>
      <c r="Z111" s="20">
        <f t="shared" si="14"/>
        <v>-0.77697686612143657</v>
      </c>
      <c r="AA111" s="19">
        <f t="shared" si="14"/>
        <v>-0.81812497962836084</v>
      </c>
      <c r="AB111" s="20">
        <f>(AB85/AB103)*100</f>
        <v>100.88886568537237</v>
      </c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</row>
    <row r="112" spans="1:39" s="48" customFormat="1" ht="20.25" customHeight="1" x14ac:dyDescent="0.2">
      <c r="B112" s="22" t="s">
        <v>62</v>
      </c>
      <c r="C112" s="39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33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134"/>
      <c r="AB112" s="23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</row>
    <row r="113" spans="1:39" s="48" customFormat="1" x14ac:dyDescent="0.2">
      <c r="A113" s="56" t="s">
        <v>14</v>
      </c>
      <c r="B113" s="56" t="s">
        <v>103</v>
      </c>
      <c r="C113" s="26">
        <v>102.5595</v>
      </c>
      <c r="D113" s="119">
        <v>103.51860000000001</v>
      </c>
      <c r="E113" s="119">
        <v>104.2512</v>
      </c>
      <c r="F113" s="120">
        <v>103.2931</v>
      </c>
      <c r="G113" s="119">
        <v>104.4986</v>
      </c>
      <c r="H113" s="112">
        <v>105.7911</v>
      </c>
      <c r="I113" s="112">
        <v>107.2251</v>
      </c>
      <c r="J113" s="112">
        <v>106.87690000000001</v>
      </c>
      <c r="K113" s="112">
        <v>107.7041</v>
      </c>
      <c r="L113" s="119">
        <v>108.0013</v>
      </c>
      <c r="M113" s="119">
        <v>108.10120000000001</v>
      </c>
      <c r="N113" s="119">
        <v>109.7397</v>
      </c>
      <c r="O113" s="119">
        <v>109.78749999999999</v>
      </c>
      <c r="P113" s="21">
        <f t="shared" ref="P113:AA134" si="16">(D113-C113)/C113*100</f>
        <v>0.93516446550539578</v>
      </c>
      <c r="Q113" s="20">
        <f t="shared" si="16"/>
        <v>0.70769890628349952</v>
      </c>
      <c r="R113" s="20">
        <f t="shared" si="16"/>
        <v>-0.91903018862133179</v>
      </c>
      <c r="S113" s="20">
        <f t="shared" si="16"/>
        <v>1.1670673065287038</v>
      </c>
      <c r="T113" s="20">
        <f t="shared" si="16"/>
        <v>1.2368586756186246</v>
      </c>
      <c r="U113" s="20">
        <f t="shared" si="16"/>
        <v>1.3555015497522924</v>
      </c>
      <c r="V113" s="20">
        <f t="shared" si="16"/>
        <v>-0.32473739823976977</v>
      </c>
      <c r="W113" s="20">
        <f t="shared" si="16"/>
        <v>0.77397454454609982</v>
      </c>
      <c r="X113" s="20">
        <f t="shared" si="16"/>
        <v>0.27594121300860758</v>
      </c>
      <c r="Y113" s="20">
        <f t="shared" si="16"/>
        <v>9.249888658748108E-2</v>
      </c>
      <c r="Z113" s="20">
        <f t="shared" si="16"/>
        <v>1.5157093538277033</v>
      </c>
      <c r="AA113" s="19">
        <f t="shared" si="16"/>
        <v>4.3557618619328449E-2</v>
      </c>
      <c r="AB113" s="20">
        <f t="shared" ref="AB113:AB135" si="17">AVERAGE(D113:O113)</f>
        <v>106.56570000000001</v>
      </c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</row>
    <row r="114" spans="1:39" x14ac:dyDescent="0.2">
      <c r="A114" s="3" t="s">
        <v>16</v>
      </c>
      <c r="B114" s="3" t="s">
        <v>104</v>
      </c>
      <c r="C114" s="14">
        <v>102.8883</v>
      </c>
      <c r="D114" s="7">
        <v>103.84220000000001</v>
      </c>
      <c r="E114" s="7">
        <v>104.57980000000001</v>
      </c>
      <c r="F114" s="117">
        <v>103.59699999999999</v>
      </c>
      <c r="G114" s="7">
        <v>104.9652</v>
      </c>
      <c r="H114" s="113">
        <v>106.053</v>
      </c>
      <c r="I114" s="113">
        <v>108.0184</v>
      </c>
      <c r="J114" s="113">
        <v>107.9778</v>
      </c>
      <c r="K114" s="113">
        <v>108.7651</v>
      </c>
      <c r="L114" s="7">
        <v>109.4691</v>
      </c>
      <c r="M114" s="7">
        <v>109.7007</v>
      </c>
      <c r="N114" s="7">
        <v>111.5087</v>
      </c>
      <c r="O114" s="7">
        <v>111.6759</v>
      </c>
      <c r="P114" s="10">
        <f t="shared" si="16"/>
        <v>0.92712193709100499</v>
      </c>
      <c r="Q114" s="7">
        <f t="shared" si="16"/>
        <v>0.71030852582090942</v>
      </c>
      <c r="R114" s="7">
        <f t="shared" si="16"/>
        <v>-0.93976083335406224</v>
      </c>
      <c r="S114" s="7">
        <f t="shared" si="16"/>
        <v>1.3206946147089218</v>
      </c>
      <c r="T114" s="7">
        <f t="shared" si="16"/>
        <v>1.0363434738370445</v>
      </c>
      <c r="U114" s="7">
        <f t="shared" si="16"/>
        <v>1.8532243312306136</v>
      </c>
      <c r="V114" s="7">
        <f t="shared" si="16"/>
        <v>-3.7586189019646415E-2</v>
      </c>
      <c r="W114" s="7">
        <f t="shared" si="16"/>
        <v>0.72913135848294919</v>
      </c>
      <c r="X114" s="7">
        <f t="shared" si="16"/>
        <v>0.64726644852070525</v>
      </c>
      <c r="Y114" s="7">
        <f t="shared" si="16"/>
        <v>0.21156655165704319</v>
      </c>
      <c r="Z114" s="7">
        <f t="shared" si="16"/>
        <v>1.6481207503689648</v>
      </c>
      <c r="AA114" s="11">
        <f t="shared" si="16"/>
        <v>0.14994345732664269</v>
      </c>
      <c r="AB114" s="7">
        <f t="shared" si="17"/>
        <v>107.51274166666667</v>
      </c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</row>
    <row r="115" spans="1:39" x14ac:dyDescent="0.2">
      <c r="A115" s="3" t="s">
        <v>18</v>
      </c>
      <c r="B115" s="3" t="s">
        <v>61</v>
      </c>
      <c r="C115" s="14">
        <v>101.46850000000001</v>
      </c>
      <c r="D115" s="7">
        <v>102.4453</v>
      </c>
      <c r="E115" s="7">
        <v>103.161</v>
      </c>
      <c r="F115" s="117">
        <v>102.2847</v>
      </c>
      <c r="G115" s="7">
        <v>102.95059999999999</v>
      </c>
      <c r="H115" s="113">
        <v>104.9224</v>
      </c>
      <c r="I115" s="113">
        <v>104.59350000000001</v>
      </c>
      <c r="J115" s="113">
        <v>103.2248</v>
      </c>
      <c r="K115" s="113">
        <v>104.1842</v>
      </c>
      <c r="L115" s="7">
        <v>103.13209999999999</v>
      </c>
      <c r="M115" s="7">
        <v>102.7948</v>
      </c>
      <c r="N115" s="7">
        <v>103.8711</v>
      </c>
      <c r="O115" s="7">
        <v>103.5224</v>
      </c>
      <c r="P115" s="10">
        <f t="shared" si="16"/>
        <v>0.96266328959233372</v>
      </c>
      <c r="Q115" s="7">
        <f t="shared" si="16"/>
        <v>0.6986167252182367</v>
      </c>
      <c r="R115" s="7">
        <f t="shared" si="16"/>
        <v>-0.84944891964986813</v>
      </c>
      <c r="S115" s="7">
        <f t="shared" si="16"/>
        <v>0.65102600877745498</v>
      </c>
      <c r="T115" s="7">
        <f t="shared" si="16"/>
        <v>1.9152875262504558</v>
      </c>
      <c r="U115" s="7">
        <f t="shared" si="16"/>
        <v>-0.31346976432105078</v>
      </c>
      <c r="V115" s="7">
        <f t="shared" si="16"/>
        <v>-1.3085899219358792</v>
      </c>
      <c r="W115" s="7">
        <f t="shared" si="16"/>
        <v>0.9294278119211683</v>
      </c>
      <c r="X115" s="7">
        <f t="shared" si="16"/>
        <v>-1.0098460227174657</v>
      </c>
      <c r="Y115" s="7">
        <f t="shared" si="16"/>
        <v>-0.32705627055009939</v>
      </c>
      <c r="Z115" s="7">
        <f t="shared" si="16"/>
        <v>1.0470373987789299</v>
      </c>
      <c r="AA115" s="11">
        <f t="shared" si="16"/>
        <v>-0.33570454149421142</v>
      </c>
      <c r="AB115" s="7">
        <f t="shared" si="17"/>
        <v>103.42390833333336</v>
      </c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</row>
    <row r="116" spans="1:39" s="48" customFormat="1" x14ac:dyDescent="0.2">
      <c r="A116" s="56" t="s">
        <v>20</v>
      </c>
      <c r="B116" s="56" t="s">
        <v>105</v>
      </c>
      <c r="C116" s="26">
        <v>101.0262</v>
      </c>
      <c r="D116" s="119">
        <v>101.3229</v>
      </c>
      <c r="E116" s="119">
        <v>101.2758</v>
      </c>
      <c r="F116" s="120">
        <v>101.5483</v>
      </c>
      <c r="G116" s="119">
        <v>102.0844</v>
      </c>
      <c r="H116" s="112">
        <v>102.6999</v>
      </c>
      <c r="I116" s="112">
        <v>103.19289999999999</v>
      </c>
      <c r="J116" s="112">
        <v>103.9427</v>
      </c>
      <c r="K116" s="112">
        <v>104.2373</v>
      </c>
      <c r="L116" s="119">
        <v>103.7765</v>
      </c>
      <c r="M116" s="119">
        <v>103.7012</v>
      </c>
      <c r="N116" s="119">
        <v>103.86799999999999</v>
      </c>
      <c r="O116" s="119">
        <v>103.8502</v>
      </c>
      <c r="P116" s="21">
        <f t="shared" si="16"/>
        <v>0.29368619229467335</v>
      </c>
      <c r="Q116" s="20">
        <f t="shared" si="16"/>
        <v>-4.6485049283035089E-2</v>
      </c>
      <c r="R116" s="20">
        <f t="shared" si="16"/>
        <v>0.26906724015015804</v>
      </c>
      <c r="S116" s="20">
        <f t="shared" si="16"/>
        <v>0.52792611988581262</v>
      </c>
      <c r="T116" s="20">
        <f t="shared" si="16"/>
        <v>0.60293247548106987</v>
      </c>
      <c r="U116" s="20">
        <f t="shared" si="16"/>
        <v>0.480039415812474</v>
      </c>
      <c r="V116" s="20">
        <f t="shared" si="16"/>
        <v>0.72660037657630283</v>
      </c>
      <c r="W116" s="20">
        <f t="shared" si="16"/>
        <v>0.28342538725663524</v>
      </c>
      <c r="X116" s="20">
        <f t="shared" si="16"/>
        <v>-0.44206824236622211</v>
      </c>
      <c r="Y116" s="20">
        <f t="shared" si="16"/>
        <v>-7.2559779911635661E-2</v>
      </c>
      <c r="Z116" s="20">
        <f t="shared" si="16"/>
        <v>0.16084674044272868</v>
      </c>
      <c r="AA116" s="19">
        <f t="shared" si="16"/>
        <v>-1.7137135595172763E-2</v>
      </c>
      <c r="AB116" s="20">
        <f t="shared" si="17"/>
        <v>102.95834166666667</v>
      </c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</row>
    <row r="117" spans="1:39" s="48" customFormat="1" x14ac:dyDescent="0.2">
      <c r="A117" s="56" t="s">
        <v>22</v>
      </c>
      <c r="B117" s="56" t="s">
        <v>23</v>
      </c>
      <c r="C117" s="26">
        <v>100.9085</v>
      </c>
      <c r="D117" s="119">
        <v>101.4697</v>
      </c>
      <c r="E117" s="119">
        <v>101.01309999999999</v>
      </c>
      <c r="F117" s="120">
        <v>101.32170000000001</v>
      </c>
      <c r="G117" s="119">
        <v>102.0557</v>
      </c>
      <c r="H117" s="112">
        <v>103.04170000000001</v>
      </c>
      <c r="I117" s="112">
        <v>103.7518</v>
      </c>
      <c r="J117" s="112">
        <v>104.7996</v>
      </c>
      <c r="K117" s="112">
        <v>105.2439</v>
      </c>
      <c r="L117" s="119">
        <v>104.4118</v>
      </c>
      <c r="M117" s="119">
        <v>104.2312</v>
      </c>
      <c r="N117" s="119">
        <v>104.5111</v>
      </c>
      <c r="O117" s="119">
        <v>104.3246</v>
      </c>
      <c r="P117" s="21">
        <f t="shared" si="16"/>
        <v>0.55614740086315761</v>
      </c>
      <c r="Q117" s="20">
        <f t="shared" si="16"/>
        <v>-0.44998654770833935</v>
      </c>
      <c r="R117" s="20">
        <f t="shared" si="16"/>
        <v>0.30550492955865394</v>
      </c>
      <c r="S117" s="20">
        <f t="shared" si="16"/>
        <v>0.72442527119066757</v>
      </c>
      <c r="T117" s="20">
        <f t="shared" si="16"/>
        <v>0.96613907895394791</v>
      </c>
      <c r="U117" s="20">
        <f t="shared" si="16"/>
        <v>0.68913847500574721</v>
      </c>
      <c r="V117" s="20">
        <f t="shared" si="16"/>
        <v>1.0099101895099605</v>
      </c>
      <c r="W117" s="20">
        <f t="shared" si="16"/>
        <v>0.4239519998167916</v>
      </c>
      <c r="X117" s="20">
        <f t="shared" si="16"/>
        <v>-0.79063964752351168</v>
      </c>
      <c r="Y117" s="20">
        <f t="shared" si="16"/>
        <v>-0.17296895561612607</v>
      </c>
      <c r="Z117" s="20">
        <f t="shared" si="16"/>
        <v>0.26853763556401328</v>
      </c>
      <c r="AA117" s="19">
        <f t="shared" si="16"/>
        <v>-0.17844994455133975</v>
      </c>
      <c r="AB117" s="20">
        <f t="shared" si="17"/>
        <v>103.34799166666666</v>
      </c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</row>
    <row r="118" spans="1:39" ht="15" customHeight="1" x14ac:dyDescent="0.2">
      <c r="A118" s="3" t="s">
        <v>24</v>
      </c>
      <c r="B118" s="3" t="s">
        <v>304</v>
      </c>
      <c r="C118" s="26">
        <v>100.22199999999999</v>
      </c>
      <c r="D118" s="7">
        <v>101.0911</v>
      </c>
      <c r="E118" s="7">
        <v>100.2484</v>
      </c>
      <c r="F118" s="117">
        <v>100.7089</v>
      </c>
      <c r="G118" s="7">
        <v>101.8502</v>
      </c>
      <c r="H118" s="113">
        <v>103.16759999999999</v>
      </c>
      <c r="I118" s="113">
        <v>104.2543</v>
      </c>
      <c r="J118" s="113">
        <v>105.77200000000001</v>
      </c>
      <c r="K118" s="113">
        <v>106.452</v>
      </c>
      <c r="L118" s="7">
        <v>104.98950000000001</v>
      </c>
      <c r="M118" s="7">
        <v>104.4538</v>
      </c>
      <c r="N118" s="7">
        <v>104.845</v>
      </c>
      <c r="O118" s="7">
        <v>104.5027</v>
      </c>
      <c r="P118" s="10">
        <f t="shared" si="16"/>
        <v>0.86717487178464125</v>
      </c>
      <c r="Q118" s="7">
        <f t="shared" si="16"/>
        <v>-0.83360454085472757</v>
      </c>
      <c r="R118" s="7">
        <f t="shared" si="16"/>
        <v>0.45935895236232815</v>
      </c>
      <c r="S118" s="7">
        <f t="shared" si="16"/>
        <v>1.1332662753738758</v>
      </c>
      <c r="T118" s="7">
        <f t="shared" si="16"/>
        <v>1.2934682504305266</v>
      </c>
      <c r="U118" s="7">
        <f t="shared" si="16"/>
        <v>1.0533345740329401</v>
      </c>
      <c r="V118" s="7">
        <f t="shared" si="16"/>
        <v>1.4557672920925131</v>
      </c>
      <c r="W118" s="7">
        <f t="shared" si="16"/>
        <v>0.64289225882085299</v>
      </c>
      <c r="X118" s="7">
        <f t="shared" si="16"/>
        <v>-1.3738586405140265</v>
      </c>
      <c r="Y118" s="7">
        <f t="shared" si="16"/>
        <v>-0.51024150034051552</v>
      </c>
      <c r="Z118" s="7">
        <f t="shared" si="16"/>
        <v>0.37451964409145266</v>
      </c>
      <c r="AA118" s="11">
        <f t="shared" si="16"/>
        <v>-0.32648194954456056</v>
      </c>
      <c r="AB118" s="7">
        <f t="shared" si="17"/>
        <v>103.52795833333334</v>
      </c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</row>
    <row r="119" spans="1:39" ht="15" customHeight="1" x14ac:dyDescent="0.2">
      <c r="A119" s="3" t="s">
        <v>26</v>
      </c>
      <c r="B119" s="3" t="s">
        <v>305</v>
      </c>
      <c r="C119" s="26">
        <v>102.8323</v>
      </c>
      <c r="D119" s="7">
        <v>102.9271</v>
      </c>
      <c r="E119" s="7">
        <v>103.0382</v>
      </c>
      <c r="F119" s="117">
        <v>103.3647</v>
      </c>
      <c r="G119" s="7">
        <v>103.32899999999999</v>
      </c>
      <c r="H119" s="113">
        <v>105.9896</v>
      </c>
      <c r="I119" s="113">
        <v>106.2274</v>
      </c>
      <c r="J119" s="113">
        <v>106.4962</v>
      </c>
      <c r="K119" s="113">
        <v>106.431</v>
      </c>
      <c r="L119" s="7">
        <v>106.6144</v>
      </c>
      <c r="M119" s="7">
        <v>106.76690000000001</v>
      </c>
      <c r="N119" s="7">
        <v>106.93340000000001</v>
      </c>
      <c r="O119" s="7">
        <v>106.81619999999999</v>
      </c>
      <c r="P119" s="10">
        <f t="shared" si="16"/>
        <v>9.2188932854747219E-2</v>
      </c>
      <c r="Q119" s="7">
        <f t="shared" si="16"/>
        <v>0.10794047437458895</v>
      </c>
      <c r="R119" s="7">
        <f t="shared" si="16"/>
        <v>0.31687277145757187</v>
      </c>
      <c r="S119" s="7">
        <f t="shared" si="16"/>
        <v>-3.4537903171978072E-2</v>
      </c>
      <c r="T119" s="7">
        <f t="shared" si="16"/>
        <v>2.5748821724782029</v>
      </c>
      <c r="U119" s="7">
        <f t="shared" si="16"/>
        <v>0.22436163548122376</v>
      </c>
      <c r="V119" s="7">
        <f t="shared" si="16"/>
        <v>0.25304205882851205</v>
      </c>
      <c r="W119" s="7">
        <f t="shared" si="16"/>
        <v>-6.1222841753982175E-2</v>
      </c>
      <c r="X119" s="7">
        <f t="shared" si="16"/>
        <v>0.17231821555750299</v>
      </c>
      <c r="Y119" s="7">
        <f t="shared" si="16"/>
        <v>0.14303883903112846</v>
      </c>
      <c r="Z119" s="7">
        <f t="shared" si="16"/>
        <v>0.15594720835764567</v>
      </c>
      <c r="AA119" s="11">
        <f t="shared" si="16"/>
        <v>-0.10960092917648842</v>
      </c>
      <c r="AB119" s="7">
        <f t="shared" si="17"/>
        <v>105.41117500000001</v>
      </c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</row>
    <row r="120" spans="1:39" ht="15" customHeight="1" x14ac:dyDescent="0.2">
      <c r="A120" s="3" t="s">
        <v>27</v>
      </c>
      <c r="B120" s="3" t="s">
        <v>306</v>
      </c>
      <c r="C120" s="26">
        <v>102.45059999999999</v>
      </c>
      <c r="D120" s="7">
        <v>102.4601</v>
      </c>
      <c r="E120" s="7">
        <v>102.4101</v>
      </c>
      <c r="F120" s="117">
        <v>102.17010000000001</v>
      </c>
      <c r="G120" s="7">
        <v>102.3223</v>
      </c>
      <c r="H120" s="113">
        <v>102.2411</v>
      </c>
      <c r="I120" s="113">
        <v>102.261</v>
      </c>
      <c r="J120" s="113">
        <v>103.0493</v>
      </c>
      <c r="K120" s="113">
        <v>103.0219</v>
      </c>
      <c r="L120" s="7">
        <v>102.9361</v>
      </c>
      <c r="M120" s="7">
        <v>103.0308</v>
      </c>
      <c r="N120" s="7">
        <v>103.2586</v>
      </c>
      <c r="O120" s="7">
        <v>103.3784</v>
      </c>
      <c r="P120" s="10">
        <f t="shared" si="16"/>
        <v>9.272761701739891E-3</v>
      </c>
      <c r="Q120" s="7">
        <f t="shared" si="16"/>
        <v>-4.8799483896655532E-2</v>
      </c>
      <c r="R120" s="7">
        <f t="shared" si="16"/>
        <v>-0.23435188521444164</v>
      </c>
      <c r="S120" s="7">
        <f t="shared" si="16"/>
        <v>0.14896726145907016</v>
      </c>
      <c r="T120" s="7">
        <f t="shared" si="16"/>
        <v>-7.9357090292141108E-2</v>
      </c>
      <c r="U120" s="7">
        <f t="shared" si="16"/>
        <v>1.9463796848813931E-2</v>
      </c>
      <c r="V120" s="7">
        <f t="shared" si="16"/>
        <v>0.77087061538612645</v>
      </c>
      <c r="W120" s="7">
        <f t="shared" si="16"/>
        <v>-2.6589215065022362E-2</v>
      </c>
      <c r="X120" s="7">
        <f t="shared" si="16"/>
        <v>-8.3283263073197153E-2</v>
      </c>
      <c r="Y120" s="7">
        <f t="shared" si="16"/>
        <v>9.1998822570510369E-2</v>
      </c>
      <c r="Z120" s="7">
        <f t="shared" si="16"/>
        <v>0.22109893352279317</v>
      </c>
      <c r="AA120" s="11">
        <f t="shared" si="16"/>
        <v>0.11601939208937358</v>
      </c>
      <c r="AB120" s="7">
        <f t="shared" si="17"/>
        <v>102.71165000000001</v>
      </c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</row>
    <row r="121" spans="1:39" ht="15" customHeight="1" x14ac:dyDescent="0.2">
      <c r="A121" s="3" t="s">
        <v>29</v>
      </c>
      <c r="B121" s="3" t="s">
        <v>307</v>
      </c>
      <c r="C121" s="26">
        <v>103.5685</v>
      </c>
      <c r="D121" s="7">
        <v>104.31489999999999</v>
      </c>
      <c r="E121" s="7">
        <v>104.56780000000001</v>
      </c>
      <c r="F121" s="117">
        <v>104.8266</v>
      </c>
      <c r="G121" s="7">
        <v>105.30970000000001</v>
      </c>
      <c r="H121" s="113">
        <v>106.274</v>
      </c>
      <c r="I121" s="113">
        <v>106.3633</v>
      </c>
      <c r="J121" s="113">
        <v>106.5367</v>
      </c>
      <c r="K121" s="113">
        <v>106.8181</v>
      </c>
      <c r="L121" s="7">
        <v>106.9306</v>
      </c>
      <c r="M121" s="7">
        <v>107.393</v>
      </c>
      <c r="N121" s="7">
        <v>107.5859</v>
      </c>
      <c r="O121" s="7">
        <v>107.8009</v>
      </c>
      <c r="P121" s="10">
        <f t="shared" si="16"/>
        <v>0.72068244688297523</v>
      </c>
      <c r="Q121" s="7">
        <f t="shared" si="16"/>
        <v>0.24243899960601123</v>
      </c>
      <c r="R121" s="7">
        <f t="shared" si="16"/>
        <v>0.24749492673652282</v>
      </c>
      <c r="S121" s="7">
        <f t="shared" si="16"/>
        <v>0.46085630937186495</v>
      </c>
      <c r="T121" s="7">
        <f t="shared" si="16"/>
        <v>0.91568013202961773</v>
      </c>
      <c r="U121" s="7">
        <f t="shared" si="16"/>
        <v>8.402807836347026E-2</v>
      </c>
      <c r="V121" s="7">
        <f t="shared" si="16"/>
        <v>0.16302615657844471</v>
      </c>
      <c r="W121" s="7">
        <f t="shared" si="16"/>
        <v>0.2641343311741447</v>
      </c>
      <c r="X121" s="7">
        <f t="shared" si="16"/>
        <v>0.10531922960621576</v>
      </c>
      <c r="Y121" s="7">
        <f t="shared" si="16"/>
        <v>0.43243000600389631</v>
      </c>
      <c r="Z121" s="7">
        <f t="shared" si="16"/>
        <v>0.17962064566591351</v>
      </c>
      <c r="AA121" s="11">
        <f t="shared" si="16"/>
        <v>0.19984031364705174</v>
      </c>
      <c r="AB121" s="7">
        <f t="shared" si="17"/>
        <v>106.22679166666666</v>
      </c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</row>
    <row r="122" spans="1:39" ht="15" customHeight="1" x14ac:dyDescent="0.2">
      <c r="A122" s="3" t="s">
        <v>31</v>
      </c>
      <c r="B122" s="3" t="s">
        <v>32</v>
      </c>
      <c r="C122" s="26">
        <v>102.514</v>
      </c>
      <c r="D122" s="7">
        <v>103.1511</v>
      </c>
      <c r="E122" s="7">
        <v>103.4307</v>
      </c>
      <c r="F122" s="117">
        <v>103.7606</v>
      </c>
      <c r="G122" s="7">
        <v>104.1348</v>
      </c>
      <c r="H122" s="113">
        <v>104.45950000000001</v>
      </c>
      <c r="I122" s="113">
        <v>104.45950000000001</v>
      </c>
      <c r="J122" s="113">
        <v>105.8383</v>
      </c>
      <c r="K122" s="113">
        <v>106.17619999999999</v>
      </c>
      <c r="L122" s="7">
        <v>106.3369</v>
      </c>
      <c r="M122" s="7">
        <v>106.30929999999999</v>
      </c>
      <c r="N122" s="7">
        <v>106.30929999999999</v>
      </c>
      <c r="O122" s="7">
        <v>106.485</v>
      </c>
      <c r="P122" s="10">
        <f t="shared" si="16"/>
        <v>0.62147609107049162</v>
      </c>
      <c r="Q122" s="7">
        <f t="shared" si="16"/>
        <v>0.27105867024200625</v>
      </c>
      <c r="R122" s="7">
        <f t="shared" si="16"/>
        <v>0.31895752421669288</v>
      </c>
      <c r="S122" s="7">
        <f t="shared" si="16"/>
        <v>0.36063785290370515</v>
      </c>
      <c r="T122" s="7">
        <f t="shared" si="16"/>
        <v>0.31180738811617931</v>
      </c>
      <c r="U122" s="7">
        <f t="shared" si="16"/>
        <v>0</v>
      </c>
      <c r="V122" s="7">
        <f t="shared" si="16"/>
        <v>1.3199373920035977</v>
      </c>
      <c r="W122" s="7">
        <f t="shared" si="16"/>
        <v>0.31926060792736705</v>
      </c>
      <c r="X122" s="7">
        <f t="shared" si="16"/>
        <v>0.15135218627150496</v>
      </c>
      <c r="Y122" s="7">
        <f t="shared" si="16"/>
        <v>-2.595524225363607E-2</v>
      </c>
      <c r="Z122" s="7">
        <f t="shared" si="16"/>
        <v>0</v>
      </c>
      <c r="AA122" s="11">
        <f t="shared" si="16"/>
        <v>0.16527246440340232</v>
      </c>
      <c r="AB122" s="7">
        <f t="shared" si="17"/>
        <v>105.07093333333331</v>
      </c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</row>
    <row r="123" spans="1:39" ht="15" customHeight="1" x14ac:dyDescent="0.2">
      <c r="A123" s="3" t="s">
        <v>33</v>
      </c>
      <c r="B123" s="3" t="s">
        <v>43</v>
      </c>
      <c r="C123" s="26">
        <v>101.468</v>
      </c>
      <c r="D123" s="7">
        <v>101.0573</v>
      </c>
      <c r="E123" s="7">
        <v>101.1478</v>
      </c>
      <c r="F123" s="117">
        <v>101.1574</v>
      </c>
      <c r="G123" s="7">
        <v>101.2919</v>
      </c>
      <c r="H123" s="113">
        <v>101.31529999999999</v>
      </c>
      <c r="I123" s="113">
        <v>101.6499</v>
      </c>
      <c r="J123" s="113">
        <v>101.8169</v>
      </c>
      <c r="K123" s="113">
        <v>101.9081</v>
      </c>
      <c r="L123" s="7">
        <v>102.1078</v>
      </c>
      <c r="M123" s="7">
        <v>102.3395</v>
      </c>
      <c r="N123" s="7">
        <v>102.3505</v>
      </c>
      <c r="O123" s="7">
        <v>102.3784</v>
      </c>
      <c r="P123" s="10">
        <f t="shared" si="16"/>
        <v>-0.40475815035282614</v>
      </c>
      <c r="Q123" s="7">
        <f t="shared" si="16"/>
        <v>8.9553154497503701E-2</v>
      </c>
      <c r="R123" s="7">
        <f t="shared" si="16"/>
        <v>9.4910615950043759E-3</v>
      </c>
      <c r="S123" s="7">
        <f t="shared" si="16"/>
        <v>0.13296110813445455</v>
      </c>
      <c r="T123" s="7">
        <f t="shared" si="16"/>
        <v>2.3101551061827454E-2</v>
      </c>
      <c r="U123" s="7">
        <f t="shared" si="16"/>
        <v>0.33025614097772882</v>
      </c>
      <c r="V123" s="7">
        <f t="shared" si="16"/>
        <v>0.16428938936487059</v>
      </c>
      <c r="W123" s="7">
        <f t="shared" si="16"/>
        <v>8.957255622593166E-2</v>
      </c>
      <c r="X123" s="7">
        <f t="shared" si="16"/>
        <v>0.19596087062754863</v>
      </c>
      <c r="Y123" s="7">
        <f t="shared" si="16"/>
        <v>0.22691704257657452</v>
      </c>
      <c r="Z123" s="7">
        <f t="shared" si="16"/>
        <v>1.0748537954549005E-2</v>
      </c>
      <c r="AA123" s="11">
        <f t="shared" si="16"/>
        <v>2.7259270838933352E-2</v>
      </c>
      <c r="AB123" s="7">
        <f t="shared" si="17"/>
        <v>101.71006666666666</v>
      </c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</row>
    <row r="124" spans="1:39" ht="15" customHeight="1" x14ac:dyDescent="0.2">
      <c r="A124" s="3" t="s">
        <v>34</v>
      </c>
      <c r="B124" s="3" t="s">
        <v>308</v>
      </c>
      <c r="C124" s="26">
        <v>102.7931</v>
      </c>
      <c r="D124" s="7">
        <v>102.93689999999999</v>
      </c>
      <c r="E124" s="7">
        <v>102.93689999999999</v>
      </c>
      <c r="F124" s="117">
        <v>102.98950000000001</v>
      </c>
      <c r="G124" s="7">
        <v>102.9924</v>
      </c>
      <c r="H124" s="113">
        <v>102.8651</v>
      </c>
      <c r="I124" s="113">
        <v>102.8651</v>
      </c>
      <c r="J124" s="113">
        <v>102.81310000000001</v>
      </c>
      <c r="K124" s="113">
        <v>102.81310000000001</v>
      </c>
      <c r="L124" s="7">
        <v>102.81310000000001</v>
      </c>
      <c r="M124" s="7">
        <v>106.8578</v>
      </c>
      <c r="N124" s="7">
        <v>106.8578</v>
      </c>
      <c r="O124" s="7">
        <v>106.97790000000001</v>
      </c>
      <c r="P124" s="10">
        <f t="shared" si="16"/>
        <v>0.13989265816479785</v>
      </c>
      <c r="Q124" s="7">
        <f t="shared" si="16"/>
        <v>0</v>
      </c>
      <c r="R124" s="7">
        <f t="shared" si="16"/>
        <v>5.1099265666648609E-2</v>
      </c>
      <c r="S124" s="7">
        <f t="shared" si="16"/>
        <v>2.8158210302960921E-3</v>
      </c>
      <c r="T124" s="7">
        <f t="shared" si="16"/>
        <v>-0.12360135310955497</v>
      </c>
      <c r="U124" s="7">
        <f t="shared" si="16"/>
        <v>0</v>
      </c>
      <c r="V124" s="7">
        <f t="shared" si="16"/>
        <v>-5.0551644824136169E-2</v>
      </c>
      <c r="W124" s="7">
        <f t="shared" si="16"/>
        <v>0</v>
      </c>
      <c r="X124" s="7">
        <f t="shared" si="16"/>
        <v>0</v>
      </c>
      <c r="Y124" s="7">
        <f t="shared" si="16"/>
        <v>3.9340317527630155</v>
      </c>
      <c r="Z124" s="7">
        <f t="shared" si="16"/>
        <v>0</v>
      </c>
      <c r="AA124" s="11">
        <f t="shared" si="16"/>
        <v>0.11239235694540584</v>
      </c>
      <c r="AB124" s="7">
        <f t="shared" si="17"/>
        <v>103.89322499999999</v>
      </c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</row>
    <row r="125" spans="1:39" ht="15" customHeight="1" x14ac:dyDescent="0.2">
      <c r="A125" s="3"/>
      <c r="B125" s="3" t="s">
        <v>309</v>
      </c>
      <c r="C125" s="26">
        <v>100.9957</v>
      </c>
      <c r="D125" s="7">
        <v>101.58540000000001</v>
      </c>
      <c r="E125" s="7">
        <v>102.5789</v>
      </c>
      <c r="F125" s="117">
        <v>102.6721</v>
      </c>
      <c r="G125" s="7">
        <v>102.6721</v>
      </c>
      <c r="H125" s="113">
        <v>102.6721</v>
      </c>
      <c r="I125" s="113">
        <v>102.2642</v>
      </c>
      <c r="J125" s="113">
        <v>103.1995</v>
      </c>
      <c r="K125" s="113">
        <v>103.1995</v>
      </c>
      <c r="L125" s="7">
        <v>103.86060000000001</v>
      </c>
      <c r="M125" s="7">
        <v>104.1474</v>
      </c>
      <c r="N125" s="7">
        <v>104.1474</v>
      </c>
      <c r="O125" s="7">
        <v>104.1474</v>
      </c>
      <c r="P125" s="10">
        <f t="shared" si="16"/>
        <v>0.58388624466190897</v>
      </c>
      <c r="Q125" s="7">
        <f t="shared" si="16"/>
        <v>0.97799486934145774</v>
      </c>
      <c r="R125" s="7">
        <f t="shared" si="16"/>
        <v>9.0856891621957286E-2</v>
      </c>
      <c r="S125" s="7">
        <f t="shared" si="16"/>
        <v>0</v>
      </c>
      <c r="T125" s="7">
        <f t="shared" si="16"/>
        <v>0</v>
      </c>
      <c r="U125" s="7">
        <f t="shared" si="16"/>
        <v>-0.39728416970140668</v>
      </c>
      <c r="V125" s="7">
        <f t="shared" si="16"/>
        <v>0.91459181218842767</v>
      </c>
      <c r="W125" s="7">
        <f t="shared" si="16"/>
        <v>0</v>
      </c>
      <c r="X125" s="7">
        <f t="shared" si="16"/>
        <v>0.64060387889476655</v>
      </c>
      <c r="Y125" s="7">
        <f t="shared" si="16"/>
        <v>0.27613936372406811</v>
      </c>
      <c r="Z125" s="7">
        <f t="shared" si="16"/>
        <v>0</v>
      </c>
      <c r="AA125" s="11">
        <f t="shared" si="16"/>
        <v>0</v>
      </c>
      <c r="AB125" s="7">
        <f t="shared" si="17"/>
        <v>103.09555</v>
      </c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</row>
    <row r="126" spans="1:39" ht="15" customHeight="1" x14ac:dyDescent="0.2">
      <c r="A126" s="3"/>
      <c r="B126" s="3" t="s">
        <v>310</v>
      </c>
      <c r="C126" s="26">
        <v>100</v>
      </c>
      <c r="D126" s="7">
        <v>100</v>
      </c>
      <c r="E126" s="7">
        <v>100</v>
      </c>
      <c r="F126" s="117">
        <v>100</v>
      </c>
      <c r="G126" s="7">
        <v>100</v>
      </c>
      <c r="H126" s="113">
        <v>100</v>
      </c>
      <c r="I126" s="113">
        <v>100</v>
      </c>
      <c r="J126" s="113">
        <v>100</v>
      </c>
      <c r="K126" s="113">
        <v>100</v>
      </c>
      <c r="L126" s="7">
        <v>100</v>
      </c>
      <c r="M126" s="7">
        <v>100</v>
      </c>
      <c r="N126" s="7">
        <v>100</v>
      </c>
      <c r="O126" s="7">
        <v>100</v>
      </c>
      <c r="P126" s="10">
        <f t="shared" si="16"/>
        <v>0</v>
      </c>
      <c r="Q126" s="7">
        <f t="shared" si="16"/>
        <v>0</v>
      </c>
      <c r="R126" s="7">
        <f t="shared" si="16"/>
        <v>0</v>
      </c>
      <c r="S126" s="7">
        <f t="shared" si="16"/>
        <v>0</v>
      </c>
      <c r="T126" s="7">
        <f t="shared" si="16"/>
        <v>0</v>
      </c>
      <c r="U126" s="7">
        <f t="shared" si="16"/>
        <v>0</v>
      </c>
      <c r="V126" s="7">
        <f t="shared" si="16"/>
        <v>0</v>
      </c>
      <c r="W126" s="7">
        <f t="shared" si="16"/>
        <v>0</v>
      </c>
      <c r="X126" s="7">
        <f t="shared" si="16"/>
        <v>0</v>
      </c>
      <c r="Y126" s="7">
        <f t="shared" si="16"/>
        <v>0</v>
      </c>
      <c r="Z126" s="7">
        <f t="shared" si="16"/>
        <v>0</v>
      </c>
      <c r="AA126" s="11">
        <f t="shared" si="16"/>
        <v>0</v>
      </c>
      <c r="AB126" s="7">
        <f t="shared" si="17"/>
        <v>100</v>
      </c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</row>
    <row r="127" spans="1:39" ht="15" customHeight="1" x14ac:dyDescent="0.2">
      <c r="A127" s="3"/>
      <c r="B127" s="3" t="s">
        <v>311</v>
      </c>
      <c r="C127" s="26">
        <v>100.25320000000001</v>
      </c>
      <c r="D127" s="7">
        <v>100.6271</v>
      </c>
      <c r="E127" s="7">
        <v>100.94119999999999</v>
      </c>
      <c r="F127" s="117">
        <v>101.0904</v>
      </c>
      <c r="G127" s="7">
        <v>101.0904</v>
      </c>
      <c r="H127" s="113">
        <v>101.0904</v>
      </c>
      <c r="I127" s="113">
        <v>101.1121</v>
      </c>
      <c r="J127" s="113">
        <v>101.1121</v>
      </c>
      <c r="K127" s="113">
        <v>101.26779999999999</v>
      </c>
      <c r="L127" s="7">
        <v>101.26779999999999</v>
      </c>
      <c r="M127" s="7">
        <v>101.31489999999999</v>
      </c>
      <c r="N127" s="7">
        <v>101.31489999999999</v>
      </c>
      <c r="O127" s="7">
        <v>101.31489999999999</v>
      </c>
      <c r="P127" s="10">
        <f t="shared" si="16"/>
        <v>0.37295567622778314</v>
      </c>
      <c r="Q127" s="7">
        <f t="shared" si="16"/>
        <v>0.31214255404358893</v>
      </c>
      <c r="R127" s="7">
        <f t="shared" si="16"/>
        <v>0.14780882335459411</v>
      </c>
      <c r="S127" s="7">
        <f t="shared" si="16"/>
        <v>0</v>
      </c>
      <c r="T127" s="7">
        <f t="shared" si="16"/>
        <v>0</v>
      </c>
      <c r="U127" s="7">
        <f t="shared" si="16"/>
        <v>2.1465935439958304E-2</v>
      </c>
      <c r="V127" s="7">
        <f t="shared" si="16"/>
        <v>0</v>
      </c>
      <c r="W127" s="7">
        <f t="shared" si="16"/>
        <v>0.1539875049573651</v>
      </c>
      <c r="X127" s="7">
        <f t="shared" si="16"/>
        <v>0</v>
      </c>
      <c r="Y127" s="7">
        <f t="shared" si="16"/>
        <v>4.6510341885575048E-2</v>
      </c>
      <c r="Z127" s="7">
        <f t="shared" si="16"/>
        <v>0</v>
      </c>
      <c r="AA127" s="11">
        <f t="shared" si="16"/>
        <v>0</v>
      </c>
      <c r="AB127" s="7">
        <f t="shared" si="17"/>
        <v>101.12866666666666</v>
      </c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</row>
    <row r="128" spans="1:39" ht="15" customHeight="1" x14ac:dyDescent="0.2">
      <c r="A128" s="3"/>
      <c r="B128" s="3" t="s">
        <v>312</v>
      </c>
      <c r="C128" s="26">
        <v>101.68300000000001</v>
      </c>
      <c r="D128" s="7">
        <v>101.87050000000001</v>
      </c>
      <c r="E128" s="7">
        <v>102.1099</v>
      </c>
      <c r="F128" s="117">
        <v>102.3048</v>
      </c>
      <c r="G128" s="7">
        <v>102.32389999999999</v>
      </c>
      <c r="H128" s="113">
        <v>103.0059</v>
      </c>
      <c r="I128" s="113">
        <v>103.178</v>
      </c>
      <c r="J128" s="113">
        <v>103.43899999999999</v>
      </c>
      <c r="K128" s="113">
        <v>103.5154</v>
      </c>
      <c r="L128" s="7">
        <v>104.3109</v>
      </c>
      <c r="M128" s="7">
        <v>104.4777</v>
      </c>
      <c r="N128" s="7">
        <v>104.6827</v>
      </c>
      <c r="O128" s="7">
        <v>104.79259999999999</v>
      </c>
      <c r="P128" s="10">
        <f t="shared" si="16"/>
        <v>0.18439660513556835</v>
      </c>
      <c r="Q128" s="7">
        <f t="shared" si="16"/>
        <v>0.23500424558629746</v>
      </c>
      <c r="R128" s="7">
        <f t="shared" si="16"/>
        <v>0.19087277531366115</v>
      </c>
      <c r="S128" s="7">
        <f t="shared" si="16"/>
        <v>1.8669700737398993E-2</v>
      </c>
      <c r="T128" s="7">
        <f t="shared" si="16"/>
        <v>0.66651095198678134</v>
      </c>
      <c r="U128" s="7">
        <f t="shared" si="16"/>
        <v>0.16707780816438705</v>
      </c>
      <c r="V128" s="7">
        <f t="shared" si="16"/>
        <v>0.25296090251797443</v>
      </c>
      <c r="W128" s="7">
        <f t="shared" si="16"/>
        <v>7.3859956109404282E-2</v>
      </c>
      <c r="X128" s="7">
        <f t="shared" si="16"/>
        <v>0.76848468923464919</v>
      </c>
      <c r="Y128" s="7">
        <f t="shared" si="16"/>
        <v>0.15990658694344978</v>
      </c>
      <c r="Z128" s="7">
        <f t="shared" si="16"/>
        <v>0.19621412033381122</v>
      </c>
      <c r="AA128" s="11">
        <f t="shared" si="16"/>
        <v>0.10498391806859789</v>
      </c>
      <c r="AB128" s="7">
        <f t="shared" si="17"/>
        <v>103.33427499999999</v>
      </c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</row>
    <row r="129" spans="1:39" s="48" customFormat="1" x14ac:dyDescent="0.2">
      <c r="A129" s="56" t="s">
        <v>36</v>
      </c>
      <c r="B129" s="56" t="s">
        <v>37</v>
      </c>
      <c r="C129" s="26">
        <v>101.2435</v>
      </c>
      <c r="D129" s="119">
        <v>100.89749999999999</v>
      </c>
      <c r="E129" s="119">
        <v>101.67010000000001</v>
      </c>
      <c r="F129" s="120">
        <v>101.9923</v>
      </c>
      <c r="G129" s="119">
        <v>102.13549999999999</v>
      </c>
      <c r="H129" s="112">
        <v>102.143</v>
      </c>
      <c r="I129" s="112">
        <v>102.2439</v>
      </c>
      <c r="J129" s="112">
        <v>102.3623</v>
      </c>
      <c r="K129" s="112">
        <v>102.35720000000001</v>
      </c>
      <c r="L129" s="119">
        <v>102.58029999999999</v>
      </c>
      <c r="M129" s="119">
        <v>102.654</v>
      </c>
      <c r="N129" s="119">
        <v>102.6054</v>
      </c>
      <c r="O129" s="119">
        <v>102.8434</v>
      </c>
      <c r="P129" s="21">
        <f t="shared" si="16"/>
        <v>-0.34175033458938464</v>
      </c>
      <c r="Q129" s="20">
        <f t="shared" si="16"/>
        <v>0.76572759483635511</v>
      </c>
      <c r="R129" s="20">
        <f t="shared" si="16"/>
        <v>0.31690733067046767</v>
      </c>
      <c r="S129" s="20">
        <f t="shared" si="16"/>
        <v>0.14040275589431075</v>
      </c>
      <c r="T129" s="20">
        <f t="shared" si="16"/>
        <v>7.3431862574789277E-3</v>
      </c>
      <c r="U129" s="20">
        <f t="shared" si="16"/>
        <v>9.8783078625060722E-2</v>
      </c>
      <c r="V129" s="20">
        <f t="shared" si="16"/>
        <v>0.11580152948000642</v>
      </c>
      <c r="W129" s="20">
        <f t="shared" si="16"/>
        <v>-4.9823030549321114E-3</v>
      </c>
      <c r="X129" s="20">
        <f t="shared" si="16"/>
        <v>0.21796219513623671</v>
      </c>
      <c r="Y129" s="20">
        <f t="shared" si="16"/>
        <v>7.184615369617979E-2</v>
      </c>
      <c r="Z129" s="20">
        <f t="shared" si="16"/>
        <v>-4.7343503419246515E-2</v>
      </c>
      <c r="AA129" s="19">
        <f t="shared" si="16"/>
        <v>0.23195660267393289</v>
      </c>
      <c r="AB129" s="20">
        <f t="shared" si="17"/>
        <v>102.20707499999999</v>
      </c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</row>
    <row r="130" spans="1:39" ht="15" customHeight="1" x14ac:dyDescent="0.2">
      <c r="A130" s="3" t="s">
        <v>38</v>
      </c>
      <c r="B130" s="3" t="s">
        <v>39</v>
      </c>
      <c r="C130" s="26">
        <v>99.495350000000002</v>
      </c>
      <c r="D130" s="7">
        <v>100.1075</v>
      </c>
      <c r="E130" s="7">
        <v>100.49679999999999</v>
      </c>
      <c r="F130" s="117">
        <v>101.29559999999999</v>
      </c>
      <c r="G130" s="7">
        <v>100.7098</v>
      </c>
      <c r="H130" s="113">
        <v>100.9556</v>
      </c>
      <c r="I130" s="113">
        <v>100.9631</v>
      </c>
      <c r="J130" s="113">
        <v>101.0003</v>
      </c>
      <c r="K130" s="113">
        <v>100.9516</v>
      </c>
      <c r="L130" s="7">
        <v>101.771</v>
      </c>
      <c r="M130" s="7">
        <v>101.6037</v>
      </c>
      <c r="N130" s="7">
        <v>100.09569999999999</v>
      </c>
      <c r="O130" s="7">
        <v>100.09950000000001</v>
      </c>
      <c r="P130" s="10">
        <f t="shared" si="16"/>
        <v>0.61525488377094983</v>
      </c>
      <c r="Q130" s="7">
        <f t="shared" si="16"/>
        <v>0.38888195190169722</v>
      </c>
      <c r="R130" s="7">
        <f t="shared" si="16"/>
        <v>0.79485117934103378</v>
      </c>
      <c r="S130" s="7">
        <f t="shared" si="16"/>
        <v>-0.5783074486947033</v>
      </c>
      <c r="T130" s="7">
        <f t="shared" si="16"/>
        <v>0.24406760811758405</v>
      </c>
      <c r="U130" s="7">
        <f t="shared" si="16"/>
        <v>7.4290083957632641E-3</v>
      </c>
      <c r="V130" s="7">
        <f t="shared" si="16"/>
        <v>3.6845144414145929E-2</v>
      </c>
      <c r="W130" s="7">
        <f t="shared" si="16"/>
        <v>-4.8217678561347475E-2</v>
      </c>
      <c r="X130" s="7">
        <f t="shared" si="16"/>
        <v>0.81167609032447396</v>
      </c>
      <c r="Y130" s="7">
        <f t="shared" si="16"/>
        <v>-0.16438867653850051</v>
      </c>
      <c r="Z130" s="7">
        <f t="shared" si="16"/>
        <v>-1.4841979179892166</v>
      </c>
      <c r="AA130" s="11">
        <f t="shared" si="16"/>
        <v>3.7963668769112561E-3</v>
      </c>
      <c r="AB130" s="7">
        <f t="shared" si="17"/>
        <v>100.83751666666666</v>
      </c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</row>
    <row r="131" spans="1:39" ht="15" customHeight="1" x14ac:dyDescent="0.2">
      <c r="A131" s="3" t="s">
        <v>40</v>
      </c>
      <c r="B131" s="3" t="s">
        <v>313</v>
      </c>
      <c r="C131" s="26">
        <v>101.29859999999999</v>
      </c>
      <c r="D131" s="7">
        <v>101.55549999999999</v>
      </c>
      <c r="E131" s="7">
        <v>101.8656</v>
      </c>
      <c r="F131" s="117">
        <v>101.45</v>
      </c>
      <c r="G131" s="7">
        <v>102.01179999999999</v>
      </c>
      <c r="H131" s="113">
        <v>101.9832</v>
      </c>
      <c r="I131" s="113">
        <v>102.24850000000001</v>
      </c>
      <c r="J131" s="113">
        <v>102.9627</v>
      </c>
      <c r="K131" s="113">
        <v>103.0046</v>
      </c>
      <c r="L131" s="7">
        <v>103.0046</v>
      </c>
      <c r="M131" s="7">
        <v>103.4113</v>
      </c>
      <c r="N131" s="7">
        <v>103.7109</v>
      </c>
      <c r="O131" s="7">
        <v>104.1917</v>
      </c>
      <c r="P131" s="10">
        <f t="shared" si="16"/>
        <v>0.25360666386307579</v>
      </c>
      <c r="Q131" s="7">
        <f t="shared" si="16"/>
        <v>0.30535027644982854</v>
      </c>
      <c r="R131" s="7">
        <f t="shared" si="16"/>
        <v>-0.4079885653252891</v>
      </c>
      <c r="S131" s="7">
        <f t="shared" si="16"/>
        <v>0.55377033021191813</v>
      </c>
      <c r="T131" s="7">
        <f t="shared" si="16"/>
        <v>-2.8035972309083161E-2</v>
      </c>
      <c r="U131" s="7">
        <f t="shared" si="16"/>
        <v>0.26014088594985302</v>
      </c>
      <c r="V131" s="7">
        <f t="shared" si="16"/>
        <v>0.69849435444039865</v>
      </c>
      <c r="W131" s="7">
        <f t="shared" si="16"/>
        <v>4.0694348535924435E-2</v>
      </c>
      <c r="X131" s="7">
        <f t="shared" si="16"/>
        <v>0</v>
      </c>
      <c r="Y131" s="7">
        <f t="shared" si="16"/>
        <v>0.39483673544676717</v>
      </c>
      <c r="Z131" s="7">
        <f t="shared" si="16"/>
        <v>0.28971688780626303</v>
      </c>
      <c r="AA131" s="11">
        <f t="shared" si="16"/>
        <v>0.4635964011497366</v>
      </c>
      <c r="AB131" s="7">
        <f t="shared" si="17"/>
        <v>102.61669999999999</v>
      </c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</row>
    <row r="132" spans="1:39" ht="15" customHeight="1" x14ac:dyDescent="0.2">
      <c r="A132" s="3" t="s">
        <v>41</v>
      </c>
      <c r="B132" s="3" t="s">
        <v>314</v>
      </c>
      <c r="C132" s="26">
        <v>100.8599</v>
      </c>
      <c r="D132" s="7">
        <v>101.002</v>
      </c>
      <c r="E132" s="7">
        <v>101.16589999999999</v>
      </c>
      <c r="F132" s="117">
        <v>101.5536</v>
      </c>
      <c r="G132" s="7">
        <v>101.886</v>
      </c>
      <c r="H132" s="113">
        <v>101.886</v>
      </c>
      <c r="I132" s="113">
        <v>101.98090000000001</v>
      </c>
      <c r="J132" s="113">
        <v>101.98090000000001</v>
      </c>
      <c r="K132" s="113">
        <v>101.98090000000001</v>
      </c>
      <c r="L132" s="7">
        <v>102.4903</v>
      </c>
      <c r="M132" s="7">
        <v>102.437</v>
      </c>
      <c r="N132" s="7">
        <v>102.36150000000001</v>
      </c>
      <c r="O132" s="7">
        <v>102.5823</v>
      </c>
      <c r="P132" s="10">
        <f t="shared" si="16"/>
        <v>0.14088849979030243</v>
      </c>
      <c r="Q132" s="7">
        <f t="shared" si="16"/>
        <v>0.16227401437595113</v>
      </c>
      <c r="R132" s="7">
        <f t="shared" si="16"/>
        <v>0.38323189928623136</v>
      </c>
      <c r="S132" s="7">
        <f t="shared" si="16"/>
        <v>0.32731483669706707</v>
      </c>
      <c r="T132" s="7">
        <f t="shared" si="16"/>
        <v>0</v>
      </c>
      <c r="U132" s="7">
        <f t="shared" si="16"/>
        <v>9.3143317040623591E-2</v>
      </c>
      <c r="V132" s="7">
        <f t="shared" si="16"/>
        <v>0</v>
      </c>
      <c r="W132" s="7">
        <f t="shared" si="16"/>
        <v>0</v>
      </c>
      <c r="X132" s="7">
        <f t="shared" si="16"/>
        <v>0.49950529952177258</v>
      </c>
      <c r="Y132" s="7">
        <f t="shared" si="16"/>
        <v>-5.2004921441353213E-2</v>
      </c>
      <c r="Z132" s="7">
        <f t="shared" si="16"/>
        <v>-7.3703837480589063E-2</v>
      </c>
      <c r="AA132" s="11">
        <f t="shared" si="16"/>
        <v>0.21570610043815008</v>
      </c>
      <c r="AB132" s="7">
        <f t="shared" si="17"/>
        <v>101.94227500000001</v>
      </c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</row>
    <row r="133" spans="1:39" ht="15" customHeight="1" x14ac:dyDescent="0.2">
      <c r="A133" s="3" t="s">
        <v>42</v>
      </c>
      <c r="B133" s="3" t="s">
        <v>315</v>
      </c>
      <c r="C133" s="26">
        <v>101.5996</v>
      </c>
      <c r="D133" s="7">
        <v>101.1019</v>
      </c>
      <c r="E133" s="7">
        <v>102.03830000000001</v>
      </c>
      <c r="F133" s="117">
        <v>102.37269999999999</v>
      </c>
      <c r="G133" s="7">
        <v>102.40819999999999</v>
      </c>
      <c r="H133" s="113">
        <v>102.4502</v>
      </c>
      <c r="I133" s="113">
        <v>102.5352</v>
      </c>
      <c r="J133" s="113">
        <v>102.5408</v>
      </c>
      <c r="K133" s="113">
        <v>102.5408</v>
      </c>
      <c r="L133" s="7">
        <v>102.5925</v>
      </c>
      <c r="M133" s="7">
        <v>102.6544</v>
      </c>
      <c r="N133" s="7">
        <v>102.60599999999999</v>
      </c>
      <c r="O133" s="7">
        <v>102.60599999999999</v>
      </c>
      <c r="P133" s="10">
        <f t="shared" si="16"/>
        <v>-0.48986413332335438</v>
      </c>
      <c r="Q133" s="7">
        <f t="shared" si="16"/>
        <v>0.9261942653896772</v>
      </c>
      <c r="R133" s="7">
        <f t="shared" si="16"/>
        <v>0.32772008157719995</v>
      </c>
      <c r="S133" s="7">
        <f t="shared" si="16"/>
        <v>3.4677213749367733E-2</v>
      </c>
      <c r="T133" s="7">
        <f t="shared" si="16"/>
        <v>4.101234080864774E-2</v>
      </c>
      <c r="U133" s="7">
        <f t="shared" si="16"/>
        <v>8.2967139156397904E-2</v>
      </c>
      <c r="V133" s="7">
        <f t="shared" si="16"/>
        <v>5.4615390617087194E-3</v>
      </c>
      <c r="W133" s="7">
        <f t="shared" si="16"/>
        <v>0</v>
      </c>
      <c r="X133" s="7">
        <f t="shared" si="16"/>
        <v>5.0418955186615225E-2</v>
      </c>
      <c r="Y133" s="7">
        <f t="shared" si="16"/>
        <v>6.0335794526884798E-2</v>
      </c>
      <c r="Z133" s="7">
        <f t="shared" si="16"/>
        <v>-4.7148490468991965E-2</v>
      </c>
      <c r="AA133" s="11">
        <f t="shared" si="16"/>
        <v>0</v>
      </c>
      <c r="AB133" s="7">
        <f t="shared" si="17"/>
        <v>102.37058333333333</v>
      </c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</row>
    <row r="134" spans="1:39" ht="15" customHeight="1" x14ac:dyDescent="0.2">
      <c r="A134" s="3" t="s">
        <v>44</v>
      </c>
      <c r="B134" s="3" t="s">
        <v>316</v>
      </c>
      <c r="C134" s="26">
        <v>101.1789</v>
      </c>
      <c r="D134" s="7">
        <v>101.2684</v>
      </c>
      <c r="E134" s="7">
        <v>102.3464</v>
      </c>
      <c r="F134" s="117">
        <v>102.7534</v>
      </c>
      <c r="G134" s="7">
        <v>102.4299</v>
      </c>
      <c r="H134" s="113">
        <v>102.4299</v>
      </c>
      <c r="I134" s="113">
        <v>102.4299</v>
      </c>
      <c r="J134" s="113">
        <v>102.42610000000001</v>
      </c>
      <c r="K134" s="113">
        <v>102.3618</v>
      </c>
      <c r="L134" s="7">
        <v>102.3618</v>
      </c>
      <c r="M134" s="7">
        <v>102.4034</v>
      </c>
      <c r="N134" s="7">
        <v>102.4622</v>
      </c>
      <c r="O134" s="7">
        <v>102.9584</v>
      </c>
      <c r="P134" s="10">
        <f t="shared" si="16"/>
        <v>8.8457178324730767E-2</v>
      </c>
      <c r="Q134" s="7">
        <f t="shared" si="16"/>
        <v>1.0644979085282309</v>
      </c>
      <c r="R134" s="7">
        <f t="shared" si="16"/>
        <v>0.39766909241555781</v>
      </c>
      <c r="S134" s="7">
        <f t="shared" ref="S134:AA137" si="18">(G134-F134)/F134*100</f>
        <v>-0.31483143136869018</v>
      </c>
      <c r="T134" s="7">
        <f t="shared" si="18"/>
        <v>0</v>
      </c>
      <c r="U134" s="7">
        <f t="shared" si="18"/>
        <v>0</v>
      </c>
      <c r="V134" s="7">
        <f t="shared" si="18"/>
        <v>-3.7098542515400772E-3</v>
      </c>
      <c r="W134" s="7">
        <f t="shared" si="18"/>
        <v>-6.2776967979843917E-2</v>
      </c>
      <c r="X134" s="7">
        <f t="shared" si="18"/>
        <v>0</v>
      </c>
      <c r="Y134" s="7">
        <f t="shared" si="18"/>
        <v>4.0640160684945484E-2</v>
      </c>
      <c r="Z134" s="7">
        <f t="shared" si="18"/>
        <v>5.7419968477600211E-2</v>
      </c>
      <c r="AA134" s="11">
        <f t="shared" si="18"/>
        <v>0.48427615257138901</v>
      </c>
      <c r="AB134" s="7">
        <f t="shared" si="17"/>
        <v>102.38596666666666</v>
      </c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</row>
    <row r="135" spans="1:39" ht="15" customHeight="1" x14ac:dyDescent="0.2">
      <c r="A135" s="3" t="s">
        <v>46</v>
      </c>
      <c r="B135" s="3" t="s">
        <v>71</v>
      </c>
      <c r="C135" s="26">
        <v>100.2255</v>
      </c>
      <c r="D135" s="7">
        <v>100.2255</v>
      </c>
      <c r="E135" s="7">
        <v>100.2255</v>
      </c>
      <c r="F135" s="117">
        <v>100.2255</v>
      </c>
      <c r="G135" s="7">
        <v>100.2255</v>
      </c>
      <c r="H135" s="113">
        <v>100.2255</v>
      </c>
      <c r="I135" s="113">
        <v>100.2255</v>
      </c>
      <c r="J135" s="113">
        <v>100.2255</v>
      </c>
      <c r="K135" s="113">
        <v>100.2255</v>
      </c>
      <c r="L135" s="7">
        <v>100.2255</v>
      </c>
      <c r="M135" s="7">
        <v>100.2255</v>
      </c>
      <c r="N135" s="7">
        <v>100.2255</v>
      </c>
      <c r="O135" s="7">
        <v>100.2255</v>
      </c>
      <c r="P135" s="10">
        <f t="shared" ref="P135:R137" si="19">(D135-C135)/C135*100</f>
        <v>0</v>
      </c>
      <c r="Q135" s="7">
        <f t="shared" si="19"/>
        <v>0</v>
      </c>
      <c r="R135" s="7">
        <f t="shared" si="19"/>
        <v>0</v>
      </c>
      <c r="S135" s="7">
        <f t="shared" si="18"/>
        <v>0</v>
      </c>
      <c r="T135" s="7">
        <f t="shared" si="18"/>
        <v>0</v>
      </c>
      <c r="U135" s="7">
        <f t="shared" si="18"/>
        <v>0</v>
      </c>
      <c r="V135" s="7">
        <f t="shared" si="18"/>
        <v>0</v>
      </c>
      <c r="W135" s="7">
        <f t="shared" si="18"/>
        <v>0</v>
      </c>
      <c r="X135" s="7">
        <f t="shared" si="18"/>
        <v>0</v>
      </c>
      <c r="Y135" s="7">
        <f t="shared" si="18"/>
        <v>0</v>
      </c>
      <c r="Z135" s="7">
        <f t="shared" si="18"/>
        <v>0</v>
      </c>
      <c r="AA135" s="11">
        <f t="shared" si="18"/>
        <v>0</v>
      </c>
      <c r="AB135" s="7">
        <f t="shared" si="17"/>
        <v>100.2255</v>
      </c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</row>
    <row r="136" spans="1:39" s="48" customFormat="1" x14ac:dyDescent="0.2">
      <c r="A136" s="56" t="s">
        <v>47</v>
      </c>
      <c r="B136" s="56" t="s">
        <v>48</v>
      </c>
      <c r="C136" s="26">
        <v>101.5177</v>
      </c>
      <c r="D136" s="119">
        <v>102.1671</v>
      </c>
      <c r="E136" s="119">
        <v>102.9379</v>
      </c>
      <c r="F136" s="120">
        <v>101.71810000000001</v>
      </c>
      <c r="G136" s="119">
        <v>102.3648</v>
      </c>
      <c r="H136" s="112">
        <v>103.01</v>
      </c>
      <c r="I136" s="112">
        <v>103.9074</v>
      </c>
      <c r="J136" s="112">
        <v>102.82299999999999</v>
      </c>
      <c r="K136" s="112">
        <v>103.3259</v>
      </c>
      <c r="L136" s="119">
        <v>104.0711</v>
      </c>
      <c r="M136" s="119">
        <v>104.24290000000001</v>
      </c>
      <c r="N136" s="119">
        <v>105.65309999999999</v>
      </c>
      <c r="O136" s="119">
        <v>105.7171</v>
      </c>
      <c r="P136" s="21">
        <f t="shared" si="19"/>
        <v>0.63969140356804766</v>
      </c>
      <c r="Q136" s="20">
        <f t="shared" si="19"/>
        <v>0.75445030738857632</v>
      </c>
      <c r="R136" s="20">
        <f t="shared" si="19"/>
        <v>-1.1849862878492685</v>
      </c>
      <c r="S136" s="20">
        <f t="shared" si="18"/>
        <v>0.63577672017074205</v>
      </c>
      <c r="T136" s="20">
        <f t="shared" si="18"/>
        <v>0.63029478883366419</v>
      </c>
      <c r="U136" s="20">
        <f t="shared" si="18"/>
        <v>0.87117755557711907</v>
      </c>
      <c r="V136" s="20">
        <f t="shared" si="18"/>
        <v>-1.0436215322489084</v>
      </c>
      <c r="W136" s="20">
        <f t="shared" si="18"/>
        <v>0.48909290722893817</v>
      </c>
      <c r="X136" s="20">
        <f t="shared" si="18"/>
        <v>0.72121317114101779</v>
      </c>
      <c r="Y136" s="20">
        <f t="shared" si="18"/>
        <v>0.16507945049106296</v>
      </c>
      <c r="Z136" s="20">
        <f t="shared" si="18"/>
        <v>1.3528019654096239</v>
      </c>
      <c r="AA136" s="19">
        <f t="shared" si="18"/>
        <v>6.0575600715934659E-2</v>
      </c>
      <c r="AB136" s="20">
        <f>(AB113/AB116)*100</f>
        <v>103.50370671762794</v>
      </c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</row>
    <row r="137" spans="1:39" s="48" customFormat="1" x14ac:dyDescent="0.2">
      <c r="A137" s="56" t="s">
        <v>317</v>
      </c>
      <c r="B137" s="48" t="s">
        <v>73</v>
      </c>
      <c r="C137" s="26">
        <v>101.2998</v>
      </c>
      <c r="D137" s="119">
        <v>102.59780000000001</v>
      </c>
      <c r="E137" s="119">
        <v>102.53870000000001</v>
      </c>
      <c r="F137" s="120">
        <v>101.2753</v>
      </c>
      <c r="G137" s="119">
        <v>102.3137</v>
      </c>
      <c r="H137" s="112">
        <v>103.5716</v>
      </c>
      <c r="I137" s="112">
        <v>104.8719</v>
      </c>
      <c r="J137" s="112">
        <v>104.4104</v>
      </c>
      <c r="K137" s="112">
        <v>105.22369999999999</v>
      </c>
      <c r="L137" s="119">
        <v>105.2847</v>
      </c>
      <c r="M137" s="119">
        <v>105.3064</v>
      </c>
      <c r="N137" s="119">
        <v>106.95310000000001</v>
      </c>
      <c r="O137" s="119">
        <v>106.7521</v>
      </c>
      <c r="P137" s="21">
        <f t="shared" si="19"/>
        <v>1.2813450766931442</v>
      </c>
      <c r="Q137" s="20">
        <f t="shared" si="19"/>
        <v>-5.7603574345649527E-2</v>
      </c>
      <c r="R137" s="20">
        <f t="shared" si="19"/>
        <v>-1.2321201653619602</v>
      </c>
      <c r="S137" s="20">
        <f t="shared" si="18"/>
        <v>1.0253240424861696</v>
      </c>
      <c r="T137" s="20">
        <f t="shared" si="18"/>
        <v>1.2294541200249884</v>
      </c>
      <c r="U137" s="20">
        <f t="shared" si="18"/>
        <v>1.2554599909627666</v>
      </c>
      <c r="V137" s="20">
        <f t="shared" si="18"/>
        <v>-0.44006068355775085</v>
      </c>
      <c r="W137" s="20">
        <f t="shared" si="18"/>
        <v>0.77894539241301453</v>
      </c>
      <c r="X137" s="20">
        <f t="shared" si="18"/>
        <v>5.7971730703260824E-2</v>
      </c>
      <c r="Y137" s="20">
        <f t="shared" si="18"/>
        <v>2.0610782003458821E-2</v>
      </c>
      <c r="Z137" s="20">
        <f t="shared" si="18"/>
        <v>1.5637226227465852</v>
      </c>
      <c r="AA137" s="19">
        <f t="shared" si="18"/>
        <v>-0.18793284159132145</v>
      </c>
      <c r="AB137" s="20">
        <f>(AB113/AB129)*100</f>
        <v>104.26450419405899</v>
      </c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</row>
    <row r="138" spans="1:39" s="48" customFormat="1" ht="20.25" customHeight="1" x14ac:dyDescent="0.2">
      <c r="B138" s="22" t="s">
        <v>82</v>
      </c>
      <c r="C138" s="39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133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134"/>
      <c r="AB138" s="23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</row>
    <row r="139" spans="1:39" s="48" customFormat="1" x14ac:dyDescent="0.2">
      <c r="A139" s="56" t="s">
        <v>14</v>
      </c>
      <c r="B139" s="48" t="s">
        <v>15</v>
      </c>
      <c r="C139" s="26">
        <v>102.8883</v>
      </c>
      <c r="D139" s="119">
        <v>103.84220000000001</v>
      </c>
      <c r="E139" s="119">
        <v>104.57980000000001</v>
      </c>
      <c r="F139" s="120">
        <v>103.59699999999999</v>
      </c>
      <c r="G139" s="119">
        <v>104.9652</v>
      </c>
      <c r="H139" s="112">
        <v>106.053</v>
      </c>
      <c r="I139" s="112">
        <v>108.0184</v>
      </c>
      <c r="J139" s="112">
        <v>107.9778</v>
      </c>
      <c r="K139" s="112">
        <v>108.7651</v>
      </c>
      <c r="L139" s="119">
        <v>109.4691</v>
      </c>
      <c r="M139" s="119">
        <v>109.7007</v>
      </c>
      <c r="N139" s="119">
        <v>111.5087</v>
      </c>
      <c r="O139" s="119">
        <v>111.6759</v>
      </c>
      <c r="P139" s="21">
        <f t="shared" ref="P139:AA160" si="20">(D139-C139)/C139*100</f>
        <v>0.92712193709100499</v>
      </c>
      <c r="Q139" s="20">
        <f t="shared" si="20"/>
        <v>0.71030852582090942</v>
      </c>
      <c r="R139" s="20">
        <f t="shared" si="20"/>
        <v>-0.93976083335406224</v>
      </c>
      <c r="S139" s="20">
        <f t="shared" si="20"/>
        <v>1.3206946147089218</v>
      </c>
      <c r="T139" s="20">
        <f t="shared" si="20"/>
        <v>1.0363434738370445</v>
      </c>
      <c r="U139" s="20">
        <f t="shared" si="20"/>
        <v>1.8532243312306136</v>
      </c>
      <c r="V139" s="20">
        <f t="shared" si="20"/>
        <v>-3.7586189019646415E-2</v>
      </c>
      <c r="W139" s="20">
        <f t="shared" si="20"/>
        <v>0.72913135848294919</v>
      </c>
      <c r="X139" s="20">
        <f t="shared" si="20"/>
        <v>0.64726644852070525</v>
      </c>
      <c r="Y139" s="20">
        <f t="shared" si="20"/>
        <v>0.21156655165704319</v>
      </c>
      <c r="Z139" s="20">
        <f t="shared" si="20"/>
        <v>1.6481207503689648</v>
      </c>
      <c r="AA139" s="19">
        <f t="shared" si="20"/>
        <v>0.14994345732664269</v>
      </c>
      <c r="AB139" s="20">
        <f t="shared" ref="AB139:AB159" si="21">AVERAGE(D139:O139)</f>
        <v>107.51274166666667</v>
      </c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</row>
    <row r="140" spans="1:39" x14ac:dyDescent="0.2">
      <c r="A140" s="3" t="s">
        <v>16</v>
      </c>
      <c r="B140" s="1" t="s">
        <v>79</v>
      </c>
      <c r="C140" s="14">
        <v>101.837</v>
      </c>
      <c r="D140" s="7">
        <v>103.6915</v>
      </c>
      <c r="E140" s="7">
        <v>102.9443</v>
      </c>
      <c r="F140" s="117">
        <v>103.655</v>
      </c>
      <c r="G140" s="7">
        <v>106.21599999999999</v>
      </c>
      <c r="H140" s="113">
        <v>108.87730000000001</v>
      </c>
      <c r="I140" s="113">
        <v>109.88160000000001</v>
      </c>
      <c r="J140" s="113">
        <v>110.991</v>
      </c>
      <c r="K140" s="113">
        <v>112.8796</v>
      </c>
      <c r="L140" s="7">
        <v>114.69710000000001</v>
      </c>
      <c r="M140" s="7">
        <v>114.3935</v>
      </c>
      <c r="N140" s="7">
        <v>115.6314</v>
      </c>
      <c r="O140" s="7">
        <v>116.1435</v>
      </c>
      <c r="P140" s="10">
        <f t="shared" si="20"/>
        <v>1.8210473599968593</v>
      </c>
      <c r="Q140" s="7">
        <f t="shared" si="20"/>
        <v>-0.72059908478516221</v>
      </c>
      <c r="R140" s="7">
        <f t="shared" si="20"/>
        <v>0.69037333781472388</v>
      </c>
      <c r="S140" s="7">
        <f t="shared" si="20"/>
        <v>2.4706960590420075</v>
      </c>
      <c r="T140" s="7">
        <f t="shared" si="20"/>
        <v>2.5055547186864611</v>
      </c>
      <c r="U140" s="7">
        <f t="shared" si="20"/>
        <v>0.92241449778787732</v>
      </c>
      <c r="V140" s="7">
        <f t="shared" si="20"/>
        <v>1.0096321859164716</v>
      </c>
      <c r="W140" s="7">
        <f t="shared" si="20"/>
        <v>1.7015794073393309</v>
      </c>
      <c r="X140" s="7">
        <f t="shared" si="20"/>
        <v>1.6101226439498455</v>
      </c>
      <c r="Y140" s="7">
        <f t="shared" si="20"/>
        <v>-0.26469718937968173</v>
      </c>
      <c r="Z140" s="7">
        <f t="shared" si="20"/>
        <v>1.0821419049159227</v>
      </c>
      <c r="AA140" s="11">
        <f t="shared" si="20"/>
        <v>0.44287278369024663</v>
      </c>
      <c r="AB140" s="7">
        <f t="shared" si="21"/>
        <v>110.00014999999998</v>
      </c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</row>
    <row r="141" spans="1:39" x14ac:dyDescent="0.2">
      <c r="A141" s="3" t="s">
        <v>18</v>
      </c>
      <c r="B141" s="1" t="s">
        <v>80</v>
      </c>
      <c r="C141" s="14">
        <v>103.4169</v>
      </c>
      <c r="D141" s="7">
        <v>103.91800000000001</v>
      </c>
      <c r="E141" s="7">
        <v>105.4021</v>
      </c>
      <c r="F141" s="117">
        <v>103.56789999999999</v>
      </c>
      <c r="G141" s="7">
        <v>104.3364</v>
      </c>
      <c r="H141" s="113">
        <v>104.6332</v>
      </c>
      <c r="I141" s="113">
        <v>107.0818</v>
      </c>
      <c r="J141" s="113">
        <v>106.4631</v>
      </c>
      <c r="K141" s="113">
        <v>106.69670000000001</v>
      </c>
      <c r="L141" s="7">
        <v>106.84099999999999</v>
      </c>
      <c r="M141" s="7">
        <v>107.3416</v>
      </c>
      <c r="N141" s="7">
        <v>109.4362</v>
      </c>
      <c r="O141" s="7">
        <v>109.4301</v>
      </c>
      <c r="P141" s="10">
        <f t="shared" si="20"/>
        <v>0.48454362874927415</v>
      </c>
      <c r="Q141" s="7">
        <f t="shared" si="20"/>
        <v>1.428145268384686</v>
      </c>
      <c r="R141" s="7">
        <f t="shared" si="20"/>
        <v>-1.7401930322071473</v>
      </c>
      <c r="S141" s="7">
        <f t="shared" si="20"/>
        <v>0.7420252800336814</v>
      </c>
      <c r="T141" s="7">
        <f t="shared" si="20"/>
        <v>0.28446448219413806</v>
      </c>
      <c r="U141" s="7">
        <f t="shared" si="20"/>
        <v>2.3401750113730619</v>
      </c>
      <c r="V141" s="7">
        <f t="shared" si="20"/>
        <v>-0.57778259237331087</v>
      </c>
      <c r="W141" s="7">
        <f t="shared" si="20"/>
        <v>0.21941874696492003</v>
      </c>
      <c r="X141" s="7">
        <f t="shared" si="20"/>
        <v>0.1352431705947672</v>
      </c>
      <c r="Y141" s="7">
        <f t="shared" si="20"/>
        <v>0.46854671895621131</v>
      </c>
      <c r="Z141" s="7">
        <f t="shared" si="20"/>
        <v>1.9513403936591216</v>
      </c>
      <c r="AA141" s="11">
        <f t="shared" si="20"/>
        <v>-5.5740239518582944E-3</v>
      </c>
      <c r="AB141" s="7">
        <f t="shared" si="21"/>
        <v>106.2623416666667</v>
      </c>
      <c r="AC141" s="114"/>
      <c r="AD141" s="114"/>
      <c r="AE141" s="114"/>
      <c r="AF141" s="114"/>
      <c r="AG141" s="114"/>
      <c r="AH141" s="114"/>
      <c r="AI141" s="114"/>
      <c r="AJ141" s="114"/>
      <c r="AK141" s="114"/>
      <c r="AL141" s="114"/>
      <c r="AM141" s="114"/>
    </row>
    <row r="142" spans="1:39" s="48" customFormat="1" x14ac:dyDescent="0.2">
      <c r="A142" s="56" t="s">
        <v>20</v>
      </c>
      <c r="B142" s="48" t="s">
        <v>21</v>
      </c>
      <c r="C142" s="26">
        <v>101.1032</v>
      </c>
      <c r="D142" s="119">
        <v>101.374</v>
      </c>
      <c r="E142" s="119">
        <v>101.3028</v>
      </c>
      <c r="F142" s="120">
        <v>101.669</v>
      </c>
      <c r="G142" s="119">
        <v>102.2406</v>
      </c>
      <c r="H142" s="112">
        <v>102.9354</v>
      </c>
      <c r="I142" s="112">
        <v>103.47150000000001</v>
      </c>
      <c r="J142" s="112">
        <v>104.251</v>
      </c>
      <c r="K142" s="112">
        <v>104.6011</v>
      </c>
      <c r="L142" s="119">
        <v>104.0432</v>
      </c>
      <c r="M142" s="119">
        <v>103.9023</v>
      </c>
      <c r="N142" s="119">
        <v>104.1061</v>
      </c>
      <c r="O142" s="119">
        <v>104.033</v>
      </c>
      <c r="P142" s="21">
        <f t="shared" si="20"/>
        <v>0.26784513249827324</v>
      </c>
      <c r="Q142" s="20">
        <f t="shared" si="20"/>
        <v>-7.0234971491694498E-2</v>
      </c>
      <c r="R142" s="20">
        <f t="shared" si="20"/>
        <v>0.36149050174328057</v>
      </c>
      <c r="S142" s="20">
        <f t="shared" si="20"/>
        <v>0.56221660486480995</v>
      </c>
      <c r="T142" s="20">
        <f t="shared" si="20"/>
        <v>0.67957347668147561</v>
      </c>
      <c r="U142" s="20">
        <f t="shared" si="20"/>
        <v>0.5208120821408424</v>
      </c>
      <c r="V142" s="20">
        <f t="shared" si="20"/>
        <v>0.75334754014390304</v>
      </c>
      <c r="W142" s="20">
        <f t="shared" si="20"/>
        <v>0.33582411679504043</v>
      </c>
      <c r="X142" s="20">
        <f t="shared" si="20"/>
        <v>-0.53335959182073955</v>
      </c>
      <c r="Y142" s="20">
        <f t="shared" si="20"/>
        <v>-0.1354245159702912</v>
      </c>
      <c r="Z142" s="20">
        <f t="shared" si="20"/>
        <v>0.19614580235471313</v>
      </c>
      <c r="AA142" s="19">
        <f t="shared" si="20"/>
        <v>-7.021682687181309E-2</v>
      </c>
      <c r="AB142" s="20">
        <f t="shared" si="21"/>
        <v>103.16083333333331</v>
      </c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</row>
    <row r="143" spans="1:39" s="48" customFormat="1" x14ac:dyDescent="0.2">
      <c r="A143" s="56" t="s">
        <v>22</v>
      </c>
      <c r="B143" s="48" t="s">
        <v>23</v>
      </c>
      <c r="C143" s="26">
        <v>101.0085</v>
      </c>
      <c r="D143" s="119">
        <v>101.5804</v>
      </c>
      <c r="E143" s="119">
        <v>101.1433</v>
      </c>
      <c r="F143" s="120">
        <v>101.47199999999999</v>
      </c>
      <c r="G143" s="119">
        <v>102.2186</v>
      </c>
      <c r="H143" s="112">
        <v>103.1679</v>
      </c>
      <c r="I143" s="112">
        <v>103.8738</v>
      </c>
      <c r="J143" s="112">
        <v>104.93940000000001</v>
      </c>
      <c r="K143" s="112">
        <v>105.4233</v>
      </c>
      <c r="L143" s="119">
        <v>104.5677</v>
      </c>
      <c r="M143" s="119">
        <v>104.36799999999999</v>
      </c>
      <c r="N143" s="119">
        <v>104.6665</v>
      </c>
      <c r="O143" s="119">
        <v>104.4896</v>
      </c>
      <c r="P143" s="21">
        <f t="shared" si="20"/>
        <v>0.56618997411108907</v>
      </c>
      <c r="Q143" s="20">
        <f t="shared" si="20"/>
        <v>-0.43029954597540565</v>
      </c>
      <c r="R143" s="20">
        <f t="shared" si="20"/>
        <v>0.32498445275168775</v>
      </c>
      <c r="S143" s="20">
        <f t="shared" si="20"/>
        <v>0.73576947335225562</v>
      </c>
      <c r="T143" s="20">
        <f t="shared" si="20"/>
        <v>0.92869595161742402</v>
      </c>
      <c r="U143" s="20">
        <f t="shared" si="20"/>
        <v>0.68422445353641947</v>
      </c>
      <c r="V143" s="20">
        <f t="shared" si="20"/>
        <v>1.0258602265441368</v>
      </c>
      <c r="W143" s="20">
        <f t="shared" si="20"/>
        <v>0.46112327686263821</v>
      </c>
      <c r="X143" s="20">
        <f t="shared" si="20"/>
        <v>-0.81158529471188567</v>
      </c>
      <c r="Y143" s="20">
        <f t="shared" si="20"/>
        <v>-0.19097675477227394</v>
      </c>
      <c r="Z143" s="20">
        <f t="shared" si="20"/>
        <v>0.28600720527365114</v>
      </c>
      <c r="AA143" s="19">
        <f t="shared" si="20"/>
        <v>-0.16901300798250002</v>
      </c>
      <c r="AB143" s="20">
        <f t="shared" si="21"/>
        <v>103.49254166666667</v>
      </c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</row>
    <row r="144" spans="1:39" ht="15" customHeight="1" x14ac:dyDescent="0.2">
      <c r="A144" s="3" t="s">
        <v>24</v>
      </c>
      <c r="B144" s="1" t="s">
        <v>304</v>
      </c>
      <c r="C144" s="26">
        <v>100.4838</v>
      </c>
      <c r="D144" s="7">
        <v>101.32689999999999</v>
      </c>
      <c r="E144" s="7">
        <v>100.5607</v>
      </c>
      <c r="F144" s="117">
        <v>101.0234</v>
      </c>
      <c r="G144" s="7">
        <v>102.1344</v>
      </c>
      <c r="H144" s="113">
        <v>103.309</v>
      </c>
      <c r="I144" s="113">
        <v>104.34310000000001</v>
      </c>
      <c r="J144" s="113">
        <v>105.8009</v>
      </c>
      <c r="K144" s="113">
        <v>106.527</v>
      </c>
      <c r="L144" s="7">
        <v>105.1044</v>
      </c>
      <c r="M144" s="7">
        <v>104.5823</v>
      </c>
      <c r="N144" s="7">
        <v>104.9836</v>
      </c>
      <c r="O144" s="7">
        <v>104.67449999999999</v>
      </c>
      <c r="P144" s="10">
        <f t="shared" si="20"/>
        <v>0.83904072099183402</v>
      </c>
      <c r="Q144" s="7">
        <f t="shared" si="20"/>
        <v>-0.75616642767122821</v>
      </c>
      <c r="R144" s="7">
        <f t="shared" si="20"/>
        <v>0.46012010656250218</v>
      </c>
      <c r="S144" s="7">
        <f t="shared" si="20"/>
        <v>1.0997452075459788</v>
      </c>
      <c r="T144" s="7">
        <f t="shared" si="20"/>
        <v>1.1500532631512967</v>
      </c>
      <c r="U144" s="7">
        <f t="shared" si="20"/>
        <v>1.0009776495755542</v>
      </c>
      <c r="V144" s="7">
        <f t="shared" si="20"/>
        <v>1.397121611299637</v>
      </c>
      <c r="W144" s="7">
        <f t="shared" si="20"/>
        <v>0.68628905803258988</v>
      </c>
      <c r="X144" s="7">
        <f t="shared" si="20"/>
        <v>-1.3354360866259285</v>
      </c>
      <c r="Y144" s="7">
        <f t="shared" si="20"/>
        <v>-0.49674418958672967</v>
      </c>
      <c r="Z144" s="7">
        <f t="shared" si="20"/>
        <v>0.38371693871715573</v>
      </c>
      <c r="AA144" s="11">
        <f t="shared" si="20"/>
        <v>-0.29442693906476902</v>
      </c>
      <c r="AB144" s="7">
        <f t="shared" si="21"/>
        <v>103.69751666666667</v>
      </c>
      <c r="AC144" s="114"/>
      <c r="AD144" s="114"/>
      <c r="AE144" s="114"/>
      <c r="AF144" s="114"/>
      <c r="AG144" s="114"/>
      <c r="AH144" s="114"/>
      <c r="AI144" s="114"/>
      <c r="AJ144" s="114"/>
      <c r="AK144" s="114"/>
      <c r="AL144" s="114"/>
      <c r="AM144" s="114"/>
    </row>
    <row r="145" spans="1:39" ht="15" customHeight="1" x14ac:dyDescent="0.2">
      <c r="A145" s="3" t="s">
        <v>26</v>
      </c>
      <c r="B145" s="1" t="s">
        <v>305</v>
      </c>
      <c r="C145" s="26">
        <v>102.6848</v>
      </c>
      <c r="D145" s="7">
        <v>102.7769</v>
      </c>
      <c r="E145" s="7">
        <v>102.88509999999999</v>
      </c>
      <c r="F145" s="117">
        <v>103.22629999999999</v>
      </c>
      <c r="G145" s="7">
        <v>103.1835</v>
      </c>
      <c r="H145" s="113">
        <v>105.87649999999999</v>
      </c>
      <c r="I145" s="113">
        <v>106.1477</v>
      </c>
      <c r="J145" s="113">
        <v>106.3334</v>
      </c>
      <c r="K145" s="113">
        <v>106.26730000000001</v>
      </c>
      <c r="L145" s="7">
        <v>106.45359999999999</v>
      </c>
      <c r="M145" s="7">
        <v>106.6178</v>
      </c>
      <c r="N145" s="7">
        <v>106.80410000000001</v>
      </c>
      <c r="O145" s="7">
        <v>106.6952</v>
      </c>
      <c r="P145" s="10">
        <f t="shared" si="20"/>
        <v>8.9691950512638743E-2</v>
      </c>
      <c r="Q145" s="7">
        <f t="shared" si="20"/>
        <v>0.1052765747945273</v>
      </c>
      <c r="R145" s="7">
        <f t="shared" si="20"/>
        <v>0.33163208277972284</v>
      </c>
      <c r="S145" s="7">
        <f t="shared" si="20"/>
        <v>-4.1462301758369458E-2</v>
      </c>
      <c r="T145" s="7">
        <f t="shared" si="20"/>
        <v>2.6099134066977743</v>
      </c>
      <c r="U145" s="7">
        <f t="shared" si="20"/>
        <v>0.25614749259751451</v>
      </c>
      <c r="V145" s="7">
        <f t="shared" si="20"/>
        <v>0.174944911665535</v>
      </c>
      <c r="W145" s="7">
        <f t="shared" si="20"/>
        <v>-6.216297043073165E-2</v>
      </c>
      <c r="X145" s="7">
        <f t="shared" si="20"/>
        <v>0.17531263144917447</v>
      </c>
      <c r="Y145" s="7">
        <f t="shared" si="20"/>
        <v>0.154245605597188</v>
      </c>
      <c r="Z145" s="7">
        <f t="shared" si="20"/>
        <v>0.17473630106792937</v>
      </c>
      <c r="AA145" s="11">
        <f t="shared" si="20"/>
        <v>-0.10196237784879565</v>
      </c>
      <c r="AB145" s="7">
        <f t="shared" si="21"/>
        <v>105.27228333333331</v>
      </c>
      <c r="AC145" s="114"/>
      <c r="AD145" s="114"/>
      <c r="AE145" s="114"/>
      <c r="AF145" s="114"/>
      <c r="AG145" s="114"/>
      <c r="AH145" s="114"/>
      <c r="AI145" s="114"/>
      <c r="AJ145" s="114"/>
      <c r="AK145" s="114"/>
      <c r="AL145" s="114"/>
      <c r="AM145" s="114"/>
    </row>
    <row r="146" spans="1:39" ht="15" customHeight="1" x14ac:dyDescent="0.2">
      <c r="A146" s="3" t="s">
        <v>27</v>
      </c>
      <c r="B146" s="1" t="s">
        <v>306</v>
      </c>
      <c r="C146" s="26">
        <v>102.45</v>
      </c>
      <c r="D146" s="7">
        <v>102.4336</v>
      </c>
      <c r="E146" s="7">
        <v>102.3901</v>
      </c>
      <c r="F146" s="117">
        <v>102.19029999999999</v>
      </c>
      <c r="G146" s="7">
        <v>102.3357</v>
      </c>
      <c r="H146" s="113">
        <v>102.24379999999999</v>
      </c>
      <c r="I146" s="113">
        <v>102.2624</v>
      </c>
      <c r="J146" s="113">
        <v>103.254</v>
      </c>
      <c r="K146" s="113">
        <v>103.2159</v>
      </c>
      <c r="L146" s="7">
        <v>103.1216</v>
      </c>
      <c r="M146" s="7">
        <v>103.2012</v>
      </c>
      <c r="N146" s="7">
        <v>103.4423</v>
      </c>
      <c r="O146" s="7">
        <v>103.5521</v>
      </c>
      <c r="P146" s="10">
        <f t="shared" si="20"/>
        <v>-1.6007808687168775E-2</v>
      </c>
      <c r="Q146" s="7">
        <f t="shared" si="20"/>
        <v>-4.2466534418388636E-2</v>
      </c>
      <c r="R146" s="7">
        <f t="shared" si="20"/>
        <v>-0.19513605319265281</v>
      </c>
      <c r="S146" s="7">
        <f t="shared" si="20"/>
        <v>0.14228356311705642</v>
      </c>
      <c r="T146" s="7">
        <f t="shared" si="20"/>
        <v>-8.9802483395344579E-2</v>
      </c>
      <c r="U146" s="7">
        <f t="shared" si="20"/>
        <v>1.8191812119665338E-2</v>
      </c>
      <c r="V146" s="7">
        <f t="shared" si="20"/>
        <v>0.96966235879463547</v>
      </c>
      <c r="W146" s="7">
        <f t="shared" si="20"/>
        <v>-3.68992968795398E-2</v>
      </c>
      <c r="X146" s="7">
        <f t="shared" si="20"/>
        <v>-9.1361892886661883E-2</v>
      </c>
      <c r="Y146" s="7">
        <f t="shared" si="20"/>
        <v>7.7190423732757474E-2</v>
      </c>
      <c r="Z146" s="7">
        <f t="shared" si="20"/>
        <v>0.23362131448084222</v>
      </c>
      <c r="AA146" s="11">
        <f t="shared" si="20"/>
        <v>0.10614613170820138</v>
      </c>
      <c r="AB146" s="7">
        <f t="shared" si="21"/>
        <v>102.80358333333334</v>
      </c>
      <c r="AC146" s="114"/>
      <c r="AD146" s="114"/>
      <c r="AE146" s="114"/>
      <c r="AF146" s="114"/>
      <c r="AG146" s="114"/>
      <c r="AH146" s="114"/>
      <c r="AI146" s="114"/>
      <c r="AJ146" s="114"/>
      <c r="AK146" s="114"/>
      <c r="AL146" s="114"/>
      <c r="AM146" s="114"/>
    </row>
    <row r="147" spans="1:39" ht="15" customHeight="1" x14ac:dyDescent="0.2">
      <c r="A147" s="3" t="s">
        <v>29</v>
      </c>
      <c r="B147" s="1" t="s">
        <v>307</v>
      </c>
      <c r="C147" s="26">
        <v>103.74550000000001</v>
      </c>
      <c r="D147" s="7">
        <v>104.54089999999999</v>
      </c>
      <c r="E147" s="7">
        <v>104.7864</v>
      </c>
      <c r="F147" s="117">
        <v>105.0834</v>
      </c>
      <c r="G147" s="7">
        <v>105.5967</v>
      </c>
      <c r="H147" s="113">
        <v>106.7075</v>
      </c>
      <c r="I147" s="113">
        <v>106.79510000000001</v>
      </c>
      <c r="J147" s="113">
        <v>106.9618</v>
      </c>
      <c r="K147" s="113">
        <v>107.2306</v>
      </c>
      <c r="L147" s="7">
        <v>107.3282</v>
      </c>
      <c r="M147" s="7">
        <v>107.81570000000001</v>
      </c>
      <c r="N147" s="7">
        <v>108.0252</v>
      </c>
      <c r="O147" s="7">
        <v>108.2788</v>
      </c>
      <c r="P147" s="10">
        <f t="shared" si="20"/>
        <v>0.76668385616724244</v>
      </c>
      <c r="Q147" s="7">
        <f t="shared" si="20"/>
        <v>0.23483631765175828</v>
      </c>
      <c r="R147" s="7">
        <f t="shared" si="20"/>
        <v>0.28343372804104067</v>
      </c>
      <c r="S147" s="7">
        <f t="shared" si="20"/>
        <v>0.48846915878245373</v>
      </c>
      <c r="T147" s="7">
        <f t="shared" si="20"/>
        <v>1.0519268121068155</v>
      </c>
      <c r="U147" s="7">
        <f t="shared" si="20"/>
        <v>8.2093573553882346E-2</v>
      </c>
      <c r="V147" s="7">
        <f t="shared" si="20"/>
        <v>0.15609330390625753</v>
      </c>
      <c r="W147" s="7">
        <f t="shared" si="20"/>
        <v>0.25130467138735402</v>
      </c>
      <c r="X147" s="7">
        <f t="shared" si="20"/>
        <v>9.1018795008141251E-2</v>
      </c>
      <c r="Y147" s="7">
        <f t="shared" si="20"/>
        <v>0.45421426987502944</v>
      </c>
      <c r="Z147" s="7">
        <f t="shared" si="20"/>
        <v>0.19431307314240073</v>
      </c>
      <c r="AA147" s="11">
        <f t="shared" si="20"/>
        <v>0.23476003747274324</v>
      </c>
      <c r="AB147" s="7">
        <f t="shared" si="21"/>
        <v>106.59585833333335</v>
      </c>
      <c r="AC147" s="114"/>
      <c r="AD147" s="114"/>
      <c r="AE147" s="114"/>
      <c r="AF147" s="114"/>
      <c r="AG147" s="114"/>
      <c r="AH147" s="114"/>
      <c r="AI147" s="114"/>
      <c r="AJ147" s="114"/>
      <c r="AK147" s="114"/>
      <c r="AL147" s="114"/>
      <c r="AM147" s="114"/>
    </row>
    <row r="148" spans="1:39" ht="15" customHeight="1" x14ac:dyDescent="0.2">
      <c r="A148" s="3" t="s">
        <v>31</v>
      </c>
      <c r="B148" s="1" t="s">
        <v>32</v>
      </c>
      <c r="C148" s="26">
        <v>102.7165</v>
      </c>
      <c r="D148" s="7">
        <v>103.3468</v>
      </c>
      <c r="E148" s="7">
        <v>103.63630000000001</v>
      </c>
      <c r="F148" s="117">
        <v>103.9722</v>
      </c>
      <c r="G148" s="7">
        <v>104.3104</v>
      </c>
      <c r="H148" s="113">
        <v>104.61669999999999</v>
      </c>
      <c r="I148" s="113">
        <v>104.61669999999999</v>
      </c>
      <c r="J148" s="113">
        <v>106.02849999999999</v>
      </c>
      <c r="K148" s="113">
        <v>106.3737</v>
      </c>
      <c r="L148" s="7">
        <v>106.5391</v>
      </c>
      <c r="M148" s="7">
        <v>106.5185</v>
      </c>
      <c r="N148" s="7">
        <v>106.5185</v>
      </c>
      <c r="O148" s="7">
        <v>106.6645</v>
      </c>
      <c r="P148" s="10">
        <f t="shared" si="20"/>
        <v>0.61363072145176811</v>
      </c>
      <c r="Q148" s="7">
        <f t="shared" si="20"/>
        <v>0.28012478373786504</v>
      </c>
      <c r="R148" s="7">
        <f t="shared" si="20"/>
        <v>0.32411423410522683</v>
      </c>
      <c r="S148" s="7">
        <f t="shared" si="20"/>
        <v>0.32527925733994323</v>
      </c>
      <c r="T148" s="7">
        <f t="shared" si="20"/>
        <v>0.29364281989139446</v>
      </c>
      <c r="U148" s="7">
        <f t="shared" si="20"/>
        <v>0</v>
      </c>
      <c r="V148" s="7">
        <f t="shared" si="20"/>
        <v>1.3494977379328537</v>
      </c>
      <c r="W148" s="7">
        <f t="shared" si="20"/>
        <v>0.32557284126438224</v>
      </c>
      <c r="X148" s="7">
        <f t="shared" si="20"/>
        <v>0.15548956179958517</v>
      </c>
      <c r="Y148" s="7">
        <f t="shared" si="20"/>
        <v>-1.9335624198065993E-2</v>
      </c>
      <c r="Z148" s="7">
        <f t="shared" si="20"/>
        <v>0</v>
      </c>
      <c r="AA148" s="11">
        <f t="shared" si="20"/>
        <v>0.13706539239662668</v>
      </c>
      <c r="AB148" s="7">
        <f t="shared" si="21"/>
        <v>105.261825</v>
      </c>
      <c r="AC148" s="114"/>
      <c r="AD148" s="114"/>
      <c r="AE148" s="114"/>
      <c r="AF148" s="114"/>
      <c r="AG148" s="114"/>
      <c r="AH148" s="114"/>
      <c r="AI148" s="114"/>
      <c r="AJ148" s="114"/>
      <c r="AK148" s="114"/>
      <c r="AL148" s="114"/>
      <c r="AM148" s="114"/>
    </row>
    <row r="149" spans="1:39" ht="15" customHeight="1" x14ac:dyDescent="0.2">
      <c r="A149" s="3" t="s">
        <v>33</v>
      </c>
      <c r="B149" s="1" t="s">
        <v>43</v>
      </c>
      <c r="C149" s="26">
        <v>101.53060000000001</v>
      </c>
      <c r="D149" s="7">
        <v>101.1026</v>
      </c>
      <c r="E149" s="7">
        <v>101.2152</v>
      </c>
      <c r="F149" s="117">
        <v>101.22629999999999</v>
      </c>
      <c r="G149" s="7">
        <v>101.3665</v>
      </c>
      <c r="H149" s="113">
        <v>101.3926</v>
      </c>
      <c r="I149" s="113">
        <v>101.7256</v>
      </c>
      <c r="J149" s="113">
        <v>101.9004</v>
      </c>
      <c r="K149" s="113">
        <v>101.9924</v>
      </c>
      <c r="L149" s="7">
        <v>102.20010000000001</v>
      </c>
      <c r="M149" s="7">
        <v>102.4409</v>
      </c>
      <c r="N149" s="7">
        <v>102.45229999999999</v>
      </c>
      <c r="O149" s="7">
        <v>102.4823</v>
      </c>
      <c r="P149" s="10">
        <f t="shared" si="20"/>
        <v>-0.42154778953341304</v>
      </c>
      <c r="Q149" s="7">
        <f t="shared" si="20"/>
        <v>0.11137201219355436</v>
      </c>
      <c r="R149" s="7">
        <f t="shared" si="20"/>
        <v>1.0966732269460516E-2</v>
      </c>
      <c r="S149" s="7">
        <f t="shared" si="20"/>
        <v>0.13850155542582038</v>
      </c>
      <c r="T149" s="7">
        <f t="shared" si="20"/>
        <v>2.5748151509620603E-2</v>
      </c>
      <c r="U149" s="7">
        <f t="shared" si="20"/>
        <v>0.32842633486072792</v>
      </c>
      <c r="V149" s="7">
        <f t="shared" si="20"/>
        <v>0.17183481837414055</v>
      </c>
      <c r="W149" s="7">
        <f t="shared" si="20"/>
        <v>9.0284238334686365E-2</v>
      </c>
      <c r="X149" s="7">
        <f t="shared" si="20"/>
        <v>0.20364262435240535</v>
      </c>
      <c r="Y149" s="7">
        <f t="shared" si="20"/>
        <v>0.23561620781192288</v>
      </c>
      <c r="Z149" s="7">
        <f t="shared" si="20"/>
        <v>1.1128367673453423E-2</v>
      </c>
      <c r="AA149" s="11">
        <f t="shared" si="20"/>
        <v>2.9281919488387417E-2</v>
      </c>
      <c r="AB149" s="7">
        <f t="shared" si="21"/>
        <v>101.79143333333332</v>
      </c>
      <c r="AC149" s="114"/>
      <c r="AD149" s="114"/>
      <c r="AE149" s="114"/>
      <c r="AF149" s="114"/>
      <c r="AG149" s="114"/>
      <c r="AH149" s="114"/>
      <c r="AI149" s="114"/>
      <c r="AJ149" s="114"/>
      <c r="AK149" s="114"/>
      <c r="AL149" s="114"/>
      <c r="AM149" s="114"/>
    </row>
    <row r="150" spans="1:39" ht="15" customHeight="1" x14ac:dyDescent="0.2">
      <c r="A150" s="3" t="s">
        <v>34</v>
      </c>
      <c r="B150" s="1" t="s">
        <v>308</v>
      </c>
      <c r="C150" s="26">
        <v>102.6674</v>
      </c>
      <c r="D150" s="7">
        <v>102.75190000000001</v>
      </c>
      <c r="E150" s="7">
        <v>102.75190000000001</v>
      </c>
      <c r="F150" s="117">
        <v>102.81910000000001</v>
      </c>
      <c r="G150" s="7">
        <v>102.82080000000001</v>
      </c>
      <c r="H150" s="113">
        <v>102.746</v>
      </c>
      <c r="I150" s="113">
        <v>102.746</v>
      </c>
      <c r="J150" s="113">
        <v>102.71550000000001</v>
      </c>
      <c r="K150" s="113">
        <v>102.71550000000001</v>
      </c>
      <c r="L150" s="7">
        <v>102.71550000000001</v>
      </c>
      <c r="M150" s="7">
        <v>106.8702</v>
      </c>
      <c r="N150" s="7">
        <v>106.8702</v>
      </c>
      <c r="O150" s="7">
        <v>107.0236</v>
      </c>
      <c r="P150" s="10">
        <f t="shared" si="20"/>
        <v>8.2304606915150832E-2</v>
      </c>
      <c r="Q150" s="7">
        <f t="shared" si="20"/>
        <v>0</v>
      </c>
      <c r="R150" s="7">
        <f t="shared" si="20"/>
        <v>6.5400250506316385E-2</v>
      </c>
      <c r="S150" s="7">
        <f t="shared" si="20"/>
        <v>1.6533893021817838E-3</v>
      </c>
      <c r="T150" s="7">
        <f t="shared" si="20"/>
        <v>-7.274792648959201E-2</v>
      </c>
      <c r="U150" s="7">
        <f t="shared" si="20"/>
        <v>0</v>
      </c>
      <c r="V150" s="7">
        <f t="shared" si="20"/>
        <v>-2.9684853911577401E-2</v>
      </c>
      <c r="W150" s="7">
        <f t="shared" si="20"/>
        <v>0</v>
      </c>
      <c r="X150" s="7">
        <f t="shared" si="20"/>
        <v>0</v>
      </c>
      <c r="Y150" s="7">
        <f t="shared" si="20"/>
        <v>4.0448617784073395</v>
      </c>
      <c r="Z150" s="7">
        <f t="shared" si="20"/>
        <v>0</v>
      </c>
      <c r="AA150" s="11">
        <f t="shared" si="20"/>
        <v>0.14353861038905594</v>
      </c>
      <c r="AB150" s="7">
        <f t="shared" si="21"/>
        <v>103.79551666666669</v>
      </c>
      <c r="AC150" s="114"/>
      <c r="AD150" s="114"/>
      <c r="AE150" s="114"/>
      <c r="AF150" s="114"/>
      <c r="AG150" s="114"/>
      <c r="AH150" s="114"/>
      <c r="AI150" s="114"/>
      <c r="AJ150" s="114"/>
      <c r="AK150" s="114"/>
      <c r="AL150" s="114"/>
      <c r="AM150" s="114"/>
    </row>
    <row r="151" spans="1:39" ht="15" customHeight="1" x14ac:dyDescent="0.2">
      <c r="A151" s="3"/>
      <c r="B151" s="1" t="s">
        <v>309</v>
      </c>
      <c r="C151" s="26">
        <v>100.5869</v>
      </c>
      <c r="D151" s="7">
        <v>101.1366</v>
      </c>
      <c r="E151" s="7">
        <v>102.2129</v>
      </c>
      <c r="F151" s="117">
        <v>102.3095</v>
      </c>
      <c r="G151" s="7">
        <v>102.3095</v>
      </c>
      <c r="H151" s="113">
        <v>102.3095</v>
      </c>
      <c r="I151" s="113">
        <v>101.80419999999999</v>
      </c>
      <c r="J151" s="113">
        <v>102.8122</v>
      </c>
      <c r="K151" s="113">
        <v>102.8122</v>
      </c>
      <c r="L151" s="7">
        <v>103.52849999999999</v>
      </c>
      <c r="M151" s="7">
        <v>103.8349</v>
      </c>
      <c r="N151" s="7">
        <v>103.8349</v>
      </c>
      <c r="O151" s="7">
        <v>103.8349</v>
      </c>
      <c r="P151" s="10">
        <f t="shared" si="20"/>
        <v>0.54649263472678988</v>
      </c>
      <c r="Q151" s="7">
        <f t="shared" si="20"/>
        <v>1.0642042544439929</v>
      </c>
      <c r="R151" s="7">
        <f t="shared" si="20"/>
        <v>9.4508618775120498E-2</v>
      </c>
      <c r="S151" s="7">
        <f t="shared" si="20"/>
        <v>0</v>
      </c>
      <c r="T151" s="7">
        <f t="shared" si="20"/>
        <v>0</v>
      </c>
      <c r="U151" s="7">
        <f t="shared" si="20"/>
        <v>-0.49389352894892991</v>
      </c>
      <c r="V151" s="7">
        <f t="shared" si="20"/>
        <v>0.99013596688546235</v>
      </c>
      <c r="W151" s="7">
        <f t="shared" si="20"/>
        <v>0</v>
      </c>
      <c r="X151" s="7">
        <f t="shared" si="20"/>
        <v>0.69670720011826381</v>
      </c>
      <c r="Y151" s="7">
        <f t="shared" si="20"/>
        <v>0.29595715189538213</v>
      </c>
      <c r="Z151" s="7">
        <f t="shared" si="20"/>
        <v>0</v>
      </c>
      <c r="AA151" s="11">
        <f t="shared" si="20"/>
        <v>0</v>
      </c>
      <c r="AB151" s="7">
        <f t="shared" si="21"/>
        <v>102.72831666666667</v>
      </c>
      <c r="AC151" s="114"/>
      <c r="AD151" s="114"/>
      <c r="AE151" s="114"/>
      <c r="AF151" s="114"/>
      <c r="AG151" s="114"/>
      <c r="AH151" s="114"/>
      <c r="AI151" s="114"/>
      <c r="AJ151" s="114"/>
      <c r="AK151" s="114"/>
      <c r="AL151" s="114"/>
      <c r="AM151" s="114"/>
    </row>
    <row r="152" spans="1:39" ht="15" customHeight="1" x14ac:dyDescent="0.2">
      <c r="A152" s="3"/>
      <c r="B152" s="1" t="s">
        <v>310</v>
      </c>
      <c r="C152" s="26">
        <v>100</v>
      </c>
      <c r="D152" s="7">
        <v>100</v>
      </c>
      <c r="E152" s="7">
        <v>100</v>
      </c>
      <c r="F152" s="117">
        <v>100</v>
      </c>
      <c r="G152" s="7">
        <v>100</v>
      </c>
      <c r="H152" s="113">
        <v>100</v>
      </c>
      <c r="I152" s="113">
        <v>100</v>
      </c>
      <c r="J152" s="113">
        <v>100</v>
      </c>
      <c r="K152" s="113">
        <v>100</v>
      </c>
      <c r="L152" s="7">
        <v>100</v>
      </c>
      <c r="M152" s="7">
        <v>100</v>
      </c>
      <c r="N152" s="7">
        <v>100</v>
      </c>
      <c r="O152" s="7">
        <v>100</v>
      </c>
      <c r="P152" s="10">
        <f t="shared" si="20"/>
        <v>0</v>
      </c>
      <c r="Q152" s="7">
        <f t="shared" si="20"/>
        <v>0</v>
      </c>
      <c r="R152" s="7">
        <f t="shared" si="20"/>
        <v>0</v>
      </c>
      <c r="S152" s="7">
        <f t="shared" si="20"/>
        <v>0</v>
      </c>
      <c r="T152" s="7">
        <f t="shared" si="20"/>
        <v>0</v>
      </c>
      <c r="U152" s="7">
        <f t="shared" si="20"/>
        <v>0</v>
      </c>
      <c r="V152" s="7">
        <f t="shared" si="20"/>
        <v>0</v>
      </c>
      <c r="W152" s="7">
        <f t="shared" si="20"/>
        <v>0</v>
      </c>
      <c r="X152" s="7">
        <f t="shared" si="20"/>
        <v>0</v>
      </c>
      <c r="Y152" s="7">
        <f t="shared" si="20"/>
        <v>0</v>
      </c>
      <c r="Z152" s="7">
        <f t="shared" si="20"/>
        <v>0</v>
      </c>
      <c r="AA152" s="11">
        <f t="shared" si="20"/>
        <v>0</v>
      </c>
      <c r="AB152" s="7">
        <f t="shared" si="21"/>
        <v>100</v>
      </c>
      <c r="AC152" s="114"/>
      <c r="AD152" s="114"/>
      <c r="AE152" s="114"/>
      <c r="AF152" s="114"/>
      <c r="AG152" s="114"/>
      <c r="AH152" s="114"/>
      <c r="AI152" s="114"/>
      <c r="AJ152" s="114"/>
      <c r="AK152" s="114"/>
      <c r="AL152" s="114"/>
      <c r="AM152" s="114"/>
    </row>
    <row r="153" spans="1:39" ht="15" customHeight="1" x14ac:dyDescent="0.2">
      <c r="A153" s="3"/>
      <c r="B153" s="1" t="s">
        <v>311</v>
      </c>
      <c r="C153" s="26">
        <v>100.1229</v>
      </c>
      <c r="D153" s="7">
        <v>100.48609999999999</v>
      </c>
      <c r="E153" s="7">
        <v>100.78270000000001</v>
      </c>
      <c r="F153" s="117">
        <v>100.9311</v>
      </c>
      <c r="G153" s="7">
        <v>100.9311</v>
      </c>
      <c r="H153" s="113">
        <v>100.9311</v>
      </c>
      <c r="I153" s="113">
        <v>100.9593</v>
      </c>
      <c r="J153" s="113">
        <v>100.9593</v>
      </c>
      <c r="K153" s="113">
        <v>101.09910000000001</v>
      </c>
      <c r="L153" s="7">
        <v>101.09910000000001</v>
      </c>
      <c r="M153" s="7">
        <v>101.1407</v>
      </c>
      <c r="N153" s="7">
        <v>101.1407</v>
      </c>
      <c r="O153" s="7">
        <v>101.1407</v>
      </c>
      <c r="P153" s="10">
        <f t="shared" si="20"/>
        <v>0.36275417511877101</v>
      </c>
      <c r="Q153" s="7">
        <f t="shared" si="20"/>
        <v>0.29516520195331714</v>
      </c>
      <c r="R153" s="7">
        <f t="shared" si="20"/>
        <v>0.14724749386550984</v>
      </c>
      <c r="S153" s="7">
        <f t="shared" si="20"/>
        <v>0</v>
      </c>
      <c r="T153" s="7">
        <f t="shared" si="20"/>
        <v>0</v>
      </c>
      <c r="U153" s="7">
        <f t="shared" si="20"/>
        <v>2.793985203767543E-2</v>
      </c>
      <c r="V153" s="7">
        <f t="shared" si="20"/>
        <v>0</v>
      </c>
      <c r="W153" s="7">
        <f t="shared" si="20"/>
        <v>0.13847164154268912</v>
      </c>
      <c r="X153" s="7">
        <f t="shared" si="20"/>
        <v>0</v>
      </c>
      <c r="Y153" s="7">
        <f t="shared" si="20"/>
        <v>4.114774513322899E-2</v>
      </c>
      <c r="Z153" s="7">
        <f t="shared" si="20"/>
        <v>0</v>
      </c>
      <c r="AA153" s="11">
        <f t="shared" si="20"/>
        <v>0</v>
      </c>
      <c r="AB153" s="7">
        <f t="shared" si="21"/>
        <v>100.96675</v>
      </c>
      <c r="AC153" s="114"/>
      <c r="AD153" s="114"/>
      <c r="AE153" s="114"/>
      <c r="AF153" s="114"/>
      <c r="AG153" s="114"/>
      <c r="AH153" s="114"/>
      <c r="AI153" s="114"/>
      <c r="AJ153" s="114"/>
      <c r="AK153" s="114"/>
      <c r="AL153" s="114"/>
      <c r="AM153" s="114"/>
    </row>
    <row r="154" spans="1:39" ht="15" customHeight="1" x14ac:dyDescent="0.2">
      <c r="A154" s="3"/>
      <c r="B154" s="1" t="s">
        <v>312</v>
      </c>
      <c r="C154" s="26">
        <v>101.4508</v>
      </c>
      <c r="D154" s="7">
        <v>101.6446</v>
      </c>
      <c r="E154" s="7">
        <v>101.8895</v>
      </c>
      <c r="F154" s="117">
        <v>102.1046</v>
      </c>
      <c r="G154" s="7">
        <v>102.125</v>
      </c>
      <c r="H154" s="113">
        <v>102.735</v>
      </c>
      <c r="I154" s="113">
        <v>102.8981</v>
      </c>
      <c r="J154" s="113">
        <v>103.1183</v>
      </c>
      <c r="K154" s="113">
        <v>103.16930000000001</v>
      </c>
      <c r="L154" s="7">
        <v>103.9405</v>
      </c>
      <c r="M154" s="7">
        <v>104.10339999999999</v>
      </c>
      <c r="N154" s="7">
        <v>104.3094</v>
      </c>
      <c r="O154" s="7">
        <v>104.4246</v>
      </c>
      <c r="P154" s="10">
        <f t="shared" si="20"/>
        <v>0.19102855768510055</v>
      </c>
      <c r="Q154" s="7">
        <f t="shared" si="20"/>
        <v>0.24093754119746766</v>
      </c>
      <c r="R154" s="7">
        <f t="shared" si="20"/>
        <v>0.21111105658581769</v>
      </c>
      <c r="S154" s="7">
        <f t="shared" si="20"/>
        <v>1.9979511207129833E-2</v>
      </c>
      <c r="T154" s="7">
        <f t="shared" si="20"/>
        <v>0.59730722154222715</v>
      </c>
      <c r="U154" s="7">
        <f t="shared" si="20"/>
        <v>0.15875796953326521</v>
      </c>
      <c r="V154" s="7">
        <f t="shared" si="20"/>
        <v>0.2139981204706457</v>
      </c>
      <c r="W154" s="7">
        <f t="shared" si="20"/>
        <v>4.9457758710143525E-2</v>
      </c>
      <c r="X154" s="7">
        <f t="shared" si="20"/>
        <v>0.74750919120319048</v>
      </c>
      <c r="Y154" s="7">
        <f t="shared" si="20"/>
        <v>0.15672427975620032</v>
      </c>
      <c r="Z154" s="7">
        <f t="shared" si="20"/>
        <v>0.19788018450886627</v>
      </c>
      <c r="AA154" s="11">
        <f t="shared" si="20"/>
        <v>0.11044066977664671</v>
      </c>
      <c r="AB154" s="7">
        <f t="shared" si="21"/>
        <v>103.03852500000001</v>
      </c>
      <c r="AC154" s="114"/>
      <c r="AD154" s="114"/>
      <c r="AE154" s="114"/>
      <c r="AF154" s="114"/>
      <c r="AG154" s="114"/>
      <c r="AH154" s="114"/>
      <c r="AI154" s="114"/>
      <c r="AJ154" s="114"/>
      <c r="AK154" s="114"/>
      <c r="AL154" s="114"/>
      <c r="AM154" s="114"/>
    </row>
    <row r="155" spans="1:39" s="48" customFormat="1" x14ac:dyDescent="0.2">
      <c r="A155" s="56" t="s">
        <v>36</v>
      </c>
      <c r="B155" s="48" t="s">
        <v>37</v>
      </c>
      <c r="C155" s="26">
        <v>101.3603</v>
      </c>
      <c r="D155" s="119">
        <v>100.8137</v>
      </c>
      <c r="E155" s="119">
        <v>101.7358</v>
      </c>
      <c r="F155" s="120">
        <v>102.2037</v>
      </c>
      <c r="G155" s="119">
        <v>102.30029999999999</v>
      </c>
      <c r="H155" s="112">
        <v>102.30410000000001</v>
      </c>
      <c r="I155" s="112">
        <v>102.3792</v>
      </c>
      <c r="J155" s="112">
        <v>102.3818</v>
      </c>
      <c r="K155" s="112">
        <v>102.3687</v>
      </c>
      <c r="L155" s="119">
        <v>102.6193</v>
      </c>
      <c r="M155" s="119">
        <v>102.6379</v>
      </c>
      <c r="N155" s="119">
        <v>102.58459999999999</v>
      </c>
      <c r="O155" s="119">
        <v>102.7933</v>
      </c>
      <c r="P155" s="21">
        <f t="shared" si="20"/>
        <v>-0.53926438654976161</v>
      </c>
      <c r="Q155" s="20">
        <f t="shared" si="20"/>
        <v>0.91465743247197595</v>
      </c>
      <c r="R155" s="20">
        <f t="shared" si="20"/>
        <v>0.45991676479665983</v>
      </c>
      <c r="S155" s="20">
        <f t="shared" si="20"/>
        <v>9.4517126092299147E-2</v>
      </c>
      <c r="T155" s="20">
        <f t="shared" si="20"/>
        <v>3.7145541117792032E-3</v>
      </c>
      <c r="U155" s="20">
        <f t="shared" si="20"/>
        <v>7.3408592617492316E-2</v>
      </c>
      <c r="V155" s="20">
        <f t="shared" si="20"/>
        <v>2.5395783518537417E-3</v>
      </c>
      <c r="W155" s="20">
        <f t="shared" si="20"/>
        <v>-1.2795242904495074E-2</v>
      </c>
      <c r="X155" s="20">
        <f t="shared" si="20"/>
        <v>0.24480138948720798</v>
      </c>
      <c r="Y155" s="20">
        <f t="shared" si="20"/>
        <v>1.8125245446038309E-2</v>
      </c>
      <c r="Z155" s="20">
        <f t="shared" si="20"/>
        <v>-5.1930134969643015E-2</v>
      </c>
      <c r="AA155" s="19">
        <f t="shared" si="20"/>
        <v>0.20344184214785402</v>
      </c>
      <c r="AB155" s="20">
        <f t="shared" si="21"/>
        <v>102.2602</v>
      </c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</row>
    <row r="156" spans="1:39" x14ac:dyDescent="0.2">
      <c r="A156" s="3" t="s">
        <v>38</v>
      </c>
      <c r="B156" s="1" t="s">
        <v>319</v>
      </c>
      <c r="C156" s="26">
        <v>100.9597</v>
      </c>
      <c r="D156" s="7">
        <v>101.1447</v>
      </c>
      <c r="E156" s="7">
        <v>101.3579</v>
      </c>
      <c r="F156" s="117">
        <v>101.8625</v>
      </c>
      <c r="G156" s="7">
        <v>102.295</v>
      </c>
      <c r="H156" s="113">
        <v>102.295</v>
      </c>
      <c r="I156" s="113">
        <v>102.41849999999999</v>
      </c>
      <c r="J156" s="113">
        <v>102.41849999999999</v>
      </c>
      <c r="K156" s="113">
        <v>102.41849999999999</v>
      </c>
      <c r="L156" s="7">
        <v>103.0485</v>
      </c>
      <c r="M156" s="7">
        <v>102.9791</v>
      </c>
      <c r="N156" s="7">
        <v>102.88079999999999</v>
      </c>
      <c r="O156" s="7">
        <v>103.1682</v>
      </c>
      <c r="P156" s="10">
        <f t="shared" si="20"/>
        <v>0.18324143197731599</v>
      </c>
      <c r="Q156" s="7">
        <f t="shared" si="20"/>
        <v>0.21078711983920115</v>
      </c>
      <c r="R156" s="7">
        <f t="shared" si="20"/>
        <v>0.49783983290892603</v>
      </c>
      <c r="S156" s="7">
        <f t="shared" si="20"/>
        <v>0.4245919744754002</v>
      </c>
      <c r="T156" s="7">
        <f t="shared" si="20"/>
        <v>0</v>
      </c>
      <c r="U156" s="7">
        <f t="shared" si="20"/>
        <v>0.12072926340485149</v>
      </c>
      <c r="V156" s="7">
        <f t="shared" si="20"/>
        <v>0</v>
      </c>
      <c r="W156" s="7">
        <f t="shared" si="20"/>
        <v>0</v>
      </c>
      <c r="X156" s="7">
        <f t="shared" si="20"/>
        <v>0.61512324433574961</v>
      </c>
      <c r="Y156" s="7">
        <f t="shared" si="20"/>
        <v>-6.7346928873299156E-2</v>
      </c>
      <c r="Z156" s="7">
        <f t="shared" si="20"/>
        <v>-9.5456262484338028E-2</v>
      </c>
      <c r="AA156" s="11">
        <f t="shared" si="20"/>
        <v>0.27935241561108121</v>
      </c>
      <c r="AB156" s="7">
        <f t="shared" si="21"/>
        <v>102.35726666666666</v>
      </c>
      <c r="AC156" s="114"/>
      <c r="AD156" s="114"/>
      <c r="AE156" s="114"/>
      <c r="AF156" s="114"/>
      <c r="AG156" s="114"/>
      <c r="AH156" s="114"/>
      <c r="AI156" s="114"/>
      <c r="AJ156" s="114"/>
      <c r="AK156" s="114"/>
      <c r="AL156" s="114"/>
      <c r="AM156" s="114"/>
    </row>
    <row r="157" spans="1:39" x14ac:dyDescent="0.2">
      <c r="A157" s="3" t="s">
        <v>40</v>
      </c>
      <c r="B157" s="1" t="s">
        <v>315</v>
      </c>
      <c r="C157" s="26">
        <v>101.7009</v>
      </c>
      <c r="D157" s="7">
        <v>100.3202</v>
      </c>
      <c r="E157" s="7">
        <v>101.70569999999999</v>
      </c>
      <c r="F157" s="117">
        <v>102.1409</v>
      </c>
      <c r="G157" s="7">
        <v>102.1409</v>
      </c>
      <c r="H157" s="113">
        <v>102.14919999999999</v>
      </c>
      <c r="I157" s="113">
        <v>102.2133</v>
      </c>
      <c r="J157" s="113">
        <v>102.22069999999999</v>
      </c>
      <c r="K157" s="113">
        <v>102.22069999999999</v>
      </c>
      <c r="L157" s="7">
        <v>102.252</v>
      </c>
      <c r="M157" s="7">
        <v>102.3325</v>
      </c>
      <c r="N157" s="7">
        <v>102.26949999999999</v>
      </c>
      <c r="O157" s="7">
        <v>102.26949999999999</v>
      </c>
      <c r="P157" s="10">
        <f t="shared" si="20"/>
        <v>-1.3576084380767568</v>
      </c>
      <c r="Q157" s="7">
        <f t="shared" si="20"/>
        <v>1.3810777889198718</v>
      </c>
      <c r="R157" s="7">
        <f t="shared" si="20"/>
        <v>0.42790128773511116</v>
      </c>
      <c r="S157" s="7">
        <f t="shared" si="20"/>
        <v>0</v>
      </c>
      <c r="T157" s="7">
        <f t="shared" si="20"/>
        <v>8.1260298274161615E-3</v>
      </c>
      <c r="U157" s="7">
        <f t="shared" si="20"/>
        <v>6.2751348028188658E-2</v>
      </c>
      <c r="V157" s="7">
        <f t="shared" si="20"/>
        <v>7.2397623401160693E-3</v>
      </c>
      <c r="W157" s="7">
        <f t="shared" si="20"/>
        <v>0</v>
      </c>
      <c r="X157" s="7">
        <f t="shared" si="20"/>
        <v>3.0620021189447601E-2</v>
      </c>
      <c r="Y157" s="7">
        <f t="shared" si="20"/>
        <v>7.8727066463248341E-2</v>
      </c>
      <c r="Z157" s="7">
        <f t="shared" si="20"/>
        <v>-6.1564019250973434E-2</v>
      </c>
      <c r="AA157" s="11">
        <f t="shared" si="20"/>
        <v>0</v>
      </c>
      <c r="AB157" s="7">
        <f t="shared" si="21"/>
        <v>102.01959166666666</v>
      </c>
      <c r="AC157" s="114"/>
      <c r="AD157" s="114"/>
      <c r="AE157" s="114"/>
      <c r="AF157" s="114"/>
      <c r="AG157" s="114"/>
      <c r="AH157" s="114"/>
      <c r="AI157" s="114"/>
      <c r="AJ157" s="114"/>
      <c r="AK157" s="114"/>
      <c r="AL157" s="114"/>
      <c r="AM157" s="114"/>
    </row>
    <row r="158" spans="1:39" x14ac:dyDescent="0.2">
      <c r="A158" s="3" t="s">
        <v>41</v>
      </c>
      <c r="B158" s="1" t="s">
        <v>316</v>
      </c>
      <c r="C158" s="26">
        <v>101.50320000000001</v>
      </c>
      <c r="D158" s="7">
        <v>101.53700000000001</v>
      </c>
      <c r="E158" s="7">
        <v>102.93729999999999</v>
      </c>
      <c r="F158" s="117">
        <v>103.4671</v>
      </c>
      <c r="G158" s="7">
        <v>103.04600000000001</v>
      </c>
      <c r="H158" s="113">
        <v>103.04600000000001</v>
      </c>
      <c r="I158" s="113">
        <v>103.04600000000001</v>
      </c>
      <c r="J158" s="113">
        <v>103.041</v>
      </c>
      <c r="K158" s="113">
        <v>102.9573</v>
      </c>
      <c r="L158" s="7">
        <v>102.9573</v>
      </c>
      <c r="M158" s="7">
        <v>103.0116</v>
      </c>
      <c r="N158" s="7">
        <v>103.0881</v>
      </c>
      <c r="O158" s="7">
        <v>103.73390000000001</v>
      </c>
      <c r="P158" s="10">
        <f t="shared" si="20"/>
        <v>3.3299442776187731E-2</v>
      </c>
      <c r="Q158" s="7">
        <f t="shared" si="20"/>
        <v>1.37910318406097</v>
      </c>
      <c r="R158" s="7">
        <f t="shared" si="20"/>
        <v>0.51468223860545081</v>
      </c>
      <c r="S158" s="7">
        <f t="shared" si="20"/>
        <v>-0.40698927485161523</v>
      </c>
      <c r="T158" s="7">
        <f t="shared" si="20"/>
        <v>0</v>
      </c>
      <c r="U158" s="7">
        <f t="shared" si="20"/>
        <v>0</v>
      </c>
      <c r="V158" s="7">
        <f t="shared" si="20"/>
        <v>-4.8522019292448646E-3</v>
      </c>
      <c r="W158" s="7">
        <f t="shared" si="20"/>
        <v>-8.1229801729402112E-2</v>
      </c>
      <c r="X158" s="7">
        <f t="shared" si="20"/>
        <v>0</v>
      </c>
      <c r="Y158" s="7">
        <f t="shared" si="20"/>
        <v>5.2740310789033705E-2</v>
      </c>
      <c r="Z158" s="7">
        <f t="shared" si="20"/>
        <v>7.4263481006018539E-2</v>
      </c>
      <c r="AA158" s="11">
        <f t="shared" si="20"/>
        <v>0.62645445982611803</v>
      </c>
      <c r="AB158" s="7">
        <f t="shared" si="21"/>
        <v>102.98905000000001</v>
      </c>
      <c r="AC158" s="114"/>
      <c r="AD158" s="114"/>
      <c r="AE158" s="114"/>
      <c r="AF158" s="114"/>
      <c r="AG158" s="114"/>
      <c r="AH158" s="114"/>
      <c r="AI158" s="114"/>
      <c r="AJ158" s="114"/>
      <c r="AK158" s="114"/>
      <c r="AL158" s="114"/>
      <c r="AM158" s="114"/>
    </row>
    <row r="159" spans="1:39" x14ac:dyDescent="0.2">
      <c r="A159" s="3" t="s">
        <v>42</v>
      </c>
      <c r="B159" s="1" t="s">
        <v>71</v>
      </c>
      <c r="C159" s="26">
        <v>100</v>
      </c>
      <c r="D159" s="7">
        <v>100</v>
      </c>
      <c r="E159" s="7">
        <v>100</v>
      </c>
      <c r="F159" s="117">
        <v>100</v>
      </c>
      <c r="G159" s="7">
        <v>100</v>
      </c>
      <c r="H159" s="113">
        <v>100</v>
      </c>
      <c r="I159" s="113">
        <v>100</v>
      </c>
      <c r="J159" s="113">
        <v>100</v>
      </c>
      <c r="K159" s="113">
        <v>100</v>
      </c>
      <c r="L159" s="7">
        <v>100</v>
      </c>
      <c r="M159" s="7">
        <v>100</v>
      </c>
      <c r="N159" s="7">
        <v>100</v>
      </c>
      <c r="O159" s="7">
        <v>100</v>
      </c>
      <c r="P159" s="10">
        <f t="shared" si="20"/>
        <v>0</v>
      </c>
      <c r="Q159" s="7">
        <f t="shared" si="20"/>
        <v>0</v>
      </c>
      <c r="R159" s="7">
        <f t="shared" si="20"/>
        <v>0</v>
      </c>
      <c r="S159" s="7">
        <f t="shared" si="20"/>
        <v>0</v>
      </c>
      <c r="T159" s="7">
        <f t="shared" si="20"/>
        <v>0</v>
      </c>
      <c r="U159" s="7">
        <f t="shared" si="20"/>
        <v>0</v>
      </c>
      <c r="V159" s="7">
        <f t="shared" si="20"/>
        <v>0</v>
      </c>
      <c r="W159" s="7">
        <f t="shared" si="20"/>
        <v>0</v>
      </c>
      <c r="X159" s="7">
        <f t="shared" si="20"/>
        <v>0</v>
      </c>
      <c r="Y159" s="7">
        <f t="shared" si="20"/>
        <v>0</v>
      </c>
      <c r="Z159" s="7">
        <f t="shared" si="20"/>
        <v>0</v>
      </c>
      <c r="AA159" s="11">
        <f t="shared" si="20"/>
        <v>0</v>
      </c>
      <c r="AB159" s="7">
        <f t="shared" si="21"/>
        <v>100</v>
      </c>
      <c r="AC159" s="114"/>
      <c r="AD159" s="114"/>
      <c r="AE159" s="114"/>
      <c r="AF159" s="114"/>
      <c r="AG159" s="114"/>
      <c r="AH159" s="114"/>
      <c r="AI159" s="114"/>
      <c r="AJ159" s="114"/>
      <c r="AK159" s="114"/>
      <c r="AL159" s="114"/>
      <c r="AM159" s="114"/>
    </row>
    <row r="160" spans="1:39" s="48" customFormat="1" x14ac:dyDescent="0.2">
      <c r="A160" s="121" t="s">
        <v>44</v>
      </c>
      <c r="B160" s="48" t="s">
        <v>48</v>
      </c>
      <c r="C160" s="26">
        <v>101.7657</v>
      </c>
      <c r="D160" s="119">
        <v>102.43470000000001</v>
      </c>
      <c r="E160" s="119">
        <v>103.2349</v>
      </c>
      <c r="F160" s="120">
        <v>101.8964</v>
      </c>
      <c r="G160" s="119">
        <v>102.6649</v>
      </c>
      <c r="H160" s="112">
        <v>103.0287</v>
      </c>
      <c r="I160" s="112">
        <v>104.3944</v>
      </c>
      <c r="J160" s="112">
        <v>103.5749</v>
      </c>
      <c r="K160" s="112">
        <v>103.9808</v>
      </c>
      <c r="L160" s="119">
        <v>105.215</v>
      </c>
      <c r="M160" s="119">
        <v>105.5805</v>
      </c>
      <c r="N160" s="119">
        <v>107.11060000000001</v>
      </c>
      <c r="O160" s="119">
        <v>107.3467</v>
      </c>
      <c r="P160" s="21">
        <f t="shared" si="20"/>
        <v>0.65739242200467463</v>
      </c>
      <c r="Q160" s="20">
        <f t="shared" si="20"/>
        <v>0.781180596028484</v>
      </c>
      <c r="R160" s="20">
        <f t="shared" si="20"/>
        <v>-1.2965576563739554</v>
      </c>
      <c r="S160" s="20">
        <f t="shared" ref="S160:AA161" si="22">(G160-F160)/F160*100</f>
        <v>0.75419740049697837</v>
      </c>
      <c r="T160" s="20">
        <f t="shared" si="22"/>
        <v>0.3543567470479177</v>
      </c>
      <c r="U160" s="20">
        <f t="shared" si="22"/>
        <v>1.3255529769860279</v>
      </c>
      <c r="V160" s="20">
        <f t="shared" si="22"/>
        <v>-0.78500379330692549</v>
      </c>
      <c r="W160" s="20">
        <f t="shared" si="22"/>
        <v>0.39189031319364304</v>
      </c>
      <c r="X160" s="20">
        <f t="shared" si="22"/>
        <v>1.1869498984427906</v>
      </c>
      <c r="Y160" s="20">
        <f t="shared" si="22"/>
        <v>0.34738392814712471</v>
      </c>
      <c r="Z160" s="20">
        <f t="shared" si="22"/>
        <v>1.4492259460790624</v>
      </c>
      <c r="AA160" s="19">
        <f t="shared" si="22"/>
        <v>0.22042636303035679</v>
      </c>
      <c r="AB160" s="20">
        <f>(AB139/AB142)*100</f>
        <v>104.21856647791073</v>
      </c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</row>
    <row r="161" spans="1:39" s="48" customFormat="1" x14ac:dyDescent="0.2">
      <c r="A161" s="121" t="s">
        <v>46</v>
      </c>
      <c r="B161" s="48" t="s">
        <v>81</v>
      </c>
      <c r="C161" s="26">
        <v>101.5076</v>
      </c>
      <c r="D161" s="119">
        <v>103.00409999999999</v>
      </c>
      <c r="E161" s="119">
        <v>102.7955</v>
      </c>
      <c r="F161" s="120">
        <v>101.36320000000001</v>
      </c>
      <c r="G161" s="119">
        <v>102.6049</v>
      </c>
      <c r="H161" s="112">
        <v>103.6645</v>
      </c>
      <c r="I161" s="112">
        <v>105.5081</v>
      </c>
      <c r="J161" s="112">
        <v>105.4658</v>
      </c>
      <c r="K161" s="112">
        <v>106.2483</v>
      </c>
      <c r="L161" s="119">
        <v>106.675</v>
      </c>
      <c r="M161" s="119">
        <v>106.88120000000001</v>
      </c>
      <c r="N161" s="119">
        <v>108.6992</v>
      </c>
      <c r="O161" s="119">
        <v>108.6413</v>
      </c>
      <c r="P161" s="21">
        <f>(D161-C161)/C161*100</f>
        <v>1.4742738474754575</v>
      </c>
      <c r="Q161" s="20">
        <f>(E161-D161)/D161*100</f>
        <v>-0.20251621051976562</v>
      </c>
      <c r="R161" s="20">
        <f>(F161-E161)/E161*100</f>
        <v>-1.3933489306438491</v>
      </c>
      <c r="S161" s="20">
        <f t="shared" si="22"/>
        <v>1.2250007892410602</v>
      </c>
      <c r="T161" s="20">
        <f t="shared" si="22"/>
        <v>1.0326992180685359</v>
      </c>
      <c r="U161" s="20">
        <f t="shared" si="22"/>
        <v>1.7784294527055982</v>
      </c>
      <c r="V161" s="20">
        <f t="shared" si="22"/>
        <v>-4.0091708598673788E-2</v>
      </c>
      <c r="W161" s="20">
        <f t="shared" si="22"/>
        <v>0.74194667844931605</v>
      </c>
      <c r="X161" s="20">
        <f t="shared" si="22"/>
        <v>0.40160642570280819</v>
      </c>
      <c r="Y161" s="20">
        <f t="shared" si="22"/>
        <v>0.1932973986407403</v>
      </c>
      <c r="Z161" s="20">
        <f t="shared" si="22"/>
        <v>1.7009539563552782</v>
      </c>
      <c r="AA161" s="19">
        <f t="shared" si="22"/>
        <v>-5.326626138923158E-2</v>
      </c>
      <c r="AB161" s="20">
        <f>(AB139/AB155)*100</f>
        <v>105.13644767628722</v>
      </c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</row>
    <row r="162" spans="1:39" s="48" customFormat="1" ht="20.25" customHeight="1" x14ac:dyDescent="0.2">
      <c r="B162" s="22" t="s">
        <v>85</v>
      </c>
      <c r="C162" s="39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133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134"/>
      <c r="AB162" s="132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</row>
    <row r="163" spans="1:39" s="48" customFormat="1" x14ac:dyDescent="0.2">
      <c r="A163" s="56" t="s">
        <v>14</v>
      </c>
      <c r="B163" s="48" t="s">
        <v>15</v>
      </c>
      <c r="C163" s="26">
        <v>101.46850000000001</v>
      </c>
      <c r="D163" s="119">
        <v>102.4453</v>
      </c>
      <c r="E163" s="119">
        <v>103.161</v>
      </c>
      <c r="F163" s="120">
        <v>102.2847</v>
      </c>
      <c r="G163" s="119">
        <v>102.95059999999999</v>
      </c>
      <c r="H163" s="112">
        <v>104.9224</v>
      </c>
      <c r="I163" s="112">
        <v>104.59350000000001</v>
      </c>
      <c r="J163" s="112">
        <v>103.2248</v>
      </c>
      <c r="K163" s="112">
        <v>104.1842</v>
      </c>
      <c r="L163" s="119">
        <v>103.13209999999999</v>
      </c>
      <c r="M163" s="119">
        <v>102.7948</v>
      </c>
      <c r="N163" s="119">
        <v>103.8711</v>
      </c>
      <c r="O163" s="119">
        <v>103.5224</v>
      </c>
      <c r="P163" s="21">
        <f t="shared" ref="P163:AA184" si="23">(D163-C163)/C163*100</f>
        <v>0.96266328959233372</v>
      </c>
      <c r="Q163" s="20">
        <f t="shared" si="23"/>
        <v>0.6986167252182367</v>
      </c>
      <c r="R163" s="20">
        <f t="shared" si="23"/>
        <v>-0.84944891964986813</v>
      </c>
      <c r="S163" s="20">
        <f t="shared" si="23"/>
        <v>0.65102600877745498</v>
      </c>
      <c r="T163" s="20">
        <f t="shared" si="23"/>
        <v>1.9152875262504558</v>
      </c>
      <c r="U163" s="20">
        <f t="shared" si="23"/>
        <v>-0.31346976432105078</v>
      </c>
      <c r="V163" s="20">
        <f t="shared" si="23"/>
        <v>-1.3085899219358792</v>
      </c>
      <c r="W163" s="20">
        <f t="shared" si="23"/>
        <v>0.9294278119211683</v>
      </c>
      <c r="X163" s="20">
        <f t="shared" si="23"/>
        <v>-1.0098460227174657</v>
      </c>
      <c r="Y163" s="20">
        <f t="shared" si="23"/>
        <v>-0.32705627055009939</v>
      </c>
      <c r="Z163" s="20">
        <f t="shared" si="23"/>
        <v>1.0470373987789299</v>
      </c>
      <c r="AA163" s="19">
        <f t="shared" si="23"/>
        <v>-0.33570454149421142</v>
      </c>
      <c r="AB163" s="20">
        <f t="shared" ref="AB163:AB184" si="24">AVERAGE(D163:O163)</f>
        <v>103.42390833333336</v>
      </c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</row>
    <row r="164" spans="1:39" x14ac:dyDescent="0.2">
      <c r="A164" s="3" t="s">
        <v>16</v>
      </c>
      <c r="B164" s="1" t="s">
        <v>83</v>
      </c>
      <c r="C164" s="14">
        <v>101.46850000000001</v>
      </c>
      <c r="D164" s="7">
        <v>102.4453</v>
      </c>
      <c r="E164" s="7">
        <v>103.161</v>
      </c>
      <c r="F164" s="117">
        <v>102.2847</v>
      </c>
      <c r="G164" s="7">
        <v>102.95059999999999</v>
      </c>
      <c r="H164" s="113">
        <v>104.9224</v>
      </c>
      <c r="I164" s="113">
        <v>104.59350000000001</v>
      </c>
      <c r="J164" s="113">
        <v>103.2248</v>
      </c>
      <c r="K164" s="113">
        <v>104.1842</v>
      </c>
      <c r="L164" s="7">
        <v>103.13209999999999</v>
      </c>
      <c r="M164" s="7">
        <v>102.7948</v>
      </c>
      <c r="N164" s="7">
        <v>103.8711</v>
      </c>
      <c r="O164" s="7">
        <v>103.5224</v>
      </c>
      <c r="P164" s="10">
        <f t="shared" si="23"/>
        <v>0.96266328959233372</v>
      </c>
      <c r="Q164" s="7">
        <f t="shared" si="23"/>
        <v>0.6986167252182367</v>
      </c>
      <c r="R164" s="7">
        <f t="shared" si="23"/>
        <v>-0.84944891964986813</v>
      </c>
      <c r="S164" s="7">
        <f t="shared" si="23"/>
        <v>0.65102600877745498</v>
      </c>
      <c r="T164" s="7">
        <f t="shared" si="23"/>
        <v>1.9152875262504558</v>
      </c>
      <c r="U164" s="7">
        <f t="shared" si="23"/>
        <v>-0.31346976432105078</v>
      </c>
      <c r="V164" s="7">
        <f t="shared" si="23"/>
        <v>-1.3085899219358792</v>
      </c>
      <c r="W164" s="7">
        <f t="shared" si="23"/>
        <v>0.9294278119211683</v>
      </c>
      <c r="X164" s="7">
        <f t="shared" si="23"/>
        <v>-1.0098460227174657</v>
      </c>
      <c r="Y164" s="7">
        <f t="shared" si="23"/>
        <v>-0.32705627055009939</v>
      </c>
      <c r="Z164" s="7">
        <f t="shared" si="23"/>
        <v>1.0470373987789299</v>
      </c>
      <c r="AA164" s="11">
        <f t="shared" si="23"/>
        <v>-0.33570454149421142</v>
      </c>
      <c r="AB164" s="7">
        <f t="shared" si="24"/>
        <v>103.42390833333336</v>
      </c>
      <c r="AC164" s="114"/>
      <c r="AD164" s="114"/>
      <c r="AE164" s="114"/>
      <c r="AF164" s="114"/>
      <c r="AG164" s="114"/>
      <c r="AH164" s="114"/>
      <c r="AI164" s="114"/>
      <c r="AJ164" s="114"/>
      <c r="AK164" s="114"/>
      <c r="AL164" s="114"/>
      <c r="AM164" s="114"/>
    </row>
    <row r="165" spans="1:39" s="48" customFormat="1" x14ac:dyDescent="0.2">
      <c r="A165" s="56" t="s">
        <v>20</v>
      </c>
      <c r="B165" s="48" t="s">
        <v>21</v>
      </c>
      <c r="C165" s="26">
        <v>100.7709</v>
      </c>
      <c r="D165" s="119">
        <v>101.1533</v>
      </c>
      <c r="E165" s="119">
        <v>101.18640000000001</v>
      </c>
      <c r="F165" s="120">
        <v>101.1482</v>
      </c>
      <c r="G165" s="119">
        <v>101.5663</v>
      </c>
      <c r="H165" s="112">
        <v>101.91840000000001</v>
      </c>
      <c r="I165" s="112">
        <v>102.26900000000001</v>
      </c>
      <c r="J165" s="112">
        <v>102.92</v>
      </c>
      <c r="K165" s="112">
        <v>103.0304</v>
      </c>
      <c r="L165" s="119">
        <v>102.89190000000001</v>
      </c>
      <c r="M165" s="119">
        <v>103.03400000000001</v>
      </c>
      <c r="N165" s="119">
        <v>103.078</v>
      </c>
      <c r="O165" s="119">
        <v>103.244</v>
      </c>
      <c r="P165" s="21">
        <f t="shared" si="23"/>
        <v>0.37947463007674248</v>
      </c>
      <c r="Q165" s="20">
        <f t="shared" si="23"/>
        <v>3.2722610137291192E-2</v>
      </c>
      <c r="R165" s="20">
        <f t="shared" si="23"/>
        <v>-3.7752108979075584E-2</v>
      </c>
      <c r="S165" s="20">
        <f t="shared" si="23"/>
        <v>0.41335387085484021</v>
      </c>
      <c r="T165" s="20">
        <f t="shared" si="23"/>
        <v>0.34667010612772858</v>
      </c>
      <c r="U165" s="20">
        <f t="shared" si="23"/>
        <v>0.3440006907486774</v>
      </c>
      <c r="V165" s="20">
        <f t="shared" si="23"/>
        <v>0.63655653228250608</v>
      </c>
      <c r="W165" s="20">
        <f t="shared" si="23"/>
        <v>0.10726778080062038</v>
      </c>
      <c r="X165" s="20">
        <f t="shared" si="23"/>
        <v>-0.13442634406931683</v>
      </c>
      <c r="Y165" s="20">
        <f t="shared" si="23"/>
        <v>0.13810610942163495</v>
      </c>
      <c r="Z165" s="20">
        <f t="shared" si="23"/>
        <v>4.2704350020378638E-2</v>
      </c>
      <c r="AA165" s="19">
        <f t="shared" si="23"/>
        <v>0.16104309357961621</v>
      </c>
      <c r="AB165" s="20">
        <f t="shared" si="24"/>
        <v>102.28665833333332</v>
      </c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</row>
    <row r="166" spans="1:39" s="48" customFormat="1" x14ac:dyDescent="0.2">
      <c r="A166" s="56" t="s">
        <v>22</v>
      </c>
      <c r="B166" s="48" t="s">
        <v>23</v>
      </c>
      <c r="C166" s="26">
        <v>100.57689999999999</v>
      </c>
      <c r="D166" s="119">
        <v>101.1024</v>
      </c>
      <c r="E166" s="119">
        <v>100.5812</v>
      </c>
      <c r="F166" s="120">
        <v>100.8232</v>
      </c>
      <c r="G166" s="119">
        <v>101.5153</v>
      </c>
      <c r="H166" s="112">
        <v>102.623</v>
      </c>
      <c r="I166" s="112">
        <v>103.3471</v>
      </c>
      <c r="J166" s="112">
        <v>104.3357</v>
      </c>
      <c r="K166" s="112">
        <v>104.6486</v>
      </c>
      <c r="L166" s="119">
        <v>103.8947</v>
      </c>
      <c r="M166" s="119">
        <v>103.7773</v>
      </c>
      <c r="N166" s="119">
        <v>103.9958</v>
      </c>
      <c r="O166" s="119">
        <v>103.7773</v>
      </c>
      <c r="P166" s="21">
        <f t="shared" si="23"/>
        <v>0.52248577953785424</v>
      </c>
      <c r="Q166" s="20">
        <f t="shared" si="23"/>
        <v>-0.51551694123978009</v>
      </c>
      <c r="R166" s="20">
        <f t="shared" si="23"/>
        <v>0.24060162336500701</v>
      </c>
      <c r="S166" s="20">
        <f t="shared" si="23"/>
        <v>0.68644915059232037</v>
      </c>
      <c r="T166" s="20">
        <f t="shared" si="23"/>
        <v>1.0911655681458936</v>
      </c>
      <c r="U166" s="20">
        <f t="shared" si="23"/>
        <v>0.70559231361390029</v>
      </c>
      <c r="V166" s="20">
        <f t="shared" si="23"/>
        <v>0.95658223597953429</v>
      </c>
      <c r="W166" s="20">
        <f t="shared" si="23"/>
        <v>0.29989735057128009</v>
      </c>
      <c r="X166" s="20">
        <f t="shared" si="23"/>
        <v>-0.72041097539766563</v>
      </c>
      <c r="Y166" s="20">
        <f t="shared" si="23"/>
        <v>-0.11299902689935436</v>
      </c>
      <c r="Z166" s="20">
        <f t="shared" si="23"/>
        <v>0.21054700787166936</v>
      </c>
      <c r="AA166" s="19">
        <f t="shared" si="23"/>
        <v>-0.21010463884118966</v>
      </c>
      <c r="AB166" s="20">
        <f t="shared" si="24"/>
        <v>102.86846666666666</v>
      </c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</row>
    <row r="167" spans="1:39" ht="15" customHeight="1" x14ac:dyDescent="0.2">
      <c r="A167" s="3" t="s">
        <v>24</v>
      </c>
      <c r="B167" s="1" t="s">
        <v>304</v>
      </c>
      <c r="C167" s="26">
        <v>99.353319999999997</v>
      </c>
      <c r="D167" s="7">
        <v>100.3087</v>
      </c>
      <c r="E167" s="7">
        <v>99.212249999999997</v>
      </c>
      <c r="F167" s="117">
        <v>99.665639999999996</v>
      </c>
      <c r="G167" s="7">
        <v>100.90730000000001</v>
      </c>
      <c r="H167" s="113">
        <v>102.69840000000001</v>
      </c>
      <c r="I167" s="113">
        <v>103.9597</v>
      </c>
      <c r="J167" s="113">
        <v>105.6759</v>
      </c>
      <c r="K167" s="113">
        <v>106.2028</v>
      </c>
      <c r="L167" s="7">
        <v>104.6082</v>
      </c>
      <c r="M167" s="7">
        <v>104.0275</v>
      </c>
      <c r="N167" s="7">
        <v>104.38500000000001</v>
      </c>
      <c r="O167" s="7">
        <v>103.9329</v>
      </c>
      <c r="P167" s="10">
        <f t="shared" si="23"/>
        <v>0.96159846495316426</v>
      </c>
      <c r="Q167" s="7">
        <f t="shared" si="23"/>
        <v>-1.0930756753900752</v>
      </c>
      <c r="R167" s="7">
        <f t="shared" si="23"/>
        <v>0.45698993823847245</v>
      </c>
      <c r="S167" s="7">
        <f t="shared" si="23"/>
        <v>1.2458255422831883</v>
      </c>
      <c r="T167" s="7">
        <f t="shared" si="23"/>
        <v>1.7749954661357505</v>
      </c>
      <c r="U167" s="7">
        <f t="shared" si="23"/>
        <v>1.2281593481495245</v>
      </c>
      <c r="V167" s="7">
        <f t="shared" si="23"/>
        <v>1.6508320050942822</v>
      </c>
      <c r="W167" s="7">
        <f t="shared" si="23"/>
        <v>0.49859996460876865</v>
      </c>
      <c r="X167" s="7">
        <f t="shared" si="23"/>
        <v>-1.5014670046364125</v>
      </c>
      <c r="Y167" s="7">
        <f t="shared" si="23"/>
        <v>-0.55511900596702091</v>
      </c>
      <c r="Z167" s="7">
        <f t="shared" si="23"/>
        <v>0.34365912859580566</v>
      </c>
      <c r="AA167" s="11">
        <f t="shared" si="23"/>
        <v>-0.43310820520189819</v>
      </c>
      <c r="AB167" s="7">
        <f t="shared" si="24"/>
        <v>102.9653575</v>
      </c>
      <c r="AC167" s="114"/>
      <c r="AD167" s="114"/>
      <c r="AE167" s="114"/>
      <c r="AF167" s="114"/>
      <c r="AG167" s="114"/>
      <c r="AH167" s="114"/>
      <c r="AI167" s="114"/>
      <c r="AJ167" s="114"/>
      <c r="AK167" s="114"/>
      <c r="AL167" s="114"/>
      <c r="AM167" s="114"/>
    </row>
    <row r="168" spans="1:39" ht="15" customHeight="1" x14ac:dyDescent="0.2">
      <c r="A168" s="3" t="s">
        <v>26</v>
      </c>
      <c r="B168" s="1" t="s">
        <v>305</v>
      </c>
      <c r="C168" s="26">
        <v>103.3219</v>
      </c>
      <c r="D168" s="7">
        <v>103.4254</v>
      </c>
      <c r="E168" s="7">
        <v>103.5459</v>
      </c>
      <c r="F168" s="117">
        <v>103.82389999999999</v>
      </c>
      <c r="G168" s="7">
        <v>103.8116</v>
      </c>
      <c r="H168" s="113">
        <v>106.3646</v>
      </c>
      <c r="I168" s="113">
        <v>106.492</v>
      </c>
      <c r="J168" s="113">
        <v>107.0364</v>
      </c>
      <c r="K168" s="113">
        <v>106.974</v>
      </c>
      <c r="L168" s="7">
        <v>107.1481</v>
      </c>
      <c r="M168" s="7">
        <v>107.2617</v>
      </c>
      <c r="N168" s="7">
        <v>107.3623</v>
      </c>
      <c r="O168" s="7">
        <v>107.21769999999999</v>
      </c>
      <c r="P168" s="10">
        <f t="shared" si="23"/>
        <v>0.10017237391104579</v>
      </c>
      <c r="Q168" s="7">
        <f t="shared" si="23"/>
        <v>0.11650909737840698</v>
      </c>
      <c r="R168" s="7">
        <f t="shared" si="23"/>
        <v>0.2684799687867811</v>
      </c>
      <c r="S168" s="7">
        <f t="shared" si="23"/>
        <v>-1.1846983209064776E-2</v>
      </c>
      <c r="T168" s="7">
        <f t="shared" si="23"/>
        <v>2.4592627413506749</v>
      </c>
      <c r="U168" s="7">
        <f t="shared" si="23"/>
        <v>0.11977669262142537</v>
      </c>
      <c r="V168" s="7">
        <f t="shared" si="23"/>
        <v>0.51121210982984255</v>
      </c>
      <c r="W168" s="7">
        <f t="shared" si="23"/>
        <v>-5.8297924818096161E-2</v>
      </c>
      <c r="X168" s="7">
        <f t="shared" si="23"/>
        <v>0.16274982706077709</v>
      </c>
      <c r="Y168" s="7">
        <f t="shared" si="23"/>
        <v>0.10602147868231471</v>
      </c>
      <c r="Z168" s="7">
        <f t="shared" si="23"/>
        <v>9.3789302239289538E-2</v>
      </c>
      <c r="AA168" s="11">
        <f t="shared" si="23"/>
        <v>-0.13468414890516611</v>
      </c>
      <c r="AB168" s="7">
        <f t="shared" si="24"/>
        <v>105.87196666666665</v>
      </c>
      <c r="AC168" s="114"/>
      <c r="AD168" s="114"/>
      <c r="AE168" s="114"/>
      <c r="AF168" s="114"/>
      <c r="AG168" s="114"/>
      <c r="AH168" s="114"/>
      <c r="AI168" s="114"/>
      <c r="AJ168" s="114"/>
      <c r="AK168" s="114"/>
      <c r="AL168" s="114"/>
      <c r="AM168" s="114"/>
    </row>
    <row r="169" spans="1:39" ht="15" customHeight="1" x14ac:dyDescent="0.2">
      <c r="A169" s="3" t="s">
        <v>27</v>
      </c>
      <c r="B169" s="1" t="s">
        <v>306</v>
      </c>
      <c r="C169" s="26">
        <v>102.45269999999999</v>
      </c>
      <c r="D169" s="7">
        <v>102.548</v>
      </c>
      <c r="E169" s="7">
        <v>102.47669999999999</v>
      </c>
      <c r="F169" s="117">
        <v>102.10290000000001</v>
      </c>
      <c r="G169" s="7">
        <v>102.2779</v>
      </c>
      <c r="H169" s="113">
        <v>102.2323</v>
      </c>
      <c r="I169" s="113">
        <v>102.2564</v>
      </c>
      <c r="J169" s="113">
        <v>102.3703</v>
      </c>
      <c r="K169" s="113">
        <v>102.37820000000001</v>
      </c>
      <c r="L169" s="7">
        <v>102.3207</v>
      </c>
      <c r="M169" s="7">
        <v>102.46559999999999</v>
      </c>
      <c r="N169" s="7">
        <v>102.6494</v>
      </c>
      <c r="O169" s="7">
        <v>102.8023</v>
      </c>
      <c r="P169" s="10">
        <f t="shared" si="23"/>
        <v>9.3018534406617712E-2</v>
      </c>
      <c r="Q169" s="7">
        <f t="shared" si="23"/>
        <v>-6.9528415961313636E-2</v>
      </c>
      <c r="R169" s="7">
        <f t="shared" si="23"/>
        <v>-0.36476584433338372</v>
      </c>
      <c r="S169" s="7">
        <f t="shared" si="23"/>
        <v>0.17139571941638987</v>
      </c>
      <c r="T169" s="7">
        <f t="shared" si="23"/>
        <v>-4.4584411686207297E-2</v>
      </c>
      <c r="U169" s="7">
        <f t="shared" si="23"/>
        <v>2.3573762890988691E-2</v>
      </c>
      <c r="V169" s="7">
        <f t="shared" si="23"/>
        <v>0.11138667115212447</v>
      </c>
      <c r="W169" s="7">
        <f t="shared" si="23"/>
        <v>7.7170820052363401E-3</v>
      </c>
      <c r="X169" s="7">
        <f t="shared" si="23"/>
        <v>-5.616430060306251E-2</v>
      </c>
      <c r="Y169" s="7">
        <f t="shared" si="23"/>
        <v>0.14161357379297904</v>
      </c>
      <c r="Z169" s="7">
        <f t="shared" si="23"/>
        <v>0.17937727393389105</v>
      </c>
      <c r="AA169" s="11">
        <f t="shared" si="23"/>
        <v>0.14895362271966761</v>
      </c>
      <c r="AB169" s="7">
        <f t="shared" si="24"/>
        <v>102.40672500000001</v>
      </c>
      <c r="AC169" s="114"/>
      <c r="AD169" s="114"/>
      <c r="AE169" s="114"/>
      <c r="AF169" s="114"/>
      <c r="AG169" s="114"/>
      <c r="AH169" s="114"/>
      <c r="AI169" s="114"/>
      <c r="AJ169" s="114"/>
      <c r="AK169" s="114"/>
      <c r="AL169" s="114"/>
      <c r="AM169" s="114"/>
    </row>
    <row r="170" spans="1:39" ht="15" customHeight="1" x14ac:dyDescent="0.2">
      <c r="A170" s="3" t="s">
        <v>29</v>
      </c>
      <c r="B170" s="1" t="s">
        <v>307</v>
      </c>
      <c r="C170" s="26">
        <v>102.9815</v>
      </c>
      <c r="D170" s="7">
        <v>103.56529999999999</v>
      </c>
      <c r="E170" s="7">
        <v>103.8426</v>
      </c>
      <c r="F170" s="117">
        <v>103.97490000000001</v>
      </c>
      <c r="G170" s="7">
        <v>104.3573</v>
      </c>
      <c r="H170" s="113">
        <v>104.8359</v>
      </c>
      <c r="I170" s="113">
        <v>104.9308</v>
      </c>
      <c r="J170" s="113">
        <v>105.1263</v>
      </c>
      <c r="K170" s="113">
        <v>105.44970000000001</v>
      </c>
      <c r="L170" s="7">
        <v>105.6113</v>
      </c>
      <c r="M170" s="7">
        <v>105.9907</v>
      </c>
      <c r="N170" s="7">
        <v>106.12860000000001</v>
      </c>
      <c r="O170" s="7">
        <v>106.21550000000001</v>
      </c>
      <c r="P170" s="10">
        <f t="shared" si="23"/>
        <v>0.56689793797914823</v>
      </c>
      <c r="Q170" s="7">
        <f t="shared" si="23"/>
        <v>0.26775377467164291</v>
      </c>
      <c r="R170" s="7">
        <f t="shared" si="23"/>
        <v>0.1274043600603228</v>
      </c>
      <c r="S170" s="7">
        <f t="shared" si="23"/>
        <v>0.36778107023905754</v>
      </c>
      <c r="T170" s="7">
        <f t="shared" si="23"/>
        <v>0.45861669475925515</v>
      </c>
      <c r="U170" s="7">
        <f t="shared" si="23"/>
        <v>9.0522426001026127E-2</v>
      </c>
      <c r="V170" s="7">
        <f t="shared" si="23"/>
        <v>0.1863132655044997</v>
      </c>
      <c r="W170" s="7">
        <f t="shared" si="23"/>
        <v>0.30762996509912988</v>
      </c>
      <c r="X170" s="7">
        <f t="shared" si="23"/>
        <v>0.15324842081105289</v>
      </c>
      <c r="Y170" s="7">
        <f t="shared" si="23"/>
        <v>0.35924186142960457</v>
      </c>
      <c r="Z170" s="7">
        <f t="shared" si="23"/>
        <v>0.1301057545614869</v>
      </c>
      <c r="AA170" s="11">
        <f t="shared" si="23"/>
        <v>8.1881792466875061E-2</v>
      </c>
      <c r="AB170" s="7">
        <f t="shared" si="24"/>
        <v>105.00240833333334</v>
      </c>
      <c r="AC170" s="114"/>
      <c r="AD170" s="114"/>
      <c r="AE170" s="114"/>
      <c r="AF170" s="114"/>
      <c r="AG170" s="114"/>
      <c r="AH170" s="114"/>
      <c r="AI170" s="114"/>
      <c r="AJ170" s="114"/>
      <c r="AK170" s="114"/>
      <c r="AL170" s="114"/>
      <c r="AM170" s="114"/>
    </row>
    <row r="171" spans="1:39" ht="15" customHeight="1" x14ac:dyDescent="0.2">
      <c r="A171" s="3" t="s">
        <v>31</v>
      </c>
      <c r="B171" s="1" t="s">
        <v>32</v>
      </c>
      <c r="C171" s="26">
        <v>101.84220000000001</v>
      </c>
      <c r="D171" s="7">
        <v>102.5018</v>
      </c>
      <c r="E171" s="7">
        <v>102.7488</v>
      </c>
      <c r="F171" s="117">
        <v>103.0586</v>
      </c>
      <c r="G171" s="7">
        <v>103.5521</v>
      </c>
      <c r="H171" s="113">
        <v>103.93819999999999</v>
      </c>
      <c r="I171" s="113">
        <v>103.93819999999999</v>
      </c>
      <c r="J171" s="113">
        <v>105.2076</v>
      </c>
      <c r="K171" s="113">
        <v>105.52079999999999</v>
      </c>
      <c r="L171" s="7">
        <v>105.6661</v>
      </c>
      <c r="M171" s="7">
        <v>105.6152</v>
      </c>
      <c r="N171" s="7">
        <v>105.6152</v>
      </c>
      <c r="O171" s="7">
        <v>105.88939999999999</v>
      </c>
      <c r="P171" s="10">
        <f t="shared" si="23"/>
        <v>0.64766864816352898</v>
      </c>
      <c r="Q171" s="7">
        <f t="shared" si="23"/>
        <v>0.24097137806360464</v>
      </c>
      <c r="R171" s="7">
        <f t="shared" si="23"/>
        <v>0.30151203712354363</v>
      </c>
      <c r="S171" s="7">
        <f t="shared" si="23"/>
        <v>0.47885377833581805</v>
      </c>
      <c r="T171" s="7">
        <f t="shared" si="23"/>
        <v>0.37285578950112935</v>
      </c>
      <c r="U171" s="7">
        <f t="shared" si="23"/>
        <v>0</v>
      </c>
      <c r="V171" s="7">
        <f t="shared" si="23"/>
        <v>1.2213026586952676</v>
      </c>
      <c r="W171" s="7">
        <f t="shared" si="23"/>
        <v>0.2976971245423285</v>
      </c>
      <c r="X171" s="7">
        <f t="shared" si="23"/>
        <v>0.13769797044753829</v>
      </c>
      <c r="Y171" s="7">
        <f t="shared" si="23"/>
        <v>-4.8170605331320657E-2</v>
      </c>
      <c r="Z171" s="7">
        <f t="shared" si="23"/>
        <v>0</v>
      </c>
      <c r="AA171" s="11">
        <f t="shared" si="23"/>
        <v>0.25962172111589366</v>
      </c>
      <c r="AB171" s="7">
        <f t="shared" si="24"/>
        <v>104.43766666666669</v>
      </c>
      <c r="AC171" s="114"/>
      <c r="AD171" s="114"/>
      <c r="AE171" s="114"/>
      <c r="AF171" s="114"/>
      <c r="AG171" s="114"/>
      <c r="AH171" s="114"/>
      <c r="AI171" s="114"/>
      <c r="AJ171" s="114"/>
      <c r="AK171" s="114"/>
      <c r="AL171" s="114"/>
      <c r="AM171" s="114"/>
    </row>
    <row r="172" spans="1:39" ht="15" customHeight="1" x14ac:dyDescent="0.2">
      <c r="A172" s="3" t="s">
        <v>33</v>
      </c>
      <c r="B172" s="1" t="s">
        <v>43</v>
      </c>
      <c r="C172" s="26">
        <v>101.2603</v>
      </c>
      <c r="D172" s="7">
        <v>100.90730000000001</v>
      </c>
      <c r="E172" s="7">
        <v>100.92440000000001</v>
      </c>
      <c r="F172" s="117">
        <v>100.92910000000001</v>
      </c>
      <c r="G172" s="7">
        <v>101.0446</v>
      </c>
      <c r="H172" s="113">
        <v>101.05889999999999</v>
      </c>
      <c r="I172" s="113">
        <v>101.3986</v>
      </c>
      <c r="J172" s="113">
        <v>101.5397</v>
      </c>
      <c r="K172" s="113">
        <v>101.6284</v>
      </c>
      <c r="L172" s="7">
        <v>101.80159999999999</v>
      </c>
      <c r="M172" s="7">
        <v>102.00320000000001</v>
      </c>
      <c r="N172" s="7">
        <v>102.0129</v>
      </c>
      <c r="O172" s="7">
        <v>102.0339</v>
      </c>
      <c r="P172" s="10">
        <f t="shared" si="23"/>
        <v>-0.34860651212764965</v>
      </c>
      <c r="Q172" s="7">
        <f t="shared" si="23"/>
        <v>1.6946246703656947E-2</v>
      </c>
      <c r="R172" s="7">
        <f t="shared" si="23"/>
        <v>4.6569511436280065E-3</v>
      </c>
      <c r="S172" s="7">
        <f t="shared" si="23"/>
        <v>0.11443676798861505</v>
      </c>
      <c r="T172" s="7">
        <f t="shared" si="23"/>
        <v>1.4152166469055786E-2</v>
      </c>
      <c r="U172" s="7">
        <f t="shared" si="23"/>
        <v>0.33614060711130606</v>
      </c>
      <c r="V172" s="7">
        <f t="shared" si="23"/>
        <v>0.13915379502280548</v>
      </c>
      <c r="W172" s="7">
        <f t="shared" si="23"/>
        <v>8.7354995139834857E-2</v>
      </c>
      <c r="X172" s="7">
        <f t="shared" si="23"/>
        <v>0.17042480251582653</v>
      </c>
      <c r="Y172" s="7">
        <f t="shared" si="23"/>
        <v>0.1980322509665991</v>
      </c>
      <c r="Z172" s="7">
        <f t="shared" si="23"/>
        <v>9.5095055841337879E-3</v>
      </c>
      <c r="AA172" s="11">
        <f t="shared" si="23"/>
        <v>2.0585631817153317E-2</v>
      </c>
      <c r="AB172" s="7">
        <f t="shared" si="24"/>
        <v>101.44021666666667</v>
      </c>
      <c r="AC172" s="114"/>
      <c r="AD172" s="114"/>
      <c r="AE172" s="114"/>
      <c r="AF172" s="114"/>
      <c r="AG172" s="114"/>
      <c r="AH172" s="114"/>
      <c r="AI172" s="114"/>
      <c r="AJ172" s="114"/>
      <c r="AK172" s="114"/>
      <c r="AL172" s="114"/>
      <c r="AM172" s="114"/>
    </row>
    <row r="173" spans="1:39" ht="15" customHeight="1" x14ac:dyDescent="0.2">
      <c r="A173" s="3" t="s">
        <v>34</v>
      </c>
      <c r="B173" s="1" t="s">
        <v>308</v>
      </c>
      <c r="C173" s="26">
        <v>103.2099</v>
      </c>
      <c r="D173" s="7">
        <v>103.55070000000001</v>
      </c>
      <c r="E173" s="7">
        <v>103.55070000000001</v>
      </c>
      <c r="F173" s="117">
        <v>103.5548</v>
      </c>
      <c r="G173" s="7">
        <v>103.5616</v>
      </c>
      <c r="H173" s="113">
        <v>103.26009999999999</v>
      </c>
      <c r="I173" s="113">
        <v>103.26009999999999</v>
      </c>
      <c r="J173" s="113">
        <v>103.1369</v>
      </c>
      <c r="K173" s="113">
        <v>103.1369</v>
      </c>
      <c r="L173" s="7">
        <v>103.1369</v>
      </c>
      <c r="M173" s="7">
        <v>106.8165</v>
      </c>
      <c r="N173" s="7">
        <v>106.8165</v>
      </c>
      <c r="O173" s="7">
        <v>106.8263</v>
      </c>
      <c r="P173" s="10">
        <f t="shared" si="23"/>
        <v>0.33020088189214553</v>
      </c>
      <c r="Q173" s="7">
        <f t="shared" si="23"/>
        <v>0</v>
      </c>
      <c r="R173" s="7">
        <f t="shared" si="23"/>
        <v>3.9594131183990034E-3</v>
      </c>
      <c r="S173" s="7">
        <f t="shared" si="23"/>
        <v>6.5665715157562591E-3</v>
      </c>
      <c r="T173" s="7">
        <f t="shared" si="23"/>
        <v>-0.29113107561104146</v>
      </c>
      <c r="U173" s="7">
        <f t="shared" si="23"/>
        <v>0</v>
      </c>
      <c r="V173" s="7">
        <f t="shared" si="23"/>
        <v>-0.11931036286038567</v>
      </c>
      <c r="W173" s="7">
        <f t="shared" si="23"/>
        <v>0</v>
      </c>
      <c r="X173" s="7">
        <f t="shared" si="23"/>
        <v>0</v>
      </c>
      <c r="Y173" s="7">
        <f t="shared" si="23"/>
        <v>3.5676852804379497</v>
      </c>
      <c r="Z173" s="7">
        <f t="shared" si="23"/>
        <v>0</v>
      </c>
      <c r="AA173" s="11">
        <f t="shared" si="23"/>
        <v>9.1746125364512762E-3</v>
      </c>
      <c r="AB173" s="7">
        <f t="shared" si="24"/>
        <v>104.21733333333331</v>
      </c>
      <c r="AC173" s="114"/>
      <c r="AD173" s="114"/>
      <c r="AE173" s="114"/>
      <c r="AF173" s="114"/>
      <c r="AG173" s="114"/>
      <c r="AH173" s="114"/>
      <c r="AI173" s="114"/>
      <c r="AJ173" s="114"/>
      <c r="AK173" s="114"/>
      <c r="AL173" s="114"/>
      <c r="AM173" s="114"/>
    </row>
    <row r="174" spans="1:39" ht="15" customHeight="1" x14ac:dyDescent="0.2">
      <c r="A174" s="3"/>
      <c r="B174" s="1" t="s">
        <v>309</v>
      </c>
      <c r="C174" s="26">
        <v>102.3522</v>
      </c>
      <c r="D174" s="7">
        <v>103.0745</v>
      </c>
      <c r="E174" s="7">
        <v>103.7931</v>
      </c>
      <c r="F174" s="117">
        <v>103.8754</v>
      </c>
      <c r="G174" s="7">
        <v>103.8754</v>
      </c>
      <c r="H174" s="113">
        <v>103.8754</v>
      </c>
      <c r="I174" s="113">
        <v>103.79040000000001</v>
      </c>
      <c r="J174" s="113">
        <v>104.4843</v>
      </c>
      <c r="K174" s="113">
        <v>104.4843</v>
      </c>
      <c r="L174" s="7">
        <v>104.96250000000001</v>
      </c>
      <c r="M174" s="7">
        <v>105.1841</v>
      </c>
      <c r="N174" s="7">
        <v>105.1841</v>
      </c>
      <c r="O174" s="7">
        <v>105.1841</v>
      </c>
      <c r="P174" s="10">
        <f t="shared" si="23"/>
        <v>0.7057005125439455</v>
      </c>
      <c r="Q174" s="7">
        <f t="shared" si="23"/>
        <v>0.69716564232666178</v>
      </c>
      <c r="R174" s="7">
        <f t="shared" si="23"/>
        <v>7.9292361438287898E-2</v>
      </c>
      <c r="S174" s="7">
        <f t="shared" si="23"/>
        <v>0</v>
      </c>
      <c r="T174" s="7">
        <f t="shared" si="23"/>
        <v>0</v>
      </c>
      <c r="U174" s="7">
        <f t="shared" si="23"/>
        <v>-8.182880643539639E-2</v>
      </c>
      <c r="V174" s="7">
        <f t="shared" si="23"/>
        <v>0.66855894186745524</v>
      </c>
      <c r="W174" s="7">
        <f t="shared" si="23"/>
        <v>0</v>
      </c>
      <c r="X174" s="7">
        <f t="shared" si="23"/>
        <v>0.45767641645682755</v>
      </c>
      <c r="Y174" s="7">
        <f t="shared" si="23"/>
        <v>0.21112302012623094</v>
      </c>
      <c r="Z174" s="7">
        <f t="shared" si="23"/>
        <v>0</v>
      </c>
      <c r="AA174" s="11">
        <f t="shared" si="23"/>
        <v>0</v>
      </c>
      <c r="AB174" s="7">
        <f t="shared" si="24"/>
        <v>104.31396666666664</v>
      </c>
      <c r="AC174" s="114"/>
      <c r="AD174" s="114"/>
      <c r="AE174" s="114"/>
      <c r="AF174" s="114"/>
      <c r="AG174" s="114"/>
      <c r="AH174" s="114"/>
      <c r="AI174" s="114"/>
      <c r="AJ174" s="114"/>
      <c r="AK174" s="114"/>
      <c r="AL174" s="114"/>
      <c r="AM174" s="114"/>
    </row>
    <row r="175" spans="1:39" ht="15" customHeight="1" x14ac:dyDescent="0.2">
      <c r="A175" s="3"/>
      <c r="B175" s="1" t="s">
        <v>310</v>
      </c>
      <c r="C175" s="26">
        <v>100</v>
      </c>
      <c r="D175" s="7">
        <v>100</v>
      </c>
      <c r="E175" s="7">
        <v>100</v>
      </c>
      <c r="F175" s="117">
        <v>100</v>
      </c>
      <c r="G175" s="7">
        <v>100</v>
      </c>
      <c r="H175" s="113">
        <v>100</v>
      </c>
      <c r="I175" s="113">
        <v>100</v>
      </c>
      <c r="J175" s="113">
        <v>100</v>
      </c>
      <c r="K175" s="113">
        <v>100</v>
      </c>
      <c r="L175" s="7">
        <v>100</v>
      </c>
      <c r="M175" s="7">
        <v>100</v>
      </c>
      <c r="N175" s="7">
        <v>100</v>
      </c>
      <c r="O175" s="7">
        <v>100</v>
      </c>
      <c r="P175" s="10">
        <f t="shared" si="23"/>
        <v>0</v>
      </c>
      <c r="Q175" s="7">
        <f t="shared" si="23"/>
        <v>0</v>
      </c>
      <c r="R175" s="7">
        <f t="shared" si="23"/>
        <v>0</v>
      </c>
      <c r="S175" s="7">
        <f t="shared" si="23"/>
        <v>0</v>
      </c>
      <c r="T175" s="7">
        <f t="shared" si="23"/>
        <v>0</v>
      </c>
      <c r="U175" s="7">
        <f t="shared" si="23"/>
        <v>0</v>
      </c>
      <c r="V175" s="7">
        <f t="shared" si="23"/>
        <v>0</v>
      </c>
      <c r="W175" s="7">
        <f t="shared" si="23"/>
        <v>0</v>
      </c>
      <c r="X175" s="7">
        <f t="shared" si="23"/>
        <v>0</v>
      </c>
      <c r="Y175" s="7">
        <f t="shared" si="23"/>
        <v>0</v>
      </c>
      <c r="Z175" s="7">
        <f t="shared" si="23"/>
        <v>0</v>
      </c>
      <c r="AA175" s="11">
        <f t="shared" si="23"/>
        <v>0</v>
      </c>
      <c r="AB175" s="7">
        <f t="shared" si="24"/>
        <v>100</v>
      </c>
      <c r="AC175" s="114"/>
      <c r="AD175" s="114"/>
      <c r="AE175" s="114"/>
      <c r="AF175" s="114"/>
      <c r="AG175" s="114"/>
      <c r="AH175" s="114"/>
      <c r="AI175" s="114"/>
      <c r="AJ175" s="114"/>
      <c r="AK175" s="114"/>
      <c r="AL175" s="114"/>
      <c r="AM175" s="114"/>
    </row>
    <row r="176" spans="1:39" ht="15" customHeight="1" x14ac:dyDescent="0.2">
      <c r="A176" s="3"/>
      <c r="B176" s="1" t="s">
        <v>311</v>
      </c>
      <c r="C176" s="26">
        <v>100.6855</v>
      </c>
      <c r="D176" s="7">
        <v>101.095</v>
      </c>
      <c r="E176" s="7">
        <v>101.4671</v>
      </c>
      <c r="F176" s="117">
        <v>101.619</v>
      </c>
      <c r="G176" s="7">
        <v>101.619</v>
      </c>
      <c r="H176" s="113">
        <v>101.619</v>
      </c>
      <c r="I176" s="113">
        <v>101.619</v>
      </c>
      <c r="J176" s="113">
        <v>101.619</v>
      </c>
      <c r="K176" s="113">
        <v>101.8276</v>
      </c>
      <c r="L176" s="7">
        <v>101.8276</v>
      </c>
      <c r="M176" s="7">
        <v>101.8925</v>
      </c>
      <c r="N176" s="7">
        <v>101.8925</v>
      </c>
      <c r="O176" s="7">
        <v>101.8925</v>
      </c>
      <c r="P176" s="10">
        <f t="shared" si="23"/>
        <v>0.40671198931325186</v>
      </c>
      <c r="Q176" s="7">
        <f t="shared" si="23"/>
        <v>0.36806963746970989</v>
      </c>
      <c r="R176" s="7">
        <f t="shared" si="23"/>
        <v>0.14970369706042422</v>
      </c>
      <c r="S176" s="7">
        <f t="shared" si="23"/>
        <v>0</v>
      </c>
      <c r="T176" s="7">
        <f t="shared" si="23"/>
        <v>0</v>
      </c>
      <c r="U176" s="7">
        <f t="shared" si="23"/>
        <v>0</v>
      </c>
      <c r="V176" s="7">
        <f t="shared" si="23"/>
        <v>0</v>
      </c>
      <c r="W176" s="7">
        <f t="shared" si="23"/>
        <v>0.20527657229455526</v>
      </c>
      <c r="X176" s="7">
        <f t="shared" si="23"/>
        <v>0</v>
      </c>
      <c r="Y176" s="7">
        <f t="shared" si="23"/>
        <v>6.37351759247929E-2</v>
      </c>
      <c r="Z176" s="7">
        <f t="shared" si="23"/>
        <v>0</v>
      </c>
      <c r="AA176" s="11">
        <f t="shared" si="23"/>
        <v>0</v>
      </c>
      <c r="AB176" s="7">
        <f t="shared" si="24"/>
        <v>101.66581666666667</v>
      </c>
      <c r="AC176" s="114"/>
      <c r="AD176" s="114"/>
      <c r="AE176" s="114"/>
      <c r="AF176" s="114"/>
      <c r="AG176" s="114"/>
      <c r="AH176" s="114"/>
      <c r="AI176" s="114"/>
      <c r="AJ176" s="114"/>
      <c r="AK176" s="114"/>
      <c r="AL176" s="114"/>
      <c r="AM176" s="114"/>
    </row>
    <row r="177" spans="1:41" ht="15" customHeight="1" x14ac:dyDescent="0.2">
      <c r="A177" s="3"/>
      <c r="B177" s="1" t="s">
        <v>312</v>
      </c>
      <c r="C177" s="26">
        <v>102.4532</v>
      </c>
      <c r="D177" s="7">
        <v>102.6198</v>
      </c>
      <c r="E177" s="7">
        <v>102.8409</v>
      </c>
      <c r="F177" s="117">
        <v>102.9692</v>
      </c>
      <c r="G177" s="7">
        <v>102.9836</v>
      </c>
      <c r="H177" s="113">
        <v>103.90479999999999</v>
      </c>
      <c r="I177" s="113">
        <v>104.10680000000001</v>
      </c>
      <c r="J177" s="113">
        <v>104.50279999999999</v>
      </c>
      <c r="K177" s="113">
        <v>104.6634</v>
      </c>
      <c r="L177" s="7">
        <v>105.53959999999999</v>
      </c>
      <c r="M177" s="7">
        <v>105.7193</v>
      </c>
      <c r="N177" s="7">
        <v>105.9212</v>
      </c>
      <c r="O177" s="7">
        <v>106.0136</v>
      </c>
      <c r="P177" s="10">
        <f t="shared" si="23"/>
        <v>0.16261083109166188</v>
      </c>
      <c r="Q177" s="7">
        <f t="shared" si="23"/>
        <v>0.21545549689241933</v>
      </c>
      <c r="R177" s="7">
        <f t="shared" si="23"/>
        <v>0.12475581213310644</v>
      </c>
      <c r="S177" s="7">
        <f t="shared" si="23"/>
        <v>1.3984764376138555E-2</v>
      </c>
      <c r="T177" s="7">
        <f t="shared" si="23"/>
        <v>0.8945113590901842</v>
      </c>
      <c r="U177" s="7">
        <f t="shared" si="23"/>
        <v>0.19440872798947922</v>
      </c>
      <c r="V177" s="7">
        <f t="shared" si="23"/>
        <v>0.38037861119541333</v>
      </c>
      <c r="W177" s="7">
        <f t="shared" si="23"/>
        <v>0.15368009278220518</v>
      </c>
      <c r="X177" s="7">
        <f t="shared" si="23"/>
        <v>0.83715988588178603</v>
      </c>
      <c r="Y177" s="7">
        <f t="shared" si="23"/>
        <v>0.17026784259179595</v>
      </c>
      <c r="Z177" s="7">
        <f t="shared" si="23"/>
        <v>0.19097742796253367</v>
      </c>
      <c r="AA177" s="11">
        <f t="shared" si="23"/>
        <v>8.7234661238730138E-2</v>
      </c>
      <c r="AB177" s="7">
        <f t="shared" si="24"/>
        <v>104.31541666666668</v>
      </c>
      <c r="AC177" s="114"/>
      <c r="AD177" s="114"/>
      <c r="AE177" s="114"/>
      <c r="AF177" s="114"/>
      <c r="AG177" s="114"/>
      <c r="AH177" s="114"/>
      <c r="AI177" s="114"/>
      <c r="AJ177" s="114"/>
      <c r="AK177" s="114"/>
      <c r="AL177" s="114"/>
      <c r="AM177" s="114"/>
    </row>
    <row r="178" spans="1:41" s="48" customFormat="1" x14ac:dyDescent="0.2">
      <c r="A178" s="56" t="s">
        <v>36</v>
      </c>
      <c r="B178" s="48" t="s">
        <v>37</v>
      </c>
      <c r="C178" s="26">
        <v>100.8562</v>
      </c>
      <c r="D178" s="119">
        <v>101.1756</v>
      </c>
      <c r="E178" s="119">
        <v>101.4524</v>
      </c>
      <c r="F178" s="120">
        <v>101.291</v>
      </c>
      <c r="G178" s="119">
        <v>101.5887</v>
      </c>
      <c r="H178" s="112">
        <v>101.6087</v>
      </c>
      <c r="I178" s="112">
        <v>101.79510000000001</v>
      </c>
      <c r="J178" s="112">
        <v>102.29770000000001</v>
      </c>
      <c r="K178" s="112">
        <v>102.31910000000001</v>
      </c>
      <c r="L178" s="119">
        <v>102.4511</v>
      </c>
      <c r="M178" s="119">
        <v>102.7072</v>
      </c>
      <c r="N178" s="119">
        <v>102.6746</v>
      </c>
      <c r="O178" s="119">
        <v>103.00960000000001</v>
      </c>
      <c r="P178" s="21">
        <f t="shared" si="23"/>
        <v>0.31668851295210576</v>
      </c>
      <c r="Q178" s="20">
        <f t="shared" si="23"/>
        <v>0.27358374944155939</v>
      </c>
      <c r="R178" s="20">
        <f t="shared" si="23"/>
        <v>-0.15908938576120471</v>
      </c>
      <c r="S178" s="20">
        <f t="shared" si="23"/>
        <v>0.2939056777008876</v>
      </c>
      <c r="T178" s="20">
        <f t="shared" si="23"/>
        <v>1.9687228992984477E-2</v>
      </c>
      <c r="U178" s="20">
        <f t="shared" si="23"/>
        <v>0.18344885821785548</v>
      </c>
      <c r="V178" s="20">
        <f t="shared" si="23"/>
        <v>0.49373692839832273</v>
      </c>
      <c r="W178" s="20">
        <f t="shared" si="23"/>
        <v>2.0919336407367775E-2</v>
      </c>
      <c r="X178" s="20">
        <f t="shared" si="23"/>
        <v>0.12900817149485364</v>
      </c>
      <c r="Y178" s="20">
        <f t="shared" si="23"/>
        <v>0.24997291390722359</v>
      </c>
      <c r="Z178" s="20">
        <f t="shared" si="23"/>
        <v>-3.174071535394031E-2</v>
      </c>
      <c r="AA178" s="19">
        <f t="shared" si="23"/>
        <v>0.32627348925635746</v>
      </c>
      <c r="AB178" s="20">
        <f t="shared" si="24"/>
        <v>102.03090000000002</v>
      </c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</row>
    <row r="179" spans="1:41" ht="15" customHeight="1" x14ac:dyDescent="0.2">
      <c r="A179" s="3" t="s">
        <v>38</v>
      </c>
      <c r="B179" s="1" t="s">
        <v>320</v>
      </c>
      <c r="C179" s="26">
        <v>99.495350000000002</v>
      </c>
      <c r="D179" s="7">
        <v>100.1075</v>
      </c>
      <c r="E179" s="7">
        <v>100.49679999999999</v>
      </c>
      <c r="F179" s="117">
        <v>101.29559999999999</v>
      </c>
      <c r="G179" s="7">
        <v>100.7098</v>
      </c>
      <c r="H179" s="113">
        <v>100.9556</v>
      </c>
      <c r="I179" s="113">
        <v>100.9631</v>
      </c>
      <c r="J179" s="113">
        <v>101.0003</v>
      </c>
      <c r="K179" s="113">
        <v>100.9516</v>
      </c>
      <c r="L179" s="7">
        <v>101.771</v>
      </c>
      <c r="M179" s="7">
        <v>101.6037</v>
      </c>
      <c r="N179" s="7">
        <v>100.09569999999999</v>
      </c>
      <c r="O179" s="7">
        <v>100.09950000000001</v>
      </c>
      <c r="P179" s="10">
        <f t="shared" si="23"/>
        <v>0.61525488377094983</v>
      </c>
      <c r="Q179" s="7">
        <f t="shared" si="23"/>
        <v>0.38888195190169722</v>
      </c>
      <c r="R179" s="7">
        <f t="shared" si="23"/>
        <v>0.79485117934103378</v>
      </c>
      <c r="S179" s="7">
        <f t="shared" si="23"/>
        <v>-0.5783074486947033</v>
      </c>
      <c r="T179" s="7">
        <f t="shared" si="23"/>
        <v>0.24406760811758405</v>
      </c>
      <c r="U179" s="7">
        <f t="shared" si="23"/>
        <v>7.4290083957632641E-3</v>
      </c>
      <c r="V179" s="7">
        <f t="shared" si="23"/>
        <v>3.6845144414145929E-2</v>
      </c>
      <c r="W179" s="7">
        <f t="shared" si="23"/>
        <v>-4.8217678561347475E-2</v>
      </c>
      <c r="X179" s="7">
        <f t="shared" si="23"/>
        <v>0.81167609032447396</v>
      </c>
      <c r="Y179" s="7">
        <f t="shared" si="23"/>
        <v>-0.16438867653850051</v>
      </c>
      <c r="Z179" s="7">
        <f t="shared" si="23"/>
        <v>-1.4841979179892166</v>
      </c>
      <c r="AA179" s="11">
        <f t="shared" si="23"/>
        <v>3.7963668769112561E-3</v>
      </c>
      <c r="AB179" s="7">
        <f t="shared" si="24"/>
        <v>100.83751666666666</v>
      </c>
      <c r="AC179" s="114"/>
      <c r="AD179" s="114"/>
      <c r="AE179" s="114"/>
      <c r="AF179" s="114"/>
      <c r="AG179" s="114"/>
      <c r="AH179" s="114"/>
      <c r="AI179" s="114"/>
      <c r="AJ179" s="114"/>
      <c r="AK179" s="114"/>
      <c r="AL179" s="114"/>
      <c r="AM179" s="114"/>
    </row>
    <row r="180" spans="1:41" ht="15" customHeight="1" x14ac:dyDescent="0.2">
      <c r="A180" s="3" t="s">
        <v>40</v>
      </c>
      <c r="B180" s="1" t="s">
        <v>321</v>
      </c>
      <c r="C180" s="26">
        <v>101.29859999999999</v>
      </c>
      <c r="D180" s="7">
        <v>101.55549999999999</v>
      </c>
      <c r="E180" s="7">
        <v>101.8656</v>
      </c>
      <c r="F180" s="117">
        <v>101.45</v>
      </c>
      <c r="G180" s="7">
        <v>102.01179999999999</v>
      </c>
      <c r="H180" s="113">
        <v>101.9832</v>
      </c>
      <c r="I180" s="113">
        <v>102.24850000000001</v>
      </c>
      <c r="J180" s="113">
        <v>102.9627</v>
      </c>
      <c r="K180" s="113">
        <v>103.0046</v>
      </c>
      <c r="L180" s="7">
        <v>103.0046</v>
      </c>
      <c r="M180" s="7">
        <v>103.4113</v>
      </c>
      <c r="N180" s="7">
        <v>103.7109</v>
      </c>
      <c r="O180" s="7">
        <v>104.1917</v>
      </c>
      <c r="P180" s="10">
        <f t="shared" si="23"/>
        <v>0.25360666386307579</v>
      </c>
      <c r="Q180" s="7">
        <f t="shared" si="23"/>
        <v>0.30535027644982854</v>
      </c>
      <c r="R180" s="7">
        <f t="shared" si="23"/>
        <v>-0.4079885653252891</v>
      </c>
      <c r="S180" s="7">
        <f t="shared" si="23"/>
        <v>0.55377033021191813</v>
      </c>
      <c r="T180" s="7">
        <f t="shared" si="23"/>
        <v>-2.8035972309083161E-2</v>
      </c>
      <c r="U180" s="7">
        <f t="shared" si="23"/>
        <v>0.26014088594985302</v>
      </c>
      <c r="V180" s="7">
        <f t="shared" si="23"/>
        <v>0.69849435444039865</v>
      </c>
      <c r="W180" s="7">
        <f t="shared" si="23"/>
        <v>4.0694348535924435E-2</v>
      </c>
      <c r="X180" s="7">
        <f t="shared" si="23"/>
        <v>0</v>
      </c>
      <c r="Y180" s="7">
        <f t="shared" si="23"/>
        <v>0.39483673544676717</v>
      </c>
      <c r="Z180" s="7">
        <f t="shared" si="23"/>
        <v>0.28971688780626303</v>
      </c>
      <c r="AA180" s="11">
        <f t="shared" si="23"/>
        <v>0.4635964011497366</v>
      </c>
      <c r="AB180" s="7">
        <f t="shared" si="24"/>
        <v>102.61669999999999</v>
      </c>
      <c r="AC180" s="114"/>
      <c r="AD180" s="114"/>
      <c r="AE180" s="114"/>
      <c r="AF180" s="114"/>
      <c r="AG180" s="114"/>
      <c r="AH180" s="114"/>
      <c r="AI180" s="114"/>
      <c r="AJ180" s="114"/>
      <c r="AK180" s="114"/>
      <c r="AL180" s="114"/>
      <c r="AM180" s="114"/>
    </row>
    <row r="181" spans="1:41" ht="15" customHeight="1" x14ac:dyDescent="0.2">
      <c r="A181" s="3" t="s">
        <v>41</v>
      </c>
      <c r="B181" s="1" t="s">
        <v>319</v>
      </c>
      <c r="C181" s="26">
        <v>100.52889999999999</v>
      </c>
      <c r="D181" s="7">
        <v>100.52889999999999</v>
      </c>
      <c r="E181" s="7">
        <v>100.52889999999999</v>
      </c>
      <c r="F181" s="117">
        <v>100.52889999999999</v>
      </c>
      <c r="G181" s="7">
        <v>100.52889999999999</v>
      </c>
      <c r="H181" s="113">
        <v>100.52889999999999</v>
      </c>
      <c r="I181" s="113">
        <v>100.52889999999999</v>
      </c>
      <c r="J181" s="113">
        <v>100.52889999999999</v>
      </c>
      <c r="K181" s="113">
        <v>100.52889999999999</v>
      </c>
      <c r="L181" s="7">
        <v>100.63849999999999</v>
      </c>
      <c r="M181" s="7">
        <v>100.63849999999999</v>
      </c>
      <c r="N181" s="7">
        <v>100.63849999999999</v>
      </c>
      <c r="O181" s="7">
        <v>100.63849999999999</v>
      </c>
      <c r="P181" s="10">
        <f t="shared" si="23"/>
        <v>0</v>
      </c>
      <c r="Q181" s="7">
        <f t="shared" si="23"/>
        <v>0</v>
      </c>
      <c r="R181" s="7">
        <f t="shared" si="23"/>
        <v>0</v>
      </c>
      <c r="S181" s="7">
        <f t="shared" si="23"/>
        <v>0</v>
      </c>
      <c r="T181" s="7">
        <f t="shared" si="23"/>
        <v>0</v>
      </c>
      <c r="U181" s="7">
        <f t="shared" si="23"/>
        <v>0</v>
      </c>
      <c r="V181" s="7">
        <f t="shared" si="23"/>
        <v>0</v>
      </c>
      <c r="W181" s="7">
        <f t="shared" si="23"/>
        <v>0</v>
      </c>
      <c r="X181" s="7">
        <f t="shared" si="23"/>
        <v>0.10902337536768071</v>
      </c>
      <c r="Y181" s="7">
        <f t="shared" si="23"/>
        <v>0</v>
      </c>
      <c r="Z181" s="7">
        <f t="shared" si="23"/>
        <v>0</v>
      </c>
      <c r="AA181" s="11">
        <f t="shared" si="23"/>
        <v>0</v>
      </c>
      <c r="AB181" s="7">
        <f t="shared" si="24"/>
        <v>100.56543333333333</v>
      </c>
      <c r="AC181" s="114"/>
      <c r="AD181" s="114"/>
      <c r="AE181" s="114"/>
      <c r="AF181" s="114"/>
      <c r="AG181" s="114"/>
      <c r="AH181" s="114"/>
      <c r="AI181" s="114"/>
      <c r="AJ181" s="114"/>
      <c r="AK181" s="114"/>
      <c r="AL181" s="114"/>
      <c r="AM181" s="114"/>
    </row>
    <row r="182" spans="1:41" ht="15" customHeight="1" x14ac:dyDescent="0.2">
      <c r="A182" s="3" t="s">
        <v>42</v>
      </c>
      <c r="B182" s="1" t="s">
        <v>315</v>
      </c>
      <c r="C182" s="26">
        <v>101.26349999999999</v>
      </c>
      <c r="D182" s="7">
        <v>103.6952</v>
      </c>
      <c r="E182" s="7">
        <v>103.1418</v>
      </c>
      <c r="F182" s="117">
        <v>103.1418</v>
      </c>
      <c r="G182" s="7">
        <v>103.2949</v>
      </c>
      <c r="H182" s="113">
        <v>103.4487</v>
      </c>
      <c r="I182" s="113">
        <v>103.60299999999999</v>
      </c>
      <c r="J182" s="113">
        <v>103.60299999999999</v>
      </c>
      <c r="K182" s="113">
        <v>103.60299999999999</v>
      </c>
      <c r="L182" s="7">
        <v>103.7223</v>
      </c>
      <c r="M182" s="7">
        <v>103.7223</v>
      </c>
      <c r="N182" s="7">
        <v>103.7223</v>
      </c>
      <c r="O182" s="7">
        <v>103.7223</v>
      </c>
      <c r="P182" s="10">
        <f t="shared" si="23"/>
        <v>2.4013588311681966</v>
      </c>
      <c r="Q182" s="7">
        <f t="shared" si="23"/>
        <v>-0.53367947600274301</v>
      </c>
      <c r="R182" s="7">
        <f t="shared" si="23"/>
        <v>0</v>
      </c>
      <c r="S182" s="7">
        <f t="shared" si="23"/>
        <v>0.14843642441764146</v>
      </c>
      <c r="T182" s="7">
        <f t="shared" si="23"/>
        <v>0.14889408867233905</v>
      </c>
      <c r="U182" s="7">
        <f t="shared" si="23"/>
        <v>0.149156055126833</v>
      </c>
      <c r="V182" s="7">
        <f t="shared" si="23"/>
        <v>0</v>
      </c>
      <c r="W182" s="7">
        <f t="shared" si="23"/>
        <v>0</v>
      </c>
      <c r="X182" s="7">
        <f t="shared" si="23"/>
        <v>0.11515110566297283</v>
      </c>
      <c r="Y182" s="7">
        <f t="shared" si="23"/>
        <v>0</v>
      </c>
      <c r="Z182" s="7">
        <f t="shared" si="23"/>
        <v>0</v>
      </c>
      <c r="AA182" s="11">
        <f t="shared" si="23"/>
        <v>0</v>
      </c>
      <c r="AB182" s="7">
        <f t="shared" si="24"/>
        <v>103.53504999999997</v>
      </c>
      <c r="AC182" s="114"/>
      <c r="AD182" s="114"/>
      <c r="AE182" s="114"/>
      <c r="AF182" s="114"/>
      <c r="AG182" s="114"/>
      <c r="AH182" s="114"/>
      <c r="AI182" s="114"/>
      <c r="AJ182" s="114"/>
      <c r="AK182" s="114"/>
      <c r="AL182" s="114"/>
      <c r="AM182" s="114"/>
    </row>
    <row r="183" spans="1:41" ht="15" customHeight="1" x14ac:dyDescent="0.2">
      <c r="A183" s="3" t="s">
        <v>44</v>
      </c>
      <c r="B183" s="1" t="s">
        <v>316</v>
      </c>
      <c r="C183" s="26">
        <v>100.10290000000001</v>
      </c>
      <c r="D183" s="7">
        <v>100.3775</v>
      </c>
      <c r="E183" s="7">
        <v>100.38590000000001</v>
      </c>
      <c r="F183" s="117">
        <v>100.38590000000001</v>
      </c>
      <c r="G183" s="7">
        <v>100.38590000000001</v>
      </c>
      <c r="H183" s="113">
        <v>100.38590000000001</v>
      </c>
      <c r="I183" s="113">
        <v>100.38590000000001</v>
      </c>
      <c r="J183" s="113">
        <v>100.38590000000001</v>
      </c>
      <c r="K183" s="113">
        <v>100.38590000000001</v>
      </c>
      <c r="L183" s="7">
        <v>100.38590000000001</v>
      </c>
      <c r="M183" s="7">
        <v>100.38590000000001</v>
      </c>
      <c r="N183" s="7">
        <v>100.38590000000001</v>
      </c>
      <c r="O183" s="7">
        <v>100.38590000000001</v>
      </c>
      <c r="P183" s="10">
        <f t="shared" si="23"/>
        <v>0.27431772705884883</v>
      </c>
      <c r="Q183" s="7">
        <f t="shared" si="23"/>
        <v>8.3684092550709525E-3</v>
      </c>
      <c r="R183" s="7">
        <f t="shared" si="23"/>
        <v>0</v>
      </c>
      <c r="S183" s="7">
        <f t="shared" si="23"/>
        <v>0</v>
      </c>
      <c r="T183" s="7">
        <f t="shared" si="23"/>
        <v>0</v>
      </c>
      <c r="U183" s="7">
        <f t="shared" si="23"/>
        <v>0</v>
      </c>
      <c r="V183" s="7">
        <f t="shared" si="23"/>
        <v>0</v>
      </c>
      <c r="W183" s="7">
        <f t="shared" si="23"/>
        <v>0</v>
      </c>
      <c r="X183" s="7">
        <f t="shared" si="23"/>
        <v>0</v>
      </c>
      <c r="Y183" s="7">
        <f t="shared" si="23"/>
        <v>0</v>
      </c>
      <c r="Z183" s="7">
        <f t="shared" si="23"/>
        <v>0</v>
      </c>
      <c r="AA183" s="11">
        <f t="shared" si="23"/>
        <v>0</v>
      </c>
      <c r="AB183" s="7">
        <f t="shared" si="24"/>
        <v>100.3852</v>
      </c>
      <c r="AC183" s="114"/>
      <c r="AD183" s="114"/>
      <c r="AE183" s="114"/>
      <c r="AF183" s="114"/>
      <c r="AG183" s="114"/>
      <c r="AH183" s="114"/>
      <c r="AI183" s="114"/>
      <c r="AJ183" s="114"/>
      <c r="AK183" s="114"/>
      <c r="AL183" s="114"/>
      <c r="AM183" s="114"/>
    </row>
    <row r="184" spans="1:41" ht="15" customHeight="1" x14ac:dyDescent="0.2">
      <c r="A184" s="3" t="s">
        <v>46</v>
      </c>
      <c r="B184" s="1" t="s">
        <v>71</v>
      </c>
      <c r="C184" s="26">
        <v>100.9735</v>
      </c>
      <c r="D184" s="7">
        <v>100.9735</v>
      </c>
      <c r="E184" s="7">
        <v>100.9735</v>
      </c>
      <c r="F184" s="117">
        <v>100.9735</v>
      </c>
      <c r="G184" s="7">
        <v>100.9735</v>
      </c>
      <c r="H184" s="113">
        <v>100.9735</v>
      </c>
      <c r="I184" s="113">
        <v>100.9735</v>
      </c>
      <c r="J184" s="113">
        <v>100.9735</v>
      </c>
      <c r="K184" s="113">
        <v>100.9735</v>
      </c>
      <c r="L184" s="7">
        <v>100.9735</v>
      </c>
      <c r="M184" s="7">
        <v>100.9735</v>
      </c>
      <c r="N184" s="7">
        <v>100.9735</v>
      </c>
      <c r="O184" s="7">
        <v>100.9735</v>
      </c>
      <c r="P184" s="10">
        <f t="shared" si="23"/>
        <v>0</v>
      </c>
      <c r="Q184" s="7">
        <f t="shared" si="23"/>
        <v>0</v>
      </c>
      <c r="R184" s="7">
        <f t="shared" si="23"/>
        <v>0</v>
      </c>
      <c r="S184" s="7">
        <f t="shared" ref="S184:AA186" si="25">(G184-F184)/F184*100</f>
        <v>0</v>
      </c>
      <c r="T184" s="7">
        <f t="shared" si="25"/>
        <v>0</v>
      </c>
      <c r="U184" s="7">
        <f t="shared" si="25"/>
        <v>0</v>
      </c>
      <c r="V184" s="7">
        <f t="shared" si="25"/>
        <v>0</v>
      </c>
      <c r="W184" s="7">
        <f t="shared" si="25"/>
        <v>0</v>
      </c>
      <c r="X184" s="7">
        <f t="shared" si="25"/>
        <v>0</v>
      </c>
      <c r="Y184" s="7">
        <f t="shared" si="25"/>
        <v>0</v>
      </c>
      <c r="Z184" s="7">
        <f t="shared" si="25"/>
        <v>0</v>
      </c>
      <c r="AA184" s="11">
        <f t="shared" si="25"/>
        <v>0</v>
      </c>
      <c r="AB184" s="7">
        <f t="shared" si="24"/>
        <v>100.97350000000002</v>
      </c>
      <c r="AC184" s="114"/>
      <c r="AD184" s="114"/>
      <c r="AE184" s="114"/>
      <c r="AF184" s="114"/>
      <c r="AG184" s="114"/>
      <c r="AH184" s="114"/>
      <c r="AI184" s="114"/>
      <c r="AJ184" s="114"/>
      <c r="AK184" s="114"/>
      <c r="AL184" s="114"/>
      <c r="AM184" s="114"/>
    </row>
    <row r="185" spans="1:41" s="48" customFormat="1" x14ac:dyDescent="0.2">
      <c r="A185" s="56" t="s">
        <v>47</v>
      </c>
      <c r="B185" s="48" t="s">
        <v>48</v>
      </c>
      <c r="C185" s="26">
        <v>100.6923</v>
      </c>
      <c r="D185" s="119">
        <v>101.2773</v>
      </c>
      <c r="E185" s="119">
        <v>101.95140000000001</v>
      </c>
      <c r="F185" s="120">
        <v>101.1236</v>
      </c>
      <c r="G185" s="119">
        <v>101.363</v>
      </c>
      <c r="H185" s="112">
        <v>102.9474</v>
      </c>
      <c r="I185" s="112">
        <v>102.273</v>
      </c>
      <c r="J185" s="112">
        <v>100.2962</v>
      </c>
      <c r="K185" s="112">
        <v>101.1199</v>
      </c>
      <c r="L185" s="119">
        <v>100.2334</v>
      </c>
      <c r="M185" s="119">
        <v>99.767859999999999</v>
      </c>
      <c r="N185" s="119">
        <v>100.7694</v>
      </c>
      <c r="O185" s="119">
        <v>100.2697</v>
      </c>
      <c r="P185" s="21">
        <f t="shared" ref="P185:R186" si="26">(D185-C185)/C185*100</f>
        <v>0.58097789006705947</v>
      </c>
      <c r="Q185" s="20">
        <f t="shared" si="26"/>
        <v>0.66559831275123837</v>
      </c>
      <c r="R185" s="20">
        <f t="shared" si="26"/>
        <v>-0.81195550036587094</v>
      </c>
      <c r="S185" s="20">
        <f t="shared" si="25"/>
        <v>0.23673998947822605</v>
      </c>
      <c r="T185" s="20">
        <f t="shared" si="25"/>
        <v>1.5630950149462843</v>
      </c>
      <c r="U185" s="20">
        <f t="shared" si="25"/>
        <v>-0.65509182359147067</v>
      </c>
      <c r="V185" s="20">
        <f t="shared" si="25"/>
        <v>-1.9328659568018904</v>
      </c>
      <c r="W185" s="20">
        <f t="shared" si="25"/>
        <v>0.82126740594359737</v>
      </c>
      <c r="X185" s="20">
        <f t="shared" si="25"/>
        <v>-0.87668203785802612</v>
      </c>
      <c r="Y185" s="20">
        <f t="shared" si="25"/>
        <v>-0.46445595978985477</v>
      </c>
      <c r="Z185" s="20">
        <f t="shared" si="25"/>
        <v>1.0038703847110739</v>
      </c>
      <c r="AA185" s="19">
        <f t="shared" si="25"/>
        <v>-0.49588466339980608</v>
      </c>
      <c r="AB185" s="20">
        <f>(AB163/AB165)*100</f>
        <v>101.11182633056008</v>
      </c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</row>
    <row r="186" spans="1:41" s="48" customFormat="1" x14ac:dyDescent="0.2">
      <c r="A186" s="56" t="s">
        <v>317</v>
      </c>
      <c r="B186" s="48" t="s">
        <v>73</v>
      </c>
      <c r="C186" s="26">
        <v>100.6071</v>
      </c>
      <c r="D186" s="119">
        <v>101.25490000000001</v>
      </c>
      <c r="E186" s="119">
        <v>101.6841</v>
      </c>
      <c r="F186" s="120">
        <v>100.98099999999999</v>
      </c>
      <c r="G186" s="119">
        <v>101.34059999999999</v>
      </c>
      <c r="H186" s="112">
        <v>103.2612</v>
      </c>
      <c r="I186" s="112">
        <v>102.7491</v>
      </c>
      <c r="J186" s="112">
        <v>100.9063</v>
      </c>
      <c r="K186" s="112">
        <v>101.8228</v>
      </c>
      <c r="L186" s="119">
        <v>100.6647</v>
      </c>
      <c r="M186" s="119">
        <v>100.0853</v>
      </c>
      <c r="N186" s="119">
        <v>101.1653</v>
      </c>
      <c r="O186" s="119">
        <v>100.4979</v>
      </c>
      <c r="P186" s="21">
        <f t="shared" si="26"/>
        <v>0.64389093811470932</v>
      </c>
      <c r="Q186" s="20">
        <f t="shared" si="26"/>
        <v>0.42388072083424549</v>
      </c>
      <c r="R186" s="20">
        <f t="shared" si="26"/>
        <v>-0.69145520292750418</v>
      </c>
      <c r="S186" s="20">
        <f t="shared" si="25"/>
        <v>0.356106594309821</v>
      </c>
      <c r="T186" s="20">
        <f t="shared" si="25"/>
        <v>1.8951930420779113</v>
      </c>
      <c r="U186" s="20">
        <f t="shared" si="25"/>
        <v>-0.49592683408676613</v>
      </c>
      <c r="V186" s="20">
        <f t="shared" si="25"/>
        <v>-1.7934950281802926</v>
      </c>
      <c r="W186" s="20">
        <f t="shared" si="25"/>
        <v>0.90826836381871012</v>
      </c>
      <c r="X186" s="20">
        <f t="shared" si="25"/>
        <v>-1.1373680550917915</v>
      </c>
      <c r="Y186" s="20">
        <f t="shared" si="25"/>
        <v>-0.57557415856799121</v>
      </c>
      <c r="Z186" s="20">
        <f t="shared" si="25"/>
        <v>1.0790795451479869</v>
      </c>
      <c r="AA186" s="19">
        <f t="shared" si="25"/>
        <v>-0.6597123717322052</v>
      </c>
      <c r="AB186" s="20">
        <f>(AB163/AB178)*100</f>
        <v>101.36528084465917</v>
      </c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</row>
    <row r="187" spans="1:41" s="48" customFormat="1" ht="20.25" customHeight="1" x14ac:dyDescent="0.2">
      <c r="B187" s="22" t="s">
        <v>63</v>
      </c>
      <c r="C187" s="39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133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134"/>
      <c r="AB187" s="132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</row>
    <row r="188" spans="1:41" x14ac:dyDescent="0.2">
      <c r="A188" s="1" t="s">
        <v>14</v>
      </c>
      <c r="B188" s="122" t="s">
        <v>15</v>
      </c>
      <c r="C188" s="14">
        <v>98.250789999999995</v>
      </c>
      <c r="D188" s="113">
        <v>101.2145</v>
      </c>
      <c r="E188" s="7">
        <v>103.5936</v>
      </c>
      <c r="F188" s="117">
        <v>105.9777</v>
      </c>
      <c r="G188" s="7">
        <v>106.2321</v>
      </c>
      <c r="H188" s="7">
        <v>107.10509999999999</v>
      </c>
      <c r="I188" s="7">
        <v>104.05200000000001</v>
      </c>
      <c r="J188" s="7">
        <v>104.1384</v>
      </c>
      <c r="K188" s="7">
        <v>102.2967</v>
      </c>
      <c r="L188" s="7">
        <v>104.5945</v>
      </c>
      <c r="M188" s="7">
        <v>102.8942</v>
      </c>
      <c r="N188" s="7">
        <v>106.485</v>
      </c>
      <c r="O188" s="7">
        <v>111.22669999999999</v>
      </c>
      <c r="P188" s="10">
        <f t="shared" ref="P188:AA209" si="27">(D188-C188)/C188*100</f>
        <v>3.0164744731314692</v>
      </c>
      <c r="Q188" s="7">
        <f t="shared" si="27"/>
        <v>2.3505525394088735</v>
      </c>
      <c r="R188" s="7">
        <f t="shared" si="27"/>
        <v>2.3013969974979185</v>
      </c>
      <c r="S188" s="7">
        <f t="shared" si="27"/>
        <v>0.24005050119034849</v>
      </c>
      <c r="T188" s="7">
        <f t="shared" si="27"/>
        <v>0.82178550551103702</v>
      </c>
      <c r="U188" s="7">
        <f t="shared" si="27"/>
        <v>-2.850564538943511</v>
      </c>
      <c r="V188" s="7">
        <f t="shared" si="27"/>
        <v>8.3035405374233637E-2</v>
      </c>
      <c r="W188" s="7">
        <f t="shared" si="27"/>
        <v>-1.7685119033901069</v>
      </c>
      <c r="X188" s="7">
        <f t="shared" si="27"/>
        <v>2.2462112658570561</v>
      </c>
      <c r="Y188" s="7">
        <f t="shared" si="27"/>
        <v>-1.6256112893125345</v>
      </c>
      <c r="Z188" s="7">
        <f t="shared" si="27"/>
        <v>3.4897982587939858</v>
      </c>
      <c r="AA188" s="11">
        <f t="shared" si="27"/>
        <v>4.4529276423909421</v>
      </c>
      <c r="AB188" s="20">
        <f t="shared" ref="AB188:AB208" si="28">AVERAGE(D188:O188)</f>
        <v>104.98420833333334</v>
      </c>
      <c r="AC188" s="114"/>
      <c r="AD188" s="114"/>
      <c r="AE188" s="114"/>
      <c r="AF188" s="114"/>
      <c r="AG188" s="114"/>
      <c r="AH188" s="114"/>
      <c r="AI188" s="114"/>
      <c r="AJ188" s="114"/>
      <c r="AK188" s="114"/>
      <c r="AL188" s="114"/>
      <c r="AM188" s="114"/>
    </row>
    <row r="189" spans="1:41" x14ac:dyDescent="0.2">
      <c r="A189" s="1" t="s">
        <v>318</v>
      </c>
      <c r="B189" s="122" t="s">
        <v>21</v>
      </c>
      <c r="C189" s="14">
        <v>100.9006</v>
      </c>
      <c r="D189" s="113">
        <v>101.5149</v>
      </c>
      <c r="E189" s="7">
        <v>101.13209999999999</v>
      </c>
      <c r="F189" s="117">
        <v>101.3946</v>
      </c>
      <c r="G189" s="7">
        <v>101.97629999999999</v>
      </c>
      <c r="H189" s="7">
        <v>102.8282</v>
      </c>
      <c r="I189" s="7">
        <v>103.49550000000001</v>
      </c>
      <c r="J189" s="7">
        <v>104.43729999999999</v>
      </c>
      <c r="K189" s="7">
        <v>104.81480000000001</v>
      </c>
      <c r="L189" s="7">
        <v>104.2009</v>
      </c>
      <c r="M189" s="7">
        <v>104.0436</v>
      </c>
      <c r="N189" s="7">
        <v>104.2229</v>
      </c>
      <c r="O189" s="7">
        <v>104.0423</v>
      </c>
      <c r="P189" s="10">
        <f t="shared" si="27"/>
        <v>0.60881699415067914</v>
      </c>
      <c r="Q189" s="7">
        <f t="shared" si="27"/>
        <v>-0.37708750144067832</v>
      </c>
      <c r="R189" s="7">
        <f t="shared" si="27"/>
        <v>0.25956150421083202</v>
      </c>
      <c r="S189" s="7">
        <f t="shared" si="27"/>
        <v>0.57369919108117973</v>
      </c>
      <c r="T189" s="7">
        <f t="shared" si="27"/>
        <v>0.83539018379760843</v>
      </c>
      <c r="U189" s="7">
        <f t="shared" si="27"/>
        <v>0.6489464952221391</v>
      </c>
      <c r="V189" s="7">
        <f t="shared" si="27"/>
        <v>0.90999125565844541</v>
      </c>
      <c r="W189" s="7">
        <f t="shared" si="27"/>
        <v>0.36146089567617312</v>
      </c>
      <c r="X189" s="7">
        <f t="shared" si="27"/>
        <v>-0.58569972942752446</v>
      </c>
      <c r="Y189" s="7">
        <f t="shared" si="27"/>
        <v>-0.1509583890350337</v>
      </c>
      <c r="Z189" s="7">
        <f t="shared" si="27"/>
        <v>0.172331599444846</v>
      </c>
      <c r="AA189" s="11">
        <f t="shared" si="27"/>
        <v>-0.17328245519938357</v>
      </c>
      <c r="AB189" s="20">
        <f t="shared" si="28"/>
        <v>103.17528333333335</v>
      </c>
      <c r="AC189" s="114"/>
      <c r="AD189" s="114"/>
      <c r="AE189" s="114"/>
      <c r="AF189" s="114"/>
      <c r="AG189" s="114"/>
      <c r="AH189" s="114"/>
      <c r="AI189" s="114"/>
      <c r="AJ189" s="114"/>
      <c r="AK189" s="114"/>
      <c r="AL189" s="114"/>
      <c r="AM189" s="114"/>
    </row>
    <row r="190" spans="1:41" s="48" customFormat="1" x14ac:dyDescent="0.2">
      <c r="A190" s="48" t="s">
        <v>16</v>
      </c>
      <c r="B190" s="56" t="s">
        <v>23</v>
      </c>
      <c r="C190" s="26">
        <v>100.7516</v>
      </c>
      <c r="D190" s="119">
        <v>101.2616</v>
      </c>
      <c r="E190" s="119">
        <v>100.7242</v>
      </c>
      <c r="F190" s="120">
        <v>101.0176</v>
      </c>
      <c r="G190" s="119">
        <v>101.758</v>
      </c>
      <c r="H190" s="119">
        <v>102.82340000000001</v>
      </c>
      <c r="I190" s="119">
        <v>103.6336</v>
      </c>
      <c r="J190" s="119">
        <v>104.7758</v>
      </c>
      <c r="K190" s="119">
        <v>105.23350000000001</v>
      </c>
      <c r="L190" s="119">
        <v>104.3687</v>
      </c>
      <c r="M190" s="119">
        <v>104.1545</v>
      </c>
      <c r="N190" s="119">
        <v>104.38200000000001</v>
      </c>
      <c r="O190" s="119">
        <v>104.1024</v>
      </c>
      <c r="P190" s="21">
        <f t="shared" si="27"/>
        <v>0.50619543510972043</v>
      </c>
      <c r="Q190" s="20">
        <f t="shared" si="27"/>
        <v>-0.53070463038309212</v>
      </c>
      <c r="R190" s="20">
        <f t="shared" si="27"/>
        <v>0.29129047438451278</v>
      </c>
      <c r="S190" s="20">
        <f t="shared" si="27"/>
        <v>0.73294158641661844</v>
      </c>
      <c r="T190" s="20">
        <f t="shared" si="27"/>
        <v>1.0469938481495422</v>
      </c>
      <c r="U190" s="20">
        <f t="shared" si="27"/>
        <v>0.78795293678286715</v>
      </c>
      <c r="V190" s="20">
        <f t="shared" si="27"/>
        <v>1.1021521977428195</v>
      </c>
      <c r="W190" s="20">
        <f t="shared" si="27"/>
        <v>0.43683751400609938</v>
      </c>
      <c r="X190" s="20">
        <f t="shared" si="27"/>
        <v>-0.82179153976633146</v>
      </c>
      <c r="Y190" s="20">
        <f t="shared" si="27"/>
        <v>-0.20523394465965877</v>
      </c>
      <c r="Z190" s="20">
        <f t="shared" si="27"/>
        <v>0.21842551209981928</v>
      </c>
      <c r="AA190" s="19">
        <f t="shared" si="27"/>
        <v>-0.26786227510490507</v>
      </c>
      <c r="AB190" s="20">
        <f t="shared" si="28"/>
        <v>103.18627500000001</v>
      </c>
      <c r="AC190" s="118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O190" s="20"/>
    </row>
    <row r="191" spans="1:41" x14ac:dyDescent="0.2">
      <c r="A191" s="1" t="s">
        <v>18</v>
      </c>
      <c r="B191" s="3" t="s">
        <v>304</v>
      </c>
      <c r="C191" s="14">
        <v>99.716130000000007</v>
      </c>
      <c r="D191" s="7">
        <v>100.5519</v>
      </c>
      <c r="E191" s="7">
        <v>99.520629999999997</v>
      </c>
      <c r="F191" s="117">
        <v>99.978970000000004</v>
      </c>
      <c r="G191" s="7">
        <v>101.21769999999999</v>
      </c>
      <c r="H191" s="7">
        <v>102.70569999999999</v>
      </c>
      <c r="I191" s="7">
        <v>103.99930000000001</v>
      </c>
      <c r="J191" s="7">
        <v>105.7938</v>
      </c>
      <c r="K191" s="7">
        <v>106.5428</v>
      </c>
      <c r="L191" s="7">
        <v>104.89749999999999</v>
      </c>
      <c r="M191" s="7">
        <v>104.21980000000001</v>
      </c>
      <c r="N191" s="7">
        <v>104.5518</v>
      </c>
      <c r="O191" s="7">
        <v>104.0063</v>
      </c>
      <c r="P191" s="10">
        <f t="shared" si="27"/>
        <v>0.83814925428814424</v>
      </c>
      <c r="Q191" s="7">
        <f t="shared" si="27"/>
        <v>-1.0256096602848941</v>
      </c>
      <c r="R191" s="7">
        <f t="shared" si="27"/>
        <v>0.46054772764200436</v>
      </c>
      <c r="S191" s="7">
        <f t="shared" si="27"/>
        <v>1.2389905597146975</v>
      </c>
      <c r="T191" s="7">
        <f t="shared" si="27"/>
        <v>1.470098609235341</v>
      </c>
      <c r="U191" s="7">
        <f t="shared" si="27"/>
        <v>1.2595211366068408</v>
      </c>
      <c r="V191" s="7">
        <f t="shared" si="27"/>
        <v>1.7254923831218085</v>
      </c>
      <c r="W191" s="7">
        <f t="shared" si="27"/>
        <v>0.70798099699603878</v>
      </c>
      <c r="X191" s="7">
        <f t="shared" si="27"/>
        <v>-1.5442620242756957</v>
      </c>
      <c r="Y191" s="7">
        <f t="shared" si="27"/>
        <v>-0.64605924831381811</v>
      </c>
      <c r="Z191" s="7">
        <f t="shared" si="27"/>
        <v>0.31855751018519862</v>
      </c>
      <c r="AA191" s="11">
        <f t="shared" si="27"/>
        <v>-0.52175094068203898</v>
      </c>
      <c r="AB191" s="7">
        <f t="shared" si="28"/>
        <v>103.16551666666668</v>
      </c>
      <c r="AC191" s="114"/>
      <c r="AD191" s="114"/>
      <c r="AE191" s="114"/>
      <c r="AF191" s="114"/>
      <c r="AG191" s="114"/>
      <c r="AH191" s="114"/>
      <c r="AI191" s="114"/>
      <c r="AJ191" s="114"/>
      <c r="AK191" s="114"/>
      <c r="AL191" s="114"/>
      <c r="AM191" s="114"/>
    </row>
    <row r="192" spans="1:41" x14ac:dyDescent="0.2">
      <c r="A192" s="1" t="s">
        <v>56</v>
      </c>
      <c r="B192" s="3" t="s">
        <v>305</v>
      </c>
      <c r="C192" s="14">
        <v>102.7522</v>
      </c>
      <c r="D192" s="7">
        <v>102.857</v>
      </c>
      <c r="E192" s="7">
        <v>102.98099999999999</v>
      </c>
      <c r="F192" s="117">
        <v>103.4308</v>
      </c>
      <c r="G192" s="7">
        <v>103.3973</v>
      </c>
      <c r="H192" s="7">
        <v>106.01649999999999</v>
      </c>
      <c r="I192" s="7">
        <v>106.25230000000001</v>
      </c>
      <c r="J192" s="7">
        <v>106.4748</v>
      </c>
      <c r="K192" s="7">
        <v>106.40519999999999</v>
      </c>
      <c r="L192" s="7">
        <v>106.56189999999999</v>
      </c>
      <c r="M192" s="7">
        <v>106.7912</v>
      </c>
      <c r="N192" s="7">
        <v>106.9688</v>
      </c>
      <c r="O192" s="7">
        <v>106.905</v>
      </c>
      <c r="P192" s="10">
        <f t="shared" si="27"/>
        <v>0.10199295002929118</v>
      </c>
      <c r="Q192" s="7">
        <f t="shared" si="27"/>
        <v>0.12055572299405506</v>
      </c>
      <c r="R192" s="7">
        <f t="shared" si="27"/>
        <v>0.43677960012042072</v>
      </c>
      <c r="S192" s="7">
        <f t="shared" si="27"/>
        <v>-3.2388804882108262E-2</v>
      </c>
      <c r="T192" s="7">
        <f t="shared" si="27"/>
        <v>2.5331415810664226</v>
      </c>
      <c r="U192" s="7">
        <f t="shared" si="27"/>
        <v>0.22241820848642596</v>
      </c>
      <c r="V192" s="7">
        <f t="shared" si="27"/>
        <v>0.20940723165521741</v>
      </c>
      <c r="W192" s="7">
        <f t="shared" si="27"/>
        <v>-6.5367579934414832E-2</v>
      </c>
      <c r="X192" s="7">
        <f t="shared" si="27"/>
        <v>0.14726723881915615</v>
      </c>
      <c r="Y192" s="7">
        <f t="shared" si="27"/>
        <v>0.21518009720172893</v>
      </c>
      <c r="Z192" s="7">
        <f t="shared" si="27"/>
        <v>0.16630583793421011</v>
      </c>
      <c r="AA192" s="11">
        <f t="shared" si="27"/>
        <v>-5.9643559617384247E-2</v>
      </c>
      <c r="AB192" s="7">
        <f t="shared" si="28"/>
        <v>105.42015000000002</v>
      </c>
      <c r="AC192" s="114"/>
      <c r="AD192" s="114"/>
      <c r="AE192" s="114"/>
      <c r="AF192" s="114"/>
      <c r="AG192" s="114"/>
      <c r="AH192" s="114"/>
      <c r="AI192" s="114"/>
      <c r="AJ192" s="114"/>
      <c r="AK192" s="114"/>
      <c r="AL192" s="114"/>
      <c r="AM192" s="114"/>
    </row>
    <row r="193" spans="1:39" x14ac:dyDescent="0.2">
      <c r="A193" s="1" t="s">
        <v>58</v>
      </c>
      <c r="B193" s="3" t="s">
        <v>306</v>
      </c>
      <c r="C193" s="14">
        <v>102.43380000000001</v>
      </c>
      <c r="D193" s="7">
        <v>102.44459999999999</v>
      </c>
      <c r="E193" s="7">
        <v>102.3639</v>
      </c>
      <c r="F193" s="117">
        <v>102.0519</v>
      </c>
      <c r="G193" s="7">
        <v>102.19759999999999</v>
      </c>
      <c r="H193" s="7">
        <v>102.14879999999999</v>
      </c>
      <c r="I193" s="7">
        <v>102.2214</v>
      </c>
      <c r="J193" s="7">
        <v>102.61069999999999</v>
      </c>
      <c r="K193" s="7">
        <v>102.67619999999999</v>
      </c>
      <c r="L193" s="7">
        <v>102.6553</v>
      </c>
      <c r="M193" s="7">
        <v>102.7812</v>
      </c>
      <c r="N193" s="7">
        <v>102.9455</v>
      </c>
      <c r="O193" s="7">
        <v>103.0898</v>
      </c>
      <c r="P193" s="10">
        <f t="shared" si="27"/>
        <v>1.0543394855984099E-2</v>
      </c>
      <c r="Q193" s="7">
        <f t="shared" si="27"/>
        <v>-7.8774283856829067E-2</v>
      </c>
      <c r="R193" s="7">
        <f t="shared" si="27"/>
        <v>-0.30479495212667512</v>
      </c>
      <c r="S193" s="7">
        <f t="shared" si="27"/>
        <v>0.14277049226912075</v>
      </c>
      <c r="T193" s="7">
        <f t="shared" si="27"/>
        <v>-4.775063210877746E-2</v>
      </c>
      <c r="U193" s="7">
        <f t="shared" si="27"/>
        <v>7.1072787932906153E-2</v>
      </c>
      <c r="V193" s="7">
        <f t="shared" si="27"/>
        <v>0.38084001980015098</v>
      </c>
      <c r="W193" s="7">
        <f t="shared" si="27"/>
        <v>6.3833498845637077E-2</v>
      </c>
      <c r="X193" s="7">
        <f t="shared" si="27"/>
        <v>-2.035525272653008E-2</v>
      </c>
      <c r="Y193" s="7">
        <f t="shared" si="27"/>
        <v>0.12264344851167107</v>
      </c>
      <c r="Z193" s="7">
        <f t="shared" si="27"/>
        <v>0.15985413674874124</v>
      </c>
      <c r="AA193" s="11">
        <f t="shared" si="27"/>
        <v>0.14017125566440611</v>
      </c>
      <c r="AB193" s="7">
        <f t="shared" si="28"/>
        <v>102.515575</v>
      </c>
      <c r="AC193" s="114"/>
      <c r="AD193" s="114"/>
      <c r="AE193" s="114"/>
      <c r="AF193" s="114"/>
      <c r="AG193" s="114"/>
      <c r="AH193" s="114"/>
      <c r="AI193" s="114"/>
      <c r="AJ193" s="114"/>
      <c r="AK193" s="114"/>
      <c r="AL193" s="114"/>
      <c r="AM193" s="114"/>
    </row>
    <row r="194" spans="1:39" x14ac:dyDescent="0.2">
      <c r="A194" s="1" t="s">
        <v>20</v>
      </c>
      <c r="B194" s="3" t="s">
        <v>307</v>
      </c>
      <c r="C194" s="14">
        <v>103.1097</v>
      </c>
      <c r="D194" s="7">
        <v>103.6442</v>
      </c>
      <c r="E194" s="7">
        <v>103.94110000000001</v>
      </c>
      <c r="F194" s="117">
        <v>104.2174</v>
      </c>
      <c r="G194" s="7">
        <v>104.55070000000001</v>
      </c>
      <c r="H194" s="7">
        <v>105.4157</v>
      </c>
      <c r="I194" s="7">
        <v>105.7304</v>
      </c>
      <c r="J194" s="7">
        <v>105.7471</v>
      </c>
      <c r="K194" s="7">
        <v>105.9785</v>
      </c>
      <c r="L194" s="7">
        <v>106.0612</v>
      </c>
      <c r="M194" s="7">
        <v>106.51130000000001</v>
      </c>
      <c r="N194" s="7">
        <v>106.6534</v>
      </c>
      <c r="O194" s="7">
        <v>106.8222</v>
      </c>
      <c r="P194" s="10">
        <f t="shared" si="27"/>
        <v>0.51837993903579793</v>
      </c>
      <c r="Q194" s="7">
        <f t="shared" si="27"/>
        <v>0.28646079568370242</v>
      </c>
      <c r="R194" s="7">
        <f t="shared" si="27"/>
        <v>0.26582362511075208</v>
      </c>
      <c r="S194" s="7">
        <f t="shared" si="27"/>
        <v>0.31981223864729724</v>
      </c>
      <c r="T194" s="7">
        <f t="shared" si="27"/>
        <v>0.827349792971252</v>
      </c>
      <c r="U194" s="7">
        <f t="shared" si="27"/>
        <v>0.29853238179891795</v>
      </c>
      <c r="V194" s="7">
        <f t="shared" si="27"/>
        <v>1.5794889643849036E-2</v>
      </c>
      <c r="W194" s="7">
        <f t="shared" si="27"/>
        <v>0.21882396774946414</v>
      </c>
      <c r="X194" s="7">
        <f t="shared" si="27"/>
        <v>7.8034695716586541E-2</v>
      </c>
      <c r="Y194" s="7">
        <f t="shared" si="27"/>
        <v>0.42437762348531433</v>
      </c>
      <c r="Z194" s="7">
        <f t="shared" si="27"/>
        <v>0.13341307448129844</v>
      </c>
      <c r="AA194" s="11">
        <f t="shared" si="27"/>
        <v>0.1582696847920369</v>
      </c>
      <c r="AB194" s="7">
        <f t="shared" si="28"/>
        <v>105.43943333333334</v>
      </c>
      <c r="AC194" s="114"/>
      <c r="AD194" s="114"/>
      <c r="AE194" s="114"/>
      <c r="AF194" s="114"/>
      <c r="AG194" s="114"/>
      <c r="AH194" s="114"/>
      <c r="AI194" s="114"/>
      <c r="AJ194" s="114"/>
      <c r="AK194" s="114"/>
      <c r="AL194" s="114"/>
      <c r="AM194" s="114"/>
    </row>
    <row r="195" spans="1:39" x14ac:dyDescent="0.2">
      <c r="A195" s="1" t="s">
        <v>22</v>
      </c>
      <c r="B195" s="3" t="s">
        <v>32</v>
      </c>
      <c r="C195" s="14">
        <v>101.8145</v>
      </c>
      <c r="D195" s="7">
        <v>102.3596</v>
      </c>
      <c r="E195" s="7">
        <v>102.51990000000001</v>
      </c>
      <c r="F195" s="117">
        <v>102.7229</v>
      </c>
      <c r="G195" s="7">
        <v>102.9486</v>
      </c>
      <c r="H195" s="7">
        <v>103.1574</v>
      </c>
      <c r="I195" s="7">
        <v>103.5234</v>
      </c>
      <c r="J195" s="7">
        <v>104.9522</v>
      </c>
      <c r="K195" s="7">
        <v>105.10429999999999</v>
      </c>
      <c r="L195" s="7">
        <v>105.366</v>
      </c>
      <c r="M195" s="7">
        <v>105.3344</v>
      </c>
      <c r="N195" s="7">
        <v>105.3344</v>
      </c>
      <c r="O195" s="7">
        <v>105.9308</v>
      </c>
      <c r="P195" s="10">
        <f t="shared" si="27"/>
        <v>0.53538543134819205</v>
      </c>
      <c r="Q195" s="7">
        <f t="shared" si="27"/>
        <v>0.15660475421944453</v>
      </c>
      <c r="R195" s="7">
        <f t="shared" si="27"/>
        <v>0.19801033750519531</v>
      </c>
      <c r="S195" s="7">
        <f t="shared" si="27"/>
        <v>0.21971731717076071</v>
      </c>
      <c r="T195" s="7">
        <f t="shared" si="27"/>
        <v>0.20281965951940731</v>
      </c>
      <c r="U195" s="7">
        <f t="shared" si="27"/>
        <v>0.35479761994776882</v>
      </c>
      <c r="V195" s="7">
        <f t="shared" si="27"/>
        <v>1.380171053114571</v>
      </c>
      <c r="W195" s="7">
        <f t="shared" si="27"/>
        <v>0.14492311738104596</v>
      </c>
      <c r="X195" s="7">
        <f t="shared" si="27"/>
        <v>0.24899076441211704</v>
      </c>
      <c r="Y195" s="7">
        <f t="shared" si="27"/>
        <v>-2.9990699086989547E-2</v>
      </c>
      <c r="Z195" s="7">
        <f t="shared" si="27"/>
        <v>0</v>
      </c>
      <c r="AA195" s="11">
        <f t="shared" si="27"/>
        <v>0.56619679800711131</v>
      </c>
      <c r="AB195" s="7">
        <f t="shared" si="28"/>
        <v>104.10449166666666</v>
      </c>
      <c r="AC195" s="114"/>
      <c r="AD195" s="114"/>
      <c r="AE195" s="114"/>
      <c r="AF195" s="114"/>
      <c r="AG195" s="114"/>
      <c r="AH195" s="114"/>
      <c r="AI195" s="114"/>
      <c r="AJ195" s="114"/>
      <c r="AK195" s="114"/>
      <c r="AL195" s="114"/>
      <c r="AM195" s="114"/>
    </row>
    <row r="196" spans="1:39" x14ac:dyDescent="0.2">
      <c r="A196" s="1" t="s">
        <v>24</v>
      </c>
      <c r="B196" s="3" t="s">
        <v>43</v>
      </c>
      <c r="C196" s="14">
        <v>102.14190000000001</v>
      </c>
      <c r="D196" s="7">
        <v>101.7868</v>
      </c>
      <c r="E196" s="7">
        <v>101.85720000000001</v>
      </c>
      <c r="F196" s="117">
        <v>101.8676</v>
      </c>
      <c r="G196" s="7">
        <v>101.90860000000001</v>
      </c>
      <c r="H196" s="7">
        <v>101.95399999999999</v>
      </c>
      <c r="I196" s="7">
        <v>102.1896</v>
      </c>
      <c r="J196" s="7">
        <v>102.3526</v>
      </c>
      <c r="K196" s="7">
        <v>102.4059</v>
      </c>
      <c r="L196" s="7">
        <v>102.6635</v>
      </c>
      <c r="M196" s="7">
        <v>102.8472</v>
      </c>
      <c r="N196" s="7">
        <v>102.8489</v>
      </c>
      <c r="O196" s="7">
        <v>102.8749</v>
      </c>
      <c r="P196" s="10">
        <f t="shared" si="27"/>
        <v>-0.34765360738346091</v>
      </c>
      <c r="Q196" s="7">
        <f t="shared" si="27"/>
        <v>6.9164174529513123E-2</v>
      </c>
      <c r="R196" s="7">
        <f t="shared" si="27"/>
        <v>1.0210372953497613E-2</v>
      </c>
      <c r="S196" s="7">
        <f t="shared" si="27"/>
        <v>4.0248322332136058E-2</v>
      </c>
      <c r="T196" s="7">
        <f t="shared" si="27"/>
        <v>4.4549723968327071E-2</v>
      </c>
      <c r="U196" s="7">
        <f t="shared" si="27"/>
        <v>0.23108460678345641</v>
      </c>
      <c r="V196" s="7">
        <f t="shared" si="27"/>
        <v>0.15950742541315038</v>
      </c>
      <c r="W196" s="7">
        <f t="shared" si="27"/>
        <v>5.2074886226639319E-2</v>
      </c>
      <c r="X196" s="7">
        <f t="shared" si="27"/>
        <v>0.25154800651134018</v>
      </c>
      <c r="Y196" s="7">
        <f t="shared" si="27"/>
        <v>0.17893409049954634</v>
      </c>
      <c r="Z196" s="7">
        <f t="shared" si="27"/>
        <v>1.6529375617416815E-3</v>
      </c>
      <c r="AA196" s="11">
        <f t="shared" si="27"/>
        <v>2.5279803673151826E-2</v>
      </c>
      <c r="AB196" s="7">
        <f t="shared" si="28"/>
        <v>102.29640000000001</v>
      </c>
      <c r="AC196" s="114"/>
      <c r="AD196" s="114"/>
      <c r="AE196" s="114"/>
      <c r="AF196" s="114"/>
      <c r="AG196" s="114"/>
      <c r="AH196" s="114"/>
      <c r="AI196" s="114"/>
      <c r="AJ196" s="114"/>
      <c r="AK196" s="114"/>
      <c r="AL196" s="114"/>
      <c r="AM196" s="114"/>
    </row>
    <row r="197" spans="1:39" x14ac:dyDescent="0.2">
      <c r="A197" s="1" t="s">
        <v>26</v>
      </c>
      <c r="B197" s="3" t="s">
        <v>308</v>
      </c>
      <c r="C197" s="14">
        <v>102.2752</v>
      </c>
      <c r="D197" s="7">
        <v>102.6277</v>
      </c>
      <c r="E197" s="7">
        <v>102.6277</v>
      </c>
      <c r="F197" s="117">
        <v>102.64400000000001</v>
      </c>
      <c r="G197" s="7">
        <v>102.6511</v>
      </c>
      <c r="H197" s="7">
        <v>102.3391</v>
      </c>
      <c r="I197" s="7">
        <v>102.3391</v>
      </c>
      <c r="J197" s="7">
        <v>102.21169999999999</v>
      </c>
      <c r="K197" s="7">
        <v>102.21169999999999</v>
      </c>
      <c r="L197" s="7">
        <v>102.21169999999999</v>
      </c>
      <c r="M197" s="7">
        <v>106.0463</v>
      </c>
      <c r="N197" s="7">
        <v>106.0463</v>
      </c>
      <c r="O197" s="7">
        <v>106.105</v>
      </c>
      <c r="P197" s="10">
        <f t="shared" si="27"/>
        <v>0.34465833359407388</v>
      </c>
      <c r="Q197" s="7">
        <f t="shared" si="27"/>
        <v>0</v>
      </c>
      <c r="R197" s="7">
        <f t="shared" si="27"/>
        <v>1.5882651564832002E-2</v>
      </c>
      <c r="S197" s="7">
        <f t="shared" si="27"/>
        <v>6.9171115700811647E-3</v>
      </c>
      <c r="T197" s="7">
        <f t="shared" si="27"/>
        <v>-0.30394218863704103</v>
      </c>
      <c r="U197" s="7">
        <f t="shared" si="27"/>
        <v>0</v>
      </c>
      <c r="V197" s="7">
        <f t="shared" si="27"/>
        <v>-0.12448809887912696</v>
      </c>
      <c r="W197" s="7">
        <f t="shared" si="27"/>
        <v>0</v>
      </c>
      <c r="X197" s="7">
        <f t="shared" si="27"/>
        <v>0</v>
      </c>
      <c r="Y197" s="7">
        <f t="shared" si="27"/>
        <v>3.7516253031698024</v>
      </c>
      <c r="Z197" s="7">
        <f t="shared" si="27"/>
        <v>0</v>
      </c>
      <c r="AA197" s="11">
        <f t="shared" si="27"/>
        <v>5.5353180639024419E-2</v>
      </c>
      <c r="AB197" s="7">
        <f t="shared" si="28"/>
        <v>103.33844999999998</v>
      </c>
      <c r="AC197" s="114"/>
      <c r="AD197" s="114"/>
      <c r="AE197" s="114"/>
      <c r="AF197" s="114"/>
      <c r="AG197" s="114"/>
      <c r="AH197" s="114"/>
      <c r="AI197" s="114"/>
      <c r="AJ197" s="114"/>
      <c r="AK197" s="114"/>
      <c r="AL197" s="114"/>
      <c r="AM197" s="114"/>
    </row>
    <row r="198" spans="1:39" x14ac:dyDescent="0.2">
      <c r="B198" s="3" t="s">
        <v>309</v>
      </c>
      <c r="C198" s="14">
        <v>101.7283</v>
      </c>
      <c r="D198" s="7">
        <v>102.2877</v>
      </c>
      <c r="E198" s="7">
        <v>103.35899999999999</v>
      </c>
      <c r="F198" s="117">
        <v>103.49590000000001</v>
      </c>
      <c r="G198" s="7">
        <v>103.49590000000001</v>
      </c>
      <c r="H198" s="7">
        <v>103.49590000000001</v>
      </c>
      <c r="I198" s="7">
        <v>103.0137</v>
      </c>
      <c r="J198" s="7">
        <v>104.0582</v>
      </c>
      <c r="K198" s="7">
        <v>104.06610000000001</v>
      </c>
      <c r="L198" s="7">
        <v>104.779</v>
      </c>
      <c r="M198" s="7">
        <v>105.12739999999999</v>
      </c>
      <c r="N198" s="7">
        <v>105.12739999999999</v>
      </c>
      <c r="O198" s="7">
        <v>105.12739999999999</v>
      </c>
      <c r="P198" s="10">
        <f t="shared" si="27"/>
        <v>0.54989614492721939</v>
      </c>
      <c r="Q198" s="7">
        <f t="shared" si="27"/>
        <v>1.0473400027569235</v>
      </c>
      <c r="R198" s="7">
        <f t="shared" si="27"/>
        <v>0.13245097185538884</v>
      </c>
      <c r="S198" s="7">
        <f t="shared" si="27"/>
        <v>0</v>
      </c>
      <c r="T198" s="7">
        <f t="shared" si="27"/>
        <v>0</v>
      </c>
      <c r="U198" s="7">
        <f t="shared" si="27"/>
        <v>-0.46591217623114151</v>
      </c>
      <c r="V198" s="7">
        <f t="shared" si="27"/>
        <v>1.0139428056656534</v>
      </c>
      <c r="W198" s="7">
        <f t="shared" si="27"/>
        <v>7.5919052991561039E-3</v>
      </c>
      <c r="X198" s="7">
        <f t="shared" si="27"/>
        <v>0.6850453702021988</v>
      </c>
      <c r="Y198" s="7">
        <f t="shared" si="27"/>
        <v>0.33250937687895288</v>
      </c>
      <c r="Z198" s="7">
        <f t="shared" si="27"/>
        <v>0</v>
      </c>
      <c r="AA198" s="11">
        <f t="shared" si="27"/>
        <v>0</v>
      </c>
      <c r="AB198" s="7">
        <f t="shared" si="28"/>
        <v>103.95280000000002</v>
      </c>
      <c r="AC198" s="114"/>
      <c r="AD198" s="114"/>
      <c r="AE198" s="114"/>
      <c r="AF198" s="114"/>
      <c r="AG198" s="114"/>
      <c r="AH198" s="114"/>
      <c r="AI198" s="114"/>
      <c r="AJ198" s="114"/>
      <c r="AK198" s="114"/>
      <c r="AL198" s="114"/>
      <c r="AM198" s="114"/>
    </row>
    <row r="199" spans="1:39" x14ac:dyDescent="0.2">
      <c r="B199" s="3" t="s">
        <v>310</v>
      </c>
      <c r="C199" s="14">
        <v>100</v>
      </c>
      <c r="D199" s="7">
        <v>100</v>
      </c>
      <c r="E199" s="7">
        <v>100</v>
      </c>
      <c r="F199" s="117">
        <v>100</v>
      </c>
      <c r="G199" s="7">
        <v>100</v>
      </c>
      <c r="H199" s="7">
        <v>100</v>
      </c>
      <c r="I199" s="7">
        <v>100</v>
      </c>
      <c r="J199" s="7">
        <v>100</v>
      </c>
      <c r="K199" s="7">
        <v>100</v>
      </c>
      <c r="L199" s="7">
        <v>100</v>
      </c>
      <c r="M199" s="7">
        <v>100</v>
      </c>
      <c r="N199" s="7">
        <v>100</v>
      </c>
      <c r="O199" s="7">
        <v>100</v>
      </c>
      <c r="P199" s="10">
        <f t="shared" si="27"/>
        <v>0</v>
      </c>
      <c r="Q199" s="7">
        <f t="shared" si="27"/>
        <v>0</v>
      </c>
      <c r="R199" s="7">
        <f t="shared" si="27"/>
        <v>0</v>
      </c>
      <c r="S199" s="7">
        <f t="shared" si="27"/>
        <v>0</v>
      </c>
      <c r="T199" s="7">
        <f t="shared" si="27"/>
        <v>0</v>
      </c>
      <c r="U199" s="7">
        <f t="shared" si="27"/>
        <v>0</v>
      </c>
      <c r="V199" s="7">
        <f t="shared" si="27"/>
        <v>0</v>
      </c>
      <c r="W199" s="7">
        <f t="shared" si="27"/>
        <v>0</v>
      </c>
      <c r="X199" s="7">
        <f t="shared" si="27"/>
        <v>0</v>
      </c>
      <c r="Y199" s="7">
        <f t="shared" si="27"/>
        <v>0</v>
      </c>
      <c r="Z199" s="7">
        <f t="shared" si="27"/>
        <v>0</v>
      </c>
      <c r="AA199" s="11">
        <f t="shared" si="27"/>
        <v>0</v>
      </c>
      <c r="AB199" s="7">
        <f t="shared" si="28"/>
        <v>100</v>
      </c>
      <c r="AC199" s="114"/>
      <c r="AD199" s="114"/>
      <c r="AE199" s="114"/>
      <c r="AF199" s="114"/>
      <c r="AG199" s="114"/>
      <c r="AH199" s="114"/>
      <c r="AI199" s="114"/>
      <c r="AJ199" s="114"/>
      <c r="AK199" s="114"/>
      <c r="AL199" s="114"/>
      <c r="AM199" s="114"/>
    </row>
    <row r="200" spans="1:39" x14ac:dyDescent="0.2">
      <c r="B200" s="3" t="s">
        <v>311</v>
      </c>
      <c r="C200" s="14">
        <v>100.1031</v>
      </c>
      <c r="D200" s="7">
        <v>100.52030000000001</v>
      </c>
      <c r="E200" s="7">
        <v>101.01309999999999</v>
      </c>
      <c r="F200" s="117">
        <v>101.25320000000001</v>
      </c>
      <c r="G200" s="7">
        <v>101.25700000000001</v>
      </c>
      <c r="H200" s="7">
        <v>101.25700000000001</v>
      </c>
      <c r="I200" s="7">
        <v>101.304</v>
      </c>
      <c r="J200" s="7">
        <v>101.304</v>
      </c>
      <c r="K200" s="7">
        <v>101.40949999999999</v>
      </c>
      <c r="L200" s="7">
        <v>101.40949999999999</v>
      </c>
      <c r="M200" s="7">
        <v>101.4676</v>
      </c>
      <c r="N200" s="7">
        <v>101.4746</v>
      </c>
      <c r="O200" s="7">
        <v>101.4746</v>
      </c>
      <c r="P200" s="10">
        <f t="shared" si="27"/>
        <v>0.41677030981059349</v>
      </c>
      <c r="Q200" s="7">
        <f t="shared" si="27"/>
        <v>0.49024923323944353</v>
      </c>
      <c r="R200" s="7">
        <f t="shared" si="27"/>
        <v>0.23769194292622683</v>
      </c>
      <c r="S200" s="7">
        <f t="shared" si="27"/>
        <v>3.7529678074354673E-3</v>
      </c>
      <c r="T200" s="7">
        <f t="shared" si="27"/>
        <v>0</v>
      </c>
      <c r="U200" s="7">
        <f t="shared" si="27"/>
        <v>4.6416544041396682E-2</v>
      </c>
      <c r="V200" s="7">
        <f t="shared" si="27"/>
        <v>0</v>
      </c>
      <c r="W200" s="7">
        <f t="shared" si="27"/>
        <v>0.10414198847033894</v>
      </c>
      <c r="X200" s="7">
        <f t="shared" si="27"/>
        <v>0</v>
      </c>
      <c r="Y200" s="7">
        <f t="shared" si="27"/>
        <v>5.7292462737722066E-2</v>
      </c>
      <c r="Z200" s="7">
        <f t="shared" si="27"/>
        <v>6.8987538879315084E-3</v>
      </c>
      <c r="AA200" s="11">
        <f t="shared" si="27"/>
        <v>0</v>
      </c>
      <c r="AB200" s="7">
        <f t="shared" si="28"/>
        <v>101.26203333333332</v>
      </c>
      <c r="AC200" s="114"/>
      <c r="AD200" s="114"/>
      <c r="AE200" s="114"/>
      <c r="AF200" s="114"/>
      <c r="AG200" s="114"/>
      <c r="AH200" s="114"/>
      <c r="AI200" s="114"/>
      <c r="AJ200" s="114"/>
      <c r="AK200" s="114"/>
      <c r="AL200" s="114"/>
      <c r="AM200" s="114"/>
    </row>
    <row r="201" spans="1:39" x14ac:dyDescent="0.2">
      <c r="B201" s="3" t="s">
        <v>312</v>
      </c>
      <c r="C201" s="14">
        <v>102.5586</v>
      </c>
      <c r="D201" s="7">
        <v>102.69159999999999</v>
      </c>
      <c r="E201" s="7">
        <v>102.8723</v>
      </c>
      <c r="F201" s="117">
        <v>103.0333</v>
      </c>
      <c r="G201" s="7">
        <v>103.06950000000001</v>
      </c>
      <c r="H201" s="7">
        <v>103.75790000000001</v>
      </c>
      <c r="I201" s="7">
        <v>103.96429999999999</v>
      </c>
      <c r="J201" s="7">
        <v>104.44159999999999</v>
      </c>
      <c r="K201" s="7">
        <v>104.6099</v>
      </c>
      <c r="L201" s="7">
        <v>105.46380000000001</v>
      </c>
      <c r="M201" s="7">
        <v>105.6433</v>
      </c>
      <c r="N201" s="7">
        <v>105.83029999999999</v>
      </c>
      <c r="O201" s="7">
        <v>105.88720000000001</v>
      </c>
      <c r="P201" s="10">
        <f t="shared" si="27"/>
        <v>0.12968195743701219</v>
      </c>
      <c r="Q201" s="7">
        <f t="shared" si="27"/>
        <v>0.17596375945062853</v>
      </c>
      <c r="R201" s="7">
        <f t="shared" si="27"/>
        <v>0.1565047150690724</v>
      </c>
      <c r="S201" s="7">
        <f t="shared" si="27"/>
        <v>3.5134272123680407E-2</v>
      </c>
      <c r="T201" s="7">
        <f t="shared" si="27"/>
        <v>0.66789884495413432</v>
      </c>
      <c r="U201" s="7">
        <f t="shared" si="27"/>
        <v>0.19892461200543562</v>
      </c>
      <c r="V201" s="7">
        <f t="shared" si="27"/>
        <v>0.45909990256270633</v>
      </c>
      <c r="W201" s="7">
        <f t="shared" si="27"/>
        <v>0.16114268643912208</v>
      </c>
      <c r="X201" s="7">
        <f t="shared" si="27"/>
        <v>0.81627073537018024</v>
      </c>
      <c r="Y201" s="7">
        <f t="shared" si="27"/>
        <v>0.17020058067316957</v>
      </c>
      <c r="Z201" s="7">
        <f t="shared" si="27"/>
        <v>0.17701075221996818</v>
      </c>
      <c r="AA201" s="11">
        <f t="shared" si="27"/>
        <v>5.3765320517860246E-2</v>
      </c>
      <c r="AB201" s="7">
        <f t="shared" si="28"/>
        <v>104.27208333333336</v>
      </c>
      <c r="AC201" s="114"/>
      <c r="AD201" s="114"/>
      <c r="AE201" s="114"/>
      <c r="AF201" s="114"/>
      <c r="AG201" s="114"/>
      <c r="AH201" s="114"/>
      <c r="AI201" s="114"/>
      <c r="AJ201" s="114"/>
      <c r="AK201" s="114"/>
      <c r="AL201" s="114"/>
      <c r="AM201" s="114"/>
    </row>
    <row r="202" spans="1:39" s="48" customFormat="1" x14ac:dyDescent="0.2">
      <c r="A202" s="48" t="s">
        <v>27</v>
      </c>
      <c r="B202" s="56" t="s">
        <v>37</v>
      </c>
      <c r="C202" s="26">
        <v>101.48090000000001</v>
      </c>
      <c r="D202" s="119">
        <v>102.5048</v>
      </c>
      <c r="E202" s="119">
        <v>102.7072</v>
      </c>
      <c r="F202" s="120">
        <v>102.8643</v>
      </c>
      <c r="G202" s="119">
        <v>102.8302</v>
      </c>
      <c r="H202" s="119">
        <v>102.87820000000001</v>
      </c>
      <c r="I202" s="119">
        <v>102.9833</v>
      </c>
      <c r="J202" s="119">
        <v>103.1456</v>
      </c>
      <c r="K202" s="119">
        <v>103.2072</v>
      </c>
      <c r="L202" s="119">
        <v>103.5611</v>
      </c>
      <c r="M202" s="119">
        <v>103.6272</v>
      </c>
      <c r="N202" s="119">
        <v>103.6292</v>
      </c>
      <c r="O202" s="119">
        <v>103.827</v>
      </c>
      <c r="P202" s="21">
        <f t="shared" si="27"/>
        <v>1.0089583360021419</v>
      </c>
      <c r="Q202" s="20">
        <f t="shared" si="27"/>
        <v>0.19745416799993487</v>
      </c>
      <c r="R202" s="20">
        <f t="shared" si="27"/>
        <v>0.15295909147557307</v>
      </c>
      <c r="S202" s="20">
        <f t="shared" si="27"/>
        <v>-3.3150471057495301E-2</v>
      </c>
      <c r="T202" s="20">
        <f t="shared" si="27"/>
        <v>4.6678893943609773E-2</v>
      </c>
      <c r="U202" s="20">
        <f t="shared" si="27"/>
        <v>0.10215964120677955</v>
      </c>
      <c r="V202" s="20">
        <f t="shared" si="27"/>
        <v>0.1575983678907181</v>
      </c>
      <c r="W202" s="20">
        <f t="shared" si="27"/>
        <v>5.9721403530541818E-2</v>
      </c>
      <c r="X202" s="20">
        <f t="shared" si="27"/>
        <v>0.34290243316357377</v>
      </c>
      <c r="Y202" s="20">
        <f t="shared" si="27"/>
        <v>6.3827054753189977E-2</v>
      </c>
      <c r="Z202" s="20">
        <f t="shared" si="27"/>
        <v>1.9299952136073721E-3</v>
      </c>
      <c r="AA202" s="19">
        <f t="shared" si="27"/>
        <v>0.19087284278948488</v>
      </c>
      <c r="AB202" s="20">
        <f t="shared" si="28"/>
        <v>103.14710833333335</v>
      </c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</row>
    <row r="203" spans="1:39" x14ac:dyDescent="0.2">
      <c r="A203" s="1" t="s">
        <v>29</v>
      </c>
      <c r="B203" s="3" t="s">
        <v>39</v>
      </c>
      <c r="C203" s="14">
        <v>100.57170000000001</v>
      </c>
      <c r="D203" s="7">
        <v>100.1276</v>
      </c>
      <c r="E203" s="7">
        <v>100.12260000000001</v>
      </c>
      <c r="F203" s="117">
        <v>99.442920000000001</v>
      </c>
      <c r="G203" s="7">
        <v>98.911519999999996</v>
      </c>
      <c r="H203" s="7">
        <v>98.948189999999997</v>
      </c>
      <c r="I203" s="7">
        <v>98.610669999999999</v>
      </c>
      <c r="J203" s="7">
        <v>98.632769999999994</v>
      </c>
      <c r="K203" s="7">
        <v>98.603539999999995</v>
      </c>
      <c r="L203" s="7">
        <v>98.616299999999995</v>
      </c>
      <c r="M203" s="7">
        <v>98.210489999999993</v>
      </c>
      <c r="N203" s="7">
        <v>98.363100000000003</v>
      </c>
      <c r="O203" s="7">
        <v>97.701580000000007</v>
      </c>
      <c r="P203" s="10">
        <f t="shared" si="27"/>
        <v>-0.44157551279336621</v>
      </c>
      <c r="Q203" s="7">
        <f t="shared" si="27"/>
        <v>-4.9936281305009329E-3</v>
      </c>
      <c r="R203" s="7">
        <f t="shared" si="27"/>
        <v>-0.6788477326797393</v>
      </c>
      <c r="S203" s="7">
        <f t="shared" si="27"/>
        <v>-0.53437690687281203</v>
      </c>
      <c r="T203" s="7">
        <f t="shared" si="27"/>
        <v>3.707353804693414E-2</v>
      </c>
      <c r="U203" s="7">
        <f t="shared" si="27"/>
        <v>-0.3411078060144383</v>
      </c>
      <c r="V203" s="7">
        <f t="shared" si="27"/>
        <v>2.2411367857042935E-2</v>
      </c>
      <c r="W203" s="7">
        <f t="shared" si="27"/>
        <v>-2.9635181086365432E-2</v>
      </c>
      <c r="X203" s="7">
        <f t="shared" si="27"/>
        <v>1.2940711864908812E-2</v>
      </c>
      <c r="Y203" s="7">
        <f t="shared" si="27"/>
        <v>-0.41150398057927795</v>
      </c>
      <c r="Z203" s="7">
        <f t="shared" si="27"/>
        <v>0.15539073270076334</v>
      </c>
      <c r="AA203" s="11">
        <f t="shared" si="27"/>
        <v>-0.67252862099709732</v>
      </c>
      <c r="AB203" s="7">
        <f t="shared" si="28"/>
        <v>98.857606666666655</v>
      </c>
      <c r="AC203" s="114"/>
      <c r="AD203" s="114"/>
      <c r="AE203" s="114"/>
      <c r="AF203" s="114"/>
      <c r="AG203" s="114"/>
      <c r="AH203" s="114"/>
      <c r="AI203" s="114"/>
      <c r="AJ203" s="114"/>
      <c r="AK203" s="114"/>
      <c r="AL203" s="114"/>
      <c r="AM203" s="114"/>
    </row>
    <row r="204" spans="1:39" x14ac:dyDescent="0.2">
      <c r="A204" s="1" t="s">
        <v>31</v>
      </c>
      <c r="B204" s="3" t="s">
        <v>313</v>
      </c>
      <c r="C204" s="14">
        <v>100.8402</v>
      </c>
      <c r="D204" s="7">
        <v>101.06100000000001</v>
      </c>
      <c r="E204" s="7">
        <v>101.1212</v>
      </c>
      <c r="F204" s="117">
        <v>101.3783</v>
      </c>
      <c r="G204" s="7">
        <v>101.4003</v>
      </c>
      <c r="H204" s="7">
        <v>101.30800000000001</v>
      </c>
      <c r="I204" s="7">
        <v>101.31619999999999</v>
      </c>
      <c r="J204" s="7">
        <v>101.3725</v>
      </c>
      <c r="K204" s="7">
        <v>101.488</v>
      </c>
      <c r="L204" s="7">
        <v>101.5723</v>
      </c>
      <c r="M204" s="7">
        <v>101.6656</v>
      </c>
      <c r="N204" s="7">
        <v>101.5004</v>
      </c>
      <c r="O204" s="7">
        <v>101.83969999999999</v>
      </c>
      <c r="P204" s="10">
        <f t="shared" si="27"/>
        <v>0.21896029559641017</v>
      </c>
      <c r="Q204" s="7">
        <f t="shared" si="27"/>
        <v>5.956798369301184E-2</v>
      </c>
      <c r="R204" s="7">
        <f t="shared" si="27"/>
        <v>0.25424935621807698</v>
      </c>
      <c r="S204" s="7">
        <f t="shared" si="27"/>
        <v>2.1700896542954037E-2</v>
      </c>
      <c r="T204" s="7">
        <f t="shared" si="27"/>
        <v>-9.1025371719802115E-2</v>
      </c>
      <c r="U204" s="7">
        <f t="shared" si="27"/>
        <v>8.0941287953448827E-3</v>
      </c>
      <c r="V204" s="7">
        <f t="shared" si="27"/>
        <v>5.5568606007733556E-2</v>
      </c>
      <c r="W204" s="7">
        <f t="shared" si="27"/>
        <v>0.11393622530764978</v>
      </c>
      <c r="X204" s="7">
        <f t="shared" si="27"/>
        <v>8.3064007567396084E-2</v>
      </c>
      <c r="Y204" s="7">
        <f t="shared" si="27"/>
        <v>9.1855752011128305E-2</v>
      </c>
      <c r="Z204" s="7">
        <f t="shared" si="27"/>
        <v>-0.16249350812860858</v>
      </c>
      <c r="AA204" s="11">
        <f t="shared" si="27"/>
        <v>0.33428439690877515</v>
      </c>
      <c r="AB204" s="7">
        <f t="shared" si="28"/>
        <v>101.41862500000001</v>
      </c>
      <c r="AC204" s="114"/>
      <c r="AD204" s="114"/>
      <c r="AE204" s="114"/>
      <c r="AF204" s="114"/>
      <c r="AG204" s="114"/>
      <c r="AH204" s="114"/>
      <c r="AI204" s="114"/>
      <c r="AJ204" s="114"/>
      <c r="AK204" s="114"/>
      <c r="AL204" s="114"/>
      <c r="AM204" s="114"/>
    </row>
    <row r="205" spans="1:39" x14ac:dyDescent="0.2">
      <c r="A205" s="1" t="s">
        <v>33</v>
      </c>
      <c r="B205" s="3" t="s">
        <v>314</v>
      </c>
      <c r="C205" s="14">
        <v>101.14960000000001</v>
      </c>
      <c r="D205" s="7">
        <v>101.1078</v>
      </c>
      <c r="E205" s="7">
        <v>101.2945</v>
      </c>
      <c r="F205" s="117">
        <v>100.3528</v>
      </c>
      <c r="G205" s="7">
        <v>100.2955</v>
      </c>
      <c r="H205" s="7">
        <v>100.3218</v>
      </c>
      <c r="I205" s="7">
        <v>100.3767</v>
      </c>
      <c r="J205" s="7">
        <v>100.3005</v>
      </c>
      <c r="K205" s="7">
        <v>100.3005</v>
      </c>
      <c r="L205" s="7">
        <v>100.3117</v>
      </c>
      <c r="M205" s="7">
        <v>100.2841</v>
      </c>
      <c r="N205" s="7">
        <v>100.30070000000001</v>
      </c>
      <c r="O205" s="7">
        <v>100.68510000000001</v>
      </c>
      <c r="P205" s="10">
        <f t="shared" si="27"/>
        <v>-4.1324928620586891E-2</v>
      </c>
      <c r="Q205" s="7">
        <f t="shared" si="27"/>
        <v>0.18465439857261445</v>
      </c>
      <c r="R205" s="7">
        <f t="shared" si="27"/>
        <v>-0.92966548035677887</v>
      </c>
      <c r="S205" s="7">
        <f t="shared" si="27"/>
        <v>-5.7098556293394817E-2</v>
      </c>
      <c r="T205" s="7">
        <f t="shared" si="27"/>
        <v>2.6222512475626521E-2</v>
      </c>
      <c r="U205" s="7">
        <f t="shared" si="27"/>
        <v>5.4723898494647726E-2</v>
      </c>
      <c r="V205" s="7">
        <f t="shared" si="27"/>
        <v>-7.5914031842051033E-2</v>
      </c>
      <c r="W205" s="7">
        <f t="shared" si="27"/>
        <v>0</v>
      </c>
      <c r="X205" s="7">
        <f t="shared" si="27"/>
        <v>1.1166444833278317E-2</v>
      </c>
      <c r="Y205" s="7">
        <f t="shared" si="27"/>
        <v>-2.7514238119787354E-2</v>
      </c>
      <c r="Z205" s="7">
        <f t="shared" si="27"/>
        <v>1.6552973003707519E-2</v>
      </c>
      <c r="AA205" s="11">
        <f t="shared" si="27"/>
        <v>0.38324757454334757</v>
      </c>
      <c r="AB205" s="7">
        <f t="shared" si="28"/>
        <v>100.49430833333332</v>
      </c>
      <c r="AC205" s="114"/>
      <c r="AD205" s="114"/>
      <c r="AE205" s="114"/>
      <c r="AF205" s="114"/>
      <c r="AG205" s="114"/>
      <c r="AH205" s="114"/>
      <c r="AI205" s="114"/>
      <c r="AJ205" s="114"/>
      <c r="AK205" s="114"/>
      <c r="AL205" s="114"/>
      <c r="AM205" s="114"/>
    </row>
    <row r="206" spans="1:39" x14ac:dyDescent="0.2">
      <c r="A206" s="1" t="s">
        <v>34</v>
      </c>
      <c r="B206" s="3" t="s">
        <v>315</v>
      </c>
      <c r="C206" s="14">
        <v>101.7162</v>
      </c>
      <c r="D206" s="7">
        <v>101.8159</v>
      </c>
      <c r="E206" s="7">
        <v>101.9706</v>
      </c>
      <c r="F206" s="117">
        <v>101.99039999999999</v>
      </c>
      <c r="G206" s="7">
        <v>102.0287</v>
      </c>
      <c r="H206" s="7">
        <v>102.0712</v>
      </c>
      <c r="I206" s="7">
        <v>102.2016</v>
      </c>
      <c r="J206" s="7">
        <v>102.2145</v>
      </c>
      <c r="K206" s="7">
        <v>102.24679999999999</v>
      </c>
      <c r="L206" s="7">
        <v>102.3323</v>
      </c>
      <c r="M206" s="7">
        <v>102.38249999999999</v>
      </c>
      <c r="N206" s="7">
        <v>102.52379999999999</v>
      </c>
      <c r="O206" s="7">
        <v>102.61060000000001</v>
      </c>
      <c r="P206" s="10">
        <f t="shared" si="27"/>
        <v>9.8017818203981824E-2</v>
      </c>
      <c r="Q206" s="7">
        <f t="shared" si="27"/>
        <v>0.1519409051042179</v>
      </c>
      <c r="R206" s="7">
        <f t="shared" si="27"/>
        <v>1.9417361474767608E-2</v>
      </c>
      <c r="S206" s="7">
        <f t="shared" si="27"/>
        <v>3.7552553965869984E-2</v>
      </c>
      <c r="T206" s="7">
        <f t="shared" si="27"/>
        <v>4.1654946108304801E-2</v>
      </c>
      <c r="U206" s="7">
        <f t="shared" si="27"/>
        <v>0.12775395998087072</v>
      </c>
      <c r="V206" s="7">
        <f t="shared" si="27"/>
        <v>1.2622111591209835E-2</v>
      </c>
      <c r="W206" s="7">
        <f t="shared" si="27"/>
        <v>3.160021327697364E-2</v>
      </c>
      <c r="X206" s="7">
        <f t="shared" si="27"/>
        <v>8.3621198903056485E-2</v>
      </c>
      <c r="Y206" s="7">
        <f t="shared" si="27"/>
        <v>4.9055869945256368E-2</v>
      </c>
      <c r="Z206" s="7">
        <f t="shared" si="27"/>
        <v>0.13801186726247269</v>
      </c>
      <c r="AA206" s="11">
        <f t="shared" si="27"/>
        <v>8.4663268431340699E-2</v>
      </c>
      <c r="AB206" s="7">
        <f t="shared" si="28"/>
        <v>102.19907499999999</v>
      </c>
      <c r="AC206" s="114"/>
      <c r="AD206" s="114"/>
      <c r="AE206" s="114"/>
      <c r="AF206" s="114"/>
      <c r="AG206" s="114"/>
      <c r="AH206" s="114"/>
      <c r="AI206" s="114"/>
      <c r="AJ206" s="114"/>
      <c r="AK206" s="114"/>
      <c r="AL206" s="114"/>
      <c r="AM206" s="114"/>
    </row>
    <row r="207" spans="1:39" x14ac:dyDescent="0.2">
      <c r="A207" s="1" t="s">
        <v>36</v>
      </c>
      <c r="B207" s="3" t="s">
        <v>316</v>
      </c>
      <c r="C207" s="14">
        <v>101.1203</v>
      </c>
      <c r="D207" s="7">
        <v>101.8706</v>
      </c>
      <c r="E207" s="7">
        <v>101.8779</v>
      </c>
      <c r="F207" s="117">
        <v>101.9173</v>
      </c>
      <c r="G207" s="7">
        <v>101.8927</v>
      </c>
      <c r="H207" s="7">
        <v>102.11369999999999</v>
      </c>
      <c r="I207" s="7">
        <v>102.15089999999999</v>
      </c>
      <c r="J207" s="7">
        <v>102.2658</v>
      </c>
      <c r="K207" s="7">
        <v>102.54559999999999</v>
      </c>
      <c r="L207" s="7">
        <v>102.40689999999999</v>
      </c>
      <c r="M207" s="7">
        <v>102.48220000000001</v>
      </c>
      <c r="N207" s="7">
        <v>102.49079999999999</v>
      </c>
      <c r="O207" s="7">
        <v>102.733</v>
      </c>
      <c r="P207" s="10">
        <f t="shared" si="27"/>
        <v>0.74198751388197592</v>
      </c>
      <c r="Q207" s="7">
        <f t="shared" si="27"/>
        <v>7.1659536706378006E-3</v>
      </c>
      <c r="R207" s="7">
        <f t="shared" si="27"/>
        <v>3.8673745728956474E-2</v>
      </c>
      <c r="S207" s="7">
        <f t="shared" si="27"/>
        <v>-2.4137217135846815E-2</v>
      </c>
      <c r="T207" s="7">
        <f t="shared" si="27"/>
        <v>0.21689483152373962</v>
      </c>
      <c r="U207" s="7">
        <f t="shared" si="27"/>
        <v>3.6429979522824625E-2</v>
      </c>
      <c r="V207" s="7">
        <f t="shared" si="27"/>
        <v>0.11248065362126597</v>
      </c>
      <c r="W207" s="7">
        <f t="shared" si="27"/>
        <v>0.27360075411329543</v>
      </c>
      <c r="X207" s="7">
        <f t="shared" si="27"/>
        <v>-0.13525690034482227</v>
      </c>
      <c r="Y207" s="7">
        <f t="shared" si="27"/>
        <v>7.3530201578226484E-2</v>
      </c>
      <c r="Z207" s="7">
        <f t="shared" si="27"/>
        <v>8.3917011929750349E-3</v>
      </c>
      <c r="AA207" s="11">
        <f t="shared" si="27"/>
        <v>0.23631389353972365</v>
      </c>
      <c r="AB207" s="7">
        <f t="shared" si="28"/>
        <v>102.22895</v>
      </c>
      <c r="AC207" s="114"/>
      <c r="AD207" s="114"/>
      <c r="AE207" s="114"/>
      <c r="AF207" s="114"/>
      <c r="AG207" s="114"/>
      <c r="AH207" s="114"/>
      <c r="AI207" s="114"/>
      <c r="AJ207" s="114"/>
      <c r="AK207" s="114"/>
      <c r="AL207" s="114"/>
      <c r="AM207" s="114"/>
    </row>
    <row r="208" spans="1:39" x14ac:dyDescent="0.2">
      <c r="A208" s="1" t="s">
        <v>38</v>
      </c>
      <c r="B208" s="3" t="s">
        <v>71</v>
      </c>
      <c r="C208" s="14">
        <v>102.4158</v>
      </c>
      <c r="D208" s="7">
        <v>105.9939</v>
      </c>
      <c r="E208" s="7">
        <v>106.4979</v>
      </c>
      <c r="F208" s="117">
        <v>107.72450000000001</v>
      </c>
      <c r="G208" s="7">
        <v>107.72799999999999</v>
      </c>
      <c r="H208" s="7">
        <v>107.8802</v>
      </c>
      <c r="I208" s="7">
        <v>108.2413</v>
      </c>
      <c r="J208" s="7">
        <v>108.7295</v>
      </c>
      <c r="K208" s="7">
        <v>108.73090000000001</v>
      </c>
      <c r="L208" s="7">
        <v>109.99509999999999</v>
      </c>
      <c r="M208" s="7">
        <v>110.137</v>
      </c>
      <c r="N208" s="7">
        <v>110.21769999999999</v>
      </c>
      <c r="O208" s="7">
        <v>110.22029999999999</v>
      </c>
      <c r="P208" s="10">
        <f t="shared" si="27"/>
        <v>3.4936992143790238</v>
      </c>
      <c r="Q208" s="7">
        <f t="shared" si="27"/>
        <v>0.47549906173846318</v>
      </c>
      <c r="R208" s="7">
        <f t="shared" si="27"/>
        <v>1.1517597999585012</v>
      </c>
      <c r="S208" s="7">
        <f t="shared" si="27"/>
        <v>3.249028772459645E-3</v>
      </c>
      <c r="T208" s="7">
        <f t="shared" si="27"/>
        <v>0.14128174662112697</v>
      </c>
      <c r="U208" s="7">
        <f t="shared" si="27"/>
        <v>0.33472314660150176</v>
      </c>
      <c r="V208" s="7">
        <f t="shared" si="27"/>
        <v>0.45102932060129197</v>
      </c>
      <c r="W208" s="7">
        <f t="shared" si="27"/>
        <v>1.2875990416619618E-3</v>
      </c>
      <c r="X208" s="7">
        <f t="shared" si="27"/>
        <v>1.1626869638713451</v>
      </c>
      <c r="Y208" s="7">
        <f t="shared" si="27"/>
        <v>0.12900574661962835</v>
      </c>
      <c r="Z208" s="7">
        <f t="shared" si="27"/>
        <v>7.3272378946215272E-2</v>
      </c>
      <c r="AA208" s="11">
        <f t="shared" si="27"/>
        <v>2.3589677520044839E-3</v>
      </c>
      <c r="AB208" s="7">
        <f t="shared" si="28"/>
        <v>108.50802499999999</v>
      </c>
      <c r="AC208" s="114"/>
      <c r="AD208" s="114"/>
      <c r="AE208" s="114"/>
      <c r="AF208" s="114"/>
      <c r="AG208" s="114"/>
      <c r="AH208" s="114"/>
      <c r="AI208" s="114"/>
      <c r="AJ208" s="114"/>
      <c r="AK208" s="114"/>
      <c r="AL208" s="114"/>
      <c r="AM208" s="114"/>
    </row>
    <row r="209" spans="1:39" s="48" customFormat="1" x14ac:dyDescent="0.2">
      <c r="A209" s="48" t="s">
        <v>40</v>
      </c>
      <c r="B209" s="56" t="s">
        <v>48</v>
      </c>
      <c r="C209" s="26">
        <v>97.37388</v>
      </c>
      <c r="D209" s="119">
        <v>99.704149999999998</v>
      </c>
      <c r="E209" s="119">
        <v>102.43389999999999</v>
      </c>
      <c r="F209" s="120">
        <v>104.5201</v>
      </c>
      <c r="G209" s="119">
        <v>104.1733</v>
      </c>
      <c r="H209" s="119">
        <v>104.1593</v>
      </c>
      <c r="I209" s="119">
        <v>100.5377</v>
      </c>
      <c r="J209" s="119">
        <v>99.713750000000005</v>
      </c>
      <c r="K209" s="119">
        <v>97.597579999999994</v>
      </c>
      <c r="L209" s="119">
        <v>100.3777</v>
      </c>
      <c r="M209" s="119">
        <v>98.89528</v>
      </c>
      <c r="N209" s="119">
        <v>102.1704</v>
      </c>
      <c r="O209" s="119">
        <v>106.90519999999999</v>
      </c>
      <c r="P209" s="21">
        <f t="shared" si="27"/>
        <v>2.3931161005394865</v>
      </c>
      <c r="Q209" s="20">
        <f t="shared" si="27"/>
        <v>2.7378499290149865</v>
      </c>
      <c r="R209" s="20">
        <f t="shared" si="27"/>
        <v>2.0366304514423499</v>
      </c>
      <c r="S209" s="20">
        <f t="shared" ref="S209:AA210" si="29">(G209-F209)/F209*100</f>
        <v>-0.33180220837905988</v>
      </c>
      <c r="T209" s="20">
        <f t="shared" si="29"/>
        <v>-1.3439144195293606E-2</v>
      </c>
      <c r="U209" s="20">
        <f t="shared" si="29"/>
        <v>-3.4769818921594142</v>
      </c>
      <c r="V209" s="20">
        <f t="shared" si="29"/>
        <v>-0.81954331559205784</v>
      </c>
      <c r="W209" s="20">
        <f t="shared" si="29"/>
        <v>-2.1222449261009748</v>
      </c>
      <c r="X209" s="20">
        <f t="shared" si="29"/>
        <v>2.8485542366931753</v>
      </c>
      <c r="Y209" s="20">
        <f t="shared" si="29"/>
        <v>-1.4768419678872944</v>
      </c>
      <c r="Z209" s="20">
        <f t="shared" si="29"/>
        <v>3.3117050682297493</v>
      </c>
      <c r="AA209" s="19">
        <f t="shared" si="29"/>
        <v>4.6342189127183531</v>
      </c>
      <c r="AB209" s="20">
        <f>(AB188/AB189)*100</f>
        <v>101.75325421123954</v>
      </c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  <c r="AM209" s="115"/>
    </row>
    <row r="210" spans="1:39" s="48" customFormat="1" x14ac:dyDescent="0.2">
      <c r="A210" s="56" t="s">
        <v>41</v>
      </c>
      <c r="B210" s="48" t="s">
        <v>73</v>
      </c>
      <c r="C210" s="26">
        <v>96.816990000000004</v>
      </c>
      <c r="D210" s="119">
        <v>98.741290000000006</v>
      </c>
      <c r="E210" s="119">
        <v>100.8631</v>
      </c>
      <c r="F210" s="120">
        <v>103.02670000000001</v>
      </c>
      <c r="G210" s="119">
        <v>103.3083</v>
      </c>
      <c r="H210" s="119">
        <v>104.1086</v>
      </c>
      <c r="I210" s="119">
        <v>101.0377</v>
      </c>
      <c r="J210" s="119">
        <v>100.9624</v>
      </c>
      <c r="K210" s="119">
        <v>99.117750000000001</v>
      </c>
      <c r="L210" s="119">
        <v>100.9978</v>
      </c>
      <c r="M210" s="119">
        <v>99.292680000000004</v>
      </c>
      <c r="N210" s="119">
        <v>102.75579999999999</v>
      </c>
      <c r="O210" s="119">
        <v>107.12690000000001</v>
      </c>
      <c r="P210" s="21">
        <f>(D210-C210)/C210*100</f>
        <v>1.9875643727407786</v>
      </c>
      <c r="Q210" s="20">
        <f>(E210-D210)/D210*100</f>
        <v>2.1488578891363441</v>
      </c>
      <c r="R210" s="20">
        <f>(F210-E210)/E210*100</f>
        <v>2.1450857647643216</v>
      </c>
      <c r="S210" s="20">
        <f t="shared" si="29"/>
        <v>0.27332720547197703</v>
      </c>
      <c r="T210" s="20">
        <f t="shared" si="29"/>
        <v>0.77467154139598937</v>
      </c>
      <c r="U210" s="20">
        <f t="shared" si="29"/>
        <v>-2.9497082853866008</v>
      </c>
      <c r="V210" s="20">
        <f t="shared" si="29"/>
        <v>-7.4526637086947331E-2</v>
      </c>
      <c r="W210" s="20">
        <f t="shared" si="29"/>
        <v>-1.8270663137960286</v>
      </c>
      <c r="X210" s="20">
        <f t="shared" si="29"/>
        <v>1.8967843801942612</v>
      </c>
      <c r="Y210" s="20">
        <f t="shared" si="29"/>
        <v>-1.6882743980561892</v>
      </c>
      <c r="Z210" s="20">
        <f t="shared" si="29"/>
        <v>3.4877898350613452</v>
      </c>
      <c r="AA210" s="19">
        <f t="shared" si="29"/>
        <v>4.2538718009105203</v>
      </c>
      <c r="AB210" s="20">
        <f>(AB188/AB202)*100</f>
        <v>101.78104847502188</v>
      </c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</row>
    <row r="211" spans="1:39" s="48" customFormat="1" ht="20.25" customHeight="1" x14ac:dyDescent="0.2">
      <c r="B211" s="22" t="s">
        <v>279</v>
      </c>
      <c r="C211" s="39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133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4"/>
      <c r="AB211" s="132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</row>
    <row r="212" spans="1:39" x14ac:dyDescent="0.2">
      <c r="A212" s="1" t="s">
        <v>14</v>
      </c>
      <c r="B212" s="1" t="s">
        <v>15</v>
      </c>
      <c r="C212" s="14">
        <v>98.154349999999994</v>
      </c>
      <c r="D212" s="7">
        <v>101.163</v>
      </c>
      <c r="E212" s="7">
        <v>103.5789</v>
      </c>
      <c r="F212" s="117">
        <v>106.0378</v>
      </c>
      <c r="G212" s="7">
        <v>106.271</v>
      </c>
      <c r="H212" s="7">
        <v>107.1345</v>
      </c>
      <c r="I212" s="7">
        <v>103.98099999999999</v>
      </c>
      <c r="J212" s="7">
        <v>104.0771</v>
      </c>
      <c r="K212" s="7">
        <v>102.17570000000001</v>
      </c>
      <c r="L212" s="7">
        <v>104.51819999999999</v>
      </c>
      <c r="M212" s="7">
        <v>102.7777</v>
      </c>
      <c r="N212" s="7">
        <v>106.4122</v>
      </c>
      <c r="O212" s="7">
        <v>111.2589</v>
      </c>
      <c r="P212" s="10">
        <f t="shared" ref="P212:AA233" si="30">(D212-C212)/C212*100</f>
        <v>3.0652232937205564</v>
      </c>
      <c r="Q212" s="7">
        <f t="shared" si="30"/>
        <v>2.3881260935322279</v>
      </c>
      <c r="R212" s="7">
        <f t="shared" si="30"/>
        <v>2.3739390937729596</v>
      </c>
      <c r="S212" s="7">
        <f t="shared" si="30"/>
        <v>0.21992157513641034</v>
      </c>
      <c r="T212" s="7">
        <f t="shared" si="30"/>
        <v>0.81254528516716884</v>
      </c>
      <c r="U212" s="7">
        <f t="shared" si="30"/>
        <v>-2.9434962593749057</v>
      </c>
      <c r="V212" s="7">
        <f t="shared" si="30"/>
        <v>9.2420730710424948E-2</v>
      </c>
      <c r="W212" s="7">
        <f t="shared" si="30"/>
        <v>-1.8269148544684617</v>
      </c>
      <c r="X212" s="7">
        <f t="shared" si="30"/>
        <v>2.2926194780167757</v>
      </c>
      <c r="Y212" s="7">
        <f t="shared" si="30"/>
        <v>-1.6652602130538006</v>
      </c>
      <c r="Z212" s="7">
        <f t="shared" si="30"/>
        <v>3.5362729463687188</v>
      </c>
      <c r="AA212" s="11">
        <f t="shared" si="30"/>
        <v>4.5546469295813807</v>
      </c>
      <c r="AB212" s="20">
        <f t="shared" ref="AB212:AB232" si="31">AVERAGE(D212:O212)</f>
        <v>104.94883333333333</v>
      </c>
      <c r="AC212" s="114"/>
      <c r="AD212" s="114"/>
      <c r="AE212" s="114"/>
      <c r="AF212" s="114"/>
      <c r="AG212" s="114"/>
      <c r="AH212" s="114"/>
      <c r="AI212" s="114"/>
      <c r="AJ212" s="114"/>
      <c r="AK212" s="114"/>
      <c r="AL212" s="114"/>
      <c r="AM212" s="114"/>
    </row>
    <row r="213" spans="1:39" x14ac:dyDescent="0.2">
      <c r="A213" s="1" t="s">
        <v>318</v>
      </c>
      <c r="B213" s="1" t="s">
        <v>21</v>
      </c>
      <c r="C213" s="14">
        <v>100.8978</v>
      </c>
      <c r="D213" s="7">
        <v>101.51909999999999</v>
      </c>
      <c r="E213" s="7">
        <v>101.1289</v>
      </c>
      <c r="F213" s="117">
        <v>101.39109999999999</v>
      </c>
      <c r="G213" s="7">
        <v>101.9739</v>
      </c>
      <c r="H213" s="7">
        <v>102.831</v>
      </c>
      <c r="I213" s="7">
        <v>103.5022</v>
      </c>
      <c r="J213" s="7">
        <v>104.44840000000001</v>
      </c>
      <c r="K213" s="7">
        <v>104.82769999999999</v>
      </c>
      <c r="L213" s="7">
        <v>104.21040000000001</v>
      </c>
      <c r="M213" s="7">
        <v>104.0513</v>
      </c>
      <c r="N213" s="7">
        <v>104.23090000000001</v>
      </c>
      <c r="O213" s="7">
        <v>104.0466</v>
      </c>
      <c r="P213" s="10">
        <f t="shared" si="30"/>
        <v>0.61577160255227648</v>
      </c>
      <c r="Q213" s="7">
        <f t="shared" si="30"/>
        <v>-0.38436116947450583</v>
      </c>
      <c r="R213" s="7">
        <f t="shared" si="30"/>
        <v>0.25927306635392344</v>
      </c>
      <c r="S213" s="7">
        <f t="shared" si="30"/>
        <v>0.57480390290667138</v>
      </c>
      <c r="T213" s="7">
        <f t="shared" si="30"/>
        <v>0.84050918911604111</v>
      </c>
      <c r="U213" s="7">
        <f t="shared" si="30"/>
        <v>0.6527214555921842</v>
      </c>
      <c r="V213" s="7">
        <f t="shared" si="30"/>
        <v>0.91418346663163164</v>
      </c>
      <c r="W213" s="7">
        <f t="shared" si="30"/>
        <v>0.36314582128590422</v>
      </c>
      <c r="X213" s="7">
        <f t="shared" si="30"/>
        <v>-0.58887107129125793</v>
      </c>
      <c r="Y213" s="7">
        <f t="shared" si="30"/>
        <v>-0.15267190222857732</v>
      </c>
      <c r="Z213" s="7">
        <f t="shared" si="30"/>
        <v>0.17260716588837213</v>
      </c>
      <c r="AA213" s="11">
        <f t="shared" si="30"/>
        <v>-0.17681896635259547</v>
      </c>
      <c r="AB213" s="20">
        <f t="shared" si="31"/>
        <v>103.18012499999999</v>
      </c>
      <c r="AC213" s="114"/>
      <c r="AD213" s="114"/>
      <c r="AE213" s="114"/>
      <c r="AF213" s="114"/>
      <c r="AG213" s="114"/>
      <c r="AH213" s="114"/>
      <c r="AI213" s="114"/>
      <c r="AJ213" s="114"/>
      <c r="AK213" s="114"/>
      <c r="AL213" s="114"/>
      <c r="AM213" s="114"/>
    </row>
    <row r="214" spans="1:39" s="48" customFormat="1" x14ac:dyDescent="0.2">
      <c r="A214" s="48" t="s">
        <v>16</v>
      </c>
      <c r="B214" s="56" t="s">
        <v>23</v>
      </c>
      <c r="C214" s="26">
        <v>100.74809999999999</v>
      </c>
      <c r="D214" s="119">
        <v>101.25700000000001</v>
      </c>
      <c r="E214" s="119">
        <v>100.71769999999999</v>
      </c>
      <c r="F214" s="120">
        <v>101.0108</v>
      </c>
      <c r="G214" s="119">
        <v>101.7514</v>
      </c>
      <c r="H214" s="119">
        <v>102.8185</v>
      </c>
      <c r="I214" s="119">
        <v>103.631</v>
      </c>
      <c r="J214" s="119">
        <v>104.7753</v>
      </c>
      <c r="K214" s="119">
        <v>105.2332</v>
      </c>
      <c r="L214" s="119">
        <v>104.3678</v>
      </c>
      <c r="M214" s="119">
        <v>104.1528</v>
      </c>
      <c r="N214" s="119">
        <v>104.37909999999999</v>
      </c>
      <c r="O214" s="119">
        <v>104.0975</v>
      </c>
      <c r="P214" s="21">
        <f t="shared" si="30"/>
        <v>0.50512118838966813</v>
      </c>
      <c r="Q214" s="20">
        <f t="shared" si="30"/>
        <v>-0.53260515322398594</v>
      </c>
      <c r="R214" s="20">
        <f t="shared" si="30"/>
        <v>0.29101141110252687</v>
      </c>
      <c r="S214" s="20">
        <f t="shared" si="30"/>
        <v>0.73318892633263033</v>
      </c>
      <c r="T214" s="20">
        <f t="shared" si="30"/>
        <v>1.048732499012295</v>
      </c>
      <c r="U214" s="20">
        <f t="shared" si="30"/>
        <v>0.79022743961446629</v>
      </c>
      <c r="V214" s="20">
        <f t="shared" si="30"/>
        <v>1.1042062703245179</v>
      </c>
      <c r="W214" s="20">
        <f t="shared" si="30"/>
        <v>0.43703048332955863</v>
      </c>
      <c r="X214" s="20">
        <f t="shared" si="30"/>
        <v>-0.82236404480714642</v>
      </c>
      <c r="Y214" s="20">
        <f t="shared" si="30"/>
        <v>-0.20600223440563412</v>
      </c>
      <c r="Z214" s="20">
        <f t="shared" si="30"/>
        <v>0.21727692390410513</v>
      </c>
      <c r="AA214" s="19">
        <f t="shared" si="30"/>
        <v>-0.2697858096113086</v>
      </c>
      <c r="AB214" s="20">
        <f t="shared" si="31"/>
        <v>103.182675</v>
      </c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</row>
    <row r="215" spans="1:39" x14ac:dyDescent="0.2">
      <c r="A215" s="1" t="s">
        <v>18</v>
      </c>
      <c r="B215" s="1" t="s">
        <v>304</v>
      </c>
      <c r="C215" s="26">
        <v>99.704800000000006</v>
      </c>
      <c r="D215" s="7">
        <v>100.5398</v>
      </c>
      <c r="E215" s="7">
        <v>99.504350000000002</v>
      </c>
      <c r="F215" s="117">
        <v>99.962639999999993</v>
      </c>
      <c r="G215" s="7">
        <v>101.20350000000001</v>
      </c>
      <c r="H215" s="7">
        <v>102.69540000000001</v>
      </c>
      <c r="I215" s="7">
        <v>103.9936</v>
      </c>
      <c r="J215" s="7">
        <v>105.79430000000001</v>
      </c>
      <c r="K215" s="7">
        <v>106.5448</v>
      </c>
      <c r="L215" s="7">
        <v>104.8955</v>
      </c>
      <c r="M215" s="7">
        <v>104.2145</v>
      </c>
      <c r="N215" s="7">
        <v>104.5453</v>
      </c>
      <c r="O215" s="7">
        <v>103.9952</v>
      </c>
      <c r="P215" s="10">
        <f t="shared" si="30"/>
        <v>0.83747221798749283</v>
      </c>
      <c r="Q215" s="7">
        <f t="shared" si="30"/>
        <v>-1.0298906502698406</v>
      </c>
      <c r="R215" s="7">
        <f t="shared" si="30"/>
        <v>0.46057282922805987</v>
      </c>
      <c r="S215" s="7">
        <f t="shared" si="30"/>
        <v>1.2413237585562087</v>
      </c>
      <c r="T215" s="7">
        <f t="shared" si="30"/>
        <v>1.4741585024233361</v>
      </c>
      <c r="U215" s="7">
        <f t="shared" si="30"/>
        <v>1.264126728168929</v>
      </c>
      <c r="V215" s="7">
        <f t="shared" si="30"/>
        <v>1.7315488645455166</v>
      </c>
      <c r="W215" s="7">
        <f t="shared" si="30"/>
        <v>0.70939549673279956</v>
      </c>
      <c r="X215" s="7">
        <f t="shared" si="30"/>
        <v>-1.547987325519403</v>
      </c>
      <c r="Y215" s="7">
        <f t="shared" si="30"/>
        <v>-0.6492175546138752</v>
      </c>
      <c r="Z215" s="7">
        <f t="shared" si="30"/>
        <v>0.31742223970752287</v>
      </c>
      <c r="AA215" s="11">
        <f t="shared" si="30"/>
        <v>-0.52618338653196317</v>
      </c>
      <c r="AB215" s="7">
        <f t="shared" si="31"/>
        <v>103.15740750000002</v>
      </c>
      <c r="AC215" s="114"/>
      <c r="AD215" s="114"/>
      <c r="AE215" s="114"/>
      <c r="AF215" s="114"/>
      <c r="AG215" s="114"/>
      <c r="AH215" s="114"/>
      <c r="AI215" s="114"/>
      <c r="AJ215" s="114"/>
      <c r="AK215" s="114"/>
      <c r="AL215" s="114"/>
      <c r="AM215" s="114"/>
    </row>
    <row r="216" spans="1:39" x14ac:dyDescent="0.2">
      <c r="A216" s="1" t="s">
        <v>56</v>
      </c>
      <c r="B216" s="1" t="s">
        <v>305</v>
      </c>
      <c r="C216" s="26">
        <v>102.7504</v>
      </c>
      <c r="D216" s="7">
        <v>102.8554</v>
      </c>
      <c r="E216" s="7">
        <v>102.97969999999999</v>
      </c>
      <c r="F216" s="117">
        <v>103.4323</v>
      </c>
      <c r="G216" s="7">
        <v>103.39879999999999</v>
      </c>
      <c r="H216" s="7">
        <v>106.0171</v>
      </c>
      <c r="I216" s="7">
        <v>106.2529</v>
      </c>
      <c r="J216" s="7">
        <v>106.4744</v>
      </c>
      <c r="K216" s="7">
        <v>106.4046</v>
      </c>
      <c r="L216" s="7">
        <v>106.5607</v>
      </c>
      <c r="M216" s="7">
        <v>106.79170000000001</v>
      </c>
      <c r="N216" s="7">
        <v>106.9696</v>
      </c>
      <c r="O216" s="7">
        <v>106.907</v>
      </c>
      <c r="P216" s="10">
        <f t="shared" si="30"/>
        <v>0.10218938320435149</v>
      </c>
      <c r="Q216" s="7">
        <f t="shared" si="30"/>
        <v>0.1208492699459542</v>
      </c>
      <c r="R216" s="7">
        <f t="shared" si="30"/>
        <v>0.43950409643842808</v>
      </c>
      <c r="S216" s="7">
        <f t="shared" si="30"/>
        <v>-3.2388335171898569E-2</v>
      </c>
      <c r="T216" s="7">
        <f t="shared" si="30"/>
        <v>2.5322344166470065</v>
      </c>
      <c r="U216" s="7">
        <f t="shared" si="30"/>
        <v>0.22241694971848652</v>
      </c>
      <c r="V216" s="7">
        <f t="shared" si="30"/>
        <v>0.20846489836983842</v>
      </c>
      <c r="W216" s="7">
        <f t="shared" si="30"/>
        <v>-6.5555664084513035E-2</v>
      </c>
      <c r="X216" s="7">
        <f t="shared" si="30"/>
        <v>0.14670418384167133</v>
      </c>
      <c r="Y216" s="7">
        <f t="shared" si="30"/>
        <v>0.21677785525058371</v>
      </c>
      <c r="Z216" s="7">
        <f t="shared" si="30"/>
        <v>0.1665859799965671</v>
      </c>
      <c r="AA216" s="11">
        <f t="shared" si="30"/>
        <v>-5.8521299509396427E-2</v>
      </c>
      <c r="AB216" s="7">
        <f t="shared" si="31"/>
        <v>105.42034999999998</v>
      </c>
      <c r="AC216" s="114"/>
      <c r="AD216" s="114"/>
      <c r="AE216" s="114"/>
      <c r="AF216" s="114"/>
      <c r="AG216" s="114"/>
      <c r="AH216" s="114"/>
      <c r="AI216" s="114"/>
      <c r="AJ216" s="114"/>
      <c r="AK216" s="114"/>
      <c r="AL216" s="114"/>
      <c r="AM216" s="114"/>
    </row>
    <row r="217" spans="1:39" x14ac:dyDescent="0.2">
      <c r="A217" s="1" t="s">
        <v>58</v>
      </c>
      <c r="B217" s="1" t="s">
        <v>306</v>
      </c>
      <c r="C217" s="26">
        <v>102.43340000000001</v>
      </c>
      <c r="D217" s="7">
        <v>102.4443</v>
      </c>
      <c r="E217" s="7">
        <v>102.3629</v>
      </c>
      <c r="F217" s="117">
        <v>102.0493</v>
      </c>
      <c r="G217" s="7">
        <v>102.1948</v>
      </c>
      <c r="H217" s="7">
        <v>102.1467</v>
      </c>
      <c r="I217" s="7">
        <v>102.2206</v>
      </c>
      <c r="J217" s="7">
        <v>102.6009</v>
      </c>
      <c r="K217" s="7">
        <v>102.66849999999999</v>
      </c>
      <c r="L217" s="7">
        <v>102.649</v>
      </c>
      <c r="M217" s="7">
        <v>102.7756</v>
      </c>
      <c r="N217" s="7">
        <v>102.9385</v>
      </c>
      <c r="O217" s="7">
        <v>103.08329999999999</v>
      </c>
      <c r="P217" s="10">
        <f t="shared" si="30"/>
        <v>1.0641060435358351E-2</v>
      </c>
      <c r="Q217" s="7">
        <f t="shared" si="30"/>
        <v>-7.9457812684553597E-2</v>
      </c>
      <c r="R217" s="7">
        <f t="shared" si="30"/>
        <v>-0.30636099602492106</v>
      </c>
      <c r="S217" s="7">
        <f t="shared" si="30"/>
        <v>0.14257814605293562</v>
      </c>
      <c r="T217" s="7">
        <f t="shared" si="30"/>
        <v>-4.7066974053479378E-2</v>
      </c>
      <c r="U217" s="7">
        <f t="shared" si="30"/>
        <v>7.2346928486195797E-2</v>
      </c>
      <c r="V217" s="7">
        <f t="shared" si="30"/>
        <v>0.3720385127850856</v>
      </c>
      <c r="W217" s="7">
        <f t="shared" si="30"/>
        <v>6.5886361620608375E-2</v>
      </c>
      <c r="X217" s="7">
        <f t="shared" si="30"/>
        <v>-1.8993167329797975E-2</v>
      </c>
      <c r="Y217" s="7">
        <f t="shared" si="30"/>
        <v>0.12333291118276483</v>
      </c>
      <c r="Z217" s="7">
        <f t="shared" si="30"/>
        <v>0.15850065579768699</v>
      </c>
      <c r="AA217" s="11">
        <f t="shared" si="30"/>
        <v>0.14066651447222311</v>
      </c>
      <c r="AB217" s="7">
        <f t="shared" si="31"/>
        <v>102.51119999999999</v>
      </c>
      <c r="AC217" s="114"/>
      <c r="AD217" s="114"/>
      <c r="AE217" s="114"/>
      <c r="AF217" s="114"/>
      <c r="AG217" s="114"/>
      <c r="AH217" s="114"/>
      <c r="AI217" s="114"/>
      <c r="AJ217" s="114"/>
      <c r="AK217" s="114"/>
      <c r="AL217" s="114"/>
      <c r="AM217" s="114"/>
    </row>
    <row r="218" spans="1:39" x14ac:dyDescent="0.2">
      <c r="A218" s="1" t="s">
        <v>20</v>
      </c>
      <c r="B218" s="1" t="s">
        <v>307</v>
      </c>
      <c r="C218" s="26">
        <v>103.0994</v>
      </c>
      <c r="D218" s="7">
        <v>103.6292</v>
      </c>
      <c r="E218" s="7">
        <v>103.9271</v>
      </c>
      <c r="F218" s="117">
        <v>104.2038</v>
      </c>
      <c r="G218" s="7">
        <v>104.5337</v>
      </c>
      <c r="H218" s="7">
        <v>105.3965</v>
      </c>
      <c r="I218" s="7">
        <v>105.7162</v>
      </c>
      <c r="J218" s="7">
        <v>105.7294</v>
      </c>
      <c r="K218" s="7">
        <v>105.9597</v>
      </c>
      <c r="L218" s="7">
        <v>106.04170000000001</v>
      </c>
      <c r="M218" s="7">
        <v>106.49160000000001</v>
      </c>
      <c r="N218" s="7">
        <v>106.63249999999999</v>
      </c>
      <c r="O218" s="7">
        <v>106.80029999999999</v>
      </c>
      <c r="P218" s="10">
        <f t="shared" si="30"/>
        <v>0.51387301962959486</v>
      </c>
      <c r="Q218" s="7">
        <f t="shared" si="30"/>
        <v>0.28746723896353393</v>
      </c>
      <c r="R218" s="7">
        <f t="shared" si="30"/>
        <v>0.26624431933538539</v>
      </c>
      <c r="S218" s="7">
        <f t="shared" si="30"/>
        <v>0.3165911415898412</v>
      </c>
      <c r="T218" s="7">
        <f t="shared" si="30"/>
        <v>0.82537975791539675</v>
      </c>
      <c r="U218" s="7">
        <f t="shared" si="30"/>
        <v>0.30333075576513208</v>
      </c>
      <c r="V218" s="7">
        <f t="shared" si="30"/>
        <v>1.2486260383931372E-2</v>
      </c>
      <c r="W218" s="7">
        <f t="shared" si="30"/>
        <v>0.21782020894850415</v>
      </c>
      <c r="X218" s="7">
        <f t="shared" si="30"/>
        <v>7.738791257431632E-2</v>
      </c>
      <c r="Y218" s="7">
        <f t="shared" si="30"/>
        <v>0.42426705720485386</v>
      </c>
      <c r="Z218" s="7">
        <f t="shared" si="30"/>
        <v>0.13231090527326833</v>
      </c>
      <c r="AA218" s="11">
        <f t="shared" si="30"/>
        <v>0.15736290530560545</v>
      </c>
      <c r="AB218" s="7">
        <f t="shared" si="31"/>
        <v>105.42180833333332</v>
      </c>
      <c r="AC218" s="114"/>
      <c r="AD218" s="114"/>
      <c r="AE218" s="114"/>
      <c r="AF218" s="114"/>
      <c r="AG218" s="114"/>
      <c r="AH218" s="114"/>
      <c r="AI218" s="114"/>
      <c r="AJ218" s="114"/>
      <c r="AK218" s="114"/>
      <c r="AL218" s="114"/>
      <c r="AM218" s="114"/>
    </row>
    <row r="219" spans="1:39" x14ac:dyDescent="0.2">
      <c r="A219" s="1" t="s">
        <v>22</v>
      </c>
      <c r="B219" s="1" t="s">
        <v>32</v>
      </c>
      <c r="C219" s="26">
        <v>101.7988</v>
      </c>
      <c r="D219" s="7">
        <v>102.3419</v>
      </c>
      <c r="E219" s="7">
        <v>102.4995</v>
      </c>
      <c r="F219" s="117">
        <v>102.69970000000001</v>
      </c>
      <c r="G219" s="7">
        <v>102.9221</v>
      </c>
      <c r="H219" s="7">
        <v>103.1283</v>
      </c>
      <c r="I219" s="7">
        <v>103.5025</v>
      </c>
      <c r="J219" s="7">
        <v>104.9324</v>
      </c>
      <c r="K219" s="7">
        <v>105.08029999999999</v>
      </c>
      <c r="L219" s="7">
        <v>105.3442</v>
      </c>
      <c r="M219" s="7">
        <v>105.3125</v>
      </c>
      <c r="N219" s="7">
        <v>105.3125</v>
      </c>
      <c r="O219" s="7">
        <v>105.91840000000001</v>
      </c>
      <c r="P219" s="10">
        <f t="shared" si="30"/>
        <v>0.53350334188614745</v>
      </c>
      <c r="Q219" s="7">
        <f t="shared" si="30"/>
        <v>0.1539936233351171</v>
      </c>
      <c r="R219" s="7">
        <f t="shared" si="30"/>
        <v>0.19531802594159922</v>
      </c>
      <c r="S219" s="7">
        <f t="shared" si="30"/>
        <v>0.21655369976737349</v>
      </c>
      <c r="T219" s="7">
        <f t="shared" si="30"/>
        <v>0.20034569834855245</v>
      </c>
      <c r="U219" s="7">
        <f t="shared" si="30"/>
        <v>0.36284899489277134</v>
      </c>
      <c r="V219" s="7">
        <f t="shared" si="30"/>
        <v>1.3815125238520842</v>
      </c>
      <c r="W219" s="7">
        <f t="shared" si="30"/>
        <v>0.14094788644879258</v>
      </c>
      <c r="X219" s="7">
        <f t="shared" si="30"/>
        <v>0.25114127005728637</v>
      </c>
      <c r="Y219" s="7">
        <f t="shared" si="30"/>
        <v>-3.0091832298314219E-2</v>
      </c>
      <c r="Z219" s="7">
        <f t="shared" si="30"/>
        <v>0</v>
      </c>
      <c r="AA219" s="11">
        <f t="shared" si="30"/>
        <v>0.57533531157270545</v>
      </c>
      <c r="AB219" s="7">
        <f t="shared" si="31"/>
        <v>104.08285833333333</v>
      </c>
      <c r="AC219" s="114"/>
      <c r="AD219" s="114"/>
      <c r="AE219" s="114"/>
      <c r="AF219" s="114"/>
      <c r="AG219" s="114"/>
      <c r="AH219" s="114"/>
      <c r="AI219" s="114"/>
      <c r="AJ219" s="114"/>
      <c r="AK219" s="114"/>
      <c r="AL219" s="114"/>
      <c r="AM219" s="114"/>
    </row>
    <row r="220" spans="1:39" x14ac:dyDescent="0.2">
      <c r="A220" s="1" t="s">
        <v>24</v>
      </c>
      <c r="B220" s="1" t="s">
        <v>43</v>
      </c>
      <c r="C220" s="26">
        <v>102.157</v>
      </c>
      <c r="D220" s="7">
        <v>101.8032</v>
      </c>
      <c r="E220" s="7">
        <v>101.873</v>
      </c>
      <c r="F220" s="117">
        <v>101.8835</v>
      </c>
      <c r="G220" s="7">
        <v>101.9224</v>
      </c>
      <c r="H220" s="7">
        <v>101.9683</v>
      </c>
      <c r="I220" s="7">
        <v>102.2017</v>
      </c>
      <c r="J220" s="7">
        <v>102.3646</v>
      </c>
      <c r="K220" s="7">
        <v>102.417</v>
      </c>
      <c r="L220" s="7">
        <v>102.6759</v>
      </c>
      <c r="M220" s="7">
        <v>102.85850000000001</v>
      </c>
      <c r="N220" s="7">
        <v>102.8601</v>
      </c>
      <c r="O220" s="7">
        <v>102.886</v>
      </c>
      <c r="P220" s="10">
        <f t="shared" si="30"/>
        <v>-0.34632966903882512</v>
      </c>
      <c r="Q220" s="7">
        <f t="shared" si="30"/>
        <v>6.8563660081412722E-2</v>
      </c>
      <c r="R220" s="7">
        <f t="shared" si="30"/>
        <v>1.0306950811297686E-2</v>
      </c>
      <c r="S220" s="7">
        <f t="shared" si="30"/>
        <v>3.818086343715927E-2</v>
      </c>
      <c r="T220" s="7">
        <f t="shared" si="30"/>
        <v>4.5034261359625717E-2</v>
      </c>
      <c r="U220" s="7">
        <f t="shared" si="30"/>
        <v>0.22889466628354416</v>
      </c>
      <c r="V220" s="7">
        <f t="shared" si="30"/>
        <v>0.15939069506670961</v>
      </c>
      <c r="W220" s="7">
        <f t="shared" si="30"/>
        <v>5.1189571394804234E-2</v>
      </c>
      <c r="X220" s="7">
        <f t="shared" si="30"/>
        <v>0.2527900641495035</v>
      </c>
      <c r="Y220" s="7">
        <f t="shared" si="30"/>
        <v>0.17784114870189391</v>
      </c>
      <c r="Z220" s="7">
        <f t="shared" si="30"/>
        <v>1.5555350311313803E-3</v>
      </c>
      <c r="AA220" s="11">
        <f t="shared" si="30"/>
        <v>2.5179831635389161E-2</v>
      </c>
      <c r="AB220" s="7">
        <f t="shared" si="31"/>
        <v>102.30951666666668</v>
      </c>
      <c r="AC220" s="114"/>
      <c r="AD220" s="114"/>
      <c r="AE220" s="114"/>
      <c r="AF220" s="114"/>
      <c r="AG220" s="114"/>
      <c r="AH220" s="114"/>
      <c r="AI220" s="114"/>
      <c r="AJ220" s="114"/>
      <c r="AK220" s="114"/>
      <c r="AL220" s="114"/>
      <c r="AM220" s="114"/>
    </row>
    <row r="221" spans="1:39" x14ac:dyDescent="0.2">
      <c r="A221" s="1" t="s">
        <v>26</v>
      </c>
      <c r="B221" s="1" t="s">
        <v>308</v>
      </c>
      <c r="C221" s="26">
        <v>102.2636</v>
      </c>
      <c r="D221" s="7">
        <v>102.6208</v>
      </c>
      <c r="E221" s="7">
        <v>102.6208</v>
      </c>
      <c r="F221" s="117">
        <v>102.63630000000001</v>
      </c>
      <c r="G221" s="7">
        <v>102.6434</v>
      </c>
      <c r="H221" s="7">
        <v>102.3274</v>
      </c>
      <c r="I221" s="7">
        <v>102.3274</v>
      </c>
      <c r="J221" s="7">
        <v>102.1983</v>
      </c>
      <c r="K221" s="7">
        <v>102.1983</v>
      </c>
      <c r="L221" s="7">
        <v>102.1983</v>
      </c>
      <c r="M221" s="7">
        <v>106.02809999999999</v>
      </c>
      <c r="N221" s="7">
        <v>106.02809999999999</v>
      </c>
      <c r="O221" s="7">
        <v>106.0855</v>
      </c>
      <c r="P221" s="10">
        <f t="shared" si="30"/>
        <v>0.34929339471718773</v>
      </c>
      <c r="Q221" s="7">
        <f t="shared" si="30"/>
        <v>0</v>
      </c>
      <c r="R221" s="7">
        <f t="shared" si="30"/>
        <v>1.5104150425647583E-2</v>
      </c>
      <c r="S221" s="7">
        <f t="shared" si="30"/>
        <v>6.9176305069396597E-3</v>
      </c>
      <c r="T221" s="7">
        <f t="shared" si="30"/>
        <v>-0.30786197651286151</v>
      </c>
      <c r="U221" s="7">
        <f t="shared" si="30"/>
        <v>0</v>
      </c>
      <c r="V221" s="7">
        <f t="shared" si="30"/>
        <v>-0.12616366681846114</v>
      </c>
      <c r="W221" s="7">
        <f t="shared" si="30"/>
        <v>0</v>
      </c>
      <c r="X221" s="7">
        <f t="shared" si="30"/>
        <v>0</v>
      </c>
      <c r="Y221" s="7">
        <f t="shared" si="30"/>
        <v>3.7474204561132538</v>
      </c>
      <c r="Z221" s="7">
        <f t="shared" si="30"/>
        <v>0</v>
      </c>
      <c r="AA221" s="11">
        <f t="shared" si="30"/>
        <v>5.4136592092097501E-2</v>
      </c>
      <c r="AB221" s="7">
        <f t="shared" si="31"/>
        <v>103.32605833333334</v>
      </c>
      <c r="AC221" s="114"/>
      <c r="AD221" s="114"/>
      <c r="AE221" s="114"/>
      <c r="AF221" s="114"/>
      <c r="AG221" s="114"/>
      <c r="AH221" s="114"/>
      <c r="AI221" s="114"/>
      <c r="AJ221" s="114"/>
      <c r="AK221" s="114"/>
      <c r="AL221" s="114"/>
      <c r="AM221" s="114"/>
    </row>
    <row r="222" spans="1:39" x14ac:dyDescent="0.2">
      <c r="B222" s="1" t="s">
        <v>309</v>
      </c>
      <c r="C222" s="26">
        <v>101.74469999999999</v>
      </c>
      <c r="D222" s="7">
        <v>102.3034</v>
      </c>
      <c r="E222" s="7">
        <v>103.3764</v>
      </c>
      <c r="F222" s="117">
        <v>103.51430000000001</v>
      </c>
      <c r="G222" s="7">
        <v>103.51430000000001</v>
      </c>
      <c r="H222" s="7">
        <v>103.51430000000001</v>
      </c>
      <c r="I222" s="7">
        <v>103.0305</v>
      </c>
      <c r="J222" s="7">
        <v>104.0774</v>
      </c>
      <c r="K222" s="7">
        <v>104.0855</v>
      </c>
      <c r="L222" s="7">
        <v>104.79949999999999</v>
      </c>
      <c r="M222" s="7">
        <v>105.1493</v>
      </c>
      <c r="N222" s="7">
        <v>105.1493</v>
      </c>
      <c r="O222" s="7">
        <v>105.1493</v>
      </c>
      <c r="P222" s="10">
        <f t="shared" si="30"/>
        <v>0.54911951187629604</v>
      </c>
      <c r="Q222" s="7">
        <f t="shared" si="30"/>
        <v>1.0488409964869276</v>
      </c>
      <c r="R222" s="7">
        <f t="shared" si="30"/>
        <v>0.13339601688586747</v>
      </c>
      <c r="S222" s="7">
        <f t="shared" si="30"/>
        <v>0</v>
      </c>
      <c r="T222" s="7">
        <f t="shared" si="30"/>
        <v>0</v>
      </c>
      <c r="U222" s="7">
        <f t="shared" si="30"/>
        <v>-0.46737503900427496</v>
      </c>
      <c r="V222" s="7">
        <f t="shared" si="30"/>
        <v>1.0161068809721332</v>
      </c>
      <c r="W222" s="7">
        <f t="shared" si="30"/>
        <v>7.7826694363991476E-3</v>
      </c>
      <c r="X222" s="7">
        <f t="shared" si="30"/>
        <v>0.68597451133923426</v>
      </c>
      <c r="Y222" s="7">
        <f t="shared" si="30"/>
        <v>0.33378021841707439</v>
      </c>
      <c r="Z222" s="7">
        <f t="shared" si="30"/>
        <v>0</v>
      </c>
      <c r="AA222" s="11">
        <f t="shared" si="30"/>
        <v>0</v>
      </c>
      <c r="AB222" s="7">
        <f t="shared" si="31"/>
        <v>103.97195833333335</v>
      </c>
      <c r="AC222" s="114"/>
      <c r="AD222" s="114"/>
      <c r="AE222" s="114"/>
      <c r="AF222" s="114"/>
      <c r="AG222" s="114"/>
      <c r="AH222" s="114"/>
      <c r="AI222" s="114"/>
      <c r="AJ222" s="114"/>
      <c r="AK222" s="114"/>
      <c r="AL222" s="114"/>
      <c r="AM222" s="114"/>
    </row>
    <row r="223" spans="1:39" x14ac:dyDescent="0.2">
      <c r="B223" s="1" t="s">
        <v>310</v>
      </c>
      <c r="C223" s="26">
        <v>100</v>
      </c>
      <c r="D223" s="7">
        <v>100</v>
      </c>
      <c r="E223" s="7">
        <v>100</v>
      </c>
      <c r="F223" s="117">
        <v>100</v>
      </c>
      <c r="G223" s="7">
        <v>100</v>
      </c>
      <c r="H223" s="7">
        <v>100</v>
      </c>
      <c r="I223" s="7">
        <v>100</v>
      </c>
      <c r="J223" s="7">
        <v>100</v>
      </c>
      <c r="K223" s="7">
        <v>100</v>
      </c>
      <c r="L223" s="7">
        <v>100</v>
      </c>
      <c r="M223" s="7">
        <v>100</v>
      </c>
      <c r="N223" s="7">
        <v>100</v>
      </c>
      <c r="O223" s="7">
        <v>100</v>
      </c>
      <c r="P223" s="10">
        <f t="shared" si="30"/>
        <v>0</v>
      </c>
      <c r="Q223" s="7">
        <f t="shared" si="30"/>
        <v>0</v>
      </c>
      <c r="R223" s="7">
        <f t="shared" si="30"/>
        <v>0</v>
      </c>
      <c r="S223" s="7">
        <f t="shared" si="30"/>
        <v>0</v>
      </c>
      <c r="T223" s="7">
        <f t="shared" si="30"/>
        <v>0</v>
      </c>
      <c r="U223" s="7">
        <f t="shared" si="30"/>
        <v>0</v>
      </c>
      <c r="V223" s="7">
        <f t="shared" si="30"/>
        <v>0</v>
      </c>
      <c r="W223" s="7">
        <f t="shared" si="30"/>
        <v>0</v>
      </c>
      <c r="X223" s="7">
        <f t="shared" si="30"/>
        <v>0</v>
      </c>
      <c r="Y223" s="7">
        <f t="shared" si="30"/>
        <v>0</v>
      </c>
      <c r="Z223" s="7">
        <f t="shared" si="30"/>
        <v>0</v>
      </c>
      <c r="AA223" s="11">
        <f t="shared" si="30"/>
        <v>0</v>
      </c>
      <c r="AB223" s="7">
        <f t="shared" si="31"/>
        <v>100</v>
      </c>
      <c r="AC223" s="114"/>
      <c r="AD223" s="114"/>
      <c r="AE223" s="114"/>
      <c r="AF223" s="114"/>
      <c r="AG223" s="114"/>
      <c r="AH223" s="114"/>
      <c r="AI223" s="114"/>
      <c r="AJ223" s="114"/>
      <c r="AK223" s="114"/>
      <c r="AL223" s="114"/>
      <c r="AM223" s="114"/>
    </row>
    <row r="224" spans="1:39" x14ac:dyDescent="0.2">
      <c r="B224" s="1" t="s">
        <v>311</v>
      </c>
      <c r="C224" s="26">
        <v>100.0998</v>
      </c>
      <c r="D224" s="7">
        <v>100.5179</v>
      </c>
      <c r="E224" s="7">
        <v>101.0147</v>
      </c>
      <c r="F224" s="117">
        <v>101.2569</v>
      </c>
      <c r="G224" s="7">
        <v>101.2607</v>
      </c>
      <c r="H224" s="7">
        <v>101.2607</v>
      </c>
      <c r="I224" s="7">
        <v>101.3083</v>
      </c>
      <c r="J224" s="7">
        <v>101.3083</v>
      </c>
      <c r="K224" s="7">
        <v>101.4127</v>
      </c>
      <c r="L224" s="7">
        <v>101.4127</v>
      </c>
      <c r="M224" s="7">
        <v>101.471</v>
      </c>
      <c r="N224" s="7">
        <v>101.4782</v>
      </c>
      <c r="O224" s="7">
        <v>101.4782</v>
      </c>
      <c r="P224" s="10">
        <f t="shared" si="30"/>
        <v>0.41768315221408581</v>
      </c>
      <c r="Q224" s="7">
        <f t="shared" si="30"/>
        <v>0.49424032933438472</v>
      </c>
      <c r="R224" s="7">
        <f t="shared" si="30"/>
        <v>0.23976708340468947</v>
      </c>
      <c r="S224" s="7">
        <f t="shared" si="30"/>
        <v>3.7528306712907951E-3</v>
      </c>
      <c r="T224" s="7">
        <f t="shared" si="30"/>
        <v>0</v>
      </c>
      <c r="U224" s="7">
        <f t="shared" si="30"/>
        <v>4.7007377985736572E-2</v>
      </c>
      <c r="V224" s="7">
        <f t="shared" si="30"/>
        <v>0</v>
      </c>
      <c r="W224" s="7">
        <f t="shared" si="30"/>
        <v>0.10305177364539557</v>
      </c>
      <c r="X224" s="7">
        <f t="shared" si="30"/>
        <v>0</v>
      </c>
      <c r="Y224" s="7">
        <f t="shared" si="30"/>
        <v>5.7487868876385975E-2</v>
      </c>
      <c r="Z224" s="7">
        <f t="shared" si="30"/>
        <v>7.0956233800765047E-3</v>
      </c>
      <c r="AA224" s="11">
        <f t="shared" si="30"/>
        <v>0</v>
      </c>
      <c r="AB224" s="7">
        <f t="shared" si="31"/>
        <v>101.26502499999999</v>
      </c>
      <c r="AC224" s="114"/>
      <c r="AD224" s="114"/>
      <c r="AE224" s="114"/>
      <c r="AF224" s="114"/>
      <c r="AG224" s="114"/>
      <c r="AH224" s="114"/>
      <c r="AI224" s="114"/>
      <c r="AJ224" s="114"/>
      <c r="AK224" s="114"/>
      <c r="AL224" s="114"/>
      <c r="AM224" s="114"/>
    </row>
    <row r="225" spans="1:39" x14ac:dyDescent="0.2">
      <c r="B225" s="1" t="s">
        <v>312</v>
      </c>
      <c r="C225" s="26">
        <v>102.5782</v>
      </c>
      <c r="D225" s="7">
        <v>102.71</v>
      </c>
      <c r="E225" s="7">
        <v>102.88939999999999</v>
      </c>
      <c r="F225" s="117">
        <v>103.0497</v>
      </c>
      <c r="G225" s="7">
        <v>103.08620000000001</v>
      </c>
      <c r="H225" s="7">
        <v>103.7747</v>
      </c>
      <c r="I225" s="7">
        <v>103.9819</v>
      </c>
      <c r="J225" s="7">
        <v>104.464</v>
      </c>
      <c r="K225" s="7">
        <v>104.6344</v>
      </c>
      <c r="L225" s="7">
        <v>105.4896</v>
      </c>
      <c r="M225" s="7">
        <v>105.6694</v>
      </c>
      <c r="N225" s="7">
        <v>105.85599999999999</v>
      </c>
      <c r="O225" s="7">
        <v>105.9117</v>
      </c>
      <c r="P225" s="10">
        <f t="shared" si="30"/>
        <v>0.1284873394151958</v>
      </c>
      <c r="Q225" s="7">
        <f t="shared" si="30"/>
        <v>0.17466653685133007</v>
      </c>
      <c r="R225" s="7">
        <f t="shared" si="30"/>
        <v>0.15579836212477335</v>
      </c>
      <c r="S225" s="7">
        <f t="shared" si="30"/>
        <v>3.5419802289578479E-2</v>
      </c>
      <c r="T225" s="7">
        <f t="shared" si="30"/>
        <v>0.66788765130540317</v>
      </c>
      <c r="U225" s="7">
        <f t="shared" si="30"/>
        <v>0.19966330907244279</v>
      </c>
      <c r="V225" s="7">
        <f t="shared" si="30"/>
        <v>0.46363838321862044</v>
      </c>
      <c r="W225" s="7">
        <f t="shared" si="30"/>
        <v>0.16311839485373025</v>
      </c>
      <c r="X225" s="7">
        <f t="shared" si="30"/>
        <v>0.81732202793727149</v>
      </c>
      <c r="Y225" s="7">
        <f t="shared" si="30"/>
        <v>0.17044334228208297</v>
      </c>
      <c r="Z225" s="7">
        <f t="shared" si="30"/>
        <v>0.17658849203269683</v>
      </c>
      <c r="AA225" s="11">
        <f t="shared" si="30"/>
        <v>5.261865175332682E-2</v>
      </c>
      <c r="AB225" s="7">
        <f t="shared" si="31"/>
        <v>104.29308333333331</v>
      </c>
      <c r="AC225" s="114"/>
      <c r="AD225" s="114"/>
      <c r="AE225" s="114"/>
      <c r="AF225" s="114"/>
      <c r="AG225" s="114"/>
      <c r="AH225" s="114"/>
      <c r="AI225" s="114"/>
      <c r="AJ225" s="114"/>
      <c r="AK225" s="114"/>
      <c r="AL225" s="114"/>
      <c r="AM225" s="114"/>
    </row>
    <row r="226" spans="1:39" s="48" customFormat="1" x14ac:dyDescent="0.2">
      <c r="A226" s="48" t="s">
        <v>27</v>
      </c>
      <c r="B226" s="48" t="s">
        <v>37</v>
      </c>
      <c r="C226" s="26">
        <v>101.4863</v>
      </c>
      <c r="D226" s="119">
        <v>102.5407</v>
      </c>
      <c r="E226" s="119">
        <v>102.7304</v>
      </c>
      <c r="F226" s="120">
        <v>102.88379999999999</v>
      </c>
      <c r="G226" s="119">
        <v>102.84569999999999</v>
      </c>
      <c r="H226" s="119">
        <v>102.8947</v>
      </c>
      <c r="I226" s="119">
        <v>102.99979999999999</v>
      </c>
      <c r="J226" s="119">
        <v>103.1632</v>
      </c>
      <c r="K226" s="119">
        <v>103.22629999999999</v>
      </c>
      <c r="L226" s="119">
        <v>103.5831</v>
      </c>
      <c r="M226" s="119">
        <v>103.649</v>
      </c>
      <c r="N226" s="119">
        <v>103.6521</v>
      </c>
      <c r="O226" s="119">
        <v>103.84910000000001</v>
      </c>
      <c r="P226" s="21">
        <f t="shared" si="30"/>
        <v>1.0389579677256942</v>
      </c>
      <c r="Q226" s="20">
        <f t="shared" si="30"/>
        <v>0.18499971230935811</v>
      </c>
      <c r="R226" s="20">
        <f t="shared" si="30"/>
        <v>0.1493228878695991</v>
      </c>
      <c r="S226" s="20">
        <f t="shared" si="30"/>
        <v>-3.7032069188735278E-2</v>
      </c>
      <c r="T226" s="20">
        <f t="shared" si="30"/>
        <v>4.7644189304955481E-2</v>
      </c>
      <c r="U226" s="20">
        <f t="shared" si="30"/>
        <v>0.10214325907942109</v>
      </c>
      <c r="V226" s="20">
        <f t="shared" si="30"/>
        <v>0.15864108473998006</v>
      </c>
      <c r="W226" s="20">
        <f t="shared" si="30"/>
        <v>6.1165221706957026E-2</v>
      </c>
      <c r="X226" s="20">
        <f t="shared" si="30"/>
        <v>0.34564834736884587</v>
      </c>
      <c r="Y226" s="20">
        <f t="shared" si="30"/>
        <v>6.3620416844059682E-2</v>
      </c>
      <c r="Z226" s="20">
        <f t="shared" si="30"/>
        <v>2.9908633947297453E-3</v>
      </c>
      <c r="AA226" s="19">
        <f t="shared" si="30"/>
        <v>0.19005886036076713</v>
      </c>
      <c r="AB226" s="20">
        <f t="shared" si="31"/>
        <v>103.16815833333334</v>
      </c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  <c r="AM226" s="115"/>
    </row>
    <row r="227" spans="1:39" x14ac:dyDescent="0.2">
      <c r="A227" s="1" t="s">
        <v>29</v>
      </c>
      <c r="B227" s="1" t="s">
        <v>39</v>
      </c>
      <c r="C227" s="26">
        <v>100.5958</v>
      </c>
      <c r="D227" s="7">
        <v>100.128</v>
      </c>
      <c r="E227" s="7">
        <v>100.1142</v>
      </c>
      <c r="F227" s="117">
        <v>99.401449999999997</v>
      </c>
      <c r="G227" s="7">
        <v>98.871279999999999</v>
      </c>
      <c r="H227" s="7">
        <v>98.903260000000003</v>
      </c>
      <c r="I227" s="7">
        <v>98.558019999999999</v>
      </c>
      <c r="J227" s="7">
        <v>98.579769999999996</v>
      </c>
      <c r="K227" s="7">
        <v>98.550989999999999</v>
      </c>
      <c r="L227" s="7">
        <v>98.545689999999993</v>
      </c>
      <c r="M227" s="7">
        <v>98.134540000000001</v>
      </c>
      <c r="N227" s="7">
        <v>98.32432</v>
      </c>
      <c r="O227" s="7">
        <v>97.647909999999996</v>
      </c>
      <c r="P227" s="10">
        <f t="shared" si="30"/>
        <v>-0.46502935510229743</v>
      </c>
      <c r="Q227" s="7">
        <f t="shared" si="30"/>
        <v>-1.3782358581019661E-2</v>
      </c>
      <c r="R227" s="7">
        <f t="shared" si="30"/>
        <v>-0.71193696798256367</v>
      </c>
      <c r="S227" s="7">
        <f t="shared" si="30"/>
        <v>-0.533362440889945</v>
      </c>
      <c r="T227" s="7">
        <f t="shared" si="30"/>
        <v>3.234508544847841E-2</v>
      </c>
      <c r="U227" s="7">
        <f t="shared" si="30"/>
        <v>-0.34906837246821187</v>
      </c>
      <c r="V227" s="7">
        <f t="shared" si="30"/>
        <v>2.2068219308786108E-2</v>
      </c>
      <c r="W227" s="7">
        <f t="shared" si="30"/>
        <v>-2.9194630906521274E-2</v>
      </c>
      <c r="X227" s="7">
        <f t="shared" si="30"/>
        <v>-5.3779266956175799E-3</v>
      </c>
      <c r="Y227" s="7">
        <f t="shared" si="30"/>
        <v>-0.41721763782869875</v>
      </c>
      <c r="Z227" s="7">
        <f t="shared" si="30"/>
        <v>0.19338756772080345</v>
      </c>
      <c r="AA227" s="11">
        <f t="shared" si="30"/>
        <v>-0.68793763333425972</v>
      </c>
      <c r="AB227" s="7">
        <f t="shared" si="31"/>
        <v>98.813285833333339</v>
      </c>
      <c r="AC227" s="114"/>
      <c r="AD227" s="114"/>
      <c r="AE227" s="114"/>
      <c r="AF227" s="114"/>
      <c r="AG227" s="114"/>
      <c r="AH227" s="114"/>
      <c r="AI227" s="114"/>
      <c r="AJ227" s="114"/>
      <c r="AK227" s="114"/>
      <c r="AL227" s="114"/>
      <c r="AM227" s="114"/>
    </row>
    <row r="228" spans="1:39" x14ac:dyDescent="0.2">
      <c r="A228" s="1" t="s">
        <v>31</v>
      </c>
      <c r="B228" s="1" t="s">
        <v>313</v>
      </c>
      <c r="C228" s="26">
        <v>100.82989999999999</v>
      </c>
      <c r="D228" s="7">
        <v>101.05</v>
      </c>
      <c r="E228" s="7">
        <v>101.1045</v>
      </c>
      <c r="F228" s="117">
        <v>101.3767</v>
      </c>
      <c r="G228" s="7">
        <v>101.3866</v>
      </c>
      <c r="H228" s="7">
        <v>101.2929</v>
      </c>
      <c r="I228" s="7">
        <v>101.2954</v>
      </c>
      <c r="J228" s="7">
        <v>101.3369</v>
      </c>
      <c r="K228" s="7">
        <v>101.45399999999999</v>
      </c>
      <c r="L228" s="7">
        <v>101.5402</v>
      </c>
      <c r="M228" s="7">
        <v>101.62649999999999</v>
      </c>
      <c r="N228" s="7">
        <v>101.4509</v>
      </c>
      <c r="O228" s="7">
        <v>101.78700000000001</v>
      </c>
      <c r="P228" s="10">
        <f t="shared" si="30"/>
        <v>0.2182884243661872</v>
      </c>
      <c r="Q228" s="7">
        <f t="shared" si="30"/>
        <v>5.3933696190009338E-2</v>
      </c>
      <c r="R228" s="7">
        <f t="shared" si="30"/>
        <v>0.2692263944730432</v>
      </c>
      <c r="S228" s="7">
        <f t="shared" si="30"/>
        <v>9.7655575689500618E-3</v>
      </c>
      <c r="T228" s="7">
        <f t="shared" si="30"/>
        <v>-9.2418524736008839E-2</v>
      </c>
      <c r="U228" s="7">
        <f t="shared" si="30"/>
        <v>2.4680900635658831E-3</v>
      </c>
      <c r="V228" s="7">
        <f t="shared" si="30"/>
        <v>4.0969283896405174E-2</v>
      </c>
      <c r="W228" s="7">
        <f t="shared" si="30"/>
        <v>0.11555514328935811</v>
      </c>
      <c r="X228" s="7">
        <f t="shared" si="30"/>
        <v>8.4964614505100997E-2</v>
      </c>
      <c r="Y228" s="7">
        <f t="shared" si="30"/>
        <v>8.4990969094008356E-2</v>
      </c>
      <c r="Z228" s="7">
        <f t="shared" si="30"/>
        <v>-0.17278957752159985</v>
      </c>
      <c r="AA228" s="11">
        <f t="shared" si="30"/>
        <v>0.33129326600355624</v>
      </c>
      <c r="AB228" s="7">
        <f t="shared" si="31"/>
        <v>101.39179999999999</v>
      </c>
      <c r="AC228" s="114"/>
      <c r="AD228" s="114"/>
      <c r="AE228" s="114"/>
      <c r="AF228" s="114"/>
      <c r="AG228" s="114"/>
      <c r="AH228" s="114"/>
      <c r="AI228" s="114"/>
      <c r="AJ228" s="114"/>
      <c r="AK228" s="114"/>
      <c r="AL228" s="114"/>
      <c r="AM228" s="114"/>
    </row>
    <row r="229" spans="1:39" x14ac:dyDescent="0.2">
      <c r="A229" s="1" t="s">
        <v>33</v>
      </c>
      <c r="B229" s="1" t="s">
        <v>314</v>
      </c>
      <c r="C229" s="26">
        <v>101.1561</v>
      </c>
      <c r="D229" s="7">
        <v>101.11020000000001</v>
      </c>
      <c r="E229" s="7">
        <v>101.2974</v>
      </c>
      <c r="F229" s="117">
        <v>100.3259</v>
      </c>
      <c r="G229" s="7">
        <v>100.2599</v>
      </c>
      <c r="H229" s="7">
        <v>100.2868</v>
      </c>
      <c r="I229" s="7">
        <v>100.3408</v>
      </c>
      <c r="J229" s="7">
        <v>100.2629</v>
      </c>
      <c r="K229" s="7">
        <v>100.2629</v>
      </c>
      <c r="L229" s="7">
        <v>100.2629</v>
      </c>
      <c r="M229" s="7">
        <v>100.2359</v>
      </c>
      <c r="N229" s="7">
        <v>100.25449999999999</v>
      </c>
      <c r="O229" s="7">
        <v>100.6427</v>
      </c>
      <c r="P229" s="10">
        <f t="shared" si="30"/>
        <v>-4.5375414829149155E-2</v>
      </c>
      <c r="Q229" s="7">
        <f t="shared" si="30"/>
        <v>0.18514452547813182</v>
      </c>
      <c r="R229" s="7">
        <f t="shared" si="30"/>
        <v>-0.9590571919910994</v>
      </c>
      <c r="S229" s="7">
        <f t="shared" si="30"/>
        <v>-6.5785604714238791E-2</v>
      </c>
      <c r="T229" s="7">
        <f t="shared" si="30"/>
        <v>2.6830268133119724E-2</v>
      </c>
      <c r="U229" s="7">
        <f t="shared" si="30"/>
        <v>5.3845570902653232E-2</v>
      </c>
      <c r="V229" s="7">
        <f t="shared" si="30"/>
        <v>-7.7635418493772854E-2</v>
      </c>
      <c r="W229" s="7">
        <f t="shared" si="30"/>
        <v>0</v>
      </c>
      <c r="X229" s="7">
        <f t="shared" si="30"/>
        <v>0</v>
      </c>
      <c r="Y229" s="7">
        <f t="shared" si="30"/>
        <v>-2.6929203124985434E-2</v>
      </c>
      <c r="Z229" s="7">
        <f t="shared" si="30"/>
        <v>1.8556225863180932E-2</v>
      </c>
      <c r="AA229" s="11">
        <f t="shared" si="30"/>
        <v>0.3872145389982613</v>
      </c>
      <c r="AB229" s="7">
        <f t="shared" si="31"/>
        <v>100.4619</v>
      </c>
      <c r="AC229" s="114"/>
      <c r="AD229" s="114"/>
      <c r="AE229" s="114"/>
      <c r="AF229" s="114"/>
      <c r="AG229" s="114"/>
      <c r="AH229" s="114"/>
      <c r="AI229" s="114"/>
      <c r="AJ229" s="114"/>
      <c r="AK229" s="114"/>
      <c r="AL229" s="114"/>
      <c r="AM229" s="114"/>
    </row>
    <row r="230" spans="1:39" x14ac:dyDescent="0.2">
      <c r="A230" s="1" t="s">
        <v>34</v>
      </c>
      <c r="B230" s="1" t="s">
        <v>315</v>
      </c>
      <c r="C230" s="26">
        <v>101.7188</v>
      </c>
      <c r="D230" s="7">
        <v>101.8319</v>
      </c>
      <c r="E230" s="7">
        <v>101.9691</v>
      </c>
      <c r="F230" s="117">
        <v>101.9819</v>
      </c>
      <c r="G230" s="7">
        <v>102.0202</v>
      </c>
      <c r="H230" s="7">
        <v>102.06270000000001</v>
      </c>
      <c r="I230" s="7">
        <v>102.19410000000001</v>
      </c>
      <c r="J230" s="7">
        <v>102.2072</v>
      </c>
      <c r="K230" s="7">
        <v>102.2402</v>
      </c>
      <c r="L230" s="7">
        <v>102.3265</v>
      </c>
      <c r="M230" s="7">
        <v>102.3764</v>
      </c>
      <c r="N230" s="7">
        <v>102.5219</v>
      </c>
      <c r="O230" s="7">
        <v>102.61069999999999</v>
      </c>
      <c r="P230" s="10">
        <f t="shared" si="30"/>
        <v>0.11118888543710984</v>
      </c>
      <c r="Q230" s="7">
        <f t="shared" si="30"/>
        <v>0.13473184728949658</v>
      </c>
      <c r="R230" s="7">
        <f t="shared" si="30"/>
        <v>1.2552822374619948E-2</v>
      </c>
      <c r="S230" s="7">
        <f t="shared" si="30"/>
        <v>3.7555683900777161E-2</v>
      </c>
      <c r="T230" s="7">
        <f t="shared" si="30"/>
        <v>4.16584166665072E-2</v>
      </c>
      <c r="U230" s="7">
        <f t="shared" si="30"/>
        <v>0.1287443894782318</v>
      </c>
      <c r="V230" s="7">
        <f t="shared" si="30"/>
        <v>1.2818743939223829E-2</v>
      </c>
      <c r="W230" s="7">
        <f t="shared" si="30"/>
        <v>3.2287353532824747E-2</v>
      </c>
      <c r="X230" s="7">
        <f t="shared" si="30"/>
        <v>8.4409068057372999E-2</v>
      </c>
      <c r="Y230" s="7">
        <f t="shared" si="30"/>
        <v>4.8765471309981337E-2</v>
      </c>
      <c r="Z230" s="7">
        <f t="shared" si="30"/>
        <v>0.14212259856763707</v>
      </c>
      <c r="AA230" s="11">
        <f t="shared" si="30"/>
        <v>8.6615640170531361E-2</v>
      </c>
      <c r="AB230" s="7">
        <f t="shared" si="31"/>
        <v>102.19523333333332</v>
      </c>
      <c r="AC230" s="114"/>
      <c r="AD230" s="114"/>
      <c r="AE230" s="114"/>
      <c r="AF230" s="114"/>
      <c r="AG230" s="114"/>
      <c r="AH230" s="114"/>
      <c r="AI230" s="114"/>
      <c r="AJ230" s="114"/>
      <c r="AK230" s="114"/>
      <c r="AL230" s="114"/>
      <c r="AM230" s="114"/>
    </row>
    <row r="231" spans="1:39" x14ac:dyDescent="0.2">
      <c r="A231" s="1" t="s">
        <v>36</v>
      </c>
      <c r="B231" s="1" t="s">
        <v>316</v>
      </c>
      <c r="C231" s="26">
        <v>101.119</v>
      </c>
      <c r="D231" s="7">
        <v>101.8841</v>
      </c>
      <c r="E231" s="7">
        <v>101.8674</v>
      </c>
      <c r="F231" s="117">
        <v>101.8986</v>
      </c>
      <c r="G231" s="7">
        <v>101.8807</v>
      </c>
      <c r="H231" s="7">
        <v>102.1067</v>
      </c>
      <c r="I231" s="7">
        <v>102.1446</v>
      </c>
      <c r="J231" s="7">
        <v>102.26220000000001</v>
      </c>
      <c r="K231" s="7">
        <v>102.5497</v>
      </c>
      <c r="L231" s="7">
        <v>102.4079</v>
      </c>
      <c r="M231" s="7">
        <v>102.48399999999999</v>
      </c>
      <c r="N231" s="7">
        <v>102.4914</v>
      </c>
      <c r="O231" s="7">
        <v>102.72790000000001</v>
      </c>
      <c r="P231" s="10">
        <f t="shared" si="30"/>
        <v>0.75663327366766275</v>
      </c>
      <c r="Q231" s="7">
        <f t="shared" si="30"/>
        <v>-1.6391173892688023E-2</v>
      </c>
      <c r="R231" s="7">
        <f t="shared" si="30"/>
        <v>3.0628051761405848E-2</v>
      </c>
      <c r="S231" s="7">
        <f t="shared" si="30"/>
        <v>-1.7566482758347379E-2</v>
      </c>
      <c r="T231" s="7">
        <f t="shared" si="30"/>
        <v>0.22182807931237131</v>
      </c>
      <c r="U231" s="7">
        <f t="shared" si="30"/>
        <v>3.7118034369922233E-2</v>
      </c>
      <c r="V231" s="7">
        <f t="shared" si="30"/>
        <v>0.11513090266153095</v>
      </c>
      <c r="W231" s="7">
        <f t="shared" si="30"/>
        <v>0.28114004979356427</v>
      </c>
      <c r="X231" s="7">
        <f t="shared" si="30"/>
        <v>-0.13827441718503661</v>
      </c>
      <c r="Y231" s="7">
        <f t="shared" si="30"/>
        <v>7.4310673297662319E-2</v>
      </c>
      <c r="Z231" s="7">
        <f t="shared" si="30"/>
        <v>7.2206393193123518E-3</v>
      </c>
      <c r="AA231" s="11">
        <f t="shared" si="30"/>
        <v>0.23075106789448344</v>
      </c>
      <c r="AB231" s="7">
        <f t="shared" si="31"/>
        <v>102.22543333333334</v>
      </c>
      <c r="AC231" s="114"/>
      <c r="AD231" s="114"/>
      <c r="AE231" s="114"/>
      <c r="AF231" s="114"/>
      <c r="AG231" s="114"/>
      <c r="AH231" s="114"/>
      <c r="AI231" s="114"/>
      <c r="AJ231" s="114"/>
      <c r="AK231" s="114"/>
      <c r="AL231" s="114"/>
      <c r="AM231" s="114"/>
    </row>
    <row r="232" spans="1:39" x14ac:dyDescent="0.2">
      <c r="A232" s="1" t="s">
        <v>38</v>
      </c>
      <c r="B232" s="1" t="s">
        <v>71</v>
      </c>
      <c r="C232" s="26">
        <v>102.4649</v>
      </c>
      <c r="D232" s="7">
        <v>106.123</v>
      </c>
      <c r="E232" s="7">
        <v>106.6383</v>
      </c>
      <c r="F232" s="117">
        <v>107.89239999999999</v>
      </c>
      <c r="G232" s="7">
        <v>107.896</v>
      </c>
      <c r="H232" s="7">
        <v>108.0515</v>
      </c>
      <c r="I232" s="7">
        <v>108.4208</v>
      </c>
      <c r="J232" s="7">
        <v>108.9199</v>
      </c>
      <c r="K232" s="7">
        <v>108.9213</v>
      </c>
      <c r="L232" s="7">
        <v>110.21380000000001</v>
      </c>
      <c r="M232" s="7">
        <v>110.35890000000001</v>
      </c>
      <c r="N232" s="7">
        <v>110.4414</v>
      </c>
      <c r="O232" s="7">
        <v>110.444</v>
      </c>
      <c r="P232" s="10">
        <f t="shared" si="30"/>
        <v>3.5701005905436927</v>
      </c>
      <c r="Q232" s="7">
        <f t="shared" si="30"/>
        <v>0.48556863262440403</v>
      </c>
      <c r="R232" s="7">
        <f t="shared" si="30"/>
        <v>1.1760315008772588</v>
      </c>
      <c r="S232" s="7">
        <f t="shared" si="30"/>
        <v>3.3366576329804699E-3</v>
      </c>
      <c r="T232" s="7">
        <f t="shared" si="30"/>
        <v>0.14412026395788863</v>
      </c>
      <c r="U232" s="7">
        <f t="shared" si="30"/>
        <v>0.34178146531977394</v>
      </c>
      <c r="V232" s="7">
        <f t="shared" si="30"/>
        <v>0.46033602408393831</v>
      </c>
      <c r="W232" s="7">
        <f t="shared" si="30"/>
        <v>1.2853482237899984E-3</v>
      </c>
      <c r="X232" s="7">
        <f t="shared" si="30"/>
        <v>1.1866365899048248</v>
      </c>
      <c r="Y232" s="7">
        <f t="shared" si="30"/>
        <v>0.13165320495255525</v>
      </c>
      <c r="Z232" s="7">
        <f t="shared" si="30"/>
        <v>7.4756091262232593E-2</v>
      </c>
      <c r="AA232" s="11">
        <f t="shared" si="30"/>
        <v>2.3541896426530684E-3</v>
      </c>
      <c r="AB232" s="7">
        <f t="shared" si="31"/>
        <v>108.69344166666666</v>
      </c>
      <c r="AC232" s="114"/>
      <c r="AD232" s="114"/>
      <c r="AE232" s="114"/>
      <c r="AF232" s="114"/>
      <c r="AG232" s="114"/>
      <c r="AH232" s="114"/>
      <c r="AI232" s="114"/>
      <c r="AJ232" s="114"/>
      <c r="AK232" s="114"/>
      <c r="AL232" s="114"/>
      <c r="AM232" s="114"/>
    </row>
    <row r="233" spans="1:39" s="48" customFormat="1" x14ac:dyDescent="0.2">
      <c r="A233" s="48" t="s">
        <v>40</v>
      </c>
      <c r="B233" s="48" t="s">
        <v>48</v>
      </c>
      <c r="C233" s="26">
        <v>97.281000000000006</v>
      </c>
      <c r="D233" s="119">
        <v>99.649150000000006</v>
      </c>
      <c r="E233" s="119">
        <v>102.4226</v>
      </c>
      <c r="F233" s="120">
        <v>104.5829</v>
      </c>
      <c r="G233" s="119">
        <v>104.2139</v>
      </c>
      <c r="H233" s="119">
        <v>104.185</v>
      </c>
      <c r="I233" s="119">
        <v>100.46250000000001</v>
      </c>
      <c r="J233" s="119">
        <v>99.644490000000005</v>
      </c>
      <c r="K233" s="119">
        <v>97.470089999999999</v>
      </c>
      <c r="L233" s="119">
        <v>100.2954</v>
      </c>
      <c r="M233" s="119">
        <v>98.775989999999993</v>
      </c>
      <c r="N233" s="119">
        <v>102.09269999999999</v>
      </c>
      <c r="O233" s="119">
        <v>106.93170000000001</v>
      </c>
      <c r="P233" s="21">
        <f t="shared" si="30"/>
        <v>2.4343396963435815</v>
      </c>
      <c r="Q233" s="20">
        <f t="shared" si="30"/>
        <v>2.7832149095100127</v>
      </c>
      <c r="R233" s="20">
        <f t="shared" si="30"/>
        <v>2.1092024611755531</v>
      </c>
      <c r="S233" s="20">
        <f t="shared" ref="S233:AA234" si="32">(G233-F233)/F233*100</f>
        <v>-0.35283014718467337</v>
      </c>
      <c r="T233" s="20">
        <f t="shared" si="32"/>
        <v>-2.7731425462431639E-2</v>
      </c>
      <c r="U233" s="20">
        <f t="shared" si="32"/>
        <v>-3.5729711570763509</v>
      </c>
      <c r="V233" s="20">
        <f t="shared" si="32"/>
        <v>-0.81424412094065046</v>
      </c>
      <c r="W233" s="20">
        <f t="shared" si="32"/>
        <v>-2.1821577891562352</v>
      </c>
      <c r="X233" s="20">
        <f t="shared" si="32"/>
        <v>2.8986430606558402</v>
      </c>
      <c r="Y233" s="20">
        <f t="shared" si="32"/>
        <v>-1.5149348823575235</v>
      </c>
      <c r="Z233" s="20">
        <f t="shared" si="32"/>
        <v>3.3578099293158195</v>
      </c>
      <c r="AA233" s="19">
        <f t="shared" si="32"/>
        <v>4.7398099962093401</v>
      </c>
      <c r="AB233" s="20">
        <f>(AB212/AB213)*100</f>
        <v>101.71419479607466</v>
      </c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  <c r="AM233" s="115"/>
    </row>
    <row r="234" spans="1:39" s="48" customFormat="1" x14ac:dyDescent="0.2">
      <c r="A234" s="48" t="s">
        <v>41</v>
      </c>
      <c r="B234" s="48" t="s">
        <v>73</v>
      </c>
      <c r="C234" s="26">
        <v>96.716890000000006</v>
      </c>
      <c r="D234" s="119">
        <v>98.656360000000006</v>
      </c>
      <c r="E234" s="119">
        <v>100.8259</v>
      </c>
      <c r="F234" s="120">
        <v>103.0656</v>
      </c>
      <c r="G234" s="119">
        <v>103.3304</v>
      </c>
      <c r="H234" s="119">
        <v>104.12050000000001</v>
      </c>
      <c r="I234" s="119">
        <v>100.9526</v>
      </c>
      <c r="J234" s="119">
        <v>100.88590000000001</v>
      </c>
      <c r="K234" s="119">
        <v>98.982219999999998</v>
      </c>
      <c r="L234" s="119">
        <v>100.9028</v>
      </c>
      <c r="M234" s="119">
        <v>99.159360000000007</v>
      </c>
      <c r="N234" s="119">
        <v>102.6628</v>
      </c>
      <c r="O234" s="119">
        <v>107.1352</v>
      </c>
      <c r="P234" s="21">
        <f>(D234-C234)/C234*100</f>
        <v>2.0053064154564937</v>
      </c>
      <c r="Q234" s="20">
        <f>(E234-D234)/D234*100</f>
        <v>2.1990878236334663</v>
      </c>
      <c r="R234" s="20">
        <f>(F234-E234)/E234*100</f>
        <v>2.2213538386466167</v>
      </c>
      <c r="S234" s="20">
        <f t="shared" si="32"/>
        <v>0.25692374565324794</v>
      </c>
      <c r="T234" s="20">
        <f t="shared" si="32"/>
        <v>0.76463460898245783</v>
      </c>
      <c r="U234" s="20">
        <f t="shared" si="32"/>
        <v>-3.0425324503820121</v>
      </c>
      <c r="V234" s="20">
        <f t="shared" si="32"/>
        <v>-6.6070611356217973E-2</v>
      </c>
      <c r="W234" s="20">
        <f t="shared" si="32"/>
        <v>-1.8869633913163368</v>
      </c>
      <c r="X234" s="20">
        <f t="shared" si="32"/>
        <v>1.9403282730979372</v>
      </c>
      <c r="Y234" s="20">
        <f t="shared" si="32"/>
        <v>-1.7278410509916402</v>
      </c>
      <c r="Z234" s="20">
        <f t="shared" si="32"/>
        <v>3.533140996472746</v>
      </c>
      <c r="AA234" s="19">
        <f t="shared" si="32"/>
        <v>4.3563978383601389</v>
      </c>
      <c r="AB234" s="20">
        <f>(AB212/AB226)*100</f>
        <v>101.72599281480501</v>
      </c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  <c r="AM234" s="115"/>
    </row>
    <row r="235" spans="1:39" x14ac:dyDescent="0.2">
      <c r="D235" s="135"/>
    </row>
    <row r="236" spans="1:39" x14ac:dyDescent="0.2">
      <c r="B236" s="48" t="s">
        <v>64</v>
      </c>
      <c r="D236" s="135"/>
    </row>
    <row r="237" spans="1:39" x14ac:dyDescent="0.2">
      <c r="B237" s="136" t="s">
        <v>49</v>
      </c>
      <c r="C237" s="103">
        <f t="shared" ref="C237:AB237" si="33">C30</f>
        <v>102.86069999999999</v>
      </c>
      <c r="D237" s="103">
        <f t="shared" si="33"/>
        <v>105.5201</v>
      </c>
      <c r="E237" s="103">
        <f t="shared" si="33"/>
        <v>107.098</v>
      </c>
      <c r="F237" s="103">
        <f t="shared" si="33"/>
        <v>106.1814</v>
      </c>
      <c r="G237" s="103">
        <f t="shared" si="33"/>
        <v>104.1212</v>
      </c>
      <c r="H237" s="103">
        <f t="shared" si="33"/>
        <v>103.54430000000001</v>
      </c>
      <c r="I237" s="103">
        <f t="shared" si="33"/>
        <v>100.0266</v>
      </c>
      <c r="J237" s="103">
        <f t="shared" si="33"/>
        <v>100.1443</v>
      </c>
      <c r="K237" s="103">
        <f t="shared" si="33"/>
        <v>98.240650000000002</v>
      </c>
      <c r="L237" s="103">
        <f t="shared" si="33"/>
        <v>98.007930000000002</v>
      </c>
      <c r="M237" s="103">
        <f t="shared" si="33"/>
        <v>99.08784</v>
      </c>
      <c r="N237" s="103">
        <f t="shared" si="33"/>
        <v>100.8747</v>
      </c>
      <c r="O237" s="103">
        <f t="shared" si="33"/>
        <v>101.7786</v>
      </c>
      <c r="P237" s="103">
        <f t="shared" si="33"/>
        <v>2.5854383647010035</v>
      </c>
      <c r="Q237" s="103">
        <f t="shared" si="33"/>
        <v>1.4953549134240771</v>
      </c>
      <c r="R237" s="103">
        <f t="shared" si="33"/>
        <v>-0.85585164989075668</v>
      </c>
      <c r="S237" s="103">
        <f t="shared" si="33"/>
        <v>-1.9402644907676811</v>
      </c>
      <c r="T237" s="103">
        <f t="shared" si="33"/>
        <v>-0.55406583865725223</v>
      </c>
      <c r="U237" s="103">
        <f t="shared" si="33"/>
        <v>-3.3972898556463313</v>
      </c>
      <c r="V237" s="103">
        <f t="shared" si="33"/>
        <v>0.11766870012576579</v>
      </c>
      <c r="W237" s="103">
        <f t="shared" si="33"/>
        <v>-1.9009069912116805</v>
      </c>
      <c r="X237" s="103">
        <f t="shared" si="33"/>
        <v>-0.23688768345893527</v>
      </c>
      <c r="Y237" s="103">
        <f t="shared" si="33"/>
        <v>1.1018598188942448</v>
      </c>
      <c r="Z237" s="103">
        <f t="shared" si="33"/>
        <v>1.8033090639578018</v>
      </c>
      <c r="AA237" s="103">
        <f t="shared" si="33"/>
        <v>0.89606214442272736</v>
      </c>
      <c r="AB237" s="82">
        <f t="shared" si="33"/>
        <v>102.00567847211343</v>
      </c>
      <c r="AC237" s="114"/>
      <c r="AD237" s="114"/>
      <c r="AE237" s="114"/>
      <c r="AF237" s="114"/>
      <c r="AG237" s="114"/>
      <c r="AH237" s="114"/>
      <c r="AI237" s="114"/>
      <c r="AJ237" s="114"/>
      <c r="AK237" s="114"/>
      <c r="AL237" s="114"/>
      <c r="AM237" s="114"/>
    </row>
    <row r="238" spans="1:39" x14ac:dyDescent="0.2">
      <c r="B238" s="136" t="s">
        <v>52</v>
      </c>
      <c r="C238" s="103">
        <f t="shared" ref="C238:AB238" si="34">C57</f>
        <v>97.312910000000002</v>
      </c>
      <c r="D238" s="103">
        <f t="shared" si="34"/>
        <v>94.361980000000003</v>
      </c>
      <c r="E238" s="103">
        <f t="shared" si="34"/>
        <v>91.453400000000002</v>
      </c>
      <c r="F238" s="103">
        <f t="shared" si="34"/>
        <v>95.261380000000003</v>
      </c>
      <c r="G238" s="103">
        <f t="shared" si="34"/>
        <v>95.862729999999999</v>
      </c>
      <c r="H238" s="103">
        <f t="shared" si="34"/>
        <v>98.795029999999997</v>
      </c>
      <c r="I238" s="103">
        <f t="shared" si="34"/>
        <v>102.5064</v>
      </c>
      <c r="J238" s="103">
        <f t="shared" si="34"/>
        <v>104.26860000000001</v>
      </c>
      <c r="K238" s="103">
        <f t="shared" si="34"/>
        <v>106.2863</v>
      </c>
      <c r="L238" s="103">
        <f t="shared" si="34"/>
        <v>105.69329999999999</v>
      </c>
      <c r="M238" s="103">
        <f t="shared" si="34"/>
        <v>102.3929</v>
      </c>
      <c r="N238" s="103">
        <f t="shared" si="34"/>
        <v>100.1549</v>
      </c>
      <c r="O238" s="103">
        <f t="shared" si="34"/>
        <v>99.075890000000001</v>
      </c>
      <c r="P238" s="103">
        <f t="shared" si="34"/>
        <v>-3.0324136848851806</v>
      </c>
      <c r="Q238" s="103">
        <f t="shared" si="34"/>
        <v>-3.0823643166453274</v>
      </c>
      <c r="R238" s="103">
        <f t="shared" si="34"/>
        <v>4.1638473801958158</v>
      </c>
      <c r="S238" s="103">
        <f t="shared" si="34"/>
        <v>0.63126316246940417</v>
      </c>
      <c r="T238" s="103">
        <f t="shared" si="34"/>
        <v>3.0588530078373499</v>
      </c>
      <c r="U238" s="103">
        <f t="shared" si="34"/>
        <v>3.7566363409171513</v>
      </c>
      <c r="V238" s="103">
        <f t="shared" si="34"/>
        <v>1.7191121725082601</v>
      </c>
      <c r="W238" s="103">
        <f t="shared" si="34"/>
        <v>1.9350983901193559</v>
      </c>
      <c r="X238" s="103">
        <f t="shared" si="34"/>
        <v>-0.55792703292898849</v>
      </c>
      <c r="Y238" s="103">
        <f t="shared" si="34"/>
        <v>-3.1226198822441882</v>
      </c>
      <c r="Z238" s="103">
        <f t="shared" si="34"/>
        <v>-2.1856984224492124</v>
      </c>
      <c r="AA238" s="103">
        <f t="shared" si="34"/>
        <v>-1.0773411984835457</v>
      </c>
      <c r="AB238" s="82">
        <f t="shared" si="34"/>
        <v>99.710750251316156</v>
      </c>
      <c r="AC238" s="114"/>
      <c r="AD238" s="114"/>
      <c r="AE238" s="114"/>
      <c r="AF238" s="114"/>
      <c r="AG238" s="114"/>
      <c r="AH238" s="114"/>
      <c r="AI238" s="114"/>
      <c r="AJ238" s="114"/>
      <c r="AK238" s="114"/>
      <c r="AL238" s="114"/>
      <c r="AM238" s="114"/>
    </row>
    <row r="239" spans="1:39" x14ac:dyDescent="0.2">
      <c r="B239" s="136" t="s">
        <v>53</v>
      </c>
      <c r="C239" s="103">
        <f t="shared" ref="C239:AB239" si="35">C82</f>
        <v>96.453479999999999</v>
      </c>
      <c r="D239" s="103">
        <f t="shared" si="35"/>
        <v>99.259799999999998</v>
      </c>
      <c r="E239" s="103">
        <f t="shared" si="35"/>
        <v>102.77030000000001</v>
      </c>
      <c r="F239" s="103">
        <f t="shared" si="35"/>
        <v>105.31019999999999</v>
      </c>
      <c r="G239" s="103">
        <f t="shared" si="35"/>
        <v>105.1113</v>
      </c>
      <c r="H239" s="103">
        <f t="shared" si="35"/>
        <v>104.8672</v>
      </c>
      <c r="I239" s="103">
        <f t="shared" si="35"/>
        <v>100.3749</v>
      </c>
      <c r="J239" s="103">
        <f t="shared" si="35"/>
        <v>99.197329999999994</v>
      </c>
      <c r="K239" s="103">
        <f t="shared" si="35"/>
        <v>96.604810000000001</v>
      </c>
      <c r="L239" s="103">
        <f t="shared" si="35"/>
        <v>100.2086</v>
      </c>
      <c r="M239" s="103">
        <f t="shared" si="35"/>
        <v>98.414420000000007</v>
      </c>
      <c r="N239" s="103">
        <f t="shared" si="35"/>
        <v>102.5376</v>
      </c>
      <c r="O239" s="103">
        <f t="shared" si="35"/>
        <v>108.6101</v>
      </c>
      <c r="P239" s="103">
        <f t="shared" si="35"/>
        <v>2.9095062199933062</v>
      </c>
      <c r="Q239" s="103">
        <f t="shared" si="35"/>
        <v>3.5366784942141809</v>
      </c>
      <c r="R239" s="103">
        <f t="shared" si="35"/>
        <v>2.4714338675667857</v>
      </c>
      <c r="S239" s="103">
        <f t="shared" si="35"/>
        <v>-0.18887059373165635</v>
      </c>
      <c r="T239" s="103">
        <f t="shared" si="35"/>
        <v>-0.23223002664794659</v>
      </c>
      <c r="U239" s="103">
        <f t="shared" si="35"/>
        <v>-4.2837989380855026</v>
      </c>
      <c r="V239" s="103">
        <f t="shared" si="35"/>
        <v>-1.17317177900053</v>
      </c>
      <c r="W239" s="103">
        <f t="shared" si="35"/>
        <v>-2.6134977624901734</v>
      </c>
      <c r="X239" s="103">
        <f t="shared" si="35"/>
        <v>3.730445720042308</v>
      </c>
      <c r="Y239" s="103">
        <f t="shared" si="35"/>
        <v>-1.7904451314557805</v>
      </c>
      <c r="Z239" s="103">
        <f t="shared" si="35"/>
        <v>4.1896096120873247</v>
      </c>
      <c r="AA239" s="103">
        <f t="shared" si="35"/>
        <v>5.9222178010798041</v>
      </c>
      <c r="AB239" s="82">
        <f t="shared" si="35"/>
        <v>101.92406918657355</v>
      </c>
      <c r="AC239" s="114"/>
      <c r="AD239" s="114"/>
      <c r="AE239" s="114"/>
      <c r="AF239" s="114"/>
      <c r="AG239" s="114"/>
      <c r="AH239" s="114"/>
      <c r="AI239" s="114"/>
      <c r="AJ239" s="114"/>
      <c r="AK239" s="114"/>
      <c r="AL239" s="114"/>
      <c r="AM239" s="114"/>
    </row>
    <row r="240" spans="1:39" x14ac:dyDescent="0.2">
      <c r="B240" s="136" t="s">
        <v>60</v>
      </c>
      <c r="C240" s="103">
        <f t="shared" ref="C240:AB240" si="36">C110</f>
        <v>97.641260000000003</v>
      </c>
      <c r="D240" s="103">
        <f t="shared" si="36"/>
        <v>98.045320000000004</v>
      </c>
      <c r="E240" s="103">
        <f t="shared" si="36"/>
        <v>97.509379999999993</v>
      </c>
      <c r="F240" s="103">
        <f t="shared" si="36"/>
        <v>98.20335</v>
      </c>
      <c r="G240" s="103">
        <f t="shared" si="36"/>
        <v>97.837609999999998</v>
      </c>
      <c r="H240" s="103">
        <f t="shared" si="36"/>
        <v>99.618859999999998</v>
      </c>
      <c r="I240" s="103">
        <f t="shared" si="36"/>
        <v>100.4365</v>
      </c>
      <c r="J240" s="103">
        <f t="shared" si="36"/>
        <v>100.4019</v>
      </c>
      <c r="K240" s="103">
        <f t="shared" si="36"/>
        <v>99.897729999999996</v>
      </c>
      <c r="L240" s="103">
        <f t="shared" si="36"/>
        <v>100.7925</v>
      </c>
      <c r="M240" s="103">
        <f t="shared" si="36"/>
        <v>99.934100000000001</v>
      </c>
      <c r="N240" s="103">
        <f t="shared" si="36"/>
        <v>99.082189999999997</v>
      </c>
      <c r="O240" s="103">
        <f t="shared" si="36"/>
        <v>98.502840000000006</v>
      </c>
      <c r="P240" s="103">
        <f t="shared" si="36"/>
        <v>0.41382096052427142</v>
      </c>
      <c r="Q240" s="103">
        <f t="shared" si="36"/>
        <v>-0.54662476495564571</v>
      </c>
      <c r="R240" s="103">
        <f t="shared" si="36"/>
        <v>0.7116956337944178</v>
      </c>
      <c r="S240" s="103">
        <f t="shared" si="36"/>
        <v>-0.37243128671272657</v>
      </c>
      <c r="T240" s="103">
        <f t="shared" si="36"/>
        <v>1.8206188806124763</v>
      </c>
      <c r="U240" s="103">
        <f t="shared" si="36"/>
        <v>0.82076827620793624</v>
      </c>
      <c r="V240" s="103">
        <f t="shared" si="36"/>
        <v>-3.4449627376499106E-2</v>
      </c>
      <c r="W240" s="103">
        <f t="shared" si="36"/>
        <v>-0.5021518517079876</v>
      </c>
      <c r="X240" s="103">
        <f t="shared" si="36"/>
        <v>0.89568601809070969</v>
      </c>
      <c r="Y240" s="103">
        <f t="shared" si="36"/>
        <v>-0.85165066845251691</v>
      </c>
      <c r="Z240" s="103">
        <f t="shared" si="36"/>
        <v>-0.8524717789023003</v>
      </c>
      <c r="AA240" s="103">
        <f t="shared" si="36"/>
        <v>-0.58471658730998066</v>
      </c>
      <c r="AB240" s="82">
        <f t="shared" si="36"/>
        <v>99.200165306976785</v>
      </c>
      <c r="AC240" s="114"/>
      <c r="AD240" s="114"/>
      <c r="AE240" s="114"/>
      <c r="AF240" s="114"/>
      <c r="AG240" s="114"/>
      <c r="AH240" s="114"/>
      <c r="AI240" s="114"/>
      <c r="AJ240" s="114"/>
      <c r="AK240" s="114"/>
      <c r="AL240" s="114"/>
      <c r="AM240" s="114"/>
    </row>
    <row r="241" spans="2:39" x14ac:dyDescent="0.2">
      <c r="B241" s="136" t="s">
        <v>62</v>
      </c>
      <c r="C241" s="103">
        <f t="shared" ref="C241:AB241" si="37">C136</f>
        <v>101.5177</v>
      </c>
      <c r="D241" s="103">
        <f t="shared" si="37"/>
        <v>102.1671</v>
      </c>
      <c r="E241" s="103">
        <f t="shared" si="37"/>
        <v>102.9379</v>
      </c>
      <c r="F241" s="103">
        <f t="shared" si="37"/>
        <v>101.71810000000001</v>
      </c>
      <c r="G241" s="103">
        <f t="shared" si="37"/>
        <v>102.3648</v>
      </c>
      <c r="H241" s="103">
        <f t="shared" si="37"/>
        <v>103.01</v>
      </c>
      <c r="I241" s="103">
        <f t="shared" si="37"/>
        <v>103.9074</v>
      </c>
      <c r="J241" s="103">
        <f t="shared" si="37"/>
        <v>102.82299999999999</v>
      </c>
      <c r="K241" s="103">
        <f t="shared" si="37"/>
        <v>103.3259</v>
      </c>
      <c r="L241" s="103">
        <f t="shared" si="37"/>
        <v>104.0711</v>
      </c>
      <c r="M241" s="103">
        <f t="shared" si="37"/>
        <v>104.24290000000001</v>
      </c>
      <c r="N241" s="103">
        <f t="shared" si="37"/>
        <v>105.65309999999999</v>
      </c>
      <c r="O241" s="103">
        <f t="shared" si="37"/>
        <v>105.7171</v>
      </c>
      <c r="P241" s="103">
        <f t="shared" si="37"/>
        <v>0.63969140356804766</v>
      </c>
      <c r="Q241" s="103">
        <f t="shared" si="37"/>
        <v>0.75445030738857632</v>
      </c>
      <c r="R241" s="103">
        <f t="shared" si="37"/>
        <v>-1.1849862878492685</v>
      </c>
      <c r="S241" s="103">
        <f t="shared" si="37"/>
        <v>0.63577672017074205</v>
      </c>
      <c r="T241" s="103">
        <f t="shared" si="37"/>
        <v>0.63029478883366419</v>
      </c>
      <c r="U241" s="103">
        <f t="shared" si="37"/>
        <v>0.87117755557711907</v>
      </c>
      <c r="V241" s="103">
        <f t="shared" si="37"/>
        <v>-1.0436215322489084</v>
      </c>
      <c r="W241" s="103">
        <f t="shared" si="37"/>
        <v>0.48909290722893817</v>
      </c>
      <c r="X241" s="103">
        <f t="shared" si="37"/>
        <v>0.72121317114101779</v>
      </c>
      <c r="Y241" s="103">
        <f t="shared" si="37"/>
        <v>0.16507945049106296</v>
      </c>
      <c r="Z241" s="103">
        <f t="shared" si="37"/>
        <v>1.3528019654096239</v>
      </c>
      <c r="AA241" s="103">
        <f t="shared" si="37"/>
        <v>6.0575600715934659E-2</v>
      </c>
      <c r="AB241" s="82">
        <f t="shared" si="37"/>
        <v>103.50370671762794</v>
      </c>
      <c r="AC241" s="114"/>
      <c r="AD241" s="114"/>
      <c r="AE241" s="114"/>
      <c r="AF241" s="114"/>
      <c r="AG241" s="114"/>
      <c r="AH241" s="114"/>
      <c r="AI241" s="114"/>
      <c r="AJ241" s="114"/>
      <c r="AK241" s="114"/>
      <c r="AL241" s="114"/>
      <c r="AM241" s="114"/>
    </row>
    <row r="242" spans="2:39" x14ac:dyDescent="0.2">
      <c r="B242" s="136" t="s">
        <v>82</v>
      </c>
      <c r="C242" s="103">
        <f t="shared" ref="C242:AB242" si="38">C160</f>
        <v>101.7657</v>
      </c>
      <c r="D242" s="103">
        <f t="shared" si="38"/>
        <v>102.43470000000001</v>
      </c>
      <c r="E242" s="103">
        <f t="shared" si="38"/>
        <v>103.2349</v>
      </c>
      <c r="F242" s="103">
        <f t="shared" si="38"/>
        <v>101.8964</v>
      </c>
      <c r="G242" s="103">
        <f t="shared" si="38"/>
        <v>102.6649</v>
      </c>
      <c r="H242" s="103">
        <f t="shared" si="38"/>
        <v>103.0287</v>
      </c>
      <c r="I242" s="103">
        <f t="shared" si="38"/>
        <v>104.3944</v>
      </c>
      <c r="J242" s="103">
        <f t="shared" si="38"/>
        <v>103.5749</v>
      </c>
      <c r="K242" s="103">
        <f t="shared" si="38"/>
        <v>103.9808</v>
      </c>
      <c r="L242" s="103">
        <f t="shared" si="38"/>
        <v>105.215</v>
      </c>
      <c r="M242" s="103">
        <f t="shared" si="38"/>
        <v>105.5805</v>
      </c>
      <c r="N242" s="103">
        <f t="shared" si="38"/>
        <v>107.11060000000001</v>
      </c>
      <c r="O242" s="103">
        <f t="shared" si="38"/>
        <v>107.3467</v>
      </c>
      <c r="P242" s="103">
        <f t="shared" si="38"/>
        <v>0.65739242200467463</v>
      </c>
      <c r="Q242" s="103">
        <f t="shared" si="38"/>
        <v>0.781180596028484</v>
      </c>
      <c r="R242" s="103">
        <f t="shared" si="38"/>
        <v>-1.2965576563739554</v>
      </c>
      <c r="S242" s="103">
        <f t="shared" si="38"/>
        <v>0.75419740049697837</v>
      </c>
      <c r="T242" s="103">
        <f t="shared" si="38"/>
        <v>0.3543567470479177</v>
      </c>
      <c r="U242" s="103">
        <f t="shared" si="38"/>
        <v>1.3255529769860279</v>
      </c>
      <c r="V242" s="103">
        <f t="shared" si="38"/>
        <v>-0.78500379330692549</v>
      </c>
      <c r="W242" s="103">
        <f t="shared" si="38"/>
        <v>0.39189031319364304</v>
      </c>
      <c r="X242" s="103">
        <f t="shared" si="38"/>
        <v>1.1869498984427906</v>
      </c>
      <c r="Y242" s="103">
        <f t="shared" si="38"/>
        <v>0.34738392814712471</v>
      </c>
      <c r="Z242" s="103">
        <f t="shared" si="38"/>
        <v>1.4492259460790624</v>
      </c>
      <c r="AA242" s="103">
        <f t="shared" si="38"/>
        <v>0.22042636303035679</v>
      </c>
      <c r="AB242" s="82">
        <f t="shared" si="38"/>
        <v>104.21856647791073</v>
      </c>
      <c r="AC242" s="114"/>
      <c r="AD242" s="114"/>
      <c r="AE242" s="114"/>
      <c r="AF242" s="114"/>
      <c r="AG242" s="114"/>
      <c r="AH242" s="114"/>
      <c r="AI242" s="114"/>
      <c r="AJ242" s="114"/>
      <c r="AK242" s="114"/>
      <c r="AL242" s="114"/>
      <c r="AM242" s="114"/>
    </row>
    <row r="243" spans="2:39" x14ac:dyDescent="0.2">
      <c r="B243" s="136" t="s">
        <v>85</v>
      </c>
      <c r="C243" s="103">
        <f t="shared" ref="C243:AB243" si="39">C185</f>
        <v>100.6923</v>
      </c>
      <c r="D243" s="103">
        <f t="shared" si="39"/>
        <v>101.2773</v>
      </c>
      <c r="E243" s="103">
        <f t="shared" si="39"/>
        <v>101.95140000000001</v>
      </c>
      <c r="F243" s="103">
        <f t="shared" si="39"/>
        <v>101.1236</v>
      </c>
      <c r="G243" s="103">
        <f t="shared" si="39"/>
        <v>101.363</v>
      </c>
      <c r="H243" s="103">
        <f t="shared" si="39"/>
        <v>102.9474</v>
      </c>
      <c r="I243" s="103">
        <f t="shared" si="39"/>
        <v>102.273</v>
      </c>
      <c r="J243" s="103">
        <f t="shared" si="39"/>
        <v>100.2962</v>
      </c>
      <c r="K243" s="103">
        <f t="shared" si="39"/>
        <v>101.1199</v>
      </c>
      <c r="L243" s="103">
        <f t="shared" si="39"/>
        <v>100.2334</v>
      </c>
      <c r="M243" s="103">
        <f t="shared" si="39"/>
        <v>99.767859999999999</v>
      </c>
      <c r="N243" s="103">
        <f t="shared" si="39"/>
        <v>100.7694</v>
      </c>
      <c r="O243" s="103">
        <f t="shared" si="39"/>
        <v>100.2697</v>
      </c>
      <c r="P243" s="103">
        <f t="shared" si="39"/>
        <v>0.58097789006705947</v>
      </c>
      <c r="Q243" s="103">
        <f t="shared" si="39"/>
        <v>0.66559831275123837</v>
      </c>
      <c r="R243" s="103">
        <f t="shared" si="39"/>
        <v>-0.81195550036587094</v>
      </c>
      <c r="S243" s="103">
        <f t="shared" si="39"/>
        <v>0.23673998947822605</v>
      </c>
      <c r="T243" s="103">
        <f t="shared" si="39"/>
        <v>1.5630950149462843</v>
      </c>
      <c r="U243" s="103">
        <f t="shared" si="39"/>
        <v>-0.65509182359147067</v>
      </c>
      <c r="V243" s="103">
        <f t="shared" si="39"/>
        <v>-1.9328659568018904</v>
      </c>
      <c r="W243" s="103">
        <f t="shared" si="39"/>
        <v>0.82126740594359737</v>
      </c>
      <c r="X243" s="103">
        <f t="shared" si="39"/>
        <v>-0.87668203785802612</v>
      </c>
      <c r="Y243" s="103">
        <f t="shared" si="39"/>
        <v>-0.46445595978985477</v>
      </c>
      <c r="Z243" s="103">
        <f t="shared" si="39"/>
        <v>1.0038703847110739</v>
      </c>
      <c r="AA243" s="103">
        <f t="shared" si="39"/>
        <v>-0.49588466339980608</v>
      </c>
      <c r="AB243" s="82">
        <f t="shared" si="39"/>
        <v>101.11182633056008</v>
      </c>
      <c r="AC243" s="114"/>
      <c r="AD243" s="114"/>
      <c r="AE243" s="114"/>
      <c r="AF243" s="114"/>
      <c r="AG243" s="114"/>
      <c r="AH243" s="114"/>
      <c r="AI243" s="114"/>
      <c r="AJ243" s="114"/>
      <c r="AK243" s="114"/>
      <c r="AL243" s="114"/>
      <c r="AM243" s="114"/>
    </row>
    <row r="244" spans="2:39" x14ac:dyDescent="0.2">
      <c r="B244" s="136" t="s">
        <v>63</v>
      </c>
      <c r="C244" s="103">
        <f t="shared" ref="C244:AB244" si="40">C209</f>
        <v>97.37388</v>
      </c>
      <c r="D244" s="103">
        <f t="shared" si="40"/>
        <v>99.704149999999998</v>
      </c>
      <c r="E244" s="103">
        <f t="shared" si="40"/>
        <v>102.43389999999999</v>
      </c>
      <c r="F244" s="103">
        <f t="shared" si="40"/>
        <v>104.5201</v>
      </c>
      <c r="G244" s="103">
        <f t="shared" si="40"/>
        <v>104.1733</v>
      </c>
      <c r="H244" s="103">
        <f t="shared" si="40"/>
        <v>104.1593</v>
      </c>
      <c r="I244" s="103">
        <f t="shared" si="40"/>
        <v>100.5377</v>
      </c>
      <c r="J244" s="103">
        <f t="shared" si="40"/>
        <v>99.713750000000005</v>
      </c>
      <c r="K244" s="103">
        <f t="shared" si="40"/>
        <v>97.597579999999994</v>
      </c>
      <c r="L244" s="103">
        <f t="shared" si="40"/>
        <v>100.3777</v>
      </c>
      <c r="M244" s="103">
        <f t="shared" si="40"/>
        <v>98.89528</v>
      </c>
      <c r="N244" s="103">
        <f t="shared" si="40"/>
        <v>102.1704</v>
      </c>
      <c r="O244" s="103">
        <f t="shared" si="40"/>
        <v>106.90519999999999</v>
      </c>
      <c r="P244" s="103">
        <f t="shared" si="40"/>
        <v>2.3931161005394865</v>
      </c>
      <c r="Q244" s="103">
        <f t="shared" si="40"/>
        <v>2.7378499290149865</v>
      </c>
      <c r="R244" s="103">
        <f t="shared" si="40"/>
        <v>2.0366304514423499</v>
      </c>
      <c r="S244" s="103">
        <f t="shared" si="40"/>
        <v>-0.33180220837905988</v>
      </c>
      <c r="T244" s="103">
        <f t="shared" si="40"/>
        <v>-1.3439144195293606E-2</v>
      </c>
      <c r="U244" s="103">
        <f t="shared" si="40"/>
        <v>-3.4769818921594142</v>
      </c>
      <c r="V244" s="103">
        <f t="shared" si="40"/>
        <v>-0.81954331559205784</v>
      </c>
      <c r="W244" s="103">
        <f t="shared" si="40"/>
        <v>-2.1222449261009748</v>
      </c>
      <c r="X244" s="103">
        <f t="shared" si="40"/>
        <v>2.8485542366931753</v>
      </c>
      <c r="Y244" s="103">
        <f t="shared" si="40"/>
        <v>-1.4768419678872944</v>
      </c>
      <c r="Z244" s="103">
        <f t="shared" si="40"/>
        <v>3.3117050682297493</v>
      </c>
      <c r="AA244" s="103">
        <f t="shared" si="40"/>
        <v>4.6342189127183531</v>
      </c>
      <c r="AB244" s="82">
        <f t="shared" si="40"/>
        <v>101.75325421123954</v>
      </c>
      <c r="AC244" s="114"/>
      <c r="AD244" s="114"/>
      <c r="AE244" s="114"/>
      <c r="AF244" s="114"/>
      <c r="AG244" s="114"/>
      <c r="AH244" s="114"/>
      <c r="AI244" s="114"/>
      <c r="AJ244" s="114"/>
      <c r="AK244" s="114"/>
      <c r="AL244" s="114"/>
      <c r="AM244" s="114"/>
    </row>
    <row r="245" spans="2:39" x14ac:dyDescent="0.2">
      <c r="B245" s="136" t="s">
        <v>279</v>
      </c>
      <c r="C245" s="103">
        <f t="shared" ref="C245:AB245" si="41">C233</f>
        <v>97.281000000000006</v>
      </c>
      <c r="D245" s="103">
        <f t="shared" si="41"/>
        <v>99.649150000000006</v>
      </c>
      <c r="E245" s="103">
        <f t="shared" si="41"/>
        <v>102.4226</v>
      </c>
      <c r="F245" s="103">
        <f t="shared" si="41"/>
        <v>104.5829</v>
      </c>
      <c r="G245" s="103">
        <f t="shared" si="41"/>
        <v>104.2139</v>
      </c>
      <c r="H245" s="103">
        <f t="shared" si="41"/>
        <v>104.185</v>
      </c>
      <c r="I245" s="103">
        <f t="shared" si="41"/>
        <v>100.46250000000001</v>
      </c>
      <c r="J245" s="103">
        <f t="shared" si="41"/>
        <v>99.644490000000005</v>
      </c>
      <c r="K245" s="103">
        <f t="shared" si="41"/>
        <v>97.470089999999999</v>
      </c>
      <c r="L245" s="103">
        <f t="shared" si="41"/>
        <v>100.2954</v>
      </c>
      <c r="M245" s="103">
        <f t="shared" si="41"/>
        <v>98.775989999999993</v>
      </c>
      <c r="N245" s="103">
        <f t="shared" si="41"/>
        <v>102.09269999999999</v>
      </c>
      <c r="O245" s="103">
        <f t="shared" si="41"/>
        <v>106.93170000000001</v>
      </c>
      <c r="P245" s="103">
        <f t="shared" si="41"/>
        <v>2.4343396963435815</v>
      </c>
      <c r="Q245" s="103">
        <f t="shared" si="41"/>
        <v>2.7832149095100127</v>
      </c>
      <c r="R245" s="103">
        <f t="shared" si="41"/>
        <v>2.1092024611755531</v>
      </c>
      <c r="S245" s="103">
        <f t="shared" si="41"/>
        <v>-0.35283014718467337</v>
      </c>
      <c r="T245" s="103">
        <f t="shared" si="41"/>
        <v>-2.7731425462431639E-2</v>
      </c>
      <c r="U245" s="103">
        <f t="shared" si="41"/>
        <v>-3.5729711570763509</v>
      </c>
      <c r="V245" s="103">
        <f t="shared" si="41"/>
        <v>-0.81424412094065046</v>
      </c>
      <c r="W245" s="103">
        <f t="shared" si="41"/>
        <v>-2.1821577891562352</v>
      </c>
      <c r="X245" s="103">
        <f t="shared" si="41"/>
        <v>2.8986430606558402</v>
      </c>
      <c r="Y245" s="103">
        <f t="shared" si="41"/>
        <v>-1.5149348823575235</v>
      </c>
      <c r="Z245" s="103">
        <f t="shared" si="41"/>
        <v>3.3578099293158195</v>
      </c>
      <c r="AA245" s="103">
        <f t="shared" si="41"/>
        <v>4.7398099962093401</v>
      </c>
      <c r="AB245" s="82">
        <f t="shared" si="41"/>
        <v>101.71419479607466</v>
      </c>
      <c r="AC245" s="114"/>
      <c r="AD245" s="114"/>
      <c r="AE245" s="114"/>
      <c r="AF245" s="114"/>
      <c r="AG245" s="114"/>
      <c r="AH245" s="114"/>
      <c r="AI245" s="114"/>
      <c r="AJ245" s="114"/>
      <c r="AK245" s="114"/>
      <c r="AL245" s="114"/>
      <c r="AM245" s="114"/>
    </row>
    <row r="246" spans="2:39" x14ac:dyDescent="0.2">
      <c r="B246" s="177" t="s">
        <v>280</v>
      </c>
    </row>
    <row r="247" spans="2:39" x14ac:dyDescent="0.2">
      <c r="B247" s="139" t="s">
        <v>49</v>
      </c>
      <c r="C247" s="106">
        <f t="shared" ref="C247:AB247" si="42">C7</f>
        <v>103.18680000000001</v>
      </c>
      <c r="D247" s="106">
        <f t="shared" si="42"/>
        <v>106.3031</v>
      </c>
      <c r="E247" s="106">
        <f t="shared" si="42"/>
        <v>107.2289</v>
      </c>
      <c r="F247" s="106">
        <f t="shared" si="42"/>
        <v>106.61239999999999</v>
      </c>
      <c r="G247" s="106">
        <f t="shared" si="42"/>
        <v>105.2654</v>
      </c>
      <c r="H247" s="106">
        <f t="shared" si="42"/>
        <v>105.8095</v>
      </c>
      <c r="I247" s="106">
        <f t="shared" si="42"/>
        <v>103.1938</v>
      </c>
      <c r="J247" s="106">
        <f t="shared" si="42"/>
        <v>104.60599999999999</v>
      </c>
      <c r="K247" s="106">
        <f t="shared" si="42"/>
        <v>103.19880000000001</v>
      </c>
      <c r="L247" s="106">
        <f t="shared" si="42"/>
        <v>102.053</v>
      </c>
      <c r="M247" s="106">
        <f t="shared" si="42"/>
        <v>102.83929999999999</v>
      </c>
      <c r="N247" s="106">
        <f t="shared" si="42"/>
        <v>104.846</v>
      </c>
      <c r="O247" s="106">
        <f t="shared" si="42"/>
        <v>105.3865</v>
      </c>
      <c r="P247" s="106">
        <f t="shared" si="42"/>
        <v>3.0200568289742438</v>
      </c>
      <c r="Q247" s="106">
        <f t="shared" si="42"/>
        <v>0.87090592842541303</v>
      </c>
      <c r="R247" s="106">
        <f t="shared" si="42"/>
        <v>-0.57493828622694254</v>
      </c>
      <c r="S247" s="106">
        <f t="shared" si="42"/>
        <v>-1.2634552828751575</v>
      </c>
      <c r="T247" s="106">
        <f t="shared" si="42"/>
        <v>0.51688399037100541</v>
      </c>
      <c r="U247" s="106">
        <f t="shared" si="42"/>
        <v>-2.472084264645428</v>
      </c>
      <c r="V247" s="106">
        <f t="shared" si="42"/>
        <v>1.368493068382014</v>
      </c>
      <c r="W247" s="106">
        <f t="shared" si="42"/>
        <v>-1.3452383228495393</v>
      </c>
      <c r="X247" s="106">
        <f t="shared" si="42"/>
        <v>-1.1102842281111878</v>
      </c>
      <c r="Y247" s="106">
        <f t="shared" si="42"/>
        <v>0.77048200444866599</v>
      </c>
      <c r="Z247" s="106">
        <f t="shared" si="42"/>
        <v>1.9512968291305068</v>
      </c>
      <c r="AA247" s="106">
        <f t="shared" si="42"/>
        <v>0.51551799782537666</v>
      </c>
      <c r="AB247" s="84">
        <f t="shared" si="42"/>
        <v>104.77855833333335</v>
      </c>
      <c r="AC247" s="114"/>
      <c r="AD247" s="114"/>
      <c r="AE247" s="114"/>
      <c r="AF247" s="114"/>
      <c r="AG247" s="114"/>
      <c r="AH247" s="114"/>
      <c r="AI247" s="114"/>
      <c r="AJ247" s="114"/>
      <c r="AK247" s="114"/>
      <c r="AL247" s="114"/>
      <c r="AM247" s="114"/>
    </row>
    <row r="248" spans="2:39" x14ac:dyDescent="0.2">
      <c r="B248" s="139" t="s">
        <v>52</v>
      </c>
      <c r="C248" s="106">
        <f t="shared" ref="C248:AB248" si="43">C33</f>
        <v>98.129900000000006</v>
      </c>
      <c r="D248" s="106">
        <f t="shared" si="43"/>
        <v>95.656729999999996</v>
      </c>
      <c r="E248" s="106">
        <f t="shared" si="43"/>
        <v>92.543899999999994</v>
      </c>
      <c r="F248" s="106">
        <f t="shared" si="43"/>
        <v>96.447040000000001</v>
      </c>
      <c r="G248" s="106">
        <f t="shared" si="43"/>
        <v>97.347899999999996</v>
      </c>
      <c r="H248" s="106">
        <f t="shared" si="43"/>
        <v>101.15730000000001</v>
      </c>
      <c r="I248" s="106">
        <f t="shared" si="43"/>
        <v>105.42</v>
      </c>
      <c r="J248" s="106">
        <f t="shared" si="43"/>
        <v>107.7672</v>
      </c>
      <c r="K248" s="106">
        <f t="shared" si="43"/>
        <v>109.9999</v>
      </c>
      <c r="L248" s="106">
        <f t="shared" si="43"/>
        <v>108.9649</v>
      </c>
      <c r="M248" s="106">
        <f t="shared" si="43"/>
        <v>105.5783</v>
      </c>
      <c r="N248" s="106">
        <f t="shared" si="43"/>
        <v>103.43040000000001</v>
      </c>
      <c r="O248" s="106">
        <f t="shared" si="43"/>
        <v>102.2521</v>
      </c>
      <c r="P248" s="106">
        <f t="shared" si="43"/>
        <v>-2.5203021708979731</v>
      </c>
      <c r="Q248" s="106">
        <f t="shared" si="43"/>
        <v>-3.2541672708234985</v>
      </c>
      <c r="R248" s="106">
        <f t="shared" si="43"/>
        <v>4.2176091563031255</v>
      </c>
      <c r="S248" s="106">
        <f t="shared" si="43"/>
        <v>0.93404629110441806</v>
      </c>
      <c r="T248" s="106">
        <f t="shared" si="43"/>
        <v>3.9131814861953989</v>
      </c>
      <c r="U248" s="106">
        <f t="shared" si="43"/>
        <v>4.2139321630767084</v>
      </c>
      <c r="V248" s="106">
        <f t="shared" si="43"/>
        <v>2.2265224815025619</v>
      </c>
      <c r="W248" s="106">
        <f t="shared" si="43"/>
        <v>2.0717806531115164</v>
      </c>
      <c r="X248" s="106">
        <f t="shared" si="43"/>
        <v>-0.94090994628176627</v>
      </c>
      <c r="Y248" s="106">
        <f t="shared" si="43"/>
        <v>-3.1079733014943356</v>
      </c>
      <c r="Z248" s="106">
        <f t="shared" si="43"/>
        <v>-2.034414268841223</v>
      </c>
      <c r="AA248" s="106">
        <f t="shared" si="43"/>
        <v>-1.139220190582273</v>
      </c>
      <c r="AB248" s="84">
        <f t="shared" si="43"/>
        <v>102.21380583333332</v>
      </c>
      <c r="AC248" s="114"/>
      <c r="AD248" s="114"/>
      <c r="AE248" s="114"/>
      <c r="AF248" s="114"/>
      <c r="AG248" s="114"/>
      <c r="AH248" s="114"/>
      <c r="AI248" s="114"/>
      <c r="AJ248" s="114"/>
      <c r="AK248" s="114"/>
      <c r="AL248" s="114"/>
      <c r="AM248" s="114"/>
    </row>
    <row r="249" spans="2:39" x14ac:dyDescent="0.2">
      <c r="B249" s="139" t="s">
        <v>53</v>
      </c>
      <c r="C249" s="106">
        <f t="shared" ref="C249:AB249" si="44">C60</f>
        <v>97.418210000000002</v>
      </c>
      <c r="D249" s="106">
        <f t="shared" si="44"/>
        <v>100.9106</v>
      </c>
      <c r="E249" s="106">
        <f t="shared" si="44"/>
        <v>104.10129999999999</v>
      </c>
      <c r="F249" s="106">
        <f t="shared" si="44"/>
        <v>106.9641</v>
      </c>
      <c r="G249" s="106">
        <f t="shared" si="44"/>
        <v>107.37730000000001</v>
      </c>
      <c r="H249" s="106">
        <f t="shared" si="44"/>
        <v>107.9918</v>
      </c>
      <c r="I249" s="106">
        <f t="shared" si="44"/>
        <v>104.0068</v>
      </c>
      <c r="J249" s="106">
        <f t="shared" si="44"/>
        <v>103.7016</v>
      </c>
      <c r="K249" s="106">
        <f t="shared" si="44"/>
        <v>101.34229999999999</v>
      </c>
      <c r="L249" s="106">
        <f t="shared" si="44"/>
        <v>104.5378</v>
      </c>
      <c r="M249" s="106">
        <f t="shared" si="44"/>
        <v>102.52500000000001</v>
      </c>
      <c r="N249" s="106">
        <f t="shared" si="44"/>
        <v>107.0081</v>
      </c>
      <c r="O249" s="106">
        <f t="shared" si="44"/>
        <v>113.17149999999999</v>
      </c>
      <c r="P249" s="106">
        <f t="shared" si="44"/>
        <v>3.584945771432261</v>
      </c>
      <c r="Q249" s="106">
        <f t="shared" si="44"/>
        <v>3.1619076687681895</v>
      </c>
      <c r="R249" s="106">
        <f t="shared" si="44"/>
        <v>2.7500136885898709</v>
      </c>
      <c r="S249" s="106">
        <f t="shared" si="44"/>
        <v>0.38629783263730855</v>
      </c>
      <c r="T249" s="106">
        <f t="shared" si="44"/>
        <v>0.57228110596931792</v>
      </c>
      <c r="U249" s="106">
        <f t="shared" si="44"/>
        <v>-3.6900949886935854</v>
      </c>
      <c r="V249" s="106">
        <f t="shared" si="44"/>
        <v>-0.29344235184622475</v>
      </c>
      <c r="W249" s="106">
        <f t="shared" si="44"/>
        <v>-2.2750854374474496</v>
      </c>
      <c r="X249" s="106">
        <f t="shared" si="44"/>
        <v>3.153174932876015</v>
      </c>
      <c r="Y249" s="106">
        <f t="shared" si="44"/>
        <v>-1.9254279313320144</v>
      </c>
      <c r="Z249" s="106">
        <f t="shared" si="44"/>
        <v>4.3726895879053815</v>
      </c>
      <c r="AA249" s="106">
        <f t="shared" si="44"/>
        <v>5.7597508973619718</v>
      </c>
      <c r="AB249" s="84">
        <f t="shared" si="44"/>
        <v>105.30318333333334</v>
      </c>
      <c r="AC249" s="114"/>
      <c r="AD249" s="114"/>
      <c r="AE249" s="114"/>
      <c r="AF249" s="114"/>
      <c r="AG249" s="114"/>
      <c r="AH249" s="114"/>
      <c r="AI249" s="114"/>
      <c r="AJ249" s="114"/>
      <c r="AK249" s="114"/>
      <c r="AL249" s="114"/>
      <c r="AM249" s="114"/>
    </row>
    <row r="250" spans="2:39" x14ac:dyDescent="0.2">
      <c r="B250" s="139" t="s">
        <v>60</v>
      </c>
      <c r="C250" s="106">
        <f t="shared" ref="C250:AB250" si="45">C85</f>
        <v>98.206339999999997</v>
      </c>
      <c r="D250" s="106">
        <f t="shared" si="45"/>
        <v>99.075770000000006</v>
      </c>
      <c r="E250" s="106">
        <f t="shared" si="45"/>
        <v>98.048109999999994</v>
      </c>
      <c r="F250" s="106">
        <f t="shared" si="45"/>
        <v>98.989130000000003</v>
      </c>
      <c r="G250" s="106">
        <f t="shared" si="45"/>
        <v>99.244330000000005</v>
      </c>
      <c r="H250" s="106">
        <f t="shared" si="45"/>
        <v>101.92140000000001</v>
      </c>
      <c r="I250" s="106">
        <f t="shared" si="45"/>
        <v>103.529</v>
      </c>
      <c r="J250" s="106">
        <f t="shared" si="45"/>
        <v>104.59139999999999</v>
      </c>
      <c r="K250" s="106">
        <f t="shared" si="45"/>
        <v>104.51990000000001</v>
      </c>
      <c r="L250" s="106">
        <f t="shared" si="45"/>
        <v>104.6952</v>
      </c>
      <c r="M250" s="106">
        <f t="shared" si="45"/>
        <v>103.5916</v>
      </c>
      <c r="N250" s="106">
        <f t="shared" si="45"/>
        <v>102.9402</v>
      </c>
      <c r="O250" s="106">
        <f t="shared" si="45"/>
        <v>102.09099999999999</v>
      </c>
      <c r="P250" s="106">
        <f t="shared" si="45"/>
        <v>0.88530944132528355</v>
      </c>
      <c r="Q250" s="106">
        <f t="shared" si="45"/>
        <v>-1.0372465437311378</v>
      </c>
      <c r="R250" s="106">
        <f t="shared" si="45"/>
        <v>0.95975332925847201</v>
      </c>
      <c r="S250" s="106">
        <f t="shared" si="45"/>
        <v>0.25780608436502278</v>
      </c>
      <c r="T250" s="106">
        <f t="shared" si="45"/>
        <v>2.6974538495045515</v>
      </c>
      <c r="U250" s="106">
        <f t="shared" si="45"/>
        <v>1.5772938754765837</v>
      </c>
      <c r="V250" s="106">
        <f t="shared" si="45"/>
        <v>1.0261858996030067</v>
      </c>
      <c r="W250" s="106">
        <f t="shared" si="45"/>
        <v>-6.8361261059691467E-2</v>
      </c>
      <c r="X250" s="106">
        <f t="shared" si="45"/>
        <v>0.16771925728975334</v>
      </c>
      <c r="Y250" s="106">
        <f t="shared" si="45"/>
        <v>-1.0541075426571611</v>
      </c>
      <c r="Z250" s="106">
        <f t="shared" si="45"/>
        <v>-0.62881546380207987</v>
      </c>
      <c r="AA250" s="106">
        <f t="shared" si="45"/>
        <v>-0.82494496804942119</v>
      </c>
      <c r="AB250" s="84">
        <f t="shared" si="45"/>
        <v>101.93642</v>
      </c>
      <c r="AC250" s="114"/>
      <c r="AD250" s="114"/>
      <c r="AE250" s="114"/>
      <c r="AF250" s="114"/>
      <c r="AG250" s="114"/>
      <c r="AH250" s="114"/>
      <c r="AI250" s="114"/>
      <c r="AJ250" s="114"/>
      <c r="AK250" s="114"/>
      <c r="AL250" s="114"/>
      <c r="AM250" s="114"/>
    </row>
    <row r="251" spans="2:39" x14ac:dyDescent="0.2">
      <c r="B251" s="139" t="s">
        <v>62</v>
      </c>
      <c r="C251" s="106">
        <f t="shared" ref="C251:AB251" si="46">C113</f>
        <v>102.5595</v>
      </c>
      <c r="D251" s="106">
        <f t="shared" si="46"/>
        <v>103.51860000000001</v>
      </c>
      <c r="E251" s="106">
        <f t="shared" si="46"/>
        <v>104.2512</v>
      </c>
      <c r="F251" s="106">
        <f t="shared" si="46"/>
        <v>103.2931</v>
      </c>
      <c r="G251" s="106">
        <f t="shared" si="46"/>
        <v>104.4986</v>
      </c>
      <c r="H251" s="106">
        <f t="shared" si="46"/>
        <v>105.7911</v>
      </c>
      <c r="I251" s="106">
        <f t="shared" si="46"/>
        <v>107.2251</v>
      </c>
      <c r="J251" s="106">
        <f t="shared" si="46"/>
        <v>106.87690000000001</v>
      </c>
      <c r="K251" s="106">
        <f t="shared" si="46"/>
        <v>107.7041</v>
      </c>
      <c r="L251" s="106">
        <f t="shared" si="46"/>
        <v>108.0013</v>
      </c>
      <c r="M251" s="106">
        <f t="shared" si="46"/>
        <v>108.10120000000001</v>
      </c>
      <c r="N251" s="106">
        <f t="shared" si="46"/>
        <v>109.7397</v>
      </c>
      <c r="O251" s="106">
        <f t="shared" si="46"/>
        <v>109.78749999999999</v>
      </c>
      <c r="P251" s="106">
        <f t="shared" si="46"/>
        <v>0.93516446550539578</v>
      </c>
      <c r="Q251" s="106">
        <f t="shared" si="46"/>
        <v>0.70769890628349952</v>
      </c>
      <c r="R251" s="106">
        <f t="shared" si="46"/>
        <v>-0.91903018862133179</v>
      </c>
      <c r="S251" s="106">
        <f t="shared" si="46"/>
        <v>1.1670673065287038</v>
      </c>
      <c r="T251" s="106">
        <f t="shared" si="46"/>
        <v>1.2368586756186246</v>
      </c>
      <c r="U251" s="106">
        <f t="shared" si="46"/>
        <v>1.3555015497522924</v>
      </c>
      <c r="V251" s="106">
        <f t="shared" si="46"/>
        <v>-0.32473739823976977</v>
      </c>
      <c r="W251" s="106">
        <f t="shared" si="46"/>
        <v>0.77397454454609982</v>
      </c>
      <c r="X251" s="106">
        <f t="shared" si="46"/>
        <v>0.27594121300860758</v>
      </c>
      <c r="Y251" s="106">
        <f t="shared" si="46"/>
        <v>9.249888658748108E-2</v>
      </c>
      <c r="Z251" s="106">
        <f t="shared" si="46"/>
        <v>1.5157093538277033</v>
      </c>
      <c r="AA251" s="106">
        <f t="shared" si="46"/>
        <v>4.3557618619328449E-2</v>
      </c>
      <c r="AB251" s="84">
        <f t="shared" si="46"/>
        <v>106.56570000000001</v>
      </c>
      <c r="AC251" s="114"/>
      <c r="AD251" s="114"/>
      <c r="AE251" s="114"/>
      <c r="AF251" s="114"/>
      <c r="AG251" s="114"/>
      <c r="AH251" s="114"/>
      <c r="AI251" s="114"/>
      <c r="AJ251" s="114"/>
      <c r="AK251" s="114"/>
      <c r="AL251" s="114"/>
      <c r="AM251" s="114"/>
    </row>
    <row r="252" spans="2:39" x14ac:dyDescent="0.2">
      <c r="B252" s="139" t="s">
        <v>82</v>
      </c>
      <c r="C252" s="106">
        <f t="shared" ref="C252:AB252" si="47">C139</f>
        <v>102.8883</v>
      </c>
      <c r="D252" s="106">
        <f t="shared" si="47"/>
        <v>103.84220000000001</v>
      </c>
      <c r="E252" s="106">
        <f t="shared" si="47"/>
        <v>104.57980000000001</v>
      </c>
      <c r="F252" s="106">
        <f t="shared" si="47"/>
        <v>103.59699999999999</v>
      </c>
      <c r="G252" s="106">
        <f t="shared" si="47"/>
        <v>104.9652</v>
      </c>
      <c r="H252" s="106">
        <f t="shared" si="47"/>
        <v>106.053</v>
      </c>
      <c r="I252" s="106">
        <f t="shared" si="47"/>
        <v>108.0184</v>
      </c>
      <c r="J252" s="106">
        <f t="shared" si="47"/>
        <v>107.9778</v>
      </c>
      <c r="K252" s="106">
        <f t="shared" si="47"/>
        <v>108.7651</v>
      </c>
      <c r="L252" s="106">
        <f t="shared" si="47"/>
        <v>109.4691</v>
      </c>
      <c r="M252" s="106">
        <f t="shared" si="47"/>
        <v>109.7007</v>
      </c>
      <c r="N252" s="106">
        <f t="shared" si="47"/>
        <v>111.5087</v>
      </c>
      <c r="O252" s="106">
        <f t="shared" si="47"/>
        <v>111.6759</v>
      </c>
      <c r="P252" s="106">
        <f t="shared" si="47"/>
        <v>0.92712193709100499</v>
      </c>
      <c r="Q252" s="106">
        <f t="shared" si="47"/>
        <v>0.71030852582090942</v>
      </c>
      <c r="R252" s="106">
        <f t="shared" si="47"/>
        <v>-0.93976083335406224</v>
      </c>
      <c r="S252" s="106">
        <f t="shared" si="47"/>
        <v>1.3206946147089218</v>
      </c>
      <c r="T252" s="106">
        <f t="shared" si="47"/>
        <v>1.0363434738370445</v>
      </c>
      <c r="U252" s="106">
        <f t="shared" si="47"/>
        <v>1.8532243312306136</v>
      </c>
      <c r="V252" s="106">
        <f t="shared" si="47"/>
        <v>-3.7586189019646415E-2</v>
      </c>
      <c r="W252" s="106">
        <f t="shared" si="47"/>
        <v>0.72913135848294919</v>
      </c>
      <c r="X252" s="106">
        <f t="shared" si="47"/>
        <v>0.64726644852070525</v>
      </c>
      <c r="Y252" s="106">
        <f t="shared" si="47"/>
        <v>0.21156655165704319</v>
      </c>
      <c r="Z252" s="106">
        <f t="shared" si="47"/>
        <v>1.6481207503689648</v>
      </c>
      <c r="AA252" s="106">
        <f t="shared" si="47"/>
        <v>0.14994345732664269</v>
      </c>
      <c r="AB252" s="84">
        <f t="shared" si="47"/>
        <v>107.51274166666667</v>
      </c>
      <c r="AC252" s="114"/>
      <c r="AD252" s="114"/>
      <c r="AE252" s="114"/>
      <c r="AF252" s="114"/>
      <c r="AG252" s="114"/>
      <c r="AH252" s="114"/>
      <c r="AI252" s="114"/>
      <c r="AJ252" s="114"/>
      <c r="AK252" s="114"/>
      <c r="AL252" s="114"/>
      <c r="AM252" s="114"/>
    </row>
    <row r="253" spans="2:39" x14ac:dyDescent="0.2">
      <c r="B253" s="139" t="s">
        <v>85</v>
      </c>
      <c r="C253" s="106">
        <f t="shared" ref="C253:AB253" si="48">C139</f>
        <v>102.8883</v>
      </c>
      <c r="D253" s="106">
        <f t="shared" si="48"/>
        <v>103.84220000000001</v>
      </c>
      <c r="E253" s="106">
        <f t="shared" si="48"/>
        <v>104.57980000000001</v>
      </c>
      <c r="F253" s="106">
        <f t="shared" si="48"/>
        <v>103.59699999999999</v>
      </c>
      <c r="G253" s="106">
        <f t="shared" si="48"/>
        <v>104.9652</v>
      </c>
      <c r="H253" s="106">
        <f t="shared" si="48"/>
        <v>106.053</v>
      </c>
      <c r="I253" s="106">
        <f t="shared" si="48"/>
        <v>108.0184</v>
      </c>
      <c r="J253" s="106">
        <f t="shared" si="48"/>
        <v>107.9778</v>
      </c>
      <c r="K253" s="106">
        <f t="shared" si="48"/>
        <v>108.7651</v>
      </c>
      <c r="L253" s="106">
        <f t="shared" si="48"/>
        <v>109.4691</v>
      </c>
      <c r="M253" s="106">
        <f t="shared" si="48"/>
        <v>109.7007</v>
      </c>
      <c r="N253" s="106">
        <f t="shared" si="48"/>
        <v>111.5087</v>
      </c>
      <c r="O253" s="106">
        <f t="shared" si="48"/>
        <v>111.6759</v>
      </c>
      <c r="P253" s="106">
        <f t="shared" si="48"/>
        <v>0.92712193709100499</v>
      </c>
      <c r="Q253" s="106">
        <f t="shared" si="48"/>
        <v>0.71030852582090942</v>
      </c>
      <c r="R253" s="106">
        <f t="shared" si="48"/>
        <v>-0.93976083335406224</v>
      </c>
      <c r="S253" s="106">
        <f t="shared" si="48"/>
        <v>1.3206946147089218</v>
      </c>
      <c r="T253" s="106">
        <f t="shared" si="48"/>
        <v>1.0363434738370445</v>
      </c>
      <c r="U253" s="106">
        <f t="shared" si="48"/>
        <v>1.8532243312306136</v>
      </c>
      <c r="V253" s="106">
        <f t="shared" si="48"/>
        <v>-3.7586189019646415E-2</v>
      </c>
      <c r="W253" s="106">
        <f t="shared" si="48"/>
        <v>0.72913135848294919</v>
      </c>
      <c r="X253" s="106">
        <f t="shared" si="48"/>
        <v>0.64726644852070525</v>
      </c>
      <c r="Y253" s="106">
        <f t="shared" si="48"/>
        <v>0.21156655165704319</v>
      </c>
      <c r="Z253" s="106">
        <f t="shared" si="48"/>
        <v>1.6481207503689648</v>
      </c>
      <c r="AA253" s="106">
        <f t="shared" si="48"/>
        <v>0.14994345732664269</v>
      </c>
      <c r="AB253" s="84">
        <f t="shared" si="48"/>
        <v>107.51274166666667</v>
      </c>
      <c r="AC253" s="114"/>
      <c r="AD253" s="114"/>
      <c r="AE253" s="114"/>
      <c r="AF253" s="114"/>
      <c r="AG253" s="114"/>
      <c r="AH253" s="114"/>
      <c r="AI253" s="114"/>
      <c r="AJ253" s="114"/>
      <c r="AK253" s="114"/>
      <c r="AL253" s="114"/>
      <c r="AM253" s="114"/>
    </row>
    <row r="254" spans="2:39" x14ac:dyDescent="0.2">
      <c r="B254" s="139" t="s">
        <v>63</v>
      </c>
      <c r="C254" s="106">
        <f t="shared" ref="C254:AB254" si="49">C188</f>
        <v>98.250789999999995</v>
      </c>
      <c r="D254" s="106">
        <f t="shared" si="49"/>
        <v>101.2145</v>
      </c>
      <c r="E254" s="106">
        <f t="shared" si="49"/>
        <v>103.5936</v>
      </c>
      <c r="F254" s="106">
        <f t="shared" si="49"/>
        <v>105.9777</v>
      </c>
      <c r="G254" s="106">
        <f t="shared" si="49"/>
        <v>106.2321</v>
      </c>
      <c r="H254" s="106">
        <f t="shared" si="49"/>
        <v>107.10509999999999</v>
      </c>
      <c r="I254" s="106">
        <f t="shared" si="49"/>
        <v>104.05200000000001</v>
      </c>
      <c r="J254" s="106">
        <f t="shared" si="49"/>
        <v>104.1384</v>
      </c>
      <c r="K254" s="106">
        <f t="shared" si="49"/>
        <v>102.2967</v>
      </c>
      <c r="L254" s="106">
        <f t="shared" si="49"/>
        <v>104.5945</v>
      </c>
      <c r="M254" s="106">
        <f t="shared" si="49"/>
        <v>102.8942</v>
      </c>
      <c r="N254" s="106">
        <f t="shared" si="49"/>
        <v>106.485</v>
      </c>
      <c r="O254" s="106">
        <f t="shared" si="49"/>
        <v>111.22669999999999</v>
      </c>
      <c r="P254" s="106">
        <f t="shared" si="49"/>
        <v>3.0164744731314692</v>
      </c>
      <c r="Q254" s="106">
        <f t="shared" si="49"/>
        <v>2.3505525394088735</v>
      </c>
      <c r="R254" s="106">
        <f t="shared" si="49"/>
        <v>2.3013969974979185</v>
      </c>
      <c r="S254" s="106">
        <f t="shared" si="49"/>
        <v>0.24005050119034849</v>
      </c>
      <c r="T254" s="106">
        <f t="shared" si="49"/>
        <v>0.82178550551103702</v>
      </c>
      <c r="U254" s="106">
        <f t="shared" si="49"/>
        <v>-2.850564538943511</v>
      </c>
      <c r="V254" s="106">
        <f t="shared" si="49"/>
        <v>8.3035405374233637E-2</v>
      </c>
      <c r="W254" s="106">
        <f t="shared" si="49"/>
        <v>-1.7685119033901069</v>
      </c>
      <c r="X254" s="106">
        <f t="shared" si="49"/>
        <v>2.2462112658570561</v>
      </c>
      <c r="Y254" s="106">
        <f t="shared" si="49"/>
        <v>-1.6256112893125345</v>
      </c>
      <c r="Z254" s="106">
        <f t="shared" si="49"/>
        <v>3.4897982587939858</v>
      </c>
      <c r="AA254" s="106">
        <f t="shared" si="49"/>
        <v>4.4529276423909421</v>
      </c>
      <c r="AB254" s="84">
        <f t="shared" si="49"/>
        <v>104.98420833333334</v>
      </c>
      <c r="AC254" s="114"/>
      <c r="AD254" s="114"/>
      <c r="AE254" s="114"/>
      <c r="AF254" s="114"/>
      <c r="AG254" s="114"/>
      <c r="AH254" s="114"/>
      <c r="AI254" s="114"/>
      <c r="AJ254" s="114"/>
      <c r="AK254" s="114"/>
      <c r="AL254" s="114"/>
      <c r="AM254" s="114"/>
    </row>
    <row r="255" spans="2:39" x14ac:dyDescent="0.2">
      <c r="B255" s="139" t="s">
        <v>279</v>
      </c>
      <c r="C255" s="106">
        <f t="shared" ref="C255:AB255" si="50">C212</f>
        <v>98.154349999999994</v>
      </c>
      <c r="D255" s="106">
        <f t="shared" si="50"/>
        <v>101.163</v>
      </c>
      <c r="E255" s="106">
        <f t="shared" si="50"/>
        <v>103.5789</v>
      </c>
      <c r="F255" s="106">
        <f t="shared" si="50"/>
        <v>106.0378</v>
      </c>
      <c r="G255" s="106">
        <f t="shared" si="50"/>
        <v>106.271</v>
      </c>
      <c r="H255" s="106">
        <f t="shared" si="50"/>
        <v>107.1345</v>
      </c>
      <c r="I255" s="106">
        <f t="shared" si="50"/>
        <v>103.98099999999999</v>
      </c>
      <c r="J255" s="106">
        <f t="shared" si="50"/>
        <v>104.0771</v>
      </c>
      <c r="K255" s="106">
        <f t="shared" si="50"/>
        <v>102.17570000000001</v>
      </c>
      <c r="L255" s="106">
        <f t="shared" si="50"/>
        <v>104.51819999999999</v>
      </c>
      <c r="M255" s="106">
        <f t="shared" si="50"/>
        <v>102.7777</v>
      </c>
      <c r="N255" s="106">
        <f t="shared" si="50"/>
        <v>106.4122</v>
      </c>
      <c r="O255" s="106">
        <f t="shared" si="50"/>
        <v>111.2589</v>
      </c>
      <c r="P255" s="106">
        <f t="shared" si="50"/>
        <v>3.0652232937205564</v>
      </c>
      <c r="Q255" s="106">
        <f t="shared" si="50"/>
        <v>2.3881260935322279</v>
      </c>
      <c r="R255" s="106">
        <f t="shared" si="50"/>
        <v>2.3739390937729596</v>
      </c>
      <c r="S255" s="106">
        <f t="shared" si="50"/>
        <v>0.21992157513641034</v>
      </c>
      <c r="T255" s="106">
        <f t="shared" si="50"/>
        <v>0.81254528516716884</v>
      </c>
      <c r="U255" s="106">
        <f t="shared" si="50"/>
        <v>-2.9434962593749057</v>
      </c>
      <c r="V255" s="106">
        <f t="shared" si="50"/>
        <v>9.2420730710424948E-2</v>
      </c>
      <c r="W255" s="106">
        <f t="shared" si="50"/>
        <v>-1.8269148544684617</v>
      </c>
      <c r="X255" s="106">
        <f t="shared" si="50"/>
        <v>2.2926194780167757</v>
      </c>
      <c r="Y255" s="106">
        <f t="shared" si="50"/>
        <v>-1.6652602130538006</v>
      </c>
      <c r="Z255" s="106">
        <f t="shared" si="50"/>
        <v>3.5362729463687188</v>
      </c>
      <c r="AA255" s="106">
        <f t="shared" si="50"/>
        <v>4.5546469295813807</v>
      </c>
      <c r="AB255" s="84">
        <f t="shared" si="50"/>
        <v>104.94883333333333</v>
      </c>
      <c r="AC255" s="114"/>
      <c r="AD255" s="114"/>
      <c r="AE255" s="114"/>
      <c r="AF255" s="114"/>
      <c r="AG255" s="114"/>
      <c r="AH255" s="114"/>
      <c r="AI255" s="114"/>
      <c r="AJ255" s="114"/>
      <c r="AK255" s="114"/>
      <c r="AL255" s="114"/>
      <c r="AM255" s="114"/>
    </row>
    <row r="256" spans="2:39" x14ac:dyDescent="0.2">
      <c r="B256" s="177" t="s">
        <v>281</v>
      </c>
    </row>
    <row r="257" spans="2:39" x14ac:dyDescent="0.2">
      <c r="B257" s="140" t="s">
        <v>49</v>
      </c>
      <c r="C257" s="110">
        <f t="shared" ref="C257:AB257" si="51">C10</f>
        <v>100.31699999999999</v>
      </c>
      <c r="D257" s="110">
        <f t="shared" si="51"/>
        <v>100.742</v>
      </c>
      <c r="E257" s="110">
        <f t="shared" si="51"/>
        <v>100.1223</v>
      </c>
      <c r="F257" s="110">
        <f t="shared" si="51"/>
        <v>100.4059</v>
      </c>
      <c r="G257" s="110">
        <f t="shared" si="51"/>
        <v>101.0989</v>
      </c>
      <c r="H257" s="110">
        <f t="shared" si="51"/>
        <v>102.18770000000001</v>
      </c>
      <c r="I257" s="110">
        <f t="shared" si="51"/>
        <v>103.16630000000001</v>
      </c>
      <c r="J257" s="110">
        <f t="shared" si="51"/>
        <v>104.4552</v>
      </c>
      <c r="K257" s="110">
        <f t="shared" si="51"/>
        <v>105.04689999999999</v>
      </c>
      <c r="L257" s="110">
        <f t="shared" si="51"/>
        <v>104.12730000000001</v>
      </c>
      <c r="M257" s="110">
        <f t="shared" si="51"/>
        <v>103.786</v>
      </c>
      <c r="N257" s="110">
        <f t="shared" si="51"/>
        <v>103.93689999999999</v>
      </c>
      <c r="O257" s="110">
        <f t="shared" si="51"/>
        <v>103.5449</v>
      </c>
      <c r="P257" s="110">
        <f t="shared" si="51"/>
        <v>0.42365700728691191</v>
      </c>
      <c r="Q257" s="110">
        <f t="shared" si="51"/>
        <v>-0.6151356931567854</v>
      </c>
      <c r="R257" s="110">
        <f t="shared" si="51"/>
        <v>0.28325358087060221</v>
      </c>
      <c r="S257" s="110">
        <f t="shared" si="51"/>
        <v>0.69019848435201303</v>
      </c>
      <c r="T257" s="110">
        <f t="shared" si="51"/>
        <v>1.0769652290974543</v>
      </c>
      <c r="U257" s="110">
        <f t="shared" si="51"/>
        <v>0.95764950184806985</v>
      </c>
      <c r="V257" s="110">
        <f t="shared" si="51"/>
        <v>1.2493420816681398</v>
      </c>
      <c r="W257" s="110">
        <f t="shared" si="51"/>
        <v>0.56646294296501154</v>
      </c>
      <c r="X257" s="110">
        <f t="shared" si="51"/>
        <v>-0.87541850354459627</v>
      </c>
      <c r="Y257" s="110">
        <f t="shared" si="51"/>
        <v>-0.32777187154569831</v>
      </c>
      <c r="Z257" s="110">
        <f t="shared" si="51"/>
        <v>0.14539533270382607</v>
      </c>
      <c r="AA257" s="110">
        <f t="shared" si="51"/>
        <v>-0.37715190658947489</v>
      </c>
      <c r="AB257" s="88">
        <f t="shared" si="51"/>
        <v>102.71835833333334</v>
      </c>
      <c r="AC257" s="114"/>
      <c r="AD257" s="114"/>
      <c r="AE257" s="114"/>
      <c r="AF257" s="114"/>
      <c r="AG257" s="114"/>
      <c r="AH257" s="114"/>
      <c r="AI257" s="114"/>
      <c r="AJ257" s="114"/>
      <c r="AK257" s="114"/>
      <c r="AL257" s="114"/>
      <c r="AM257" s="114"/>
    </row>
    <row r="258" spans="2:39" x14ac:dyDescent="0.2">
      <c r="B258" s="140" t="s">
        <v>52</v>
      </c>
      <c r="C258" s="110">
        <f t="shared" ref="C258:AB258" si="52">C37</f>
        <v>100.8395</v>
      </c>
      <c r="D258" s="110">
        <f t="shared" si="52"/>
        <v>101.3721</v>
      </c>
      <c r="E258" s="110">
        <f t="shared" si="52"/>
        <v>101.19240000000001</v>
      </c>
      <c r="F258" s="110">
        <f t="shared" si="52"/>
        <v>101.24460000000001</v>
      </c>
      <c r="G258" s="110">
        <f t="shared" si="52"/>
        <v>101.5493</v>
      </c>
      <c r="H258" s="110">
        <f t="shared" si="52"/>
        <v>102.39109999999999</v>
      </c>
      <c r="I258" s="110">
        <f t="shared" si="52"/>
        <v>102.8424</v>
      </c>
      <c r="J258" s="110">
        <f t="shared" si="52"/>
        <v>103.3554</v>
      </c>
      <c r="K258" s="110">
        <f t="shared" si="52"/>
        <v>103.4939</v>
      </c>
      <c r="L258" s="110">
        <f t="shared" si="52"/>
        <v>103.0954</v>
      </c>
      <c r="M258" s="110">
        <f t="shared" si="52"/>
        <v>103.111</v>
      </c>
      <c r="N258" s="110">
        <f t="shared" si="52"/>
        <v>103.2704</v>
      </c>
      <c r="O258" s="110">
        <f t="shared" si="52"/>
        <v>103.2058</v>
      </c>
      <c r="P258" s="110">
        <f t="shared" si="52"/>
        <v>0.52816604604346729</v>
      </c>
      <c r="Q258" s="110">
        <f t="shared" si="52"/>
        <v>-0.17726770975445597</v>
      </c>
      <c r="R258" s="110">
        <f t="shared" si="52"/>
        <v>5.1584901632928101E-2</v>
      </c>
      <c r="S258" s="110">
        <f t="shared" si="52"/>
        <v>0.30095432250213527</v>
      </c>
      <c r="T258" s="110">
        <f t="shared" si="52"/>
        <v>0.82895696966891164</v>
      </c>
      <c r="U258" s="110">
        <f t="shared" si="52"/>
        <v>0.44076096457602604</v>
      </c>
      <c r="V258" s="110">
        <f t="shared" si="52"/>
        <v>0.4988214977480156</v>
      </c>
      <c r="W258" s="110">
        <f t="shared" si="52"/>
        <v>0.13400364180293764</v>
      </c>
      <c r="X258" s="110">
        <f t="shared" si="52"/>
        <v>-0.38504684817172663</v>
      </c>
      <c r="Y258" s="110">
        <f t="shared" si="52"/>
        <v>1.5131615959593033E-2</v>
      </c>
      <c r="Z258" s="110">
        <f t="shared" si="52"/>
        <v>0.15459068382615906</v>
      </c>
      <c r="AA258" s="110">
        <f t="shared" si="52"/>
        <v>-6.2554226574118688E-2</v>
      </c>
      <c r="AB258" s="88">
        <f t="shared" si="52"/>
        <v>102.51031666666667</v>
      </c>
      <c r="AC258" s="114"/>
      <c r="AD258" s="114"/>
      <c r="AE258" s="114"/>
      <c r="AF258" s="114"/>
      <c r="AG258" s="114"/>
      <c r="AH258" s="114"/>
      <c r="AI258" s="114"/>
      <c r="AJ258" s="114"/>
      <c r="AK258" s="114"/>
      <c r="AL258" s="114"/>
      <c r="AM258" s="114"/>
    </row>
    <row r="259" spans="2:39" x14ac:dyDescent="0.2">
      <c r="B259" s="140" t="s">
        <v>53</v>
      </c>
      <c r="C259" s="110">
        <f t="shared" ref="C259:AB259" si="53">C62</f>
        <v>101.00020000000001</v>
      </c>
      <c r="D259" s="110">
        <f t="shared" si="53"/>
        <v>101.6631</v>
      </c>
      <c r="E259" s="110">
        <f t="shared" si="53"/>
        <v>101.29510000000001</v>
      </c>
      <c r="F259" s="110">
        <f t="shared" si="53"/>
        <v>101.5706</v>
      </c>
      <c r="G259" s="110">
        <f t="shared" si="53"/>
        <v>102.1558</v>
      </c>
      <c r="H259" s="110">
        <f t="shared" si="53"/>
        <v>102.9796</v>
      </c>
      <c r="I259" s="110">
        <f t="shared" si="53"/>
        <v>103.6183</v>
      </c>
      <c r="J259" s="110">
        <f t="shared" si="53"/>
        <v>104.5407</v>
      </c>
      <c r="K259" s="110">
        <f t="shared" si="53"/>
        <v>104.904</v>
      </c>
      <c r="L259" s="110">
        <f t="shared" si="53"/>
        <v>104.3202</v>
      </c>
      <c r="M259" s="110">
        <f t="shared" si="53"/>
        <v>104.1768</v>
      </c>
      <c r="N259" s="110">
        <f t="shared" si="53"/>
        <v>104.3599</v>
      </c>
      <c r="O259" s="110">
        <f t="shared" si="53"/>
        <v>104.1998</v>
      </c>
      <c r="P259" s="110">
        <f t="shared" si="53"/>
        <v>0.65633533398943111</v>
      </c>
      <c r="Q259" s="110">
        <f t="shared" si="53"/>
        <v>-0.36197991208215669</v>
      </c>
      <c r="R259" s="110">
        <f t="shared" si="53"/>
        <v>0.27197761787094721</v>
      </c>
      <c r="S259" s="110">
        <f t="shared" si="53"/>
        <v>0.57615097282087568</v>
      </c>
      <c r="T259" s="110">
        <f t="shared" si="53"/>
        <v>0.80641529898449782</v>
      </c>
      <c r="U259" s="110">
        <f t="shared" si="53"/>
        <v>0.62021992705351359</v>
      </c>
      <c r="V259" s="110">
        <f t="shared" si="53"/>
        <v>0.89019024631749022</v>
      </c>
      <c r="W259" s="110">
        <f t="shared" si="53"/>
        <v>0.34752015243823248</v>
      </c>
      <c r="X259" s="110">
        <f t="shared" si="53"/>
        <v>-0.5565088080530739</v>
      </c>
      <c r="Y259" s="110">
        <f t="shared" si="53"/>
        <v>-0.13746139290377102</v>
      </c>
      <c r="Z259" s="110">
        <f t="shared" si="53"/>
        <v>0.1757589021739927</v>
      </c>
      <c r="AA259" s="110">
        <f t="shared" si="53"/>
        <v>-0.15341141568744307</v>
      </c>
      <c r="AB259" s="88">
        <f t="shared" si="53"/>
        <v>103.31532500000002</v>
      </c>
      <c r="AC259" s="114"/>
      <c r="AD259" s="114"/>
      <c r="AE259" s="114"/>
      <c r="AF259" s="114"/>
      <c r="AG259" s="114"/>
      <c r="AH259" s="114"/>
      <c r="AI259" s="114"/>
      <c r="AJ259" s="114"/>
      <c r="AK259" s="114"/>
      <c r="AL259" s="114"/>
      <c r="AM259" s="114"/>
    </row>
    <row r="260" spans="2:39" x14ac:dyDescent="0.2">
      <c r="B260" s="140" t="s">
        <v>60</v>
      </c>
      <c r="C260" s="110">
        <f t="shared" ref="C260:AB260" si="54">C90</f>
        <v>100.5787</v>
      </c>
      <c r="D260" s="110">
        <f t="shared" si="54"/>
        <v>101.051</v>
      </c>
      <c r="E260" s="110">
        <f t="shared" si="54"/>
        <v>100.55249999999999</v>
      </c>
      <c r="F260" s="110">
        <f t="shared" si="54"/>
        <v>100.8002</v>
      </c>
      <c r="G260" s="110">
        <f t="shared" si="54"/>
        <v>101.4378</v>
      </c>
      <c r="H260" s="110">
        <f t="shared" si="54"/>
        <v>102.3113</v>
      </c>
      <c r="I260" s="110">
        <f t="shared" si="54"/>
        <v>103.07899999999999</v>
      </c>
      <c r="J260" s="110">
        <f t="shared" si="54"/>
        <v>104.17270000000001</v>
      </c>
      <c r="K260" s="110">
        <f t="shared" si="54"/>
        <v>104.62690000000001</v>
      </c>
      <c r="L260" s="110">
        <f t="shared" si="54"/>
        <v>103.872</v>
      </c>
      <c r="M260" s="110">
        <f t="shared" si="54"/>
        <v>103.65989999999999</v>
      </c>
      <c r="N260" s="110">
        <f t="shared" si="54"/>
        <v>103.8938</v>
      </c>
      <c r="O260" s="110">
        <f t="shared" si="54"/>
        <v>103.6427</v>
      </c>
      <c r="P260" s="110">
        <f t="shared" si="54"/>
        <v>0.46958252592249072</v>
      </c>
      <c r="Q260" s="110">
        <f t="shared" si="54"/>
        <v>-0.4933152566525883</v>
      </c>
      <c r="R260" s="110">
        <f t="shared" si="54"/>
        <v>0.24633897715124828</v>
      </c>
      <c r="S260" s="110">
        <f t="shared" si="54"/>
        <v>0.63253842750311207</v>
      </c>
      <c r="T260" s="110">
        <f t="shared" si="54"/>
        <v>0.86111883341319229</v>
      </c>
      <c r="U260" s="110">
        <f t="shared" si="54"/>
        <v>0.75035699868928529</v>
      </c>
      <c r="V260" s="110">
        <f t="shared" si="54"/>
        <v>1.061030859825971</v>
      </c>
      <c r="W260" s="110">
        <f t="shared" si="54"/>
        <v>0.43600674648924348</v>
      </c>
      <c r="X260" s="110">
        <f t="shared" si="54"/>
        <v>-0.72151616840411625</v>
      </c>
      <c r="Y260" s="110">
        <f t="shared" si="54"/>
        <v>-0.20419362292052393</v>
      </c>
      <c r="Z260" s="110">
        <f t="shared" si="54"/>
        <v>0.22564173802985102</v>
      </c>
      <c r="AA260" s="110">
        <f t="shared" si="54"/>
        <v>-0.24168910945599631</v>
      </c>
      <c r="AB260" s="88">
        <f t="shared" si="54"/>
        <v>102.75831666666666</v>
      </c>
      <c r="AC260" s="114"/>
      <c r="AD260" s="114"/>
      <c r="AE260" s="114"/>
      <c r="AF260" s="114"/>
      <c r="AG260" s="114"/>
      <c r="AH260" s="114"/>
      <c r="AI260" s="114"/>
      <c r="AJ260" s="114"/>
      <c r="AK260" s="114"/>
      <c r="AL260" s="114"/>
      <c r="AM260" s="114"/>
    </row>
    <row r="261" spans="2:39" x14ac:dyDescent="0.2">
      <c r="B261" s="140" t="s">
        <v>62</v>
      </c>
      <c r="C261" s="110">
        <f t="shared" ref="C261:AB261" si="55">C116</f>
        <v>101.0262</v>
      </c>
      <c r="D261" s="110">
        <f t="shared" si="55"/>
        <v>101.3229</v>
      </c>
      <c r="E261" s="110">
        <f t="shared" si="55"/>
        <v>101.2758</v>
      </c>
      <c r="F261" s="110">
        <f t="shared" si="55"/>
        <v>101.5483</v>
      </c>
      <c r="G261" s="110">
        <f t="shared" si="55"/>
        <v>102.0844</v>
      </c>
      <c r="H261" s="110">
        <f t="shared" si="55"/>
        <v>102.6999</v>
      </c>
      <c r="I261" s="110">
        <f t="shared" si="55"/>
        <v>103.19289999999999</v>
      </c>
      <c r="J261" s="110">
        <f t="shared" si="55"/>
        <v>103.9427</v>
      </c>
      <c r="K261" s="110">
        <f t="shared" si="55"/>
        <v>104.2373</v>
      </c>
      <c r="L261" s="110">
        <f t="shared" si="55"/>
        <v>103.7765</v>
      </c>
      <c r="M261" s="110">
        <f t="shared" si="55"/>
        <v>103.7012</v>
      </c>
      <c r="N261" s="110">
        <f t="shared" si="55"/>
        <v>103.86799999999999</v>
      </c>
      <c r="O261" s="110">
        <f t="shared" si="55"/>
        <v>103.8502</v>
      </c>
      <c r="P261" s="110">
        <f t="shared" si="55"/>
        <v>0.29368619229467335</v>
      </c>
      <c r="Q261" s="110">
        <f t="shared" si="55"/>
        <v>-4.6485049283035089E-2</v>
      </c>
      <c r="R261" s="110">
        <f t="shared" si="55"/>
        <v>0.26906724015015804</v>
      </c>
      <c r="S261" s="110">
        <f t="shared" si="55"/>
        <v>0.52792611988581262</v>
      </c>
      <c r="T261" s="110">
        <f t="shared" si="55"/>
        <v>0.60293247548106987</v>
      </c>
      <c r="U261" s="110">
        <f t="shared" si="55"/>
        <v>0.480039415812474</v>
      </c>
      <c r="V261" s="110">
        <f t="shared" si="55"/>
        <v>0.72660037657630283</v>
      </c>
      <c r="W261" s="110">
        <f t="shared" si="55"/>
        <v>0.28342538725663524</v>
      </c>
      <c r="X261" s="110">
        <f t="shared" si="55"/>
        <v>-0.44206824236622211</v>
      </c>
      <c r="Y261" s="110">
        <f t="shared" si="55"/>
        <v>-7.2559779911635661E-2</v>
      </c>
      <c r="Z261" s="110">
        <f t="shared" si="55"/>
        <v>0.16084674044272868</v>
      </c>
      <c r="AA261" s="110">
        <f t="shared" si="55"/>
        <v>-1.7137135595172763E-2</v>
      </c>
      <c r="AB261" s="88">
        <f t="shared" si="55"/>
        <v>102.95834166666667</v>
      </c>
      <c r="AC261" s="114"/>
      <c r="AD261" s="114"/>
      <c r="AE261" s="114"/>
      <c r="AF261" s="114"/>
      <c r="AG261" s="114"/>
      <c r="AH261" s="114"/>
      <c r="AI261" s="114"/>
      <c r="AJ261" s="114"/>
      <c r="AK261" s="114"/>
      <c r="AL261" s="114"/>
      <c r="AM261" s="114"/>
    </row>
    <row r="262" spans="2:39" x14ac:dyDescent="0.2">
      <c r="B262" s="140" t="s">
        <v>82</v>
      </c>
      <c r="C262" s="110">
        <f t="shared" ref="C262:AB262" si="56">C142</f>
        <v>101.1032</v>
      </c>
      <c r="D262" s="110">
        <f t="shared" si="56"/>
        <v>101.374</v>
      </c>
      <c r="E262" s="110">
        <f t="shared" si="56"/>
        <v>101.3028</v>
      </c>
      <c r="F262" s="110">
        <f t="shared" si="56"/>
        <v>101.669</v>
      </c>
      <c r="G262" s="110">
        <f t="shared" si="56"/>
        <v>102.2406</v>
      </c>
      <c r="H262" s="110">
        <f t="shared" si="56"/>
        <v>102.9354</v>
      </c>
      <c r="I262" s="110">
        <f t="shared" si="56"/>
        <v>103.47150000000001</v>
      </c>
      <c r="J262" s="110">
        <f t="shared" si="56"/>
        <v>104.251</v>
      </c>
      <c r="K262" s="110">
        <f t="shared" si="56"/>
        <v>104.6011</v>
      </c>
      <c r="L262" s="110">
        <f t="shared" si="56"/>
        <v>104.0432</v>
      </c>
      <c r="M262" s="110">
        <f t="shared" si="56"/>
        <v>103.9023</v>
      </c>
      <c r="N262" s="110">
        <f t="shared" si="56"/>
        <v>104.1061</v>
      </c>
      <c r="O262" s="110">
        <f t="shared" si="56"/>
        <v>104.033</v>
      </c>
      <c r="P262" s="110">
        <f t="shared" si="56"/>
        <v>0.26784513249827324</v>
      </c>
      <c r="Q262" s="110">
        <f t="shared" si="56"/>
        <v>-7.0234971491694498E-2</v>
      </c>
      <c r="R262" s="110">
        <f t="shared" si="56"/>
        <v>0.36149050174328057</v>
      </c>
      <c r="S262" s="110">
        <f t="shared" si="56"/>
        <v>0.56221660486480995</v>
      </c>
      <c r="T262" s="110">
        <f t="shared" si="56"/>
        <v>0.67957347668147561</v>
      </c>
      <c r="U262" s="110">
        <f t="shared" si="56"/>
        <v>0.5208120821408424</v>
      </c>
      <c r="V262" s="110">
        <f t="shared" si="56"/>
        <v>0.75334754014390304</v>
      </c>
      <c r="W262" s="110">
        <f t="shared" si="56"/>
        <v>0.33582411679504043</v>
      </c>
      <c r="X262" s="110">
        <f t="shared" si="56"/>
        <v>-0.53335959182073955</v>
      </c>
      <c r="Y262" s="110">
        <f t="shared" si="56"/>
        <v>-0.1354245159702912</v>
      </c>
      <c r="Z262" s="110">
        <f t="shared" si="56"/>
        <v>0.19614580235471313</v>
      </c>
      <c r="AA262" s="110">
        <f t="shared" si="56"/>
        <v>-7.021682687181309E-2</v>
      </c>
      <c r="AB262" s="88">
        <f t="shared" si="56"/>
        <v>103.16083333333331</v>
      </c>
      <c r="AC262" s="114"/>
      <c r="AD262" s="114"/>
      <c r="AE262" s="114"/>
      <c r="AF262" s="114"/>
      <c r="AG262" s="114"/>
      <c r="AH262" s="114"/>
      <c r="AI262" s="114"/>
      <c r="AJ262" s="114"/>
      <c r="AK262" s="114"/>
      <c r="AL262" s="114"/>
      <c r="AM262" s="114"/>
    </row>
    <row r="263" spans="2:39" x14ac:dyDescent="0.2">
      <c r="B263" s="140" t="s">
        <v>85</v>
      </c>
      <c r="C263" s="110">
        <f t="shared" ref="C263:AB263" si="57">C165</f>
        <v>100.7709</v>
      </c>
      <c r="D263" s="110">
        <f t="shared" si="57"/>
        <v>101.1533</v>
      </c>
      <c r="E263" s="110">
        <f>E165</f>
        <v>101.18640000000001</v>
      </c>
      <c r="F263" s="110">
        <f t="shared" si="57"/>
        <v>101.1482</v>
      </c>
      <c r="G263" s="110">
        <f t="shared" si="57"/>
        <v>101.5663</v>
      </c>
      <c r="H263" s="110">
        <f t="shared" si="57"/>
        <v>101.91840000000001</v>
      </c>
      <c r="I263" s="110">
        <f t="shared" si="57"/>
        <v>102.26900000000001</v>
      </c>
      <c r="J263" s="110">
        <f t="shared" si="57"/>
        <v>102.92</v>
      </c>
      <c r="K263" s="110">
        <f t="shared" si="57"/>
        <v>103.0304</v>
      </c>
      <c r="L263" s="110">
        <f t="shared" si="57"/>
        <v>102.89190000000001</v>
      </c>
      <c r="M263" s="110">
        <f t="shared" si="57"/>
        <v>103.03400000000001</v>
      </c>
      <c r="N263" s="110">
        <f t="shared" si="57"/>
        <v>103.078</v>
      </c>
      <c r="O263" s="110">
        <f t="shared" si="57"/>
        <v>103.244</v>
      </c>
      <c r="P263" s="110">
        <f t="shared" si="57"/>
        <v>0.37947463007674248</v>
      </c>
      <c r="Q263" s="110">
        <f t="shared" si="57"/>
        <v>3.2722610137291192E-2</v>
      </c>
      <c r="R263" s="110">
        <f t="shared" si="57"/>
        <v>-3.7752108979075584E-2</v>
      </c>
      <c r="S263" s="110">
        <f t="shared" si="57"/>
        <v>0.41335387085484021</v>
      </c>
      <c r="T263" s="110">
        <f t="shared" si="57"/>
        <v>0.34667010612772858</v>
      </c>
      <c r="U263" s="110">
        <f t="shared" si="57"/>
        <v>0.3440006907486774</v>
      </c>
      <c r="V263" s="110">
        <f t="shared" si="57"/>
        <v>0.63655653228250608</v>
      </c>
      <c r="W263" s="110">
        <f t="shared" si="57"/>
        <v>0.10726778080062038</v>
      </c>
      <c r="X263" s="110">
        <f t="shared" si="57"/>
        <v>-0.13442634406931683</v>
      </c>
      <c r="Y263" s="110">
        <f t="shared" si="57"/>
        <v>0.13810610942163495</v>
      </c>
      <c r="Z263" s="110">
        <f t="shared" si="57"/>
        <v>4.2704350020378638E-2</v>
      </c>
      <c r="AA263" s="110">
        <f t="shared" si="57"/>
        <v>0.16104309357961621</v>
      </c>
      <c r="AB263" s="88">
        <f t="shared" si="57"/>
        <v>102.28665833333332</v>
      </c>
      <c r="AC263" s="114"/>
      <c r="AD263" s="114"/>
      <c r="AE263" s="114"/>
      <c r="AF263" s="114"/>
      <c r="AG263" s="114"/>
      <c r="AH263" s="114"/>
      <c r="AI263" s="114"/>
      <c r="AJ263" s="114"/>
      <c r="AK263" s="114"/>
      <c r="AL263" s="114"/>
      <c r="AM263" s="114"/>
    </row>
    <row r="264" spans="2:39" x14ac:dyDescent="0.2">
      <c r="B264" s="140" t="s">
        <v>63</v>
      </c>
      <c r="C264" s="110">
        <f t="shared" ref="C264:AB264" si="58">C189</f>
        <v>100.9006</v>
      </c>
      <c r="D264" s="110">
        <f t="shared" si="58"/>
        <v>101.5149</v>
      </c>
      <c r="E264" s="110">
        <f t="shared" si="58"/>
        <v>101.13209999999999</v>
      </c>
      <c r="F264" s="110">
        <f t="shared" si="58"/>
        <v>101.3946</v>
      </c>
      <c r="G264" s="110">
        <f t="shared" si="58"/>
        <v>101.97629999999999</v>
      </c>
      <c r="H264" s="110">
        <f t="shared" si="58"/>
        <v>102.8282</v>
      </c>
      <c r="I264" s="110">
        <f t="shared" si="58"/>
        <v>103.49550000000001</v>
      </c>
      <c r="J264" s="110">
        <f t="shared" si="58"/>
        <v>104.43729999999999</v>
      </c>
      <c r="K264" s="110">
        <f t="shared" si="58"/>
        <v>104.81480000000001</v>
      </c>
      <c r="L264" s="110">
        <f t="shared" si="58"/>
        <v>104.2009</v>
      </c>
      <c r="M264" s="110">
        <f t="shared" si="58"/>
        <v>104.0436</v>
      </c>
      <c r="N264" s="110">
        <f t="shared" si="58"/>
        <v>104.2229</v>
      </c>
      <c r="O264" s="110">
        <f t="shared" si="58"/>
        <v>104.0423</v>
      </c>
      <c r="P264" s="110">
        <f t="shared" si="58"/>
        <v>0.60881699415067914</v>
      </c>
      <c r="Q264" s="110">
        <f t="shared" si="58"/>
        <v>-0.37708750144067832</v>
      </c>
      <c r="R264" s="110">
        <f t="shared" si="58"/>
        <v>0.25956150421083202</v>
      </c>
      <c r="S264" s="110">
        <f t="shared" si="58"/>
        <v>0.57369919108117973</v>
      </c>
      <c r="T264" s="110">
        <f t="shared" si="58"/>
        <v>0.83539018379760843</v>
      </c>
      <c r="U264" s="110">
        <f t="shared" si="58"/>
        <v>0.6489464952221391</v>
      </c>
      <c r="V264" s="110">
        <f t="shared" si="58"/>
        <v>0.90999125565844541</v>
      </c>
      <c r="W264" s="110">
        <f t="shared" si="58"/>
        <v>0.36146089567617312</v>
      </c>
      <c r="X264" s="110">
        <f t="shared" si="58"/>
        <v>-0.58569972942752446</v>
      </c>
      <c r="Y264" s="110">
        <f t="shared" si="58"/>
        <v>-0.1509583890350337</v>
      </c>
      <c r="Z264" s="110">
        <f t="shared" si="58"/>
        <v>0.172331599444846</v>
      </c>
      <c r="AA264" s="110">
        <f t="shared" si="58"/>
        <v>-0.17328245519938357</v>
      </c>
      <c r="AB264" s="88">
        <f t="shared" si="58"/>
        <v>103.17528333333335</v>
      </c>
      <c r="AC264" s="114"/>
      <c r="AD264" s="114"/>
      <c r="AE264" s="114"/>
      <c r="AF264" s="114"/>
      <c r="AG264" s="114"/>
      <c r="AH264" s="114"/>
      <c r="AI264" s="114"/>
      <c r="AJ264" s="114"/>
      <c r="AK264" s="114"/>
      <c r="AL264" s="114"/>
      <c r="AM264" s="114"/>
    </row>
    <row r="265" spans="2:39" x14ac:dyDescent="0.2">
      <c r="B265" s="140" t="s">
        <v>279</v>
      </c>
      <c r="C265" s="110">
        <f t="shared" ref="C265:AB265" si="59">C213</f>
        <v>100.8978</v>
      </c>
      <c r="D265" s="110">
        <f t="shared" si="59"/>
        <v>101.51909999999999</v>
      </c>
      <c r="E265" s="110">
        <f t="shared" si="59"/>
        <v>101.1289</v>
      </c>
      <c r="F265" s="110">
        <f t="shared" si="59"/>
        <v>101.39109999999999</v>
      </c>
      <c r="G265" s="110">
        <f t="shared" si="59"/>
        <v>101.9739</v>
      </c>
      <c r="H265" s="110">
        <f t="shared" si="59"/>
        <v>102.831</v>
      </c>
      <c r="I265" s="110">
        <f t="shared" si="59"/>
        <v>103.5022</v>
      </c>
      <c r="J265" s="110">
        <f t="shared" si="59"/>
        <v>104.44840000000001</v>
      </c>
      <c r="K265" s="110">
        <f t="shared" si="59"/>
        <v>104.82769999999999</v>
      </c>
      <c r="L265" s="110">
        <f t="shared" si="59"/>
        <v>104.21040000000001</v>
      </c>
      <c r="M265" s="110">
        <f t="shared" si="59"/>
        <v>104.0513</v>
      </c>
      <c r="N265" s="110">
        <f t="shared" si="59"/>
        <v>104.23090000000001</v>
      </c>
      <c r="O265" s="110">
        <f t="shared" si="59"/>
        <v>104.0466</v>
      </c>
      <c r="P265" s="110">
        <f t="shared" si="59"/>
        <v>0.61577160255227648</v>
      </c>
      <c r="Q265" s="110">
        <f t="shared" si="59"/>
        <v>-0.38436116947450583</v>
      </c>
      <c r="R265" s="110">
        <f t="shared" si="59"/>
        <v>0.25927306635392344</v>
      </c>
      <c r="S265" s="110">
        <f t="shared" si="59"/>
        <v>0.57480390290667138</v>
      </c>
      <c r="T265" s="110">
        <f t="shared" si="59"/>
        <v>0.84050918911604111</v>
      </c>
      <c r="U265" s="110">
        <f t="shared" si="59"/>
        <v>0.6527214555921842</v>
      </c>
      <c r="V265" s="110">
        <f t="shared" si="59"/>
        <v>0.91418346663163164</v>
      </c>
      <c r="W265" s="110">
        <f t="shared" si="59"/>
        <v>0.36314582128590422</v>
      </c>
      <c r="X265" s="110">
        <f t="shared" si="59"/>
        <v>-0.58887107129125793</v>
      </c>
      <c r="Y265" s="110">
        <f t="shared" si="59"/>
        <v>-0.15267190222857732</v>
      </c>
      <c r="Z265" s="110">
        <f t="shared" si="59"/>
        <v>0.17260716588837213</v>
      </c>
      <c r="AA265" s="110">
        <f t="shared" si="59"/>
        <v>-0.17681896635259547</v>
      </c>
      <c r="AB265" s="88">
        <f t="shared" si="59"/>
        <v>103.18012499999999</v>
      </c>
      <c r="AC265" s="114"/>
      <c r="AD265" s="114"/>
      <c r="AE265" s="114"/>
      <c r="AF265" s="114"/>
      <c r="AG265" s="114"/>
      <c r="AH265" s="114"/>
      <c r="AI265" s="114"/>
      <c r="AJ265" s="114"/>
      <c r="AK265" s="114"/>
      <c r="AL265" s="114"/>
      <c r="AM265" s="114"/>
    </row>
    <row r="266" spans="2:39" x14ac:dyDescent="0.2">
      <c r="B266" s="177" t="s">
        <v>282</v>
      </c>
    </row>
    <row r="267" spans="2:39" x14ac:dyDescent="0.2">
      <c r="B267" s="141" t="s">
        <v>49</v>
      </c>
      <c r="C267" s="101">
        <f t="shared" ref="C267:AB267" si="60">C31</f>
        <v>101.9892</v>
      </c>
      <c r="D267" s="101">
        <f t="shared" si="60"/>
        <v>104.36879999999999</v>
      </c>
      <c r="E267" s="101">
        <f t="shared" si="60"/>
        <v>105.0291</v>
      </c>
      <c r="F267" s="101">
        <f t="shared" si="60"/>
        <v>104.2188</v>
      </c>
      <c r="G267" s="101">
        <f t="shared" si="60"/>
        <v>102.9592</v>
      </c>
      <c r="H267" s="101">
        <f t="shared" si="60"/>
        <v>103.0883</v>
      </c>
      <c r="I267" s="101">
        <f t="shared" si="60"/>
        <v>100.48909999999999</v>
      </c>
      <c r="J267" s="101">
        <f t="shared" si="60"/>
        <v>101.4757</v>
      </c>
      <c r="K267" s="101">
        <f t="shared" si="60"/>
        <v>100.11920000000001</v>
      </c>
      <c r="L267" s="101">
        <f t="shared" si="60"/>
        <v>98.995130000000003</v>
      </c>
      <c r="M267" s="101">
        <f t="shared" si="60"/>
        <v>99.722139999999996</v>
      </c>
      <c r="N267" s="101">
        <f t="shared" si="60"/>
        <v>101.5577</v>
      </c>
      <c r="O267" s="101">
        <f t="shared" si="60"/>
        <v>102.07170000000001</v>
      </c>
      <c r="P267" s="101">
        <f t="shared" si="60"/>
        <v>2.3331882199291654</v>
      </c>
      <c r="Q267" s="101">
        <f t="shared" si="60"/>
        <v>0.63266033527261656</v>
      </c>
      <c r="R267" s="101">
        <f t="shared" si="60"/>
        <v>-0.77150046986977705</v>
      </c>
      <c r="S267" s="101">
        <f t="shared" si="60"/>
        <v>-1.2086111143095162</v>
      </c>
      <c r="T267" s="101">
        <f t="shared" si="60"/>
        <v>0.1253894746657008</v>
      </c>
      <c r="U267" s="101">
        <f t="shared" si="60"/>
        <v>-2.5213336528005703</v>
      </c>
      <c r="V267" s="101">
        <f t="shared" si="60"/>
        <v>0.98179802585555054</v>
      </c>
      <c r="W267" s="101">
        <f t="shared" si="60"/>
        <v>-1.3367732373366203</v>
      </c>
      <c r="X267" s="101">
        <f t="shared" si="60"/>
        <v>-1.122731703809063</v>
      </c>
      <c r="Y267" s="101">
        <f t="shared" si="60"/>
        <v>0.73438966139040651</v>
      </c>
      <c r="Z267" s="101">
        <f t="shared" si="60"/>
        <v>1.84067449816059</v>
      </c>
      <c r="AA267" s="101">
        <f t="shared" si="60"/>
        <v>0.50611622752387064</v>
      </c>
      <c r="AB267" s="87">
        <f t="shared" si="60"/>
        <v>102.00104439421773</v>
      </c>
      <c r="AC267" s="114"/>
      <c r="AD267" s="114"/>
      <c r="AE267" s="114"/>
      <c r="AF267" s="114"/>
      <c r="AG267" s="114"/>
      <c r="AH267" s="114"/>
      <c r="AI267" s="114"/>
      <c r="AJ267" s="114"/>
      <c r="AK267" s="114"/>
      <c r="AL267" s="114"/>
      <c r="AM267" s="114"/>
    </row>
    <row r="268" spans="2:39" x14ac:dyDescent="0.2">
      <c r="B268" s="141" t="s">
        <v>52</v>
      </c>
      <c r="C268" s="101">
        <f>C58</f>
        <v>97.045940000000002</v>
      </c>
      <c r="D268" s="101">
        <f t="shared" ref="D268:AB268" si="61">D58</f>
        <v>94.136120000000005</v>
      </c>
      <c r="E268" s="101">
        <f t="shared" si="61"/>
        <v>90.711950000000002</v>
      </c>
      <c r="F268" s="101">
        <f t="shared" si="61"/>
        <v>94.800730000000001</v>
      </c>
      <c r="G268" s="101">
        <f t="shared" si="61"/>
        <v>95.870189999999994</v>
      </c>
      <c r="H268" s="101">
        <f t="shared" si="61"/>
        <v>99.333359999999999</v>
      </c>
      <c r="I268" s="101">
        <f t="shared" si="61"/>
        <v>103.3506</v>
      </c>
      <c r="J268" s="101">
        <f t="shared" si="61"/>
        <v>105.50060000000001</v>
      </c>
      <c r="K268" s="101">
        <f t="shared" si="61"/>
        <v>107.6844</v>
      </c>
      <c r="L268" s="101">
        <f t="shared" si="61"/>
        <v>106.64190000000001</v>
      </c>
      <c r="M268" s="101">
        <f t="shared" si="61"/>
        <v>103.2063</v>
      </c>
      <c r="N268" s="101">
        <f t="shared" si="61"/>
        <v>101.0198</v>
      </c>
      <c r="O268" s="101">
        <f t="shared" si="61"/>
        <v>99.799270000000007</v>
      </c>
      <c r="P268" s="101">
        <f t="shared" si="61"/>
        <v>-2.9983943686876504</v>
      </c>
      <c r="Q268" s="101">
        <f t="shared" si="61"/>
        <v>-3.6374666812271457</v>
      </c>
      <c r="R268" s="101">
        <f t="shared" si="61"/>
        <v>4.5074325929494403</v>
      </c>
      <c r="S268" s="101">
        <f t="shared" si="61"/>
        <v>1.1281136759178882</v>
      </c>
      <c r="T268" s="101">
        <f t="shared" si="61"/>
        <v>3.6123533290170857</v>
      </c>
      <c r="U268" s="101">
        <f t="shared" si="61"/>
        <v>4.0442002565905364</v>
      </c>
      <c r="V268" s="101">
        <f t="shared" si="61"/>
        <v>2.0802975502803136</v>
      </c>
      <c r="W268" s="101">
        <f t="shared" si="61"/>
        <v>2.0699408344597008</v>
      </c>
      <c r="X268" s="101">
        <f t="shared" si="61"/>
        <v>-0.9681068009850915</v>
      </c>
      <c r="Y268" s="101">
        <f t="shared" si="61"/>
        <v>-3.2216230205951017</v>
      </c>
      <c r="Z268" s="101">
        <f t="shared" si="61"/>
        <v>-2.1185722189439939</v>
      </c>
      <c r="AA268" s="101">
        <f t="shared" si="61"/>
        <v>-1.2082086878017939</v>
      </c>
      <c r="AB268" s="87">
        <f t="shared" si="61"/>
        <v>100.17928968396413</v>
      </c>
      <c r="AC268" s="114"/>
      <c r="AD268" s="114"/>
      <c r="AE268" s="114"/>
      <c r="AF268" s="114"/>
      <c r="AG268" s="114"/>
      <c r="AH268" s="114"/>
      <c r="AI268" s="114"/>
      <c r="AJ268" s="114"/>
      <c r="AK268" s="114"/>
      <c r="AL268" s="114"/>
      <c r="AM268" s="114"/>
    </row>
    <row r="269" spans="2:39" x14ac:dyDescent="0.2">
      <c r="B269" s="141" t="s">
        <v>53</v>
      </c>
      <c r="C269" s="101">
        <f t="shared" ref="C269:AB269" si="62">C83</f>
        <v>95.892899999999997</v>
      </c>
      <c r="D269" s="101">
        <f t="shared" si="62"/>
        <v>98.182670000000002</v>
      </c>
      <c r="E269" s="101">
        <f t="shared" si="62"/>
        <v>101.12390000000001</v>
      </c>
      <c r="F269" s="101">
        <f t="shared" si="62"/>
        <v>103.717</v>
      </c>
      <c r="G269" s="101">
        <f t="shared" si="62"/>
        <v>104.1172</v>
      </c>
      <c r="H269" s="101">
        <f t="shared" si="62"/>
        <v>104.735</v>
      </c>
      <c r="I269" s="101">
        <f t="shared" si="62"/>
        <v>100.7638</v>
      </c>
      <c r="J269" s="101">
        <f t="shared" si="62"/>
        <v>100.3344</v>
      </c>
      <c r="K269" s="101">
        <f t="shared" si="62"/>
        <v>97.986230000000006</v>
      </c>
      <c r="L269" s="101">
        <f t="shared" si="62"/>
        <v>100.66379999999999</v>
      </c>
      <c r="M269" s="101">
        <f t="shared" si="62"/>
        <v>98.66283</v>
      </c>
      <c r="N269" s="101">
        <f t="shared" si="62"/>
        <v>103.0022</v>
      </c>
      <c r="O269" s="101">
        <f t="shared" si="62"/>
        <v>108.6815</v>
      </c>
      <c r="P269" s="101">
        <f t="shared" si="62"/>
        <v>2.387841018469568</v>
      </c>
      <c r="Q269" s="101">
        <f t="shared" si="62"/>
        <v>2.9956712320005194</v>
      </c>
      <c r="R269" s="101">
        <f t="shared" si="62"/>
        <v>2.5642800564456003</v>
      </c>
      <c r="S269" s="101">
        <f t="shared" si="62"/>
        <v>0.38585767039154439</v>
      </c>
      <c r="T269" s="101">
        <f t="shared" si="62"/>
        <v>0.59336977944086333</v>
      </c>
      <c r="U269" s="101">
        <f t="shared" si="62"/>
        <v>-3.7916646775194502</v>
      </c>
      <c r="V269" s="101">
        <f t="shared" si="62"/>
        <v>-0.42614510369795611</v>
      </c>
      <c r="W269" s="101">
        <f t="shared" si="62"/>
        <v>-2.3403438900317299</v>
      </c>
      <c r="X269" s="101">
        <f t="shared" si="62"/>
        <v>2.7325982436511622</v>
      </c>
      <c r="Y269" s="101">
        <f t="shared" si="62"/>
        <v>-1.9877751485638286</v>
      </c>
      <c r="Z269" s="101">
        <f t="shared" si="62"/>
        <v>4.3981811590038538</v>
      </c>
      <c r="AA269" s="101">
        <f t="shared" si="62"/>
        <v>5.5137657253922709</v>
      </c>
      <c r="AB269" s="87">
        <f t="shared" si="62"/>
        <v>101.83427512684375</v>
      </c>
      <c r="AC269" s="114"/>
      <c r="AD269" s="114"/>
      <c r="AE269" s="114"/>
      <c r="AF269" s="114"/>
      <c r="AG269" s="114"/>
      <c r="AH269" s="114"/>
      <c r="AI269" s="114"/>
      <c r="AJ269" s="114"/>
      <c r="AK269" s="114"/>
      <c r="AL269" s="114"/>
      <c r="AM269" s="114"/>
    </row>
    <row r="270" spans="2:39" x14ac:dyDescent="0.2">
      <c r="B270" s="141" t="s">
        <v>60</v>
      </c>
      <c r="C270" s="101">
        <f t="shared" ref="C270:AB270" si="63">C111</f>
        <v>97.49109</v>
      </c>
      <c r="D270" s="101">
        <f t="shared" si="63"/>
        <v>98.193389999999994</v>
      </c>
      <c r="E270" s="101">
        <f t="shared" si="63"/>
        <v>96.989620000000002</v>
      </c>
      <c r="F270" s="101">
        <f t="shared" si="63"/>
        <v>97.944479999999999</v>
      </c>
      <c r="G270" s="101">
        <f t="shared" si="63"/>
        <v>98.805049999999994</v>
      </c>
      <c r="H270" s="101">
        <f t="shared" si="63"/>
        <v>101.399</v>
      </c>
      <c r="I270" s="101">
        <f t="shared" si="63"/>
        <v>102.9015</v>
      </c>
      <c r="J270" s="101">
        <f t="shared" si="63"/>
        <v>103.9563</v>
      </c>
      <c r="K270" s="101">
        <f t="shared" si="63"/>
        <v>103.5902</v>
      </c>
      <c r="L270" s="101">
        <f t="shared" si="63"/>
        <v>103.1917</v>
      </c>
      <c r="M270" s="101">
        <f t="shared" si="63"/>
        <v>102.0365</v>
      </c>
      <c r="N270" s="101">
        <f t="shared" si="63"/>
        <v>101.2437</v>
      </c>
      <c r="O270" s="101">
        <f t="shared" si="63"/>
        <v>100.41540000000001</v>
      </c>
      <c r="P270" s="101">
        <f t="shared" si="63"/>
        <v>0.72037352336505212</v>
      </c>
      <c r="Q270" s="101">
        <f t="shared" si="63"/>
        <v>-1.2259175490325689</v>
      </c>
      <c r="R270" s="101">
        <f t="shared" si="63"/>
        <v>0.9844971039168896</v>
      </c>
      <c r="S270" s="101">
        <f t="shared" si="63"/>
        <v>0.87863042409331871</v>
      </c>
      <c r="T270" s="101">
        <f t="shared" si="63"/>
        <v>2.6253212765946747</v>
      </c>
      <c r="U270" s="101">
        <f t="shared" si="63"/>
        <v>1.4817700371798515</v>
      </c>
      <c r="V270" s="101">
        <f t="shared" si="63"/>
        <v>1.0250579437617531</v>
      </c>
      <c r="W270" s="101">
        <f t="shared" si="63"/>
        <v>-0.35216720872135981</v>
      </c>
      <c r="X270" s="101">
        <f t="shared" si="63"/>
        <v>-0.38468889914296772</v>
      </c>
      <c r="Y270" s="101">
        <f t="shared" si="63"/>
        <v>-1.1194698798449814</v>
      </c>
      <c r="Z270" s="101">
        <f t="shared" si="63"/>
        <v>-0.77697686612143657</v>
      </c>
      <c r="AA270" s="101">
        <f t="shared" si="63"/>
        <v>-0.81812497962836084</v>
      </c>
      <c r="AB270" s="87">
        <f t="shared" si="63"/>
        <v>100.88886568537237</v>
      </c>
      <c r="AC270" s="114"/>
      <c r="AD270" s="114"/>
      <c r="AE270" s="114"/>
      <c r="AF270" s="114"/>
      <c r="AG270" s="114"/>
      <c r="AH270" s="114"/>
      <c r="AI270" s="114"/>
      <c r="AJ270" s="114"/>
      <c r="AK270" s="114"/>
      <c r="AL270" s="114"/>
      <c r="AM270" s="114"/>
    </row>
    <row r="271" spans="2:39" x14ac:dyDescent="0.2">
      <c r="B271" s="141" t="s">
        <v>62</v>
      </c>
      <c r="C271" s="101">
        <f t="shared" ref="C271:AB271" si="64">C137</f>
        <v>101.2998</v>
      </c>
      <c r="D271" s="101">
        <f t="shared" si="64"/>
        <v>102.59780000000001</v>
      </c>
      <c r="E271" s="101">
        <f t="shared" si="64"/>
        <v>102.53870000000001</v>
      </c>
      <c r="F271" s="101">
        <f t="shared" si="64"/>
        <v>101.2753</v>
      </c>
      <c r="G271" s="101">
        <f t="shared" si="64"/>
        <v>102.3137</v>
      </c>
      <c r="H271" s="101">
        <f t="shared" si="64"/>
        <v>103.5716</v>
      </c>
      <c r="I271" s="101">
        <f t="shared" si="64"/>
        <v>104.8719</v>
      </c>
      <c r="J271" s="101">
        <f t="shared" si="64"/>
        <v>104.4104</v>
      </c>
      <c r="K271" s="101">
        <f t="shared" si="64"/>
        <v>105.22369999999999</v>
      </c>
      <c r="L271" s="101">
        <f t="shared" si="64"/>
        <v>105.2847</v>
      </c>
      <c r="M271" s="101">
        <f t="shared" si="64"/>
        <v>105.3064</v>
      </c>
      <c r="N271" s="101">
        <f t="shared" si="64"/>
        <v>106.95310000000001</v>
      </c>
      <c r="O271" s="101">
        <f t="shared" si="64"/>
        <v>106.7521</v>
      </c>
      <c r="P271" s="101">
        <f t="shared" si="64"/>
        <v>1.2813450766931442</v>
      </c>
      <c r="Q271" s="101">
        <f t="shared" si="64"/>
        <v>-5.7603574345649527E-2</v>
      </c>
      <c r="R271" s="101">
        <f t="shared" si="64"/>
        <v>-1.2321201653619602</v>
      </c>
      <c r="S271" s="101">
        <f t="shared" si="64"/>
        <v>1.0253240424861696</v>
      </c>
      <c r="T271" s="101">
        <f t="shared" si="64"/>
        <v>1.2294541200249884</v>
      </c>
      <c r="U271" s="101">
        <f t="shared" si="64"/>
        <v>1.2554599909627666</v>
      </c>
      <c r="V271" s="101">
        <f t="shared" si="64"/>
        <v>-0.44006068355775085</v>
      </c>
      <c r="W271" s="101">
        <f t="shared" si="64"/>
        <v>0.77894539241301453</v>
      </c>
      <c r="X271" s="101">
        <f t="shared" si="64"/>
        <v>5.7971730703260824E-2</v>
      </c>
      <c r="Y271" s="101">
        <f t="shared" si="64"/>
        <v>2.0610782003458821E-2</v>
      </c>
      <c r="Z271" s="101">
        <f t="shared" si="64"/>
        <v>1.5637226227465852</v>
      </c>
      <c r="AA271" s="101">
        <f t="shared" si="64"/>
        <v>-0.18793284159132145</v>
      </c>
      <c r="AB271" s="87">
        <f t="shared" si="64"/>
        <v>104.26450419405899</v>
      </c>
      <c r="AC271" s="114"/>
      <c r="AD271" s="114"/>
      <c r="AE271" s="114"/>
      <c r="AF271" s="114"/>
      <c r="AG271" s="114"/>
      <c r="AH271" s="114"/>
      <c r="AI271" s="114"/>
      <c r="AJ271" s="114"/>
      <c r="AK271" s="114"/>
      <c r="AL271" s="114"/>
      <c r="AM271" s="114"/>
    </row>
    <row r="272" spans="2:39" x14ac:dyDescent="0.2">
      <c r="B272" s="141" t="s">
        <v>82</v>
      </c>
      <c r="C272" s="101">
        <f t="shared" ref="C272:AB272" si="65">C161</f>
        <v>101.5076</v>
      </c>
      <c r="D272" s="101">
        <f t="shared" si="65"/>
        <v>103.00409999999999</v>
      </c>
      <c r="E272" s="101">
        <f t="shared" si="65"/>
        <v>102.7955</v>
      </c>
      <c r="F272" s="101">
        <f t="shared" si="65"/>
        <v>101.36320000000001</v>
      </c>
      <c r="G272" s="101">
        <f t="shared" si="65"/>
        <v>102.6049</v>
      </c>
      <c r="H272" s="101">
        <f t="shared" si="65"/>
        <v>103.6645</v>
      </c>
      <c r="I272" s="101">
        <f t="shared" si="65"/>
        <v>105.5081</v>
      </c>
      <c r="J272" s="101">
        <f t="shared" si="65"/>
        <v>105.4658</v>
      </c>
      <c r="K272" s="101">
        <f t="shared" si="65"/>
        <v>106.2483</v>
      </c>
      <c r="L272" s="101">
        <f t="shared" si="65"/>
        <v>106.675</v>
      </c>
      <c r="M272" s="101">
        <f t="shared" si="65"/>
        <v>106.88120000000001</v>
      </c>
      <c r="N272" s="101">
        <f t="shared" si="65"/>
        <v>108.6992</v>
      </c>
      <c r="O272" s="101">
        <f t="shared" si="65"/>
        <v>108.6413</v>
      </c>
      <c r="P272" s="101">
        <f t="shared" si="65"/>
        <v>1.4742738474754575</v>
      </c>
      <c r="Q272" s="101">
        <f t="shared" si="65"/>
        <v>-0.20251621051976562</v>
      </c>
      <c r="R272" s="101">
        <f t="shared" si="65"/>
        <v>-1.3933489306438491</v>
      </c>
      <c r="S272" s="101">
        <f t="shared" si="65"/>
        <v>1.2250007892410602</v>
      </c>
      <c r="T272" s="101">
        <f t="shared" si="65"/>
        <v>1.0326992180685359</v>
      </c>
      <c r="U272" s="101">
        <f t="shared" si="65"/>
        <v>1.7784294527055982</v>
      </c>
      <c r="V272" s="101">
        <f t="shared" si="65"/>
        <v>-4.0091708598673788E-2</v>
      </c>
      <c r="W272" s="101">
        <f t="shared" si="65"/>
        <v>0.74194667844931605</v>
      </c>
      <c r="X272" s="101">
        <f t="shared" si="65"/>
        <v>0.40160642570280819</v>
      </c>
      <c r="Y272" s="101">
        <f t="shared" si="65"/>
        <v>0.1932973986407403</v>
      </c>
      <c r="Z272" s="101">
        <f t="shared" si="65"/>
        <v>1.7009539563552782</v>
      </c>
      <c r="AA272" s="101">
        <f t="shared" si="65"/>
        <v>-5.326626138923158E-2</v>
      </c>
      <c r="AB272" s="87">
        <f t="shared" si="65"/>
        <v>105.13644767628722</v>
      </c>
      <c r="AC272" s="114"/>
      <c r="AD272" s="114"/>
      <c r="AE272" s="114"/>
      <c r="AF272" s="114"/>
      <c r="AG272" s="114"/>
      <c r="AH272" s="114"/>
      <c r="AI272" s="114"/>
      <c r="AJ272" s="114"/>
      <c r="AK272" s="114"/>
      <c r="AL272" s="114"/>
      <c r="AM272" s="114"/>
    </row>
    <row r="273" spans="2:52" x14ac:dyDescent="0.2">
      <c r="B273" s="141" t="s">
        <v>85</v>
      </c>
      <c r="C273" s="101">
        <f t="shared" ref="C273:AB273" si="66">C186</f>
        <v>100.6071</v>
      </c>
      <c r="D273" s="101">
        <f t="shared" si="66"/>
        <v>101.25490000000001</v>
      </c>
      <c r="E273" s="101">
        <f t="shared" si="66"/>
        <v>101.6841</v>
      </c>
      <c r="F273" s="101">
        <f t="shared" si="66"/>
        <v>100.98099999999999</v>
      </c>
      <c r="G273" s="101">
        <f t="shared" si="66"/>
        <v>101.34059999999999</v>
      </c>
      <c r="H273" s="101">
        <f t="shared" si="66"/>
        <v>103.2612</v>
      </c>
      <c r="I273" s="101">
        <f t="shared" si="66"/>
        <v>102.7491</v>
      </c>
      <c r="J273" s="101">
        <f t="shared" si="66"/>
        <v>100.9063</v>
      </c>
      <c r="K273" s="101">
        <f t="shared" si="66"/>
        <v>101.8228</v>
      </c>
      <c r="L273" s="101">
        <f t="shared" si="66"/>
        <v>100.6647</v>
      </c>
      <c r="M273" s="101">
        <f t="shared" si="66"/>
        <v>100.0853</v>
      </c>
      <c r="N273" s="101">
        <f t="shared" si="66"/>
        <v>101.1653</v>
      </c>
      <c r="O273" s="101">
        <f t="shared" si="66"/>
        <v>100.4979</v>
      </c>
      <c r="P273" s="101">
        <f t="shared" si="66"/>
        <v>0.64389093811470932</v>
      </c>
      <c r="Q273" s="101">
        <f t="shared" si="66"/>
        <v>0.42388072083424549</v>
      </c>
      <c r="R273" s="101">
        <f t="shared" si="66"/>
        <v>-0.69145520292750418</v>
      </c>
      <c r="S273" s="101">
        <f t="shared" si="66"/>
        <v>0.356106594309821</v>
      </c>
      <c r="T273" s="101">
        <f t="shared" si="66"/>
        <v>1.8951930420779113</v>
      </c>
      <c r="U273" s="101">
        <f t="shared" si="66"/>
        <v>-0.49592683408676613</v>
      </c>
      <c r="V273" s="101">
        <f t="shared" si="66"/>
        <v>-1.7934950281802926</v>
      </c>
      <c r="W273" s="101">
        <f t="shared" si="66"/>
        <v>0.90826836381871012</v>
      </c>
      <c r="X273" s="101">
        <f t="shared" si="66"/>
        <v>-1.1373680550917915</v>
      </c>
      <c r="Y273" s="101">
        <f t="shared" si="66"/>
        <v>-0.57557415856799121</v>
      </c>
      <c r="Z273" s="101">
        <f t="shared" si="66"/>
        <v>1.0790795451479869</v>
      </c>
      <c r="AA273" s="101">
        <f t="shared" si="66"/>
        <v>-0.6597123717322052</v>
      </c>
      <c r="AB273" s="87">
        <f t="shared" si="66"/>
        <v>101.36528084465917</v>
      </c>
      <c r="AC273" s="114"/>
      <c r="AD273" s="114"/>
      <c r="AE273" s="114"/>
      <c r="AF273" s="114"/>
      <c r="AG273" s="114"/>
      <c r="AH273" s="114"/>
      <c r="AI273" s="114"/>
      <c r="AJ273" s="114"/>
      <c r="AK273" s="114"/>
      <c r="AL273" s="114"/>
      <c r="AM273" s="114"/>
    </row>
    <row r="274" spans="2:52" x14ac:dyDescent="0.2">
      <c r="B274" s="141" t="s">
        <v>283</v>
      </c>
      <c r="C274" s="101">
        <f t="shared" ref="C274:AB274" si="67">C210</f>
        <v>96.816990000000004</v>
      </c>
      <c r="D274" s="101">
        <f t="shared" si="67"/>
        <v>98.741290000000006</v>
      </c>
      <c r="E274" s="101">
        <f t="shared" si="67"/>
        <v>100.8631</v>
      </c>
      <c r="F274" s="101">
        <f t="shared" si="67"/>
        <v>103.02670000000001</v>
      </c>
      <c r="G274" s="101">
        <f t="shared" si="67"/>
        <v>103.3083</v>
      </c>
      <c r="H274" s="101">
        <f t="shared" si="67"/>
        <v>104.1086</v>
      </c>
      <c r="I274" s="101">
        <f t="shared" si="67"/>
        <v>101.0377</v>
      </c>
      <c r="J274" s="101">
        <f t="shared" si="67"/>
        <v>100.9624</v>
      </c>
      <c r="K274" s="101">
        <f t="shared" si="67"/>
        <v>99.117750000000001</v>
      </c>
      <c r="L274" s="101">
        <f t="shared" si="67"/>
        <v>100.9978</v>
      </c>
      <c r="M274" s="101">
        <f t="shared" si="67"/>
        <v>99.292680000000004</v>
      </c>
      <c r="N274" s="101">
        <f t="shared" si="67"/>
        <v>102.75579999999999</v>
      </c>
      <c r="O274" s="101">
        <f t="shared" si="67"/>
        <v>107.12690000000001</v>
      </c>
      <c r="P274" s="101">
        <f t="shared" si="67"/>
        <v>1.9875643727407786</v>
      </c>
      <c r="Q274" s="101">
        <f t="shared" si="67"/>
        <v>2.1488578891363441</v>
      </c>
      <c r="R274" s="101">
        <f t="shared" si="67"/>
        <v>2.1450857647643216</v>
      </c>
      <c r="S274" s="101">
        <f t="shared" si="67"/>
        <v>0.27332720547197703</v>
      </c>
      <c r="T274" s="101">
        <f t="shared" si="67"/>
        <v>0.77467154139598937</v>
      </c>
      <c r="U274" s="101">
        <f t="shared" si="67"/>
        <v>-2.9497082853866008</v>
      </c>
      <c r="V274" s="101">
        <f t="shared" si="67"/>
        <v>-7.4526637086947331E-2</v>
      </c>
      <c r="W274" s="101">
        <f t="shared" si="67"/>
        <v>-1.8270663137960286</v>
      </c>
      <c r="X274" s="101">
        <f t="shared" si="67"/>
        <v>1.8967843801942612</v>
      </c>
      <c r="Y274" s="101">
        <f t="shared" si="67"/>
        <v>-1.6882743980561892</v>
      </c>
      <c r="Z274" s="101">
        <f t="shared" si="67"/>
        <v>3.4877898350613452</v>
      </c>
      <c r="AA274" s="101">
        <f t="shared" si="67"/>
        <v>4.2538718009105203</v>
      </c>
      <c r="AB274" s="87">
        <f t="shared" si="67"/>
        <v>101.78104847502188</v>
      </c>
      <c r="AC274" s="114"/>
      <c r="AD274" s="114"/>
      <c r="AE274" s="114"/>
      <c r="AF274" s="114"/>
      <c r="AG274" s="114"/>
      <c r="AH274" s="114"/>
      <c r="AI274" s="114"/>
      <c r="AJ274" s="114"/>
      <c r="AK274" s="114"/>
      <c r="AL274" s="114"/>
      <c r="AM274" s="114"/>
    </row>
    <row r="275" spans="2:52" x14ac:dyDescent="0.2">
      <c r="B275" s="141" t="s">
        <v>284</v>
      </c>
      <c r="C275" s="101">
        <f t="shared" ref="C275:AB275" si="68">C234</f>
        <v>96.716890000000006</v>
      </c>
      <c r="D275" s="101">
        <f t="shared" si="68"/>
        <v>98.656360000000006</v>
      </c>
      <c r="E275" s="101">
        <f t="shared" si="68"/>
        <v>100.8259</v>
      </c>
      <c r="F275" s="101">
        <f t="shared" si="68"/>
        <v>103.0656</v>
      </c>
      <c r="G275" s="101">
        <f t="shared" si="68"/>
        <v>103.3304</v>
      </c>
      <c r="H275" s="101">
        <f t="shared" si="68"/>
        <v>104.12050000000001</v>
      </c>
      <c r="I275" s="101">
        <f t="shared" si="68"/>
        <v>100.9526</v>
      </c>
      <c r="J275" s="101">
        <f t="shared" si="68"/>
        <v>100.88590000000001</v>
      </c>
      <c r="K275" s="101">
        <f t="shared" si="68"/>
        <v>98.982219999999998</v>
      </c>
      <c r="L275" s="101">
        <f t="shared" si="68"/>
        <v>100.9028</v>
      </c>
      <c r="M275" s="101">
        <f t="shared" si="68"/>
        <v>99.159360000000007</v>
      </c>
      <c r="N275" s="101">
        <f t="shared" si="68"/>
        <v>102.6628</v>
      </c>
      <c r="O275" s="101">
        <f t="shared" si="68"/>
        <v>107.1352</v>
      </c>
      <c r="P275" s="101">
        <f t="shared" si="68"/>
        <v>2.0053064154564937</v>
      </c>
      <c r="Q275" s="101">
        <f t="shared" si="68"/>
        <v>2.1990878236334663</v>
      </c>
      <c r="R275" s="101">
        <f t="shared" si="68"/>
        <v>2.2213538386466167</v>
      </c>
      <c r="S275" s="101">
        <f t="shared" si="68"/>
        <v>0.25692374565324794</v>
      </c>
      <c r="T275" s="101">
        <f t="shared" si="68"/>
        <v>0.76463460898245783</v>
      </c>
      <c r="U275" s="101">
        <f t="shared" si="68"/>
        <v>-3.0425324503820121</v>
      </c>
      <c r="V275" s="101">
        <f t="shared" si="68"/>
        <v>-6.6070611356217973E-2</v>
      </c>
      <c r="W275" s="101">
        <f t="shared" si="68"/>
        <v>-1.8869633913163368</v>
      </c>
      <c r="X275" s="101">
        <f t="shared" si="68"/>
        <v>1.9403282730979372</v>
      </c>
      <c r="Y275" s="101">
        <f t="shared" si="68"/>
        <v>-1.7278410509916402</v>
      </c>
      <c r="Z275" s="101">
        <f t="shared" si="68"/>
        <v>3.533140996472746</v>
      </c>
      <c r="AA275" s="101">
        <f t="shared" si="68"/>
        <v>4.3563978383601389</v>
      </c>
      <c r="AB275" s="87">
        <f t="shared" si="68"/>
        <v>101.72599281480501</v>
      </c>
      <c r="AC275" s="114"/>
      <c r="AD275" s="114"/>
      <c r="AE275" s="114"/>
      <c r="AF275" s="114"/>
      <c r="AG275" s="114"/>
      <c r="AH275" s="114"/>
      <c r="AI275" s="114"/>
      <c r="AJ275" s="114"/>
      <c r="AK275" s="114"/>
      <c r="AL275" s="114"/>
      <c r="AM275" s="114"/>
    </row>
    <row r="276" spans="2:52" x14ac:dyDescent="0.2">
      <c r="B276" s="177" t="s">
        <v>296</v>
      </c>
    </row>
    <row r="277" spans="2:52" x14ac:dyDescent="0.2">
      <c r="B277" s="142" t="s">
        <v>285</v>
      </c>
      <c r="C277" s="143"/>
      <c r="D277" s="143"/>
      <c r="E277" s="143"/>
      <c r="F277" s="143"/>
      <c r="G277" s="143"/>
      <c r="H277" s="143"/>
      <c r="I277" s="143"/>
      <c r="J277" s="143"/>
      <c r="K277" s="143"/>
      <c r="L277" s="143"/>
      <c r="M277" s="143"/>
      <c r="N277" s="143"/>
      <c r="O277" s="143"/>
      <c r="P277" s="96"/>
      <c r="Q277" s="96"/>
      <c r="R277" s="96"/>
      <c r="S277" s="96"/>
      <c r="T277" s="96"/>
      <c r="U277" s="96"/>
      <c r="V277" s="96"/>
      <c r="W277" s="96"/>
      <c r="X277" s="96"/>
      <c r="Y277" s="96"/>
      <c r="Z277" s="96"/>
      <c r="AA277" s="96"/>
      <c r="AB277" s="144"/>
      <c r="AC277" s="144"/>
      <c r="AD277" s="144"/>
      <c r="AE277" s="144"/>
      <c r="AF277" s="144"/>
      <c r="AG277" s="144"/>
      <c r="AH277" s="144"/>
      <c r="AI277" s="144"/>
      <c r="AJ277" s="144"/>
      <c r="AK277" s="144"/>
      <c r="AL277" s="144"/>
      <c r="AM277" s="144"/>
      <c r="AN277" s="144"/>
      <c r="AO277" s="144"/>
      <c r="AP277" s="144"/>
      <c r="AQ277" s="144"/>
      <c r="AR277" s="144"/>
      <c r="AS277" s="144"/>
      <c r="AT277" s="144"/>
      <c r="AU277" s="144"/>
      <c r="AV277" s="144"/>
      <c r="AW277" s="144"/>
      <c r="AX277" s="144"/>
      <c r="AY277" s="144"/>
      <c r="AZ277" s="144"/>
    </row>
    <row r="278" spans="2:52" x14ac:dyDescent="0.2">
      <c r="B278" s="142" t="s">
        <v>286</v>
      </c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96"/>
      <c r="Q278" s="96"/>
      <c r="R278" s="96"/>
      <c r="S278" s="96"/>
      <c r="T278" s="96"/>
      <c r="U278" s="96"/>
      <c r="V278" s="96"/>
      <c r="W278" s="96"/>
      <c r="X278" s="96"/>
      <c r="Y278" s="96"/>
      <c r="Z278" s="96"/>
      <c r="AA278" s="96"/>
      <c r="AB278" s="144"/>
      <c r="AC278" s="144"/>
      <c r="AD278" s="144"/>
      <c r="AE278" s="144"/>
      <c r="AF278" s="144"/>
      <c r="AG278" s="144"/>
      <c r="AH278" s="144"/>
      <c r="AI278" s="144"/>
      <c r="AJ278" s="144"/>
      <c r="AK278" s="144"/>
      <c r="AL278" s="144"/>
      <c r="AM278" s="144"/>
      <c r="AN278" s="144"/>
      <c r="AO278" s="144"/>
      <c r="AP278" s="144"/>
      <c r="AQ278" s="144"/>
      <c r="AR278" s="144"/>
      <c r="AS278" s="144"/>
      <c r="AT278" s="144"/>
      <c r="AU278" s="144"/>
      <c r="AV278" s="144"/>
      <c r="AW278" s="144"/>
      <c r="AX278" s="144"/>
      <c r="AY278" s="144"/>
      <c r="AZ278" s="144"/>
    </row>
    <row r="279" spans="2:52" x14ac:dyDescent="0.2">
      <c r="B279" s="142" t="s">
        <v>287</v>
      </c>
      <c r="C279" s="143"/>
      <c r="D279" s="143"/>
      <c r="E279" s="143"/>
      <c r="F279" s="143"/>
      <c r="G279" s="143"/>
      <c r="H279" s="143"/>
      <c r="I279" s="143"/>
      <c r="J279" s="143"/>
      <c r="K279" s="143"/>
      <c r="L279" s="143"/>
      <c r="M279" s="143"/>
      <c r="N279" s="143"/>
      <c r="O279" s="143"/>
      <c r="P279" s="96"/>
      <c r="Q279" s="96"/>
      <c r="R279" s="96"/>
      <c r="S279" s="96"/>
      <c r="T279" s="96"/>
      <c r="U279" s="96"/>
      <c r="V279" s="96"/>
      <c r="W279" s="96"/>
      <c r="X279" s="96"/>
      <c r="Y279" s="96"/>
      <c r="Z279" s="96"/>
      <c r="AA279" s="96"/>
      <c r="AB279" s="144"/>
      <c r="AC279" s="144"/>
      <c r="AD279" s="144"/>
      <c r="AE279" s="144"/>
      <c r="AF279" s="144"/>
      <c r="AG279" s="144"/>
      <c r="AH279" s="144"/>
      <c r="AI279" s="144"/>
      <c r="AJ279" s="144"/>
      <c r="AK279" s="144"/>
      <c r="AL279" s="144"/>
      <c r="AM279" s="144"/>
      <c r="AN279" s="144"/>
      <c r="AO279" s="144"/>
      <c r="AP279" s="144"/>
      <c r="AQ279" s="144"/>
      <c r="AR279" s="144"/>
      <c r="AS279" s="144"/>
      <c r="AT279" s="144"/>
      <c r="AU279" s="144"/>
      <c r="AV279" s="144"/>
      <c r="AW279" s="144"/>
      <c r="AX279" s="144"/>
      <c r="AY279" s="144"/>
      <c r="AZ279" s="144"/>
    </row>
    <row r="280" spans="2:52" x14ac:dyDescent="0.2">
      <c r="B280" s="142" t="s">
        <v>288</v>
      </c>
      <c r="C280" s="143"/>
      <c r="D280" s="143"/>
      <c r="E280" s="143"/>
      <c r="F280" s="143"/>
      <c r="G280" s="143"/>
      <c r="H280" s="143"/>
      <c r="I280" s="143"/>
      <c r="J280" s="143"/>
      <c r="K280" s="143"/>
      <c r="L280" s="143"/>
      <c r="M280" s="143"/>
      <c r="N280" s="143"/>
      <c r="O280" s="143"/>
      <c r="P280" s="96"/>
      <c r="Q280" s="96"/>
      <c r="R280" s="96"/>
      <c r="S280" s="96"/>
      <c r="T280" s="96"/>
      <c r="U280" s="96"/>
      <c r="V280" s="96"/>
      <c r="W280" s="96"/>
      <c r="X280" s="96"/>
      <c r="Y280" s="96"/>
      <c r="Z280" s="96"/>
      <c r="AA280" s="96"/>
      <c r="AB280" s="144"/>
      <c r="AC280" s="144"/>
      <c r="AD280" s="144"/>
      <c r="AE280" s="144"/>
      <c r="AF280" s="144"/>
      <c r="AG280" s="144"/>
      <c r="AH280" s="144"/>
      <c r="AI280" s="144"/>
      <c r="AJ280" s="144"/>
      <c r="AK280" s="144"/>
      <c r="AL280" s="144"/>
      <c r="AM280" s="144"/>
      <c r="AN280" s="144"/>
      <c r="AO280" s="144"/>
      <c r="AP280" s="144"/>
      <c r="AQ280" s="144"/>
      <c r="AR280" s="144"/>
      <c r="AS280" s="144"/>
      <c r="AT280" s="144"/>
      <c r="AU280" s="144"/>
      <c r="AV280" s="144"/>
      <c r="AW280" s="144"/>
      <c r="AX280" s="144"/>
      <c r="AY280" s="144"/>
      <c r="AZ280" s="144"/>
    </row>
    <row r="281" spans="2:52" s="48" customFormat="1" x14ac:dyDescent="0.2">
      <c r="B281" s="145" t="s">
        <v>289</v>
      </c>
      <c r="C281" s="143"/>
      <c r="D281" s="143"/>
      <c r="E281" s="143"/>
      <c r="F281" s="143"/>
      <c r="G281" s="143"/>
      <c r="H281" s="143"/>
      <c r="I281" s="143"/>
      <c r="J281" s="143"/>
      <c r="K281" s="143"/>
      <c r="L281" s="143"/>
      <c r="M281" s="143"/>
      <c r="N281" s="143"/>
      <c r="O281" s="143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  <c r="AO281" s="144"/>
      <c r="AP281" s="144"/>
      <c r="AQ281" s="144"/>
      <c r="AR281" s="144"/>
      <c r="AS281" s="144"/>
      <c r="AT281" s="144"/>
      <c r="AU281" s="144"/>
      <c r="AV281" s="144"/>
      <c r="AW281" s="144"/>
      <c r="AX281" s="144"/>
      <c r="AY281" s="144"/>
      <c r="AZ281" s="144"/>
    </row>
    <row r="282" spans="2:52" x14ac:dyDescent="0.2">
      <c r="B282" s="142" t="s">
        <v>290</v>
      </c>
      <c r="C282" s="143"/>
      <c r="D282" s="143"/>
      <c r="E282" s="143"/>
      <c r="F282" s="143"/>
      <c r="G282" s="143"/>
      <c r="H282" s="143"/>
      <c r="I282" s="143"/>
      <c r="J282" s="143"/>
      <c r="K282" s="143"/>
      <c r="L282" s="143"/>
      <c r="M282" s="143"/>
      <c r="N282" s="143"/>
      <c r="O282" s="143"/>
      <c r="P282" s="96"/>
      <c r="Q282" s="96"/>
      <c r="R282" s="96"/>
      <c r="S282" s="96"/>
      <c r="T282" s="96"/>
      <c r="U282" s="96"/>
      <c r="V282" s="96"/>
      <c r="W282" s="96"/>
      <c r="X282" s="96"/>
      <c r="Y282" s="96"/>
      <c r="Z282" s="96"/>
      <c r="AA282" s="96"/>
      <c r="AB282" s="144"/>
      <c r="AC282" s="144"/>
      <c r="AD282" s="144"/>
      <c r="AE282" s="144"/>
      <c r="AF282" s="144"/>
      <c r="AG282" s="144"/>
      <c r="AH282" s="144"/>
      <c r="AI282" s="144"/>
      <c r="AJ282" s="144"/>
      <c r="AK282" s="144"/>
      <c r="AL282" s="144"/>
      <c r="AM282" s="144"/>
      <c r="AN282" s="144"/>
      <c r="AO282" s="144"/>
      <c r="AP282" s="144"/>
      <c r="AQ282" s="144"/>
      <c r="AR282" s="144"/>
      <c r="AS282" s="144"/>
      <c r="AT282" s="144"/>
      <c r="AU282" s="144"/>
      <c r="AV282" s="144"/>
      <c r="AW282" s="144"/>
      <c r="AX282" s="144"/>
      <c r="AY282" s="144"/>
      <c r="AZ282" s="144"/>
    </row>
    <row r="283" spans="2:52" x14ac:dyDescent="0.2">
      <c r="B283" s="142" t="s">
        <v>291</v>
      </c>
      <c r="C283" s="143"/>
      <c r="D283" s="143"/>
      <c r="E283" s="143"/>
      <c r="F283" s="143"/>
      <c r="G283" s="143"/>
      <c r="H283" s="143"/>
      <c r="I283" s="143"/>
      <c r="J283" s="143"/>
      <c r="K283" s="143"/>
      <c r="L283" s="143"/>
      <c r="M283" s="143"/>
      <c r="N283" s="143"/>
      <c r="O283" s="143"/>
      <c r="P283" s="96"/>
      <c r="Q283" s="96"/>
      <c r="R283" s="96"/>
      <c r="S283" s="96"/>
      <c r="T283" s="96"/>
      <c r="U283" s="96"/>
      <c r="V283" s="96"/>
      <c r="W283" s="96"/>
      <c r="X283" s="96"/>
      <c r="Y283" s="96"/>
      <c r="Z283" s="96"/>
      <c r="AA283" s="96"/>
      <c r="AB283" s="144"/>
      <c r="AC283" s="144"/>
      <c r="AD283" s="144"/>
      <c r="AE283" s="144"/>
      <c r="AF283" s="144"/>
      <c r="AG283" s="144"/>
      <c r="AH283" s="144"/>
      <c r="AI283" s="144"/>
      <c r="AJ283" s="144"/>
      <c r="AK283" s="144"/>
      <c r="AL283" s="144"/>
      <c r="AM283" s="144"/>
      <c r="AN283" s="144"/>
      <c r="AO283" s="144"/>
      <c r="AP283" s="144"/>
      <c r="AQ283" s="144"/>
      <c r="AR283" s="144"/>
      <c r="AS283" s="144"/>
      <c r="AT283" s="144"/>
      <c r="AU283" s="144"/>
      <c r="AV283" s="144"/>
      <c r="AW283" s="144"/>
      <c r="AX283" s="144"/>
      <c r="AY283" s="144"/>
      <c r="AZ283" s="144"/>
    </row>
    <row r="284" spans="2:52" x14ac:dyDescent="0.2">
      <c r="B284" s="142" t="s">
        <v>292</v>
      </c>
      <c r="C284" s="143"/>
      <c r="D284" s="143"/>
      <c r="E284" s="143"/>
      <c r="F284" s="143"/>
      <c r="G284" s="143"/>
      <c r="H284" s="143"/>
      <c r="I284" s="143"/>
      <c r="J284" s="143"/>
      <c r="K284" s="143"/>
      <c r="L284" s="143"/>
      <c r="M284" s="143"/>
      <c r="N284" s="143"/>
      <c r="O284" s="143"/>
      <c r="P284" s="96"/>
      <c r="Q284" s="96"/>
      <c r="R284" s="96"/>
      <c r="S284" s="96"/>
      <c r="T284" s="96"/>
      <c r="U284" s="96"/>
      <c r="V284" s="96"/>
      <c r="W284" s="96"/>
      <c r="X284" s="96"/>
      <c r="Y284" s="96"/>
      <c r="Z284" s="96"/>
      <c r="AA284" s="96"/>
      <c r="AB284" s="144"/>
      <c r="AC284" s="144"/>
      <c r="AD284" s="144"/>
      <c r="AE284" s="144"/>
      <c r="AF284" s="144"/>
      <c r="AG284" s="144"/>
      <c r="AH284" s="144"/>
      <c r="AI284" s="144"/>
      <c r="AJ284" s="144"/>
      <c r="AK284" s="144"/>
      <c r="AL284" s="144"/>
      <c r="AM284" s="144"/>
      <c r="AN284" s="144"/>
      <c r="AO284" s="144"/>
      <c r="AP284" s="144"/>
      <c r="AQ284" s="144"/>
      <c r="AR284" s="144"/>
      <c r="AS284" s="144"/>
      <c r="AT284" s="144"/>
      <c r="AU284" s="144"/>
      <c r="AV284" s="144"/>
      <c r="AW284" s="144"/>
      <c r="AX284" s="144"/>
      <c r="AY284" s="144"/>
      <c r="AZ284" s="144"/>
    </row>
    <row r="285" spans="2:52" x14ac:dyDescent="0.2">
      <c r="B285" s="142" t="s">
        <v>293</v>
      </c>
      <c r="C285" s="143"/>
      <c r="D285" s="143"/>
      <c r="E285" s="143"/>
      <c r="F285" s="143"/>
      <c r="G285" s="143"/>
      <c r="H285" s="143"/>
      <c r="I285" s="143"/>
      <c r="J285" s="143"/>
      <c r="K285" s="143"/>
      <c r="L285" s="143"/>
      <c r="M285" s="143"/>
      <c r="N285" s="143"/>
      <c r="O285" s="143"/>
      <c r="P285" s="96"/>
      <c r="Q285" s="96"/>
      <c r="R285" s="96"/>
      <c r="S285" s="96"/>
      <c r="T285" s="96"/>
      <c r="U285" s="96"/>
      <c r="V285" s="96"/>
      <c r="W285" s="96"/>
      <c r="X285" s="96"/>
      <c r="Y285" s="96"/>
      <c r="Z285" s="96"/>
      <c r="AA285" s="96"/>
      <c r="AB285" s="144"/>
      <c r="AC285" s="144"/>
      <c r="AD285" s="144"/>
      <c r="AE285" s="144"/>
      <c r="AF285" s="144"/>
      <c r="AG285" s="144"/>
      <c r="AH285" s="144"/>
      <c r="AI285" s="144"/>
      <c r="AJ285" s="144"/>
      <c r="AK285" s="144"/>
      <c r="AL285" s="144"/>
      <c r="AM285" s="144"/>
      <c r="AN285" s="144"/>
      <c r="AO285" s="144"/>
      <c r="AP285" s="144"/>
      <c r="AQ285" s="144"/>
      <c r="AR285" s="144"/>
      <c r="AS285" s="144"/>
      <c r="AT285" s="144"/>
      <c r="AU285" s="144"/>
      <c r="AV285" s="144"/>
      <c r="AW285" s="144"/>
      <c r="AX285" s="144"/>
      <c r="AY285" s="144"/>
      <c r="AZ285" s="144"/>
    </row>
    <row r="286" spans="2:52" x14ac:dyDescent="0.2">
      <c r="B286" s="142" t="s">
        <v>294</v>
      </c>
      <c r="C286" s="143"/>
      <c r="D286" s="143"/>
      <c r="E286" s="143"/>
      <c r="F286" s="143"/>
      <c r="G286" s="143"/>
      <c r="H286" s="143"/>
      <c r="I286" s="143"/>
      <c r="J286" s="143"/>
      <c r="K286" s="143"/>
      <c r="L286" s="143"/>
      <c r="M286" s="143"/>
      <c r="N286" s="143"/>
      <c r="O286" s="143"/>
      <c r="P286" s="96"/>
      <c r="Q286" s="96"/>
      <c r="R286" s="96"/>
      <c r="S286" s="96"/>
      <c r="T286" s="96"/>
      <c r="U286" s="96"/>
      <c r="V286" s="96"/>
      <c r="W286" s="96"/>
      <c r="X286" s="96"/>
      <c r="Y286" s="96"/>
      <c r="Z286" s="96"/>
      <c r="AA286" s="96"/>
      <c r="AB286" s="144"/>
      <c r="AC286" s="144"/>
      <c r="AD286" s="144"/>
      <c r="AE286" s="144"/>
      <c r="AF286" s="144"/>
      <c r="AG286" s="144"/>
      <c r="AH286" s="144"/>
      <c r="AI286" s="144"/>
      <c r="AJ286" s="144"/>
      <c r="AK286" s="144"/>
      <c r="AL286" s="144"/>
      <c r="AM286" s="144"/>
      <c r="AN286" s="144"/>
      <c r="AO286" s="144"/>
      <c r="AP286" s="144"/>
      <c r="AQ286" s="144"/>
      <c r="AR286" s="144"/>
      <c r="AS286" s="144"/>
      <c r="AT286" s="144"/>
      <c r="AU286" s="144"/>
      <c r="AV286" s="144"/>
      <c r="AW286" s="144"/>
      <c r="AX286" s="144"/>
      <c r="AY286" s="144"/>
      <c r="AZ286" s="144"/>
    </row>
    <row r="287" spans="2:52" x14ac:dyDescent="0.2">
      <c r="B287" s="177" t="s">
        <v>297</v>
      </c>
    </row>
    <row r="288" spans="2:52" x14ac:dyDescent="0.2">
      <c r="B288" s="148" t="s">
        <v>285</v>
      </c>
      <c r="C288" s="149"/>
      <c r="D288" s="149"/>
      <c r="E288" s="149"/>
      <c r="F288" s="149"/>
      <c r="G288" s="149"/>
      <c r="H288" s="149"/>
      <c r="I288" s="149"/>
      <c r="J288" s="149"/>
      <c r="K288" s="149"/>
      <c r="L288" s="149"/>
      <c r="M288" s="149"/>
      <c r="N288" s="149"/>
      <c r="O288" s="149"/>
      <c r="P288" s="97"/>
      <c r="Q288" s="97"/>
      <c r="R288" s="97"/>
      <c r="S288" s="97"/>
      <c r="T288" s="97"/>
      <c r="U288" s="97"/>
      <c r="V288" s="97"/>
      <c r="W288" s="97"/>
      <c r="X288" s="97"/>
      <c r="Y288" s="97"/>
      <c r="Z288" s="97"/>
      <c r="AA288" s="97"/>
      <c r="AB288" s="150"/>
      <c r="AC288" s="150"/>
      <c r="AD288" s="150"/>
      <c r="AE288" s="150"/>
      <c r="AF288" s="150"/>
      <c r="AG288" s="150"/>
      <c r="AH288" s="150"/>
      <c r="AI288" s="150"/>
      <c r="AJ288" s="150"/>
      <c r="AK288" s="150"/>
      <c r="AL288" s="150"/>
      <c r="AM288" s="150"/>
      <c r="AN288" s="150"/>
      <c r="AO288" s="150"/>
      <c r="AP288" s="150"/>
      <c r="AQ288" s="150"/>
      <c r="AR288" s="150"/>
      <c r="AS288" s="150"/>
      <c r="AT288" s="150"/>
      <c r="AU288" s="150"/>
      <c r="AV288" s="150"/>
      <c r="AW288" s="150"/>
      <c r="AX288" s="150"/>
      <c r="AY288" s="150"/>
      <c r="AZ288" s="150"/>
    </row>
    <row r="289" spans="2:52" x14ac:dyDescent="0.2">
      <c r="B289" s="148" t="s">
        <v>286</v>
      </c>
      <c r="C289" s="149"/>
      <c r="D289" s="149"/>
      <c r="E289" s="149"/>
      <c r="F289" s="149"/>
      <c r="G289" s="149"/>
      <c r="H289" s="149"/>
      <c r="I289" s="149"/>
      <c r="J289" s="149"/>
      <c r="K289" s="149"/>
      <c r="L289" s="149"/>
      <c r="M289" s="149"/>
      <c r="N289" s="149"/>
      <c r="O289" s="149"/>
      <c r="P289" s="97"/>
      <c r="Q289" s="97"/>
      <c r="R289" s="97"/>
      <c r="S289" s="97"/>
      <c r="T289" s="97"/>
      <c r="U289" s="97"/>
      <c r="V289" s="97"/>
      <c r="W289" s="97"/>
      <c r="X289" s="97"/>
      <c r="Y289" s="97"/>
      <c r="Z289" s="97"/>
      <c r="AA289" s="97"/>
      <c r="AB289" s="150"/>
      <c r="AC289" s="150"/>
      <c r="AD289" s="150"/>
      <c r="AE289" s="150"/>
      <c r="AF289" s="150"/>
      <c r="AG289" s="150"/>
      <c r="AH289" s="150"/>
      <c r="AI289" s="150"/>
      <c r="AJ289" s="150"/>
      <c r="AK289" s="150"/>
      <c r="AL289" s="150"/>
      <c r="AM289" s="150"/>
      <c r="AN289" s="150"/>
      <c r="AO289" s="150"/>
      <c r="AP289" s="150"/>
      <c r="AQ289" s="150"/>
      <c r="AR289" s="150"/>
      <c r="AS289" s="150"/>
      <c r="AT289" s="150"/>
      <c r="AU289" s="150"/>
      <c r="AV289" s="150"/>
      <c r="AW289" s="150"/>
      <c r="AX289" s="150"/>
      <c r="AY289" s="150"/>
      <c r="AZ289" s="150"/>
    </row>
    <row r="290" spans="2:52" x14ac:dyDescent="0.2">
      <c r="B290" s="148" t="s">
        <v>287</v>
      </c>
      <c r="C290" s="149"/>
      <c r="D290" s="149"/>
      <c r="E290" s="149"/>
      <c r="F290" s="149"/>
      <c r="G290" s="149"/>
      <c r="H290" s="149"/>
      <c r="I290" s="149"/>
      <c r="J290" s="149"/>
      <c r="K290" s="149"/>
      <c r="L290" s="149"/>
      <c r="M290" s="149"/>
      <c r="N290" s="149"/>
      <c r="O290" s="149"/>
      <c r="P290" s="97"/>
      <c r="Q290" s="97"/>
      <c r="R290" s="97"/>
      <c r="S290" s="97"/>
      <c r="T290" s="97"/>
      <c r="U290" s="97"/>
      <c r="V290" s="97"/>
      <c r="W290" s="97"/>
      <c r="X290" s="97"/>
      <c r="Y290" s="97"/>
      <c r="Z290" s="97"/>
      <c r="AA290" s="97"/>
      <c r="AB290" s="150"/>
      <c r="AC290" s="150"/>
      <c r="AD290" s="150"/>
      <c r="AE290" s="150"/>
      <c r="AF290" s="150"/>
      <c r="AG290" s="150"/>
      <c r="AH290" s="150"/>
      <c r="AI290" s="150"/>
      <c r="AJ290" s="150"/>
      <c r="AK290" s="150"/>
      <c r="AL290" s="150"/>
      <c r="AM290" s="150"/>
      <c r="AN290" s="150"/>
      <c r="AO290" s="150"/>
      <c r="AP290" s="150"/>
      <c r="AQ290" s="150"/>
      <c r="AR290" s="150"/>
      <c r="AS290" s="150"/>
      <c r="AT290" s="150"/>
      <c r="AU290" s="150"/>
      <c r="AV290" s="150"/>
      <c r="AW290" s="150"/>
      <c r="AX290" s="150"/>
      <c r="AY290" s="150"/>
      <c r="AZ290" s="150"/>
    </row>
    <row r="291" spans="2:52" x14ac:dyDescent="0.2">
      <c r="B291" s="148" t="s">
        <v>288</v>
      </c>
      <c r="C291" s="149"/>
      <c r="D291" s="149"/>
      <c r="E291" s="149"/>
      <c r="F291" s="149"/>
      <c r="G291" s="149"/>
      <c r="H291" s="149"/>
      <c r="I291" s="149"/>
      <c r="J291" s="149"/>
      <c r="K291" s="149"/>
      <c r="L291" s="149"/>
      <c r="M291" s="149"/>
      <c r="N291" s="149"/>
      <c r="O291" s="149"/>
      <c r="P291" s="97"/>
      <c r="Q291" s="97"/>
      <c r="R291" s="97"/>
      <c r="S291" s="97"/>
      <c r="T291" s="97"/>
      <c r="U291" s="97"/>
      <c r="V291" s="97"/>
      <c r="W291" s="97"/>
      <c r="X291" s="97"/>
      <c r="Y291" s="97"/>
      <c r="Z291" s="97"/>
      <c r="AA291" s="97"/>
      <c r="AB291" s="150"/>
      <c r="AC291" s="150"/>
      <c r="AD291" s="150"/>
      <c r="AE291" s="150"/>
      <c r="AF291" s="150"/>
      <c r="AG291" s="150"/>
      <c r="AH291" s="150"/>
      <c r="AI291" s="150"/>
      <c r="AJ291" s="150"/>
      <c r="AK291" s="150"/>
      <c r="AL291" s="150"/>
      <c r="AM291" s="150"/>
      <c r="AN291" s="150"/>
      <c r="AO291" s="150"/>
      <c r="AP291" s="150"/>
      <c r="AQ291" s="150"/>
      <c r="AR291" s="150"/>
      <c r="AS291" s="150"/>
      <c r="AT291" s="150"/>
      <c r="AU291" s="150"/>
      <c r="AV291" s="150"/>
      <c r="AW291" s="150"/>
      <c r="AX291" s="150"/>
      <c r="AY291" s="150"/>
      <c r="AZ291" s="150"/>
    </row>
    <row r="292" spans="2:52" s="48" customFormat="1" x14ac:dyDescent="0.2">
      <c r="B292" s="151" t="s">
        <v>289</v>
      </c>
      <c r="C292" s="149"/>
      <c r="D292" s="149"/>
      <c r="E292" s="149"/>
      <c r="F292" s="149"/>
      <c r="G292" s="149"/>
      <c r="H292" s="149"/>
      <c r="I292" s="149"/>
      <c r="J292" s="149"/>
      <c r="K292" s="149"/>
      <c r="L292" s="149"/>
      <c r="M292" s="149"/>
      <c r="N292" s="149"/>
      <c r="O292" s="149"/>
      <c r="P292" s="152"/>
      <c r="Q292" s="152"/>
      <c r="R292" s="152"/>
      <c r="S292" s="152"/>
      <c r="T292" s="152"/>
      <c r="U292" s="152"/>
      <c r="V292" s="152"/>
      <c r="W292" s="152"/>
      <c r="X292" s="152"/>
      <c r="Y292" s="152"/>
      <c r="Z292" s="152"/>
      <c r="AA292" s="152"/>
      <c r="AB292" s="153"/>
      <c r="AC292" s="153"/>
      <c r="AD292" s="153"/>
      <c r="AE292" s="153"/>
      <c r="AF292" s="153"/>
      <c r="AG292" s="153"/>
      <c r="AH292" s="153"/>
      <c r="AI292" s="153"/>
      <c r="AJ292" s="153"/>
      <c r="AK292" s="153"/>
      <c r="AL292" s="153"/>
      <c r="AM292" s="153"/>
      <c r="AN292" s="153"/>
      <c r="AO292" s="150"/>
      <c r="AP292" s="150"/>
      <c r="AQ292" s="150"/>
      <c r="AR292" s="150"/>
      <c r="AS292" s="150"/>
      <c r="AT292" s="150"/>
      <c r="AU292" s="150"/>
      <c r="AV292" s="150"/>
      <c r="AW292" s="150"/>
      <c r="AX292" s="150"/>
      <c r="AY292" s="150"/>
      <c r="AZ292" s="150"/>
    </row>
    <row r="293" spans="2:52" x14ac:dyDescent="0.2">
      <c r="B293" s="148" t="s">
        <v>290</v>
      </c>
      <c r="C293" s="149"/>
      <c r="D293" s="149"/>
      <c r="E293" s="149"/>
      <c r="F293" s="149"/>
      <c r="G293" s="149"/>
      <c r="H293" s="149"/>
      <c r="I293" s="149"/>
      <c r="J293" s="149"/>
      <c r="K293" s="149"/>
      <c r="L293" s="149"/>
      <c r="M293" s="149"/>
      <c r="N293" s="149"/>
      <c r="O293" s="149"/>
      <c r="P293" s="97"/>
      <c r="Q293" s="97"/>
      <c r="R293" s="97"/>
      <c r="S293" s="97"/>
      <c r="T293" s="97"/>
      <c r="U293" s="97"/>
      <c r="V293" s="97"/>
      <c r="W293" s="97"/>
      <c r="X293" s="97"/>
      <c r="Y293" s="97"/>
      <c r="Z293" s="97"/>
      <c r="AA293" s="97"/>
      <c r="AB293" s="150"/>
      <c r="AC293" s="150"/>
      <c r="AD293" s="150"/>
      <c r="AE293" s="150"/>
      <c r="AF293" s="150"/>
      <c r="AG293" s="150"/>
      <c r="AH293" s="150"/>
      <c r="AI293" s="150"/>
      <c r="AJ293" s="150"/>
      <c r="AK293" s="150"/>
      <c r="AL293" s="150"/>
      <c r="AM293" s="150"/>
      <c r="AN293" s="150"/>
      <c r="AO293" s="150"/>
      <c r="AP293" s="150"/>
      <c r="AQ293" s="150"/>
      <c r="AR293" s="150"/>
      <c r="AS293" s="150"/>
      <c r="AT293" s="150"/>
      <c r="AU293" s="150"/>
      <c r="AV293" s="150"/>
      <c r="AW293" s="150"/>
      <c r="AX293" s="150"/>
      <c r="AY293" s="150"/>
      <c r="AZ293" s="150"/>
    </row>
    <row r="294" spans="2:52" x14ac:dyDescent="0.2">
      <c r="B294" s="148" t="s">
        <v>291</v>
      </c>
      <c r="C294" s="149"/>
      <c r="D294" s="149"/>
      <c r="E294" s="149"/>
      <c r="F294" s="149"/>
      <c r="G294" s="149"/>
      <c r="H294" s="149"/>
      <c r="I294" s="149"/>
      <c r="J294" s="149"/>
      <c r="K294" s="149"/>
      <c r="L294" s="149"/>
      <c r="M294" s="149"/>
      <c r="N294" s="149"/>
      <c r="O294" s="149"/>
      <c r="P294" s="97"/>
      <c r="Q294" s="97"/>
      <c r="R294" s="97"/>
      <c r="S294" s="97"/>
      <c r="T294" s="97"/>
      <c r="U294" s="97"/>
      <c r="V294" s="97"/>
      <c r="W294" s="97"/>
      <c r="X294" s="97"/>
      <c r="Y294" s="97"/>
      <c r="Z294" s="97"/>
      <c r="AA294" s="97"/>
      <c r="AB294" s="150"/>
      <c r="AC294" s="150"/>
      <c r="AD294" s="150"/>
      <c r="AE294" s="150"/>
      <c r="AF294" s="150"/>
      <c r="AG294" s="150"/>
      <c r="AH294" s="150"/>
      <c r="AI294" s="150"/>
      <c r="AJ294" s="150"/>
      <c r="AK294" s="150"/>
      <c r="AL294" s="150"/>
      <c r="AM294" s="150"/>
      <c r="AN294" s="150"/>
      <c r="AO294" s="150"/>
      <c r="AP294" s="150"/>
      <c r="AQ294" s="150"/>
      <c r="AR294" s="150"/>
      <c r="AS294" s="150"/>
      <c r="AT294" s="150"/>
      <c r="AU294" s="150"/>
      <c r="AV294" s="150"/>
      <c r="AW294" s="150"/>
      <c r="AX294" s="150"/>
      <c r="AY294" s="150"/>
      <c r="AZ294" s="150"/>
    </row>
    <row r="295" spans="2:52" x14ac:dyDescent="0.2">
      <c r="B295" s="148" t="s">
        <v>292</v>
      </c>
      <c r="C295" s="149"/>
      <c r="D295" s="149"/>
      <c r="E295" s="149"/>
      <c r="F295" s="149"/>
      <c r="G295" s="149"/>
      <c r="H295" s="149"/>
      <c r="I295" s="149"/>
      <c r="J295" s="149"/>
      <c r="K295" s="149"/>
      <c r="L295" s="149"/>
      <c r="M295" s="149"/>
      <c r="N295" s="149"/>
      <c r="O295" s="149"/>
      <c r="P295" s="97"/>
      <c r="Q295" s="97"/>
      <c r="R295" s="97"/>
      <c r="S295" s="97"/>
      <c r="T295" s="97"/>
      <c r="U295" s="97"/>
      <c r="V295" s="97"/>
      <c r="W295" s="97"/>
      <c r="X295" s="97"/>
      <c r="Y295" s="97"/>
      <c r="Z295" s="97"/>
      <c r="AA295" s="97"/>
      <c r="AB295" s="150"/>
      <c r="AC295" s="150"/>
      <c r="AD295" s="150"/>
      <c r="AE295" s="150"/>
      <c r="AF295" s="150"/>
      <c r="AG295" s="150"/>
      <c r="AH295" s="150"/>
      <c r="AI295" s="150"/>
      <c r="AJ295" s="150"/>
      <c r="AK295" s="150"/>
      <c r="AL295" s="150"/>
      <c r="AM295" s="150"/>
      <c r="AN295" s="150"/>
      <c r="AO295" s="150"/>
      <c r="AP295" s="150"/>
      <c r="AQ295" s="150"/>
      <c r="AR295" s="150"/>
      <c r="AS295" s="150"/>
      <c r="AT295" s="150"/>
      <c r="AU295" s="150"/>
      <c r="AV295" s="150"/>
      <c r="AW295" s="150"/>
      <c r="AX295" s="150"/>
      <c r="AY295" s="150"/>
      <c r="AZ295" s="150"/>
    </row>
    <row r="296" spans="2:52" x14ac:dyDescent="0.2">
      <c r="B296" s="148" t="s">
        <v>293</v>
      </c>
      <c r="C296" s="149"/>
      <c r="D296" s="149"/>
      <c r="E296" s="149"/>
      <c r="F296" s="149"/>
      <c r="G296" s="149"/>
      <c r="H296" s="149"/>
      <c r="I296" s="149"/>
      <c r="J296" s="149"/>
      <c r="K296" s="149"/>
      <c r="L296" s="149"/>
      <c r="M296" s="149"/>
      <c r="N296" s="149"/>
      <c r="O296" s="149"/>
      <c r="P296" s="97"/>
      <c r="Q296" s="97"/>
      <c r="R296" s="97"/>
      <c r="S296" s="97"/>
      <c r="T296" s="97"/>
      <c r="U296" s="97"/>
      <c r="V296" s="97"/>
      <c r="W296" s="97"/>
      <c r="X296" s="97"/>
      <c r="Y296" s="97"/>
      <c r="Z296" s="97"/>
      <c r="AA296" s="97"/>
      <c r="AB296" s="150"/>
      <c r="AC296" s="150"/>
      <c r="AD296" s="150"/>
      <c r="AE296" s="150"/>
      <c r="AF296" s="150"/>
      <c r="AG296" s="150"/>
      <c r="AH296" s="150"/>
      <c r="AI296" s="150"/>
      <c r="AJ296" s="150"/>
      <c r="AK296" s="150"/>
      <c r="AL296" s="150"/>
      <c r="AM296" s="150"/>
      <c r="AN296" s="150"/>
      <c r="AO296" s="150"/>
      <c r="AP296" s="150"/>
      <c r="AQ296" s="150"/>
      <c r="AR296" s="150"/>
      <c r="AS296" s="150"/>
      <c r="AT296" s="150"/>
      <c r="AU296" s="150"/>
      <c r="AV296" s="150"/>
      <c r="AW296" s="150"/>
      <c r="AX296" s="150"/>
      <c r="AY296" s="150"/>
      <c r="AZ296" s="150"/>
    </row>
    <row r="297" spans="2:52" x14ac:dyDescent="0.2">
      <c r="B297" s="148" t="s">
        <v>294</v>
      </c>
      <c r="C297" s="149"/>
      <c r="D297" s="149"/>
      <c r="E297" s="149"/>
      <c r="F297" s="149"/>
      <c r="G297" s="149"/>
      <c r="H297" s="149"/>
      <c r="I297" s="149"/>
      <c r="J297" s="149"/>
      <c r="K297" s="149"/>
      <c r="L297" s="149"/>
      <c r="M297" s="149"/>
      <c r="N297" s="149"/>
      <c r="O297" s="149"/>
      <c r="P297" s="97"/>
      <c r="Q297" s="97"/>
      <c r="R297" s="97"/>
      <c r="S297" s="97"/>
      <c r="T297" s="97"/>
      <c r="U297" s="97"/>
      <c r="V297" s="97"/>
      <c r="W297" s="97"/>
      <c r="X297" s="97"/>
      <c r="Y297" s="97"/>
      <c r="Z297" s="97"/>
      <c r="AA297" s="97"/>
      <c r="AB297" s="150"/>
      <c r="AC297" s="150"/>
      <c r="AD297" s="150"/>
      <c r="AE297" s="150"/>
      <c r="AF297" s="150"/>
      <c r="AG297" s="150"/>
      <c r="AH297" s="150"/>
      <c r="AI297" s="150"/>
      <c r="AJ297" s="150"/>
      <c r="AK297" s="150"/>
      <c r="AL297" s="150"/>
      <c r="AM297" s="150"/>
      <c r="AN297" s="150"/>
      <c r="AO297" s="150"/>
      <c r="AP297" s="150"/>
      <c r="AQ297" s="150"/>
      <c r="AR297" s="150"/>
      <c r="AS297" s="150"/>
      <c r="AT297" s="150"/>
      <c r="AU297" s="150"/>
      <c r="AV297" s="150"/>
      <c r="AW297" s="150"/>
      <c r="AX297" s="150"/>
      <c r="AY297" s="150"/>
      <c r="AZ297" s="150"/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6" tint="-0.249977111117893"/>
  </sheetPr>
  <dimension ref="A1:AZ297"/>
  <sheetViews>
    <sheetView workbookViewId="0">
      <pane xSplit="2" ySplit="5" topLeftCell="P267" activePane="bottomRight" state="frozen"/>
      <selection activeCell="F17" sqref="F17"/>
      <selection pane="topRight" activeCell="F17" sqref="F17"/>
      <selection pane="bottomLeft" activeCell="F17" sqref="F17"/>
      <selection pane="bottomRight" activeCell="D237" sqref="D237:O237"/>
    </sheetView>
  </sheetViews>
  <sheetFormatPr defaultColWidth="9.140625" defaultRowHeight="12" x14ac:dyDescent="0.2"/>
  <cols>
    <col min="1" max="1" width="2.42578125" style="1" bestFit="1" customWidth="1"/>
    <col min="2" max="2" width="39" style="1" customWidth="1"/>
    <col min="3" max="3" width="7.5703125" style="1" bestFit="1" customWidth="1"/>
    <col min="4" max="15" width="7.42578125" style="1" customWidth="1"/>
    <col min="16" max="16" width="6.42578125" style="1" customWidth="1"/>
    <col min="17" max="25" width="5.85546875" style="1" customWidth="1"/>
    <col min="26" max="26" width="6" style="1" customWidth="1"/>
    <col min="27" max="27" width="6.7109375" style="1" customWidth="1"/>
    <col min="28" max="28" width="7.140625" style="1" customWidth="1"/>
    <col min="29" max="30" width="4.42578125" style="1" customWidth="1"/>
    <col min="31" max="31" width="6.140625" style="1" customWidth="1"/>
    <col min="32" max="33" width="4.28515625" style="1" customWidth="1"/>
    <col min="34" max="34" width="4.42578125" style="1" customWidth="1"/>
    <col min="35" max="35" width="3.85546875" style="1" customWidth="1"/>
    <col min="36" max="36" width="6.28515625" style="1" customWidth="1"/>
    <col min="37" max="37" width="4.42578125" style="1" customWidth="1"/>
    <col min="38" max="40" width="5.28515625" style="1" customWidth="1"/>
    <col min="41" max="41" width="4.140625" style="1" customWidth="1"/>
    <col min="42" max="43" width="4.42578125" style="1" customWidth="1"/>
    <col min="44" max="45" width="4.28515625" style="1" customWidth="1"/>
    <col min="46" max="46" width="4.42578125" style="1" customWidth="1"/>
    <col min="47" max="47" width="3.85546875" style="1" customWidth="1"/>
    <col min="48" max="48" width="6.28515625" style="1" customWidth="1"/>
    <col min="49" max="49" width="4.42578125" style="1" customWidth="1"/>
    <col min="50" max="52" width="5.28515625" style="1" customWidth="1"/>
    <col min="53" max="16384" width="9.140625" style="1"/>
  </cols>
  <sheetData>
    <row r="1" spans="1:52" s="48" customFormat="1" x14ac:dyDescent="0.2">
      <c r="A1" s="1" t="s">
        <v>65</v>
      </c>
      <c r="AB1" s="1"/>
    </row>
    <row r="2" spans="1:52" s="48" customFormat="1" x14ac:dyDescent="0.2">
      <c r="A2" s="48" t="s">
        <v>327</v>
      </c>
      <c r="AB2" s="1"/>
    </row>
    <row r="3" spans="1:52" s="48" customFormat="1" x14ac:dyDescent="0.2">
      <c r="AB3" s="1"/>
    </row>
    <row r="4" spans="1:52" s="48" customFormat="1" x14ac:dyDescent="0.2">
      <c r="A4" s="123"/>
      <c r="B4" s="316" t="s">
        <v>2</v>
      </c>
      <c r="C4" s="80" t="s">
        <v>64</v>
      </c>
      <c r="D4" s="311" t="s">
        <v>333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1" t="s">
        <v>302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37">
        <v>2020</v>
      </c>
      <c r="AC4" s="311" t="s">
        <v>295</v>
      </c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3"/>
      <c r="AO4" s="311" t="s">
        <v>299</v>
      </c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s="48" customFormat="1" x14ac:dyDescent="0.2">
      <c r="A5" s="124"/>
      <c r="B5" s="317"/>
      <c r="C5" s="125" t="s">
        <v>324</v>
      </c>
      <c r="D5" s="154" t="s">
        <v>3</v>
      </c>
      <c r="E5" s="154" t="s">
        <v>4</v>
      </c>
      <c r="F5" s="154" t="s">
        <v>5</v>
      </c>
      <c r="G5" s="154" t="s">
        <v>6</v>
      </c>
      <c r="H5" s="154" t="s">
        <v>0</v>
      </c>
      <c r="I5" s="154" t="s">
        <v>303</v>
      </c>
      <c r="J5" s="154" t="s">
        <v>8</v>
      </c>
      <c r="K5" s="154" t="s">
        <v>9</v>
      </c>
      <c r="L5" s="154" t="s">
        <v>10</v>
      </c>
      <c r="M5" s="154" t="s">
        <v>11</v>
      </c>
      <c r="N5" s="154" t="s">
        <v>12</v>
      </c>
      <c r="O5" s="154" t="s">
        <v>13</v>
      </c>
      <c r="P5" s="126" t="s">
        <v>3</v>
      </c>
      <c r="Q5" s="154" t="s">
        <v>4</v>
      </c>
      <c r="R5" s="154" t="s">
        <v>5</v>
      </c>
      <c r="S5" s="154" t="s">
        <v>6</v>
      </c>
      <c r="T5" s="154" t="s">
        <v>0</v>
      </c>
      <c r="U5" s="154" t="s">
        <v>7</v>
      </c>
      <c r="V5" s="154" t="s">
        <v>8</v>
      </c>
      <c r="W5" s="154" t="s">
        <v>9</v>
      </c>
      <c r="X5" s="154" t="s">
        <v>10</v>
      </c>
      <c r="Y5" s="154" t="s">
        <v>11</v>
      </c>
      <c r="Z5" s="154" t="s">
        <v>12</v>
      </c>
      <c r="AA5" s="127" t="s">
        <v>13</v>
      </c>
      <c r="AB5" s="138" t="s">
        <v>323</v>
      </c>
      <c r="AC5" s="126" t="s">
        <v>3</v>
      </c>
      <c r="AD5" s="154" t="s">
        <v>4</v>
      </c>
      <c r="AE5" s="154" t="s">
        <v>5</v>
      </c>
      <c r="AF5" s="154" t="s">
        <v>6</v>
      </c>
      <c r="AG5" s="154" t="s">
        <v>0</v>
      </c>
      <c r="AH5" s="154" t="s">
        <v>7</v>
      </c>
      <c r="AI5" s="154" t="s">
        <v>8</v>
      </c>
      <c r="AJ5" s="154" t="s">
        <v>9</v>
      </c>
      <c r="AK5" s="154" t="s">
        <v>10</v>
      </c>
      <c r="AL5" s="154" t="s">
        <v>11</v>
      </c>
      <c r="AM5" s="154" t="s">
        <v>12</v>
      </c>
      <c r="AN5" s="127" t="s">
        <v>13</v>
      </c>
      <c r="AO5" s="126" t="s">
        <v>3</v>
      </c>
      <c r="AP5" s="154" t="s">
        <v>4</v>
      </c>
      <c r="AQ5" s="154" t="s">
        <v>5</v>
      </c>
      <c r="AR5" s="154" t="s">
        <v>6</v>
      </c>
      <c r="AS5" s="154" t="s">
        <v>0</v>
      </c>
      <c r="AT5" s="154" t="s">
        <v>7</v>
      </c>
      <c r="AU5" s="154" t="s">
        <v>8</v>
      </c>
      <c r="AV5" s="154" t="s">
        <v>9</v>
      </c>
      <c r="AW5" s="154" t="s">
        <v>10</v>
      </c>
      <c r="AX5" s="154" t="s">
        <v>11</v>
      </c>
      <c r="AY5" s="154" t="s">
        <v>12</v>
      </c>
      <c r="AZ5" s="127" t="s">
        <v>13</v>
      </c>
    </row>
    <row r="6" spans="1:52" s="48" customFormat="1" ht="20.25" customHeight="1" x14ac:dyDescent="0.2">
      <c r="B6" s="22" t="s">
        <v>49</v>
      </c>
      <c r="C6" s="128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31"/>
      <c r="AB6" s="132"/>
      <c r="AC6" s="156"/>
      <c r="AN6" s="162"/>
      <c r="AO6" s="156"/>
      <c r="AZ6" s="162"/>
    </row>
    <row r="7" spans="1:52" s="48" customFormat="1" x14ac:dyDescent="0.2">
      <c r="A7" s="56" t="s">
        <v>14</v>
      </c>
      <c r="B7" s="56" t="s">
        <v>15</v>
      </c>
      <c r="C7" s="26">
        <v>105.3865</v>
      </c>
      <c r="D7" s="20">
        <v>105.72385406494141</v>
      </c>
      <c r="E7" s="112">
        <v>105.98870849609375</v>
      </c>
      <c r="F7" s="116">
        <v>106.1772</v>
      </c>
      <c r="G7" s="20">
        <v>106.0476</v>
      </c>
      <c r="H7" s="112">
        <v>104.7653</v>
      </c>
      <c r="I7" s="112">
        <v>104.6073</v>
      </c>
      <c r="J7" s="112">
        <v>104.46250000000001</v>
      </c>
      <c r="K7" s="112">
        <v>105.0655</v>
      </c>
      <c r="L7" s="20">
        <v>104.7634</v>
      </c>
      <c r="M7" s="20">
        <v>104.8918</v>
      </c>
      <c r="N7" s="20">
        <v>104.94110000000001</v>
      </c>
      <c r="O7" s="20">
        <v>104.49209999999999</v>
      </c>
      <c r="P7" s="21">
        <v>0.3201112713121777</v>
      </c>
      <c r="Q7" s="20">
        <v>0.25051530091747848</v>
      </c>
      <c r="R7" s="20">
        <v>0.17784111777642431</v>
      </c>
      <c r="S7" s="20">
        <v>-0.12206010329900993</v>
      </c>
      <c r="T7" s="20">
        <v>-1.2091739935651598</v>
      </c>
      <c r="U7" s="20">
        <v>-0.15081329409642436</v>
      </c>
      <c r="V7" s="20">
        <v>-0.13842246191230381</v>
      </c>
      <c r="W7" s="20">
        <v>0.57724063659207314</v>
      </c>
      <c r="X7" s="20">
        <v>-0.28753491869357289</v>
      </c>
      <c r="Y7" s="20">
        <v>0.12256188707124738</v>
      </c>
      <c r="Z7" s="20">
        <v>4.7000814172320757E-2</v>
      </c>
      <c r="AA7" s="19">
        <v>-0.42785905617533282</v>
      </c>
      <c r="AB7" s="20">
        <f>AVERAGE(D7:O7)</f>
        <v>105.16053021341959</v>
      </c>
      <c r="AC7" s="156"/>
      <c r="AN7" s="162"/>
      <c r="AO7" s="156"/>
      <c r="AZ7" s="162"/>
    </row>
    <row r="8" spans="1:52" x14ac:dyDescent="0.2">
      <c r="A8" s="3" t="s">
        <v>16</v>
      </c>
      <c r="B8" s="3" t="s">
        <v>17</v>
      </c>
      <c r="C8" s="14">
        <v>105.0976</v>
      </c>
      <c r="D8" s="7">
        <v>105.46291351318359</v>
      </c>
      <c r="E8" s="113">
        <v>105.60078430175781</v>
      </c>
      <c r="F8" s="117">
        <v>105.7927</v>
      </c>
      <c r="G8" s="7">
        <v>105.461</v>
      </c>
      <c r="H8" s="113">
        <v>104.0446</v>
      </c>
      <c r="I8" s="113">
        <v>104.01860000000001</v>
      </c>
      <c r="J8" s="113">
        <v>104.0305</v>
      </c>
      <c r="K8" s="113">
        <v>104.79730000000001</v>
      </c>
      <c r="L8" s="7">
        <v>104.24079999999999</v>
      </c>
      <c r="M8" s="7">
        <v>104.31829999999999</v>
      </c>
      <c r="N8" s="7">
        <v>104.5668</v>
      </c>
      <c r="O8" s="7">
        <v>104.20480000000001</v>
      </c>
      <c r="P8" s="10">
        <v>0.34759453420781622</v>
      </c>
      <c r="Q8" s="7">
        <v>0.13072916723183828</v>
      </c>
      <c r="R8" s="7">
        <v>0.18173700082925362</v>
      </c>
      <c r="S8" s="7">
        <v>-0.31353770156163696</v>
      </c>
      <c r="T8" s="7">
        <v>-1.3430557267615477</v>
      </c>
      <c r="U8" s="7">
        <v>-2.4989283441904958E-2</v>
      </c>
      <c r="V8" s="7">
        <v>1.1440261645510643E-2</v>
      </c>
      <c r="W8" s="7">
        <v>0.73709152604284645</v>
      </c>
      <c r="X8" s="7">
        <v>-0.53102513137267271</v>
      </c>
      <c r="Y8" s="7">
        <v>7.43470886639402E-2</v>
      </c>
      <c r="Z8" s="7">
        <v>0.23821323775407294</v>
      </c>
      <c r="AA8" s="11">
        <v>-0.34619018656016515</v>
      </c>
      <c r="AB8" s="7">
        <f t="shared" ref="AB8:AB29" si="0">AVERAGE(D8:O8)</f>
        <v>104.71159148457843</v>
      </c>
      <c r="AC8" s="157"/>
      <c r="AN8" s="98"/>
      <c r="AO8" s="157"/>
      <c r="AZ8" s="98"/>
    </row>
    <row r="9" spans="1:52" x14ac:dyDescent="0.2">
      <c r="A9" s="3" t="s">
        <v>18</v>
      </c>
      <c r="B9" s="3" t="s">
        <v>19</v>
      </c>
      <c r="C9" s="14">
        <v>107.03700000000001</v>
      </c>
      <c r="D9" s="7">
        <v>107.21469879150391</v>
      </c>
      <c r="E9" s="113">
        <v>108.20502471923828</v>
      </c>
      <c r="F9" s="117">
        <v>108.3734</v>
      </c>
      <c r="G9" s="7">
        <v>109.399</v>
      </c>
      <c r="H9" s="113">
        <v>108.8827</v>
      </c>
      <c r="I9" s="113">
        <v>107.97029999999999</v>
      </c>
      <c r="J9" s="113">
        <v>106.93049999999999</v>
      </c>
      <c r="K9" s="113">
        <v>106.5975</v>
      </c>
      <c r="L9" s="7">
        <v>107.74939999999999</v>
      </c>
      <c r="M9" s="7">
        <v>108.16849999999999</v>
      </c>
      <c r="N9" s="7">
        <v>107.07899999999999</v>
      </c>
      <c r="O9" s="7">
        <v>106.13379999999999</v>
      </c>
      <c r="P9" s="10">
        <v>0.16601622943832517</v>
      </c>
      <c r="Q9" s="7">
        <v>0.9236848481570813</v>
      </c>
      <c r="R9" s="7">
        <v>0.15560763578087908</v>
      </c>
      <c r="S9" s="7">
        <v>0.94635768555752353</v>
      </c>
      <c r="T9" s="7">
        <v>-0.47194215669247536</v>
      </c>
      <c r="U9" s="7">
        <v>-0.83796599459786103</v>
      </c>
      <c r="V9" s="7">
        <v>-0.96304261449676409</v>
      </c>
      <c r="W9" s="7">
        <v>-0.31141722894777302</v>
      </c>
      <c r="X9" s="7">
        <v>1.0806069560730764</v>
      </c>
      <c r="Y9" s="7">
        <v>0.38895808236519208</v>
      </c>
      <c r="Z9" s="7">
        <v>-1.007224839024301</v>
      </c>
      <c r="AA9" s="11">
        <v>-0.88271276347369687</v>
      </c>
      <c r="AB9" s="7">
        <f t="shared" si="0"/>
        <v>107.72531862589517</v>
      </c>
      <c r="AC9" s="157"/>
      <c r="AN9" s="98"/>
      <c r="AO9" s="157"/>
      <c r="AZ9" s="98"/>
    </row>
    <row r="10" spans="1:52" s="48" customFormat="1" x14ac:dyDescent="0.2">
      <c r="A10" s="56" t="s">
        <v>20</v>
      </c>
      <c r="B10" s="56" t="s">
        <v>21</v>
      </c>
      <c r="C10" s="26">
        <v>103.5449</v>
      </c>
      <c r="D10" s="20">
        <v>104.39932250976563</v>
      </c>
      <c r="E10" s="112">
        <v>104.71211242675781</v>
      </c>
      <c r="F10" s="116">
        <v>104.6361</v>
      </c>
      <c r="G10" s="20">
        <v>104.17100000000001</v>
      </c>
      <c r="H10" s="112">
        <v>104.25190000000001</v>
      </c>
      <c r="I10" s="112">
        <v>104.7063</v>
      </c>
      <c r="J10" s="112">
        <v>104.5489</v>
      </c>
      <c r="K10" s="112">
        <v>104.4072</v>
      </c>
      <c r="L10" s="20">
        <v>104.1185</v>
      </c>
      <c r="M10" s="20">
        <v>104.80929999999999</v>
      </c>
      <c r="N10" s="20">
        <v>105.2261</v>
      </c>
      <c r="O10" s="20">
        <v>105.8867</v>
      </c>
      <c r="P10" s="21">
        <v>0.82517102219967042</v>
      </c>
      <c r="Q10" s="20">
        <v>0.29960914445869974</v>
      </c>
      <c r="R10" s="20">
        <v>-7.2591818650379475E-2</v>
      </c>
      <c r="S10" s="20">
        <v>-0.44449286622876094</v>
      </c>
      <c r="T10" s="20">
        <v>7.7660769311996378E-2</v>
      </c>
      <c r="U10" s="20">
        <v>0.4358673558947056</v>
      </c>
      <c r="V10" s="20">
        <v>-0.1503252430847003</v>
      </c>
      <c r="W10" s="20">
        <v>-0.13553466368369266</v>
      </c>
      <c r="X10" s="20">
        <v>-0.27651349715345847</v>
      </c>
      <c r="Y10" s="20">
        <v>0.66347479074323579</v>
      </c>
      <c r="Z10" s="20">
        <v>0.3976746338349833</v>
      </c>
      <c r="AA10" s="19">
        <v>0.62779101382641977</v>
      </c>
      <c r="AB10" s="20">
        <f>AVERAGE(D10:O10)</f>
        <v>104.65611957804363</v>
      </c>
      <c r="AC10" s="156"/>
      <c r="AN10" s="162"/>
      <c r="AO10" s="156"/>
      <c r="AZ10" s="162"/>
    </row>
    <row r="11" spans="1:52" s="48" customFormat="1" x14ac:dyDescent="0.2">
      <c r="A11" s="56" t="s">
        <v>22</v>
      </c>
      <c r="B11" s="56" t="s">
        <v>23</v>
      </c>
      <c r="C11" s="26">
        <v>103.59869999999999</v>
      </c>
      <c r="D11" s="20">
        <v>104.58034515380859</v>
      </c>
      <c r="E11" s="112">
        <v>104.94769287109375</v>
      </c>
      <c r="F11" s="116">
        <v>104.8028</v>
      </c>
      <c r="G11" s="20">
        <v>104.2069</v>
      </c>
      <c r="H11" s="112">
        <v>104.3141</v>
      </c>
      <c r="I11" s="112">
        <v>104.85129999999999</v>
      </c>
      <c r="J11" s="112">
        <v>104.66419999999999</v>
      </c>
      <c r="K11" s="112">
        <v>104.5063</v>
      </c>
      <c r="L11" s="20">
        <v>104.16500000000001</v>
      </c>
      <c r="M11" s="20">
        <v>104.958</v>
      </c>
      <c r="N11" s="20">
        <v>105.42749999999999</v>
      </c>
      <c r="O11" s="20">
        <v>106.1871</v>
      </c>
      <c r="P11" s="21">
        <v>0.94754582230143825</v>
      </c>
      <c r="Q11" s="20">
        <v>0.35125884959060899</v>
      </c>
      <c r="R11" s="20">
        <v>-0.13806198795786362</v>
      </c>
      <c r="S11" s="20">
        <v>-0.56859167884827533</v>
      </c>
      <c r="T11" s="20">
        <v>0.10287226661573441</v>
      </c>
      <c r="U11" s="20">
        <v>0.51498311350047454</v>
      </c>
      <c r="V11" s="20">
        <v>-0.17844318573064991</v>
      </c>
      <c r="W11" s="20">
        <v>-0.15086342799161312</v>
      </c>
      <c r="X11" s="20">
        <v>-0.32658318206652587</v>
      </c>
      <c r="Y11" s="20">
        <v>0.76129218067488325</v>
      </c>
      <c r="Z11" s="20">
        <v>0.44732178585719667</v>
      </c>
      <c r="AA11" s="19">
        <v>0.72049512698300355</v>
      </c>
      <c r="AB11" s="20">
        <f t="shared" si="0"/>
        <v>104.80093650207522</v>
      </c>
      <c r="AC11" s="156"/>
      <c r="AN11" s="162"/>
      <c r="AO11" s="156"/>
      <c r="AZ11" s="162"/>
    </row>
    <row r="12" spans="1:52" ht="15" customHeight="1" x14ac:dyDescent="0.2">
      <c r="A12" s="3" t="s">
        <v>24</v>
      </c>
      <c r="B12" s="3" t="s">
        <v>304</v>
      </c>
      <c r="C12" s="26">
        <v>103.273</v>
      </c>
      <c r="D12" s="7">
        <v>104.89518737792969</v>
      </c>
      <c r="E12" s="113">
        <v>105.30966949462891</v>
      </c>
      <c r="F12" s="117">
        <v>104.92449999999999</v>
      </c>
      <c r="G12" s="7">
        <v>103.7405</v>
      </c>
      <c r="H12" s="113">
        <v>103.7448</v>
      </c>
      <c r="I12" s="113">
        <v>104.67659999999999</v>
      </c>
      <c r="J12" s="113">
        <v>104.2624</v>
      </c>
      <c r="K12" s="113">
        <v>103.9087</v>
      </c>
      <c r="L12" s="7">
        <v>103.26649999999999</v>
      </c>
      <c r="M12" s="7">
        <v>104.666</v>
      </c>
      <c r="N12" s="7">
        <v>105.44410000000001</v>
      </c>
      <c r="O12" s="7">
        <v>106.7577</v>
      </c>
      <c r="P12" s="10">
        <v>1.5707758832702559</v>
      </c>
      <c r="Q12" s="7">
        <v>0.39513930720755563</v>
      </c>
      <c r="R12" s="7">
        <v>-0.36574940979048104</v>
      </c>
      <c r="S12" s="7">
        <v>-1.1284304428422318</v>
      </c>
      <c r="T12" s="7">
        <v>4.1449578515629255E-3</v>
      </c>
      <c r="U12" s="7">
        <v>0.89816549841533788</v>
      </c>
      <c r="V12" s="7">
        <v>-0.39569493086324353</v>
      </c>
      <c r="W12" s="7">
        <v>-0.33924022466392822</v>
      </c>
      <c r="X12" s="7">
        <v>-0.61804257006391439</v>
      </c>
      <c r="Y12" s="7">
        <v>1.3552313673843921</v>
      </c>
      <c r="Z12" s="7">
        <v>0.74341237842280128</v>
      </c>
      <c r="AA12" s="11">
        <v>1.2457785689289338</v>
      </c>
      <c r="AB12" s="7">
        <f t="shared" si="0"/>
        <v>104.63305473937987</v>
      </c>
      <c r="AC12" s="157"/>
      <c r="AN12" s="98"/>
      <c r="AO12" s="157"/>
      <c r="AZ12" s="98"/>
    </row>
    <row r="13" spans="1:52" ht="15" customHeight="1" x14ac:dyDescent="0.2">
      <c r="A13" s="3" t="s">
        <v>26</v>
      </c>
      <c r="B13" s="3" t="s">
        <v>305</v>
      </c>
      <c r="C13" s="26">
        <v>106.7265</v>
      </c>
      <c r="D13" s="7">
        <v>106.45142364501953</v>
      </c>
      <c r="E13" s="113">
        <v>107.24728393554688</v>
      </c>
      <c r="F13" s="117">
        <v>107.5295</v>
      </c>
      <c r="G13" s="7">
        <v>107.59869999999999</v>
      </c>
      <c r="H13" s="113">
        <v>108.742</v>
      </c>
      <c r="I13" s="113">
        <v>108.2809</v>
      </c>
      <c r="J13" s="113">
        <v>108.35680000000001</v>
      </c>
      <c r="K13" s="113">
        <v>108.3215</v>
      </c>
      <c r="L13" s="7">
        <v>108.2616</v>
      </c>
      <c r="M13" s="7">
        <v>108.43989999999999</v>
      </c>
      <c r="N13" s="7">
        <v>108.2193</v>
      </c>
      <c r="O13" s="7">
        <v>108.1923</v>
      </c>
      <c r="P13" s="10">
        <v>-0.25773950703946086</v>
      </c>
      <c r="Q13" s="7">
        <v>0.74762766271804493</v>
      </c>
      <c r="R13" s="7">
        <v>0.26314518568389017</v>
      </c>
      <c r="S13" s="7">
        <v>6.435443296955258E-2</v>
      </c>
      <c r="T13" s="7">
        <v>1.0625593060139302</v>
      </c>
      <c r="U13" s="7">
        <v>-0.42403119309926418</v>
      </c>
      <c r="V13" s="7">
        <v>7.0095464666440982E-2</v>
      </c>
      <c r="W13" s="7">
        <v>-3.2577558584238872E-2</v>
      </c>
      <c r="X13" s="7">
        <v>-5.5298347973393044E-2</v>
      </c>
      <c r="Y13" s="7">
        <v>0.16469366793026616</v>
      </c>
      <c r="Z13" s="7">
        <v>-0.20343065605924604</v>
      </c>
      <c r="AA13" s="11">
        <v>-2.4949338981125384E-2</v>
      </c>
      <c r="AB13" s="7">
        <f t="shared" si="0"/>
        <v>107.97010063171386</v>
      </c>
      <c r="AC13" s="157"/>
      <c r="AN13" s="98"/>
      <c r="AO13" s="157"/>
      <c r="AZ13" s="98"/>
    </row>
    <row r="14" spans="1:52" ht="15" customHeight="1" x14ac:dyDescent="0.2">
      <c r="A14" s="3" t="s">
        <v>27</v>
      </c>
      <c r="B14" s="3" t="s">
        <v>306</v>
      </c>
      <c r="C14" s="26">
        <v>103.2034</v>
      </c>
      <c r="D14" s="7">
        <v>103.33293914794922</v>
      </c>
      <c r="E14" s="113">
        <v>103.31950378417969</v>
      </c>
      <c r="F14" s="117">
        <v>103.56619999999999</v>
      </c>
      <c r="G14" s="7">
        <v>103.76690000000001</v>
      </c>
      <c r="H14" s="113">
        <v>103.7582</v>
      </c>
      <c r="I14" s="113">
        <v>103.6811</v>
      </c>
      <c r="J14" s="113">
        <v>103.8214</v>
      </c>
      <c r="K14" s="113">
        <v>103.9701</v>
      </c>
      <c r="L14" s="7">
        <v>104.17740000000001</v>
      </c>
      <c r="M14" s="7">
        <v>103.97799999999999</v>
      </c>
      <c r="N14" s="7">
        <v>104.051</v>
      </c>
      <c r="O14" s="7">
        <v>104.10129999999999</v>
      </c>
      <c r="P14" s="10">
        <v>0.12551829489068841</v>
      </c>
      <c r="Q14" s="7">
        <v>-1.3002014537005351E-2</v>
      </c>
      <c r="R14" s="7">
        <v>0.23877022903209261</v>
      </c>
      <c r="S14" s="7">
        <v>0.1937890933528621</v>
      </c>
      <c r="T14" s="7">
        <v>-8.3841764570441943E-3</v>
      </c>
      <c r="U14" s="7">
        <v>-7.4307380043217297E-2</v>
      </c>
      <c r="V14" s="7">
        <v>0.13531878037559045</v>
      </c>
      <c r="W14" s="7">
        <v>0.14322673360213323</v>
      </c>
      <c r="X14" s="7">
        <v>0.19938424604766525</v>
      </c>
      <c r="Y14" s="7">
        <v>-0.19140427770323634</v>
      </c>
      <c r="Z14" s="7">
        <v>7.0207159206762487E-2</v>
      </c>
      <c r="AA14" s="11">
        <v>4.834167859991053E-2</v>
      </c>
      <c r="AB14" s="7">
        <f t="shared" si="0"/>
        <v>103.79367024434409</v>
      </c>
      <c r="AC14" s="157"/>
      <c r="AN14" s="98"/>
      <c r="AO14" s="157"/>
      <c r="AZ14" s="98"/>
    </row>
    <row r="15" spans="1:52" ht="15" customHeight="1" x14ac:dyDescent="0.2">
      <c r="A15" s="3" t="s">
        <v>29</v>
      </c>
      <c r="B15" s="3" t="s">
        <v>307</v>
      </c>
      <c r="C15" s="26">
        <v>102.9905</v>
      </c>
      <c r="D15" s="7">
        <v>103.7550048828125</v>
      </c>
      <c r="E15" s="113">
        <v>104.02085113525391</v>
      </c>
      <c r="F15" s="117">
        <v>103.8232</v>
      </c>
      <c r="G15" s="7">
        <v>103.88</v>
      </c>
      <c r="H15" s="113">
        <v>104.152</v>
      </c>
      <c r="I15" s="113">
        <v>104.1609</v>
      </c>
      <c r="J15" s="113">
        <v>104.31829999999999</v>
      </c>
      <c r="K15" s="113">
        <v>104.38200000000001</v>
      </c>
      <c r="L15" s="7">
        <v>104.4268</v>
      </c>
      <c r="M15" s="7">
        <v>104.4898</v>
      </c>
      <c r="N15" s="7">
        <v>105.0094</v>
      </c>
      <c r="O15" s="7">
        <v>104.9953</v>
      </c>
      <c r="P15" s="10">
        <v>0.74230621543977626</v>
      </c>
      <c r="Q15" s="7">
        <v>0.25622499149960998</v>
      </c>
      <c r="R15" s="7">
        <v>-0.19001107287317703</v>
      </c>
      <c r="S15" s="7">
        <v>5.470838887647031E-2</v>
      </c>
      <c r="T15" s="7">
        <v>0.2618405852907254</v>
      </c>
      <c r="U15" s="7">
        <v>8.5452031646027164E-3</v>
      </c>
      <c r="V15" s="7">
        <v>0.15111236558055424</v>
      </c>
      <c r="W15" s="7">
        <v>6.1063111649644806E-2</v>
      </c>
      <c r="X15" s="7">
        <v>4.291927727002267E-2</v>
      </c>
      <c r="Y15" s="7">
        <v>6.0329340743949238E-2</v>
      </c>
      <c r="Z15" s="7">
        <v>0.49727341807525416</v>
      </c>
      <c r="AA15" s="11">
        <v>-1.3427369359313657E-2</v>
      </c>
      <c r="AB15" s="7">
        <f t="shared" si="0"/>
        <v>104.28446300150553</v>
      </c>
      <c r="AC15" s="157"/>
      <c r="AN15" s="98"/>
      <c r="AO15" s="157"/>
      <c r="AZ15" s="98"/>
    </row>
    <row r="16" spans="1:52" ht="15" customHeight="1" x14ac:dyDescent="0.2">
      <c r="A16" s="3" t="s">
        <v>31</v>
      </c>
      <c r="B16" s="3" t="s">
        <v>32</v>
      </c>
      <c r="C16" s="26">
        <v>105.3403</v>
      </c>
      <c r="D16" s="7">
        <v>105.64680480957031</v>
      </c>
      <c r="E16" s="113">
        <v>105.75271606445313</v>
      </c>
      <c r="F16" s="117">
        <v>105.9795</v>
      </c>
      <c r="G16" s="7">
        <v>105.9795</v>
      </c>
      <c r="H16" s="113">
        <v>105.9909</v>
      </c>
      <c r="I16" s="113">
        <v>106.2962</v>
      </c>
      <c r="J16" s="113">
        <v>106.3661</v>
      </c>
      <c r="K16" s="113">
        <v>106.8062</v>
      </c>
      <c r="L16" s="7">
        <v>106.8062</v>
      </c>
      <c r="M16" s="7">
        <v>106.8062</v>
      </c>
      <c r="N16" s="7">
        <v>106.8062</v>
      </c>
      <c r="O16" s="7">
        <v>106.8143</v>
      </c>
      <c r="P16" s="10">
        <v>0.29096633441362268</v>
      </c>
      <c r="Q16" s="7">
        <v>0.10025031525914944</v>
      </c>
      <c r="R16" s="7">
        <v>0.21444738630510307</v>
      </c>
      <c r="S16" s="7">
        <v>0</v>
      </c>
      <c r="T16" s="7">
        <v>1.0756797305134246E-2</v>
      </c>
      <c r="U16" s="7">
        <v>0.28804359619552489</v>
      </c>
      <c r="V16" s="7">
        <v>6.5759641454731274E-2</v>
      </c>
      <c r="W16" s="7">
        <v>0.41375964710561075</v>
      </c>
      <c r="X16" s="7">
        <v>0</v>
      </c>
      <c r="Y16" s="7">
        <v>0</v>
      </c>
      <c r="Z16" s="7">
        <v>0</v>
      </c>
      <c r="AA16" s="11">
        <v>7.5838294031609459E-3</v>
      </c>
      <c r="AB16" s="7">
        <f t="shared" si="0"/>
        <v>106.33756840616861</v>
      </c>
      <c r="AC16" s="157"/>
      <c r="AN16" s="98"/>
      <c r="AO16" s="157"/>
      <c r="AZ16" s="98"/>
    </row>
    <row r="17" spans="1:52" ht="15" customHeight="1" x14ac:dyDescent="0.2">
      <c r="A17" s="3" t="s">
        <v>33</v>
      </c>
      <c r="B17" s="3" t="s">
        <v>43</v>
      </c>
      <c r="C17" s="26">
        <v>102.5504</v>
      </c>
      <c r="D17" s="7">
        <v>102.56752014160156</v>
      </c>
      <c r="E17" s="113">
        <v>102.90283966064453</v>
      </c>
      <c r="F17" s="117">
        <v>102.9118</v>
      </c>
      <c r="G17" s="7">
        <v>102.9705</v>
      </c>
      <c r="H17" s="113">
        <v>102.9705</v>
      </c>
      <c r="I17" s="113">
        <v>103.1721</v>
      </c>
      <c r="J17" s="113">
        <v>103.23990000000001</v>
      </c>
      <c r="K17" s="113">
        <v>103.2471</v>
      </c>
      <c r="L17" s="7">
        <v>103.2504</v>
      </c>
      <c r="M17" s="7">
        <v>103.24979999999999</v>
      </c>
      <c r="N17" s="7">
        <v>103.2512</v>
      </c>
      <c r="O17" s="7">
        <v>103.2782</v>
      </c>
      <c r="P17" s="10">
        <v>1.6694368429149252E-2</v>
      </c>
      <c r="Q17" s="7">
        <v>0.32692563745329606</v>
      </c>
      <c r="R17" s="7">
        <v>8.7075724878126516E-3</v>
      </c>
      <c r="S17" s="7">
        <v>5.7039134482150498E-2</v>
      </c>
      <c r="T17" s="7">
        <v>0</v>
      </c>
      <c r="U17" s="7">
        <v>0.1957842294637776</v>
      </c>
      <c r="V17" s="7">
        <v>6.5715440511538895E-2</v>
      </c>
      <c r="W17" s="7">
        <v>6.9740478245304679E-3</v>
      </c>
      <c r="X17" s="7">
        <v>3.1962156806301209E-3</v>
      </c>
      <c r="Y17" s="7">
        <v>-5.8111155017869865E-4</v>
      </c>
      <c r="Z17" s="7">
        <v>1.3559348299016973E-3</v>
      </c>
      <c r="AA17" s="11">
        <v>2.6149817144983326E-2</v>
      </c>
      <c r="AB17" s="7">
        <f t="shared" si="0"/>
        <v>103.08432165018718</v>
      </c>
      <c r="AC17" s="157"/>
      <c r="AN17" s="98"/>
      <c r="AO17" s="157"/>
      <c r="AZ17" s="98"/>
    </row>
    <row r="18" spans="1:52" ht="15" customHeight="1" x14ac:dyDescent="0.2">
      <c r="A18" s="3" t="s">
        <v>34</v>
      </c>
      <c r="B18" s="3" t="s">
        <v>308</v>
      </c>
      <c r="C18" s="26">
        <v>103.4883</v>
      </c>
      <c r="D18" s="7">
        <v>103.48831939697266</v>
      </c>
      <c r="E18" s="113">
        <v>103.48831939697266</v>
      </c>
      <c r="F18" s="117">
        <v>103.4247</v>
      </c>
      <c r="G18" s="7">
        <v>103.7042</v>
      </c>
      <c r="H18" s="113">
        <v>103.7287</v>
      </c>
      <c r="I18" s="113">
        <v>103.7109</v>
      </c>
      <c r="J18" s="113">
        <v>103.7109</v>
      </c>
      <c r="K18" s="113">
        <v>103.48350000000001</v>
      </c>
      <c r="L18" s="7">
        <v>103.4311</v>
      </c>
      <c r="M18" s="7">
        <v>103.4311</v>
      </c>
      <c r="N18" s="7">
        <v>103.32940000000001</v>
      </c>
      <c r="O18" s="7">
        <v>103.32940000000001</v>
      </c>
      <c r="P18" s="10">
        <v>1.8743155178852715E-5</v>
      </c>
      <c r="Q18" s="7">
        <v>0</v>
      </c>
      <c r="R18" s="7">
        <v>-6.1474954220307784E-2</v>
      </c>
      <c r="S18" s="7">
        <v>0.27024492215109036</v>
      </c>
      <c r="T18" s="7">
        <v>2.3624886938044262E-2</v>
      </c>
      <c r="U18" s="7">
        <v>-1.7160149505400388E-2</v>
      </c>
      <c r="V18" s="7">
        <v>0</v>
      </c>
      <c r="W18" s="7">
        <v>-0.21926335611781281</v>
      </c>
      <c r="X18" s="7">
        <v>-5.063609174410004E-2</v>
      </c>
      <c r="Y18" s="7">
        <v>0</v>
      </c>
      <c r="Z18" s="7">
        <v>-9.832632544756259E-2</v>
      </c>
      <c r="AA18" s="11">
        <v>0</v>
      </c>
      <c r="AB18" s="7">
        <f t="shared" si="0"/>
        <v>103.52171156616214</v>
      </c>
      <c r="AC18" s="157"/>
      <c r="AN18" s="98"/>
      <c r="AO18" s="157"/>
      <c r="AZ18" s="98"/>
    </row>
    <row r="19" spans="1:52" ht="15" customHeight="1" x14ac:dyDescent="0.2">
      <c r="A19" s="3"/>
      <c r="B19" s="3" t="s">
        <v>309</v>
      </c>
      <c r="C19" s="26">
        <v>104.4597</v>
      </c>
      <c r="D19" s="7">
        <v>104.42305755615234</v>
      </c>
      <c r="E19" s="113">
        <v>104.75962829589844</v>
      </c>
      <c r="F19" s="117">
        <v>105.0789</v>
      </c>
      <c r="G19" s="7">
        <v>105.0789</v>
      </c>
      <c r="H19" s="113">
        <v>105.3514</v>
      </c>
      <c r="I19" s="113">
        <v>105.4524</v>
      </c>
      <c r="J19" s="113">
        <v>106.2085</v>
      </c>
      <c r="K19" s="113">
        <v>106.5843</v>
      </c>
      <c r="L19" s="7">
        <v>106.5843</v>
      </c>
      <c r="M19" s="7">
        <v>106.5843</v>
      </c>
      <c r="N19" s="7">
        <v>106.5843</v>
      </c>
      <c r="O19" s="7">
        <v>106.3514</v>
      </c>
      <c r="P19" s="10">
        <v>-3.5078067281118223E-2</v>
      </c>
      <c r="Q19" s="7">
        <v>0.32231458034553967</v>
      </c>
      <c r="R19" s="7">
        <v>0.30476597645017328</v>
      </c>
      <c r="S19" s="7">
        <v>0</v>
      </c>
      <c r="T19" s="7">
        <v>0.25932894234712556</v>
      </c>
      <c r="U19" s="7">
        <v>9.5869632487085216E-2</v>
      </c>
      <c r="V19" s="7">
        <v>0.71700596667311844</v>
      </c>
      <c r="W19" s="7">
        <v>0.35383232038866769</v>
      </c>
      <c r="X19" s="7">
        <v>0</v>
      </c>
      <c r="Y19" s="7">
        <v>0</v>
      </c>
      <c r="Z19" s="7">
        <v>0</v>
      </c>
      <c r="AA19" s="11">
        <v>-0.21851248260766434</v>
      </c>
      <c r="AB19" s="7">
        <f t="shared" si="0"/>
        <v>105.75344882100423</v>
      </c>
      <c r="AC19" s="157"/>
      <c r="AN19" s="98"/>
      <c r="AO19" s="157"/>
      <c r="AZ19" s="98"/>
    </row>
    <row r="20" spans="1:52" ht="15" customHeight="1" x14ac:dyDescent="0.2">
      <c r="A20" s="3"/>
      <c r="B20" s="3" t="s">
        <v>310</v>
      </c>
      <c r="C20" s="26">
        <v>100</v>
      </c>
      <c r="D20" s="7">
        <v>100</v>
      </c>
      <c r="E20" s="113">
        <v>100</v>
      </c>
      <c r="F20" s="117">
        <v>100</v>
      </c>
      <c r="G20" s="7">
        <v>100</v>
      </c>
      <c r="H20" s="113">
        <v>100</v>
      </c>
      <c r="I20" s="113">
        <v>100</v>
      </c>
      <c r="J20" s="113">
        <v>100</v>
      </c>
      <c r="K20" s="113">
        <v>100</v>
      </c>
      <c r="L20" s="7">
        <v>100</v>
      </c>
      <c r="M20" s="7">
        <v>100</v>
      </c>
      <c r="N20" s="7">
        <v>100</v>
      </c>
      <c r="O20" s="7">
        <v>100</v>
      </c>
      <c r="P20" s="10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11">
        <v>0</v>
      </c>
      <c r="AB20" s="7">
        <f t="shared" si="0"/>
        <v>100</v>
      </c>
      <c r="AC20" s="157"/>
      <c r="AN20" s="98"/>
      <c r="AO20" s="157"/>
      <c r="AZ20" s="98"/>
    </row>
    <row r="21" spans="1:52" ht="15" customHeight="1" x14ac:dyDescent="0.2">
      <c r="A21" s="3"/>
      <c r="B21" s="3" t="s">
        <v>311</v>
      </c>
      <c r="C21" s="26">
        <v>101.94280000000001</v>
      </c>
      <c r="D21" s="7">
        <v>102.01986694335938</v>
      </c>
      <c r="E21" s="113">
        <v>102.06543731689453</v>
      </c>
      <c r="F21" s="117">
        <v>102.1939</v>
      </c>
      <c r="G21" s="7">
        <v>102.94670000000001</v>
      </c>
      <c r="H21" s="113">
        <v>103.0763</v>
      </c>
      <c r="I21" s="113">
        <v>103.1254</v>
      </c>
      <c r="J21" s="113">
        <v>103.44710000000001</v>
      </c>
      <c r="K21" s="113">
        <v>103.4721</v>
      </c>
      <c r="L21" s="7">
        <v>103.6217</v>
      </c>
      <c r="M21" s="7">
        <v>103.6735</v>
      </c>
      <c r="N21" s="7">
        <v>103.8621</v>
      </c>
      <c r="O21" s="7">
        <v>103.8621</v>
      </c>
      <c r="P21" s="10">
        <v>7.5598221119460698E-2</v>
      </c>
      <c r="Q21" s="7">
        <v>4.4668136609565035E-2</v>
      </c>
      <c r="R21" s="7">
        <v>0.12586306048600457</v>
      </c>
      <c r="S21" s="7">
        <v>0.73663887962002406</v>
      </c>
      <c r="T21" s="7">
        <v>0.12589038793860938</v>
      </c>
      <c r="U21" s="7">
        <v>4.7634616298795847E-2</v>
      </c>
      <c r="V21" s="7">
        <v>0.31195030516245947</v>
      </c>
      <c r="W21" s="7">
        <v>2.4166941364225262E-2</v>
      </c>
      <c r="X21" s="7">
        <v>0.14458003655092205</v>
      </c>
      <c r="Y21" s="7">
        <v>4.9989529220230963E-2</v>
      </c>
      <c r="Z21" s="7">
        <v>0.18191726911891071</v>
      </c>
      <c r="AA21" s="11">
        <v>0</v>
      </c>
      <c r="AB21" s="7">
        <f t="shared" si="0"/>
        <v>103.11385035502117</v>
      </c>
      <c r="AC21" s="157"/>
      <c r="AN21" s="98"/>
      <c r="AO21" s="157"/>
      <c r="AZ21" s="98"/>
    </row>
    <row r="22" spans="1:52" ht="15" customHeight="1" x14ac:dyDescent="0.2">
      <c r="A22" s="3"/>
      <c r="B22" s="3" t="s">
        <v>312</v>
      </c>
      <c r="C22" s="26">
        <v>107.6536</v>
      </c>
      <c r="D22" s="7">
        <v>107.99365997314453</v>
      </c>
      <c r="E22" s="113">
        <v>108.67185974121094</v>
      </c>
      <c r="F22" s="117">
        <v>109.4538</v>
      </c>
      <c r="G22" s="7">
        <v>109.8015</v>
      </c>
      <c r="H22" s="113">
        <v>109.93049999999999</v>
      </c>
      <c r="I22" s="113">
        <v>110.26909999999999</v>
      </c>
      <c r="J22" s="113">
        <v>110.2586</v>
      </c>
      <c r="K22" s="113">
        <v>110.7256</v>
      </c>
      <c r="L22" s="7">
        <v>110.8647</v>
      </c>
      <c r="M22" s="7">
        <v>110.6751</v>
      </c>
      <c r="N22" s="7">
        <v>110.7659</v>
      </c>
      <c r="O22" s="7">
        <v>110.9473</v>
      </c>
      <c r="P22" s="10">
        <v>0.31588351262246128</v>
      </c>
      <c r="Q22" s="7">
        <v>0.62799961426907702</v>
      </c>
      <c r="R22" s="7">
        <v>0.71954253902635046</v>
      </c>
      <c r="S22" s="7">
        <v>0.31766827647829787</v>
      </c>
      <c r="T22" s="7">
        <v>0.11748473381510331</v>
      </c>
      <c r="U22" s="7">
        <v>0.30801278989907221</v>
      </c>
      <c r="V22" s="7">
        <v>-9.5221598797789152E-3</v>
      </c>
      <c r="W22" s="7">
        <v>0.42354972764029175</v>
      </c>
      <c r="X22" s="7">
        <v>0.12562587152383831</v>
      </c>
      <c r="Y22" s="7">
        <v>-0.17101926943382217</v>
      </c>
      <c r="Z22" s="7">
        <v>8.204194077981547E-2</v>
      </c>
      <c r="AA22" s="11">
        <v>0.16376881332611973</v>
      </c>
      <c r="AB22" s="7">
        <f t="shared" si="0"/>
        <v>110.02980164286295</v>
      </c>
      <c r="AC22" s="157"/>
      <c r="AN22" s="98"/>
      <c r="AO22" s="157"/>
      <c r="AZ22" s="98"/>
    </row>
    <row r="23" spans="1:52" s="48" customFormat="1" x14ac:dyDescent="0.2">
      <c r="A23" s="56" t="s">
        <v>36</v>
      </c>
      <c r="B23" s="56" t="s">
        <v>37</v>
      </c>
      <c r="C23" s="26">
        <v>103.2475</v>
      </c>
      <c r="D23" s="20">
        <v>103.39942932128906</v>
      </c>
      <c r="E23" s="112">
        <v>103.41089630126953</v>
      </c>
      <c r="F23" s="116">
        <v>103.7152</v>
      </c>
      <c r="G23" s="20">
        <v>103.9725</v>
      </c>
      <c r="H23" s="112">
        <v>103.9081</v>
      </c>
      <c r="I23" s="112">
        <v>103.9054</v>
      </c>
      <c r="J23" s="112">
        <v>103.9121</v>
      </c>
      <c r="K23" s="112">
        <v>103.86</v>
      </c>
      <c r="L23" s="20">
        <v>103.8612</v>
      </c>
      <c r="M23" s="20">
        <v>103.98779999999999</v>
      </c>
      <c r="N23" s="20">
        <v>104.1138</v>
      </c>
      <c r="O23" s="20">
        <v>104.2276</v>
      </c>
      <c r="P23" s="21">
        <v>0.14715060537936533</v>
      </c>
      <c r="Q23" s="20">
        <v>1.1089983818806045E-2</v>
      </c>
      <c r="R23" s="20">
        <v>0.29426657113959159</v>
      </c>
      <c r="S23" s="20">
        <v>0.24808321248958759</v>
      </c>
      <c r="T23" s="20">
        <v>-6.1939455144381463E-2</v>
      </c>
      <c r="U23" s="20">
        <v>-2.5984499764737934E-3</v>
      </c>
      <c r="V23" s="20">
        <v>6.448173049711607E-3</v>
      </c>
      <c r="W23" s="20">
        <v>-5.0138530546486711E-2</v>
      </c>
      <c r="X23" s="20">
        <v>1.1554015020192598E-3</v>
      </c>
      <c r="Y23" s="20">
        <v>0.12189345010455906</v>
      </c>
      <c r="Z23" s="20">
        <v>0.12116806009936242</v>
      </c>
      <c r="AA23" s="19">
        <v>0.10930347369896949</v>
      </c>
      <c r="AB23" s="20">
        <f t="shared" si="0"/>
        <v>103.85616880187989</v>
      </c>
      <c r="AC23" s="156"/>
      <c r="AN23" s="162"/>
      <c r="AO23" s="156"/>
      <c r="AZ23" s="162"/>
    </row>
    <row r="24" spans="1:52" ht="15" customHeight="1" x14ac:dyDescent="0.2">
      <c r="A24" s="3" t="s">
        <v>38</v>
      </c>
      <c r="B24" s="3" t="s">
        <v>39</v>
      </c>
      <c r="C24" s="26">
        <v>101.01779999999999</v>
      </c>
      <c r="D24" s="7">
        <v>100.89059448242188</v>
      </c>
      <c r="E24" s="113">
        <v>100.87697601318359</v>
      </c>
      <c r="F24" s="117">
        <v>100.8874</v>
      </c>
      <c r="G24" s="7">
        <v>100.7607</v>
      </c>
      <c r="H24" s="113">
        <v>100.7551</v>
      </c>
      <c r="I24" s="113">
        <v>100.7551</v>
      </c>
      <c r="J24" s="113">
        <v>99.39922</v>
      </c>
      <c r="K24" s="113">
        <v>99.39922</v>
      </c>
      <c r="L24" s="7">
        <v>99.406139999999994</v>
      </c>
      <c r="M24" s="7">
        <v>99.409520000000001</v>
      </c>
      <c r="N24" s="7">
        <v>99.351429999999993</v>
      </c>
      <c r="O24" s="7">
        <v>98.483519999999999</v>
      </c>
      <c r="P24" s="10">
        <v>-0.12592386448538678</v>
      </c>
      <c r="Q24" s="7">
        <v>-1.3498254528229576E-2</v>
      </c>
      <c r="R24" s="7">
        <v>1.0333365678054686E-2</v>
      </c>
      <c r="S24" s="7">
        <v>-0.12558555379561728</v>
      </c>
      <c r="T24" s="7">
        <v>-5.5577224056612947E-3</v>
      </c>
      <c r="U24" s="7">
        <v>0</v>
      </c>
      <c r="V24" s="7">
        <v>-1.3457184797593365</v>
      </c>
      <c r="W24" s="7">
        <v>0</v>
      </c>
      <c r="X24" s="7">
        <v>6.9618252537533183E-3</v>
      </c>
      <c r="Y24" s="7">
        <v>3.4001923824896973E-3</v>
      </c>
      <c r="Z24" s="7">
        <v>-5.8435047267109907E-2</v>
      </c>
      <c r="AA24" s="11">
        <v>-0.87357575024334821</v>
      </c>
      <c r="AB24" s="7">
        <f t="shared" si="0"/>
        <v>100.03124337463379</v>
      </c>
      <c r="AC24" s="157"/>
      <c r="AN24" s="98"/>
      <c r="AO24" s="157"/>
      <c r="AZ24" s="98"/>
    </row>
    <row r="25" spans="1:52" ht="15" customHeight="1" x14ac:dyDescent="0.2">
      <c r="A25" s="3" t="s">
        <v>40</v>
      </c>
      <c r="B25" s="3" t="s">
        <v>313</v>
      </c>
      <c r="C25" s="26">
        <v>102.8878</v>
      </c>
      <c r="D25" s="7">
        <v>103.40155029296875</v>
      </c>
      <c r="E25" s="113">
        <v>103.46501159667969</v>
      </c>
      <c r="F25" s="117">
        <v>103.7945</v>
      </c>
      <c r="G25" s="7">
        <v>104.37130000000001</v>
      </c>
      <c r="H25" s="113">
        <v>104.1362</v>
      </c>
      <c r="I25" s="113">
        <v>104.1253</v>
      </c>
      <c r="J25" s="113">
        <v>104.3976</v>
      </c>
      <c r="K25" s="113">
        <v>104.2072</v>
      </c>
      <c r="L25" s="7">
        <v>104.2072</v>
      </c>
      <c r="M25" s="7">
        <v>104.1343</v>
      </c>
      <c r="N25" s="7">
        <v>104.29949999999999</v>
      </c>
      <c r="O25" s="7">
        <v>104.617</v>
      </c>
      <c r="P25" s="10">
        <v>0.49933062323108418</v>
      </c>
      <c r="Q25" s="7">
        <v>6.1373648200758968E-2</v>
      </c>
      <c r="R25" s="7">
        <v>0.31845393745733219</v>
      </c>
      <c r="S25" s="7">
        <v>0.5557134530249731</v>
      </c>
      <c r="T25" s="7">
        <v>-0.22525349401607792</v>
      </c>
      <c r="U25" s="7">
        <v>-1.0467061406126372E-2</v>
      </c>
      <c r="V25" s="7">
        <v>0.26151185158650331</v>
      </c>
      <c r="W25" s="7">
        <v>-0.18237967156332788</v>
      </c>
      <c r="X25" s="7">
        <v>0</v>
      </c>
      <c r="Y25" s="7">
        <v>-6.9956778418385865E-2</v>
      </c>
      <c r="Z25" s="7">
        <v>0.15864129302256672</v>
      </c>
      <c r="AA25" s="11">
        <v>0.30441181405472673</v>
      </c>
      <c r="AB25" s="7">
        <f t="shared" si="0"/>
        <v>104.09638849080405</v>
      </c>
      <c r="AC25" s="157"/>
      <c r="AN25" s="98"/>
      <c r="AO25" s="157"/>
      <c r="AZ25" s="98"/>
    </row>
    <row r="26" spans="1:52" ht="15" customHeight="1" x14ac:dyDescent="0.2">
      <c r="A26" s="3" t="s">
        <v>41</v>
      </c>
      <c r="B26" s="3" t="s">
        <v>314</v>
      </c>
      <c r="C26" s="26">
        <v>100.0395</v>
      </c>
      <c r="D26" s="7">
        <v>100.03953552246094</v>
      </c>
      <c r="E26" s="113">
        <v>99.861595153808594</v>
      </c>
      <c r="F26" s="117">
        <v>99.861599999999996</v>
      </c>
      <c r="G26" s="7">
        <v>99.861599999999996</v>
      </c>
      <c r="H26" s="113">
        <v>99.861599999999996</v>
      </c>
      <c r="I26" s="113">
        <v>99.861599999999996</v>
      </c>
      <c r="J26" s="113">
        <v>99.861599999999996</v>
      </c>
      <c r="K26" s="113">
        <v>99.861599999999996</v>
      </c>
      <c r="L26" s="7">
        <v>99.861599999999996</v>
      </c>
      <c r="M26" s="7">
        <v>99.861599999999996</v>
      </c>
      <c r="N26" s="7">
        <v>99.861599999999996</v>
      </c>
      <c r="O26" s="7">
        <v>99.861599999999996</v>
      </c>
      <c r="P26" s="10">
        <v>3.5508435101769446E-5</v>
      </c>
      <c r="Q26" s="7">
        <v>-0.17787004680003984</v>
      </c>
      <c r="R26" s="7">
        <v>4.852908061891509E-6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11">
        <v>0</v>
      </c>
      <c r="AB26" s="7">
        <f t="shared" si="0"/>
        <v>99.876427556355779</v>
      </c>
      <c r="AC26" s="157"/>
      <c r="AN26" s="98"/>
      <c r="AO26" s="157"/>
      <c r="AZ26" s="98"/>
    </row>
    <row r="27" spans="1:52" ht="15" customHeight="1" x14ac:dyDescent="0.2">
      <c r="A27" s="3" t="s">
        <v>42</v>
      </c>
      <c r="B27" s="3" t="s">
        <v>315</v>
      </c>
      <c r="C27" s="26">
        <v>103.02419999999999</v>
      </c>
      <c r="D27" s="7">
        <v>103.13032531738281</v>
      </c>
      <c r="E27" s="113">
        <v>103.15087890625</v>
      </c>
      <c r="F27" s="117">
        <v>103.1992</v>
      </c>
      <c r="G27" s="7">
        <v>103.5459</v>
      </c>
      <c r="H27" s="113">
        <v>103.5498</v>
      </c>
      <c r="I27" s="113">
        <v>103.5158</v>
      </c>
      <c r="J27" s="113">
        <v>103.5925</v>
      </c>
      <c r="K27" s="113">
        <v>103.5925</v>
      </c>
      <c r="L27" s="7">
        <v>103.6075</v>
      </c>
      <c r="M27" s="7">
        <v>103.61750000000001</v>
      </c>
      <c r="N27" s="7">
        <v>103.7115</v>
      </c>
      <c r="O27" s="7">
        <v>103.7007</v>
      </c>
      <c r="P27" s="10">
        <v>0.1030100863513807</v>
      </c>
      <c r="Q27" s="7">
        <v>1.9929723681113176E-2</v>
      </c>
      <c r="R27" s="7">
        <v>4.684506255532922E-2</v>
      </c>
      <c r="S27" s="7">
        <v>0.33595221668384878</v>
      </c>
      <c r="T27" s="7">
        <v>3.7664456052838103E-3</v>
      </c>
      <c r="U27" s="7">
        <v>-3.2834442944366889E-2</v>
      </c>
      <c r="V27" s="7">
        <v>7.4094969077186712E-2</v>
      </c>
      <c r="W27" s="7">
        <v>0</v>
      </c>
      <c r="X27" s="7">
        <v>1.4479812727755935E-2</v>
      </c>
      <c r="Y27" s="7">
        <v>9.6518109210289946E-3</v>
      </c>
      <c r="Z27" s="7">
        <v>9.0718266702047523E-2</v>
      </c>
      <c r="AA27" s="11">
        <v>-1.0413502842021619E-2</v>
      </c>
      <c r="AB27" s="7">
        <f t="shared" si="0"/>
        <v>103.4928420186361</v>
      </c>
      <c r="AC27" s="157"/>
      <c r="AN27" s="98"/>
      <c r="AO27" s="157"/>
      <c r="AZ27" s="98"/>
    </row>
    <row r="28" spans="1:52" ht="15" customHeight="1" x14ac:dyDescent="0.2">
      <c r="A28" s="3" t="s">
        <v>44</v>
      </c>
      <c r="B28" s="3" t="s">
        <v>316</v>
      </c>
      <c r="C28" s="26">
        <v>104.6178</v>
      </c>
      <c r="D28" s="7">
        <v>104.82659912109375</v>
      </c>
      <c r="E28" s="113">
        <v>105.05917358398438</v>
      </c>
      <c r="F28" s="117">
        <v>105.1258</v>
      </c>
      <c r="G28" s="7">
        <v>105.1751</v>
      </c>
      <c r="H28" s="113">
        <v>105.1751</v>
      </c>
      <c r="I28" s="113">
        <v>105.2101</v>
      </c>
      <c r="J28" s="113">
        <v>105.2345</v>
      </c>
      <c r="K28" s="113">
        <v>105.2345</v>
      </c>
      <c r="L28" s="7">
        <v>105.2345</v>
      </c>
      <c r="M28" s="7">
        <v>105.34520000000001</v>
      </c>
      <c r="N28" s="7">
        <v>105.34520000000001</v>
      </c>
      <c r="O28" s="7">
        <v>105.4705</v>
      </c>
      <c r="P28" s="10">
        <v>0.19958278714879057</v>
      </c>
      <c r="Q28" s="7">
        <v>0.22186588598754337</v>
      </c>
      <c r="R28" s="7">
        <v>6.3417989826811197E-2</v>
      </c>
      <c r="S28" s="7">
        <v>4.6896194844655015E-2</v>
      </c>
      <c r="T28" s="7">
        <v>0</v>
      </c>
      <c r="U28" s="7">
        <v>3.3277838575857394E-2</v>
      </c>
      <c r="V28" s="7">
        <v>2.3191689771229165E-2</v>
      </c>
      <c r="W28" s="7">
        <v>0</v>
      </c>
      <c r="X28" s="7">
        <v>0</v>
      </c>
      <c r="Y28" s="7">
        <v>0.10519363896821714</v>
      </c>
      <c r="Z28" s="7">
        <v>0</v>
      </c>
      <c r="AA28" s="11">
        <v>0.11894229637420189</v>
      </c>
      <c r="AB28" s="7">
        <f t="shared" si="0"/>
        <v>105.20302272542318</v>
      </c>
      <c r="AC28" s="157"/>
      <c r="AN28" s="98"/>
      <c r="AO28" s="157"/>
      <c r="AZ28" s="98"/>
    </row>
    <row r="29" spans="1:52" ht="15" customHeight="1" x14ac:dyDescent="0.2">
      <c r="A29" s="3" t="s">
        <v>46</v>
      </c>
      <c r="B29" s="3" t="s">
        <v>71</v>
      </c>
      <c r="C29" s="26">
        <v>104.4054</v>
      </c>
      <c r="D29" s="7">
        <v>104.40542602539063</v>
      </c>
      <c r="E29" s="113">
        <v>104.40542602539063</v>
      </c>
      <c r="F29" s="117">
        <v>104.87179999999999</v>
      </c>
      <c r="G29" s="7">
        <v>105.0624</v>
      </c>
      <c r="H29" s="113">
        <v>105.0624</v>
      </c>
      <c r="I29" s="113">
        <v>105.0624</v>
      </c>
      <c r="J29" s="113">
        <v>105.0624</v>
      </c>
      <c r="K29" s="113">
        <v>105.0624</v>
      </c>
      <c r="L29" s="7">
        <v>105.0624</v>
      </c>
      <c r="M29" s="7">
        <v>105.37569999999999</v>
      </c>
      <c r="N29" s="7">
        <v>105.55329999999999</v>
      </c>
      <c r="O29" s="7">
        <v>105.7042</v>
      </c>
      <c r="P29" s="10">
        <v>2.492724574092467E-5</v>
      </c>
      <c r="Q29" s="7">
        <v>0</v>
      </c>
      <c r="R29" s="7">
        <v>0.44669515020794948</v>
      </c>
      <c r="S29" s="7">
        <v>0.18174571238407602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0.29820373416179163</v>
      </c>
      <c r="Z29" s="7">
        <v>0.16853980566676968</v>
      </c>
      <c r="AA29" s="11">
        <v>0.14296094958661373</v>
      </c>
      <c r="AB29" s="7">
        <f t="shared" si="0"/>
        <v>105.05752100423177</v>
      </c>
      <c r="AC29" s="157"/>
      <c r="AN29" s="98"/>
      <c r="AO29" s="157"/>
      <c r="AZ29" s="98"/>
    </row>
    <row r="30" spans="1:52" s="48" customFormat="1" x14ac:dyDescent="0.2">
      <c r="A30" s="56" t="s">
        <v>47</v>
      </c>
      <c r="B30" s="56" t="s">
        <v>48</v>
      </c>
      <c r="C30" s="26">
        <v>101.7786</v>
      </c>
      <c r="D30" s="20">
        <v>101.26871490478516</v>
      </c>
      <c r="E30" s="112">
        <v>101.21914672851563</v>
      </c>
      <c r="F30" s="116">
        <v>101.47280000000001</v>
      </c>
      <c r="G30" s="20">
        <v>101.8015</v>
      </c>
      <c r="H30" s="112">
        <v>100.49250000000001</v>
      </c>
      <c r="I30" s="112">
        <v>99.905439999999999</v>
      </c>
      <c r="J30" s="112">
        <v>99.917360000000002</v>
      </c>
      <c r="K30" s="112">
        <v>100.6305</v>
      </c>
      <c r="L30" s="20">
        <v>100.6195</v>
      </c>
      <c r="M30" s="20">
        <v>100.0787</v>
      </c>
      <c r="N30" s="20">
        <v>99.729119999999995</v>
      </c>
      <c r="O30" s="20">
        <v>98.682919999999996</v>
      </c>
      <c r="P30" s="21">
        <v>-0.50097475816609882</v>
      </c>
      <c r="Q30" s="20">
        <v>-4.8947176150241689E-2</v>
      </c>
      <c r="R30" s="20">
        <v>0.25059811279057337</v>
      </c>
      <c r="S30" s="20">
        <v>0.32392917116704945</v>
      </c>
      <c r="T30" s="20">
        <v>-1.2858356703977816</v>
      </c>
      <c r="U30" s="20">
        <v>-0.58418289922134292</v>
      </c>
      <c r="V30" s="20">
        <v>1.193128222047116E-2</v>
      </c>
      <c r="W30" s="20">
        <v>0.71372982632847359</v>
      </c>
      <c r="X30" s="20">
        <v>-1.0931079543474076E-2</v>
      </c>
      <c r="Y30" s="20">
        <v>-0.53747037105134132</v>
      </c>
      <c r="Z30" s="20">
        <v>-0.34930509688875166</v>
      </c>
      <c r="AA30" s="19">
        <v>-1.0490416440052803</v>
      </c>
      <c r="AB30" s="20">
        <f>(AB7/AB10)*100</f>
        <v>100.48196955649576</v>
      </c>
      <c r="AC30" s="156"/>
      <c r="AN30" s="162"/>
      <c r="AO30" s="156"/>
      <c r="AZ30" s="162"/>
    </row>
    <row r="31" spans="1:52" s="48" customFormat="1" x14ac:dyDescent="0.2">
      <c r="A31" s="56" t="s">
        <v>317</v>
      </c>
      <c r="B31" s="48" t="s">
        <v>73</v>
      </c>
      <c r="C31" s="26">
        <v>102.07170000000001</v>
      </c>
      <c r="D31" s="20">
        <v>102.24800872802734</v>
      </c>
      <c r="E31" s="112">
        <v>102.49278259277344</v>
      </c>
      <c r="F31" s="116">
        <v>102.3737</v>
      </c>
      <c r="G31" s="20">
        <v>101.9958</v>
      </c>
      <c r="H31" s="112">
        <v>100.825</v>
      </c>
      <c r="I31" s="112">
        <v>100.6755</v>
      </c>
      <c r="J31" s="112">
        <v>100.52970000000001</v>
      </c>
      <c r="K31" s="112">
        <v>101.16070000000001</v>
      </c>
      <c r="L31" s="20">
        <v>100.8687</v>
      </c>
      <c r="M31" s="20">
        <v>100.8693</v>
      </c>
      <c r="N31" s="20">
        <v>100.7946</v>
      </c>
      <c r="O31" s="20">
        <v>100.2538</v>
      </c>
      <c r="P31" s="21">
        <v>0.1727302749217822</v>
      </c>
      <c r="Q31" s="20">
        <v>0.2393923048390853</v>
      </c>
      <c r="R31" s="20">
        <v>-0.11618632040324203</v>
      </c>
      <c r="S31" s="20">
        <v>-0.36913777659691577</v>
      </c>
      <c r="T31" s="20">
        <v>-1.147890403330333</v>
      </c>
      <c r="U31" s="20">
        <v>-0.14827671708405982</v>
      </c>
      <c r="V31" s="20">
        <v>-0.14482172921911901</v>
      </c>
      <c r="W31" s="20">
        <v>0.62767520444207059</v>
      </c>
      <c r="X31" s="20">
        <v>-0.2886496435868886</v>
      </c>
      <c r="Y31" s="20">
        <v>5.9483268842712976E-4</v>
      </c>
      <c r="Z31" s="20">
        <v>-7.4056229199561105E-2</v>
      </c>
      <c r="AA31" s="19">
        <v>-0.53653667954434492</v>
      </c>
      <c r="AB31" s="20">
        <f>(AB7/AB23)*100</f>
        <v>101.25593060728819</v>
      </c>
      <c r="AC31" s="21"/>
      <c r="AN31" s="162"/>
      <c r="AO31" s="21"/>
      <c r="AZ31" s="162"/>
    </row>
    <row r="32" spans="1:52" s="48" customFormat="1" ht="20.25" customHeight="1" x14ac:dyDescent="0.2">
      <c r="B32" s="22" t="s">
        <v>52</v>
      </c>
      <c r="C32" s="39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13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134"/>
      <c r="AB32" s="23"/>
      <c r="AC32" s="156"/>
      <c r="AN32" s="162"/>
      <c r="AO32" s="156"/>
      <c r="AZ32" s="162"/>
    </row>
    <row r="33" spans="1:52" s="48" customFormat="1" x14ac:dyDescent="0.2">
      <c r="A33" s="56" t="s">
        <v>14</v>
      </c>
      <c r="B33" s="56" t="s">
        <v>15</v>
      </c>
      <c r="C33" s="26">
        <v>102.2521</v>
      </c>
      <c r="D33" s="119">
        <v>106.50173950195313</v>
      </c>
      <c r="E33" s="119">
        <v>109.8754</v>
      </c>
      <c r="F33" s="120">
        <v>105.97320000000001</v>
      </c>
      <c r="G33" s="119">
        <v>101.8223</v>
      </c>
      <c r="H33" s="112">
        <v>97.879390000000001</v>
      </c>
      <c r="I33" s="112">
        <v>100.9388</v>
      </c>
      <c r="J33" s="112">
        <v>103.9474</v>
      </c>
      <c r="K33" s="112">
        <v>102.5309</v>
      </c>
      <c r="L33" s="119">
        <v>105.0017</v>
      </c>
      <c r="M33" s="119">
        <v>108.633</v>
      </c>
      <c r="N33" s="119">
        <v>107.5074</v>
      </c>
      <c r="O33" s="119">
        <v>111.3026</v>
      </c>
      <c r="P33" s="21">
        <v>4.1560412959275421</v>
      </c>
      <c r="Q33" s="20">
        <v>3.1677045969610713</v>
      </c>
      <c r="R33" s="20">
        <v>-3.5514774007648602</v>
      </c>
      <c r="S33" s="20">
        <v>-3.9169337153167096</v>
      </c>
      <c r="T33" s="20">
        <v>-3.8723442703612054</v>
      </c>
      <c r="U33" s="20">
        <v>3.1256937747568712</v>
      </c>
      <c r="V33" s="20">
        <v>2.9806179586046211</v>
      </c>
      <c r="W33" s="20">
        <v>-1.3627084467721167</v>
      </c>
      <c r="X33" s="20">
        <v>2.4098101157797278</v>
      </c>
      <c r="Y33" s="20">
        <v>3.4583249604530173</v>
      </c>
      <c r="Z33" s="20">
        <v>-1.0361492364198648</v>
      </c>
      <c r="AA33" s="19">
        <v>3.530175597214698</v>
      </c>
      <c r="AB33" s="20">
        <f t="shared" ref="AB33:AB56" si="1">AVERAGE(D33:O33)</f>
        <v>105.15948579182943</v>
      </c>
      <c r="AC33" s="156"/>
      <c r="AN33" s="162"/>
      <c r="AO33" s="156"/>
      <c r="AZ33" s="162"/>
    </row>
    <row r="34" spans="1:52" x14ac:dyDescent="0.2">
      <c r="A34" s="3" t="s">
        <v>318</v>
      </c>
      <c r="B34" s="3" t="s">
        <v>50</v>
      </c>
      <c r="C34" s="14">
        <v>102.12260000000001</v>
      </c>
      <c r="D34" s="7">
        <v>106.50680541992188</v>
      </c>
      <c r="E34" s="7">
        <v>110.054</v>
      </c>
      <c r="F34" s="117">
        <v>105.8145</v>
      </c>
      <c r="G34" s="7">
        <v>101.4228</v>
      </c>
      <c r="H34" s="113">
        <v>97.21942</v>
      </c>
      <c r="I34" s="113">
        <v>100.39919999999999</v>
      </c>
      <c r="J34" s="113">
        <v>103.6729</v>
      </c>
      <c r="K34" s="113">
        <v>102.04170000000001</v>
      </c>
      <c r="L34" s="7">
        <v>104.6806</v>
      </c>
      <c r="M34" s="7">
        <v>108.53189999999999</v>
      </c>
      <c r="N34" s="7">
        <v>107.5106</v>
      </c>
      <c r="O34" s="7">
        <v>111.5886</v>
      </c>
      <c r="P34" s="10">
        <v>4.2930804933696063</v>
      </c>
      <c r="Q34" s="7">
        <v>3.3304863159613944</v>
      </c>
      <c r="R34" s="7">
        <v>-3.8521998291747748</v>
      </c>
      <c r="S34" s="7">
        <v>-4.1503763661879995</v>
      </c>
      <c r="T34" s="7">
        <v>-4.1444132877420028</v>
      </c>
      <c r="U34" s="7">
        <v>3.2707251287859918</v>
      </c>
      <c r="V34" s="7">
        <v>3.2606833520585874</v>
      </c>
      <c r="W34" s="7">
        <v>-1.5734102161702748</v>
      </c>
      <c r="X34" s="7">
        <v>2.5860996043774187</v>
      </c>
      <c r="Y34" s="7">
        <v>3.679096222222642</v>
      </c>
      <c r="Z34" s="7">
        <v>-0.94101365589287256</v>
      </c>
      <c r="AA34" s="11">
        <v>3.7931143533753908</v>
      </c>
      <c r="AB34" s="7">
        <f t="shared" si="1"/>
        <v>104.95358545166016</v>
      </c>
      <c r="AC34" s="157"/>
      <c r="AN34" s="98"/>
      <c r="AO34" s="157"/>
      <c r="AZ34" s="98"/>
    </row>
    <row r="35" spans="1:52" x14ac:dyDescent="0.2">
      <c r="A35" s="3" t="s">
        <v>16</v>
      </c>
      <c r="B35" s="3" t="s">
        <v>51</v>
      </c>
      <c r="C35" s="14">
        <v>104.3788</v>
      </c>
      <c r="D35" s="7">
        <v>106.47663116455078</v>
      </c>
      <c r="E35" s="7">
        <v>106.87439999999999</v>
      </c>
      <c r="F35" s="117">
        <v>108.798</v>
      </c>
      <c r="G35" s="7">
        <v>108.77160000000001</v>
      </c>
      <c r="H35" s="113">
        <v>109.3664</v>
      </c>
      <c r="I35" s="113">
        <v>110.5433</v>
      </c>
      <c r="J35" s="113">
        <v>109.00839999999999</v>
      </c>
      <c r="K35" s="113">
        <v>111.3622</v>
      </c>
      <c r="L35" s="7">
        <v>110.9023</v>
      </c>
      <c r="M35" s="7">
        <v>110.5757</v>
      </c>
      <c r="N35" s="7">
        <v>107.50069999999999</v>
      </c>
      <c r="O35" s="7">
        <v>106.3571</v>
      </c>
      <c r="P35" s="10">
        <v>2.0098249496552776</v>
      </c>
      <c r="Q35" s="7">
        <v>0.37357383596640503</v>
      </c>
      <c r="R35" s="7">
        <v>1.7998697536547643</v>
      </c>
      <c r="S35" s="7">
        <v>-2.4265151932935637E-2</v>
      </c>
      <c r="T35" s="7">
        <v>0.54683391620606137</v>
      </c>
      <c r="U35" s="7">
        <v>1.076107469935925</v>
      </c>
      <c r="V35" s="7">
        <v>-1.388505680579472</v>
      </c>
      <c r="W35" s="7">
        <v>2.1592831378132389</v>
      </c>
      <c r="X35" s="7">
        <v>-0.41297675512876419</v>
      </c>
      <c r="Y35" s="7">
        <v>-0.29449344152465651</v>
      </c>
      <c r="Z35" s="7">
        <v>-2.7809003243931558</v>
      </c>
      <c r="AA35" s="11">
        <v>-1.0638070263728443</v>
      </c>
      <c r="AB35" s="7">
        <f t="shared" si="1"/>
        <v>108.87806093037925</v>
      </c>
      <c r="AC35" s="157"/>
      <c r="AN35" s="98"/>
      <c r="AO35" s="157"/>
      <c r="AZ35" s="98"/>
    </row>
    <row r="36" spans="1:52" x14ac:dyDescent="0.2">
      <c r="A36" s="3" t="s">
        <v>18</v>
      </c>
      <c r="B36" s="1" t="s">
        <v>74</v>
      </c>
      <c r="C36" s="14">
        <v>106.7978</v>
      </c>
      <c r="D36" s="7">
        <v>104.98543548583984</v>
      </c>
      <c r="E36" s="7">
        <v>105.145</v>
      </c>
      <c r="F36" s="117">
        <v>106.5046</v>
      </c>
      <c r="G36" s="7">
        <v>106.86490000000001</v>
      </c>
      <c r="H36" s="113">
        <v>106.06950000000001</v>
      </c>
      <c r="I36" s="113">
        <v>102.7419</v>
      </c>
      <c r="J36" s="113">
        <v>100.83</v>
      </c>
      <c r="K36" s="113">
        <v>101.2739</v>
      </c>
      <c r="L36" s="7">
        <v>101.821</v>
      </c>
      <c r="M36" s="7">
        <v>105.6641</v>
      </c>
      <c r="N36" s="7">
        <v>106.36539999999999</v>
      </c>
      <c r="O36" s="7">
        <v>107.005</v>
      </c>
      <c r="P36" s="10">
        <v>-1.6970054759181852</v>
      </c>
      <c r="Q36" s="7">
        <v>0.15198728606662198</v>
      </c>
      <c r="R36" s="7">
        <v>1.2930714727281376</v>
      </c>
      <c r="S36" s="7">
        <v>0.33829524734143823</v>
      </c>
      <c r="T36" s="7">
        <v>-0.74430425705727576</v>
      </c>
      <c r="U36" s="7">
        <v>-3.1371883529195519</v>
      </c>
      <c r="V36" s="7">
        <v>-1.8608766238506422</v>
      </c>
      <c r="W36" s="7">
        <v>0.44024595854408338</v>
      </c>
      <c r="X36" s="7">
        <v>0.54021816084894569</v>
      </c>
      <c r="Y36" s="7">
        <v>3.7743687451508108</v>
      </c>
      <c r="Z36" s="7">
        <v>0.66370697332394746</v>
      </c>
      <c r="AA36" s="11">
        <v>0.60132336267244946</v>
      </c>
      <c r="AB36" s="7">
        <f t="shared" si="1"/>
        <v>104.60589462381999</v>
      </c>
      <c r="AC36" s="157"/>
      <c r="AN36" s="98"/>
      <c r="AO36" s="157"/>
      <c r="AZ36" s="98"/>
    </row>
    <row r="37" spans="1:52" s="48" customFormat="1" x14ac:dyDescent="0.2">
      <c r="A37" s="56" t="s">
        <v>56</v>
      </c>
      <c r="B37" s="56" t="s">
        <v>21</v>
      </c>
      <c r="C37" s="26">
        <v>103.2058</v>
      </c>
      <c r="D37" s="119">
        <v>103.60458374023438</v>
      </c>
      <c r="E37" s="119">
        <v>103.9645</v>
      </c>
      <c r="F37" s="120">
        <v>104.0121</v>
      </c>
      <c r="G37" s="119">
        <v>103.8643</v>
      </c>
      <c r="H37" s="112">
        <v>104.035</v>
      </c>
      <c r="I37" s="112">
        <v>104.4384</v>
      </c>
      <c r="J37" s="112">
        <v>104.3349</v>
      </c>
      <c r="K37" s="112">
        <v>104.282</v>
      </c>
      <c r="L37" s="119">
        <v>104.1773</v>
      </c>
      <c r="M37" s="119">
        <v>104.4629</v>
      </c>
      <c r="N37" s="119">
        <v>104.7081</v>
      </c>
      <c r="O37" s="119">
        <v>105.01130000000001</v>
      </c>
      <c r="P37" s="21">
        <v>0.38639663685023379</v>
      </c>
      <c r="Q37" s="20">
        <v>0.34739414683431058</v>
      </c>
      <c r="R37" s="20">
        <v>4.5784859254844441E-2</v>
      </c>
      <c r="S37" s="20">
        <v>-0.14209885196049662</v>
      </c>
      <c r="T37" s="20">
        <v>0.16434905930141205</v>
      </c>
      <c r="U37" s="20">
        <v>0.3877541212092131</v>
      </c>
      <c r="V37" s="20">
        <v>-9.9101479915430363E-2</v>
      </c>
      <c r="W37" s="20">
        <v>-5.0702114057720057E-2</v>
      </c>
      <c r="X37" s="20">
        <v>-0.10040083619416008</v>
      </c>
      <c r="Y37" s="20">
        <v>0.27414801497063401</v>
      </c>
      <c r="Z37" s="20">
        <v>0.23472448113157585</v>
      </c>
      <c r="AA37" s="19">
        <v>0.28956690074598229</v>
      </c>
      <c r="AB37" s="20">
        <f t="shared" si="1"/>
        <v>104.24128197835289</v>
      </c>
      <c r="AC37" s="156"/>
      <c r="AN37" s="162"/>
      <c r="AO37" s="156"/>
      <c r="AZ37" s="162"/>
    </row>
    <row r="38" spans="1:52" s="48" customFormat="1" x14ac:dyDescent="0.2">
      <c r="A38" s="56" t="s">
        <v>58</v>
      </c>
      <c r="B38" s="56" t="s">
        <v>23</v>
      </c>
      <c r="C38" s="26">
        <v>103.5526</v>
      </c>
      <c r="D38" s="119">
        <v>104.07037353515625</v>
      </c>
      <c r="E38" s="119">
        <v>104.5551</v>
      </c>
      <c r="F38" s="120">
        <v>104.538</v>
      </c>
      <c r="G38" s="119">
        <v>104.2744</v>
      </c>
      <c r="H38" s="112">
        <v>104.5206</v>
      </c>
      <c r="I38" s="112">
        <v>105.0163</v>
      </c>
      <c r="J38" s="112">
        <v>104.7389</v>
      </c>
      <c r="K38" s="112">
        <v>104.557</v>
      </c>
      <c r="L38" s="119">
        <v>104.3828</v>
      </c>
      <c r="M38" s="119">
        <v>104.84480000000001</v>
      </c>
      <c r="N38" s="119">
        <v>105.23699999999999</v>
      </c>
      <c r="O38" s="119">
        <v>105.5946</v>
      </c>
      <c r="P38" s="21">
        <v>0.50001017372451462</v>
      </c>
      <c r="Q38" s="20">
        <v>0.46576796871013382</v>
      </c>
      <c r="R38" s="20">
        <v>-1.6355012811425963E-2</v>
      </c>
      <c r="S38" s="20">
        <v>-0.25215711033308152</v>
      </c>
      <c r="T38" s="20">
        <v>0.23610780786079971</v>
      </c>
      <c r="U38" s="20">
        <v>0.47426057638398494</v>
      </c>
      <c r="V38" s="20">
        <v>-0.26414947012987516</v>
      </c>
      <c r="W38" s="20">
        <v>-0.17366995452501299</v>
      </c>
      <c r="X38" s="20">
        <v>-0.16660768767275172</v>
      </c>
      <c r="Y38" s="20">
        <v>0.44260165467874335</v>
      </c>
      <c r="Z38" s="20">
        <v>0.37407673055791829</v>
      </c>
      <c r="AA38" s="19">
        <v>0.33980444140369359</v>
      </c>
      <c r="AB38" s="20">
        <f t="shared" si="1"/>
        <v>104.69415612792967</v>
      </c>
      <c r="AC38" s="156"/>
      <c r="AN38" s="162"/>
      <c r="AO38" s="156"/>
      <c r="AZ38" s="162"/>
    </row>
    <row r="39" spans="1:52" ht="15" customHeight="1" x14ac:dyDescent="0.2">
      <c r="A39" s="3" t="s">
        <v>20</v>
      </c>
      <c r="B39" s="3" t="s">
        <v>304</v>
      </c>
      <c r="C39" s="26">
        <v>103.3674</v>
      </c>
      <c r="D39" s="7">
        <v>104.32868957519531</v>
      </c>
      <c r="E39" s="7">
        <v>104.99979999999999</v>
      </c>
      <c r="F39" s="117">
        <v>104.8724</v>
      </c>
      <c r="G39" s="7">
        <v>104.2403</v>
      </c>
      <c r="H39" s="113">
        <v>104.4684</v>
      </c>
      <c r="I39" s="113">
        <v>105.3747</v>
      </c>
      <c r="J39" s="113">
        <v>104.72490000000001</v>
      </c>
      <c r="K39" s="113">
        <v>104.304</v>
      </c>
      <c r="L39" s="7">
        <v>103.9008</v>
      </c>
      <c r="M39" s="7">
        <v>104.7775</v>
      </c>
      <c r="N39" s="7">
        <v>105.49379999999999</v>
      </c>
      <c r="O39" s="7">
        <v>106.16670000000001</v>
      </c>
      <c r="P39" s="10">
        <v>0.92997364274936678</v>
      </c>
      <c r="Q39" s="7">
        <v>0.64326545990110939</v>
      </c>
      <c r="R39" s="7">
        <v>-0.12133356444487935</v>
      </c>
      <c r="S39" s="7">
        <v>-0.60273246345081655</v>
      </c>
      <c r="T39" s="7">
        <v>0.21882131958560913</v>
      </c>
      <c r="U39" s="7">
        <v>0.86753506323443419</v>
      </c>
      <c r="V39" s="7">
        <v>-0.61665655987632606</v>
      </c>
      <c r="W39" s="7">
        <v>-0.40191014744344766</v>
      </c>
      <c r="X39" s="7">
        <v>-0.386562356189598</v>
      </c>
      <c r="Y39" s="7">
        <v>0.84378561089038728</v>
      </c>
      <c r="Z39" s="7">
        <v>0.683639140082546</v>
      </c>
      <c r="AA39" s="11">
        <v>0.6378573906713122</v>
      </c>
      <c r="AB39" s="7">
        <f t="shared" si="1"/>
        <v>104.80433246459961</v>
      </c>
      <c r="AC39" s="157"/>
      <c r="AN39" s="98"/>
      <c r="AO39" s="157"/>
      <c r="AZ39" s="98"/>
    </row>
    <row r="40" spans="1:52" ht="15" customHeight="1" x14ac:dyDescent="0.2">
      <c r="A40" s="3" t="s">
        <v>22</v>
      </c>
      <c r="B40" s="3" t="s">
        <v>305</v>
      </c>
      <c r="C40" s="26">
        <v>106.3052</v>
      </c>
      <c r="D40" s="7">
        <v>105.9703369140625</v>
      </c>
      <c r="E40" s="7">
        <v>106.672</v>
      </c>
      <c r="F40" s="117">
        <v>106.9079</v>
      </c>
      <c r="G40" s="7">
        <v>106.97799999999999</v>
      </c>
      <c r="H40" s="113">
        <v>108.11579999999999</v>
      </c>
      <c r="I40" s="113">
        <v>107.7582</v>
      </c>
      <c r="J40" s="113">
        <v>107.8236</v>
      </c>
      <c r="K40" s="113">
        <v>107.84950000000001</v>
      </c>
      <c r="L40" s="7">
        <v>107.8043</v>
      </c>
      <c r="M40" s="7">
        <v>107.94029999999999</v>
      </c>
      <c r="N40" s="7">
        <v>107.7251</v>
      </c>
      <c r="O40" s="7">
        <v>107.71720000000001</v>
      </c>
      <c r="P40" s="10">
        <v>-0.31500160475451744</v>
      </c>
      <c r="Q40" s="7">
        <v>0.66213159868172955</v>
      </c>
      <c r="R40" s="7">
        <v>0.22114519274036384</v>
      </c>
      <c r="S40" s="7">
        <v>6.5570458310374169E-2</v>
      </c>
      <c r="T40" s="7">
        <v>1.0635831666323905</v>
      </c>
      <c r="U40" s="7">
        <v>-0.3307564666773874</v>
      </c>
      <c r="V40" s="7">
        <v>6.0691436939366836E-2</v>
      </c>
      <c r="W40" s="7">
        <v>2.4020715316505049E-2</v>
      </c>
      <c r="X40" s="7">
        <v>-4.1910254567715514E-2</v>
      </c>
      <c r="Y40" s="7">
        <v>0.12615452259325061</v>
      </c>
      <c r="Z40" s="7">
        <v>-0.19936946626977675</v>
      </c>
      <c r="AA40" s="11">
        <v>-7.3334812406693024E-3</v>
      </c>
      <c r="AB40" s="7">
        <f t="shared" si="1"/>
        <v>107.43851974283855</v>
      </c>
      <c r="AC40" s="157"/>
      <c r="AN40" s="98"/>
      <c r="AO40" s="157"/>
      <c r="AZ40" s="98"/>
    </row>
    <row r="41" spans="1:52" ht="15" customHeight="1" x14ac:dyDescent="0.2">
      <c r="A41" s="3" t="s">
        <v>24</v>
      </c>
      <c r="B41" s="3" t="s">
        <v>306</v>
      </c>
      <c r="C41" s="26">
        <v>103.7358</v>
      </c>
      <c r="D41" s="7">
        <v>103.88077545166016</v>
      </c>
      <c r="E41" s="7">
        <v>103.8888</v>
      </c>
      <c r="F41" s="117">
        <v>104.03619999999999</v>
      </c>
      <c r="G41" s="7">
        <v>104.2859</v>
      </c>
      <c r="H41" s="113">
        <v>104.2837</v>
      </c>
      <c r="I41" s="113">
        <v>104.2373</v>
      </c>
      <c r="J41" s="113">
        <v>104.33069999999999</v>
      </c>
      <c r="K41" s="113">
        <v>104.43559999999999</v>
      </c>
      <c r="L41" s="7">
        <v>104.70010000000001</v>
      </c>
      <c r="M41" s="7">
        <v>104.48180000000001</v>
      </c>
      <c r="N41" s="7">
        <v>104.72620000000001</v>
      </c>
      <c r="O41" s="7">
        <v>104.7804</v>
      </c>
      <c r="P41" s="10">
        <v>0.13975450293935043</v>
      </c>
      <c r="Q41" s="7">
        <v>7.7247674605406234E-3</v>
      </c>
      <c r="R41" s="7">
        <v>0.14188247433793674</v>
      </c>
      <c r="S41" s="7">
        <v>0.24001261099502313</v>
      </c>
      <c r="T41" s="7">
        <v>-2.1095852843020756E-3</v>
      </c>
      <c r="U41" s="7">
        <v>-4.4494010089775618E-2</v>
      </c>
      <c r="V41" s="7">
        <v>8.9603241833766195E-2</v>
      </c>
      <c r="W41" s="7">
        <v>0.10054566872454672</v>
      </c>
      <c r="X41" s="7">
        <v>0.2532661276423101</v>
      </c>
      <c r="Y41" s="7">
        <v>-0.20850027841425103</v>
      </c>
      <c r="Z41" s="7">
        <v>0.23391633758223807</v>
      </c>
      <c r="AA41" s="11">
        <v>5.1754002341338153E-2</v>
      </c>
      <c r="AB41" s="7">
        <f t="shared" si="1"/>
        <v>104.33895628763837</v>
      </c>
      <c r="AC41" s="157"/>
      <c r="AN41" s="98"/>
      <c r="AO41" s="157"/>
      <c r="AZ41" s="98"/>
    </row>
    <row r="42" spans="1:52" ht="15" customHeight="1" x14ac:dyDescent="0.2">
      <c r="A42" s="3" t="s">
        <v>26</v>
      </c>
      <c r="B42" s="3" t="s">
        <v>307</v>
      </c>
      <c r="C42" s="26">
        <v>108.33929999999999</v>
      </c>
      <c r="D42" s="7">
        <v>108.68659973144531</v>
      </c>
      <c r="E42" s="7">
        <v>109.1371</v>
      </c>
      <c r="F42" s="117">
        <v>109.3062</v>
      </c>
      <c r="G42" s="7">
        <v>109.44110000000001</v>
      </c>
      <c r="H42" s="113">
        <v>109.8248</v>
      </c>
      <c r="I42" s="113">
        <v>109.8028</v>
      </c>
      <c r="J42" s="113">
        <v>110.1734</v>
      </c>
      <c r="K42" s="113">
        <v>110.6147</v>
      </c>
      <c r="L42" s="7">
        <v>110.7131</v>
      </c>
      <c r="M42" s="7">
        <v>110.78870000000001</v>
      </c>
      <c r="N42" s="7">
        <v>111.0779</v>
      </c>
      <c r="O42" s="7">
        <v>111.07299999999999</v>
      </c>
      <c r="P42" s="10">
        <v>0.32056671165986683</v>
      </c>
      <c r="Q42" s="7">
        <v>0.41449476721862344</v>
      </c>
      <c r="R42" s="7">
        <v>0.15494272799991959</v>
      </c>
      <c r="S42" s="7">
        <v>0.12341477427630071</v>
      </c>
      <c r="T42" s="7">
        <v>0.35059954623993211</v>
      </c>
      <c r="U42" s="7">
        <v>-2.0031905361986874E-2</v>
      </c>
      <c r="V42" s="7">
        <v>0.33751416175179144</v>
      </c>
      <c r="W42" s="7">
        <v>0.40055040508870404</v>
      </c>
      <c r="X42" s="7">
        <v>8.8957435132941687E-2</v>
      </c>
      <c r="Y42" s="7">
        <v>6.8284602273812722E-2</v>
      </c>
      <c r="Z42" s="7">
        <v>0.26103745237555265</v>
      </c>
      <c r="AA42" s="11">
        <v>-4.4113185431182474E-3</v>
      </c>
      <c r="AB42" s="7">
        <f t="shared" si="1"/>
        <v>110.0532833109538</v>
      </c>
      <c r="AC42" s="157"/>
      <c r="AN42" s="98"/>
      <c r="AO42" s="157"/>
      <c r="AZ42" s="98"/>
    </row>
    <row r="43" spans="1:52" ht="15" customHeight="1" x14ac:dyDescent="0.2">
      <c r="A43" s="3" t="s">
        <v>27</v>
      </c>
      <c r="B43" s="3" t="s">
        <v>32</v>
      </c>
      <c r="C43" s="26">
        <v>105.4029</v>
      </c>
      <c r="D43" s="7">
        <v>105.55078125</v>
      </c>
      <c r="E43" s="7">
        <v>105.8823</v>
      </c>
      <c r="F43" s="117">
        <v>106.10590000000001</v>
      </c>
      <c r="G43" s="7">
        <v>106.10590000000001</v>
      </c>
      <c r="H43" s="113">
        <v>106.10590000000001</v>
      </c>
      <c r="I43" s="113">
        <v>106.47580000000001</v>
      </c>
      <c r="J43" s="113">
        <v>106.5106</v>
      </c>
      <c r="K43" s="113">
        <v>106.7728</v>
      </c>
      <c r="L43" s="7">
        <v>106.7728</v>
      </c>
      <c r="M43" s="7">
        <v>106.7728</v>
      </c>
      <c r="N43" s="7">
        <v>106.7728</v>
      </c>
      <c r="O43" s="7">
        <v>106.7885</v>
      </c>
      <c r="P43" s="10">
        <v>0.14030093099904986</v>
      </c>
      <c r="Q43" s="7">
        <v>0.31408460086599382</v>
      </c>
      <c r="R43" s="7">
        <v>0.21117788336672388</v>
      </c>
      <c r="S43" s="7">
        <v>0</v>
      </c>
      <c r="T43" s="7">
        <v>0</v>
      </c>
      <c r="U43" s="7">
        <v>0.34861397905300384</v>
      </c>
      <c r="V43" s="7">
        <v>3.2683483007396937E-2</v>
      </c>
      <c r="W43" s="7">
        <v>0.24617268140448659</v>
      </c>
      <c r="X43" s="7">
        <v>0</v>
      </c>
      <c r="Y43" s="7">
        <v>0</v>
      </c>
      <c r="Z43" s="7">
        <v>0</v>
      </c>
      <c r="AA43" s="11">
        <v>1.4704119401191486E-2</v>
      </c>
      <c r="AB43" s="7">
        <f t="shared" si="1"/>
        <v>106.38474010416667</v>
      </c>
      <c r="AC43" s="157"/>
      <c r="AN43" s="98"/>
      <c r="AO43" s="157"/>
      <c r="AZ43" s="98"/>
    </row>
    <row r="44" spans="1:52" ht="15" customHeight="1" x14ac:dyDescent="0.2">
      <c r="A44" s="3" t="s">
        <v>29</v>
      </c>
      <c r="B44" s="3" t="s">
        <v>43</v>
      </c>
      <c r="C44" s="26">
        <v>101.91630000000001</v>
      </c>
      <c r="D44" s="7">
        <v>101.92533874511719</v>
      </c>
      <c r="E44" s="7">
        <v>102.1233</v>
      </c>
      <c r="F44" s="117">
        <v>102.0698</v>
      </c>
      <c r="G44" s="7">
        <v>102.12730000000001</v>
      </c>
      <c r="H44" s="113">
        <v>102.12730000000001</v>
      </c>
      <c r="I44" s="113">
        <v>102.4088</v>
      </c>
      <c r="J44" s="113">
        <v>102.6074</v>
      </c>
      <c r="K44" s="113">
        <v>102.62869999999999</v>
      </c>
      <c r="L44" s="7">
        <v>102.72410000000001</v>
      </c>
      <c r="M44" s="7">
        <v>102.7244</v>
      </c>
      <c r="N44" s="7">
        <v>102.7368</v>
      </c>
      <c r="O44" s="7">
        <v>102.7508</v>
      </c>
      <c r="P44" s="10">
        <v>8.8687924475091065E-3</v>
      </c>
      <c r="Q44" s="7">
        <v>0.19422182679995889</v>
      </c>
      <c r="R44" s="7">
        <v>-5.2387652964602259E-2</v>
      </c>
      <c r="S44" s="7">
        <v>5.6333998890959469E-2</v>
      </c>
      <c r="T44" s="7">
        <v>0</v>
      </c>
      <c r="U44" s="7">
        <v>0.27563638713644062</v>
      </c>
      <c r="V44" s="7">
        <v>0.19392864675691837</v>
      </c>
      <c r="W44" s="7">
        <v>2.0758736699299021E-2</v>
      </c>
      <c r="X44" s="7">
        <v>9.2956453701559263E-2</v>
      </c>
      <c r="Y44" s="7">
        <v>2.9204441800487722E-4</v>
      </c>
      <c r="Z44" s="7">
        <v>1.2071134024632436E-2</v>
      </c>
      <c r="AA44" s="11">
        <v>1.3627054765182283E-2</v>
      </c>
      <c r="AB44" s="7">
        <f t="shared" si="1"/>
        <v>102.41283656209309</v>
      </c>
      <c r="AC44" s="157"/>
      <c r="AN44" s="98"/>
      <c r="AO44" s="157"/>
      <c r="AZ44" s="98"/>
    </row>
    <row r="45" spans="1:52" ht="15" customHeight="1" x14ac:dyDescent="0.2">
      <c r="A45" s="3" t="s">
        <v>31</v>
      </c>
      <c r="B45" s="3" t="s">
        <v>308</v>
      </c>
      <c r="C45" s="26">
        <v>104.27800000000001</v>
      </c>
      <c r="D45" s="7">
        <v>104.27804565429688</v>
      </c>
      <c r="E45" s="7">
        <v>104.27800000000001</v>
      </c>
      <c r="F45" s="117">
        <v>104.2568</v>
      </c>
      <c r="G45" s="7">
        <v>104.3595</v>
      </c>
      <c r="H45" s="113">
        <v>104.3687</v>
      </c>
      <c r="I45" s="113">
        <v>104.36239999999999</v>
      </c>
      <c r="J45" s="113">
        <v>104.36239999999999</v>
      </c>
      <c r="K45" s="113">
        <v>104.28230000000001</v>
      </c>
      <c r="L45" s="7">
        <v>104.2638</v>
      </c>
      <c r="M45" s="7">
        <v>104.2638</v>
      </c>
      <c r="N45" s="7">
        <v>104.22799999999999</v>
      </c>
      <c r="O45" s="7">
        <v>104.22799999999999</v>
      </c>
      <c r="P45" s="10">
        <v>4.3781331507318863E-5</v>
      </c>
      <c r="Q45" s="7">
        <v>-4.3781312339277373E-5</v>
      </c>
      <c r="R45" s="7">
        <v>-2.0330271006355545E-2</v>
      </c>
      <c r="S45" s="7">
        <v>9.850676406718667E-2</v>
      </c>
      <c r="T45" s="7">
        <v>8.8156804124272167E-3</v>
      </c>
      <c r="U45" s="7">
        <v>-6.0362924899995743E-3</v>
      </c>
      <c r="V45" s="7">
        <v>0</v>
      </c>
      <c r="W45" s="7">
        <v>-7.6751780334667855E-2</v>
      </c>
      <c r="X45" s="7">
        <v>-1.7740306840185793E-2</v>
      </c>
      <c r="Y45" s="7">
        <v>0</v>
      </c>
      <c r="Z45" s="7">
        <v>-3.4335982383155932E-2</v>
      </c>
      <c r="AA45" s="11">
        <v>0</v>
      </c>
      <c r="AB45" s="7">
        <f t="shared" si="1"/>
        <v>104.29431213785807</v>
      </c>
      <c r="AC45" s="157"/>
      <c r="AN45" s="98"/>
      <c r="AO45" s="157"/>
      <c r="AZ45" s="98"/>
    </row>
    <row r="46" spans="1:52" ht="15" customHeight="1" x14ac:dyDescent="0.2">
      <c r="A46" s="3"/>
      <c r="B46" s="3" t="s">
        <v>309</v>
      </c>
      <c r="C46" s="26">
        <v>104.8509</v>
      </c>
      <c r="D46" s="7">
        <v>104.87248229980469</v>
      </c>
      <c r="E46" s="7">
        <v>105.5166</v>
      </c>
      <c r="F46" s="117">
        <v>105.8724</v>
      </c>
      <c r="G46" s="7">
        <v>105.8724</v>
      </c>
      <c r="H46" s="113">
        <v>106.0814</v>
      </c>
      <c r="I46" s="113">
        <v>106.2015</v>
      </c>
      <c r="J46" s="113">
        <v>106.9068</v>
      </c>
      <c r="K46" s="113">
        <v>107.2816</v>
      </c>
      <c r="L46" s="7">
        <v>107.2816</v>
      </c>
      <c r="M46" s="7">
        <v>107.2816</v>
      </c>
      <c r="N46" s="7">
        <v>107.2816</v>
      </c>
      <c r="O46" s="7">
        <v>107.0493</v>
      </c>
      <c r="P46" s="10">
        <v>2.0583800238902793E-2</v>
      </c>
      <c r="Q46" s="7">
        <v>0.61419133605890519</v>
      </c>
      <c r="R46" s="7">
        <v>0.33719812806705496</v>
      </c>
      <c r="S46" s="7">
        <v>0</v>
      </c>
      <c r="T46" s="7">
        <v>0.19740744518873965</v>
      </c>
      <c r="U46" s="7">
        <v>0.11321494625824477</v>
      </c>
      <c r="V46" s="7">
        <v>0.66411491363117114</v>
      </c>
      <c r="W46" s="7">
        <v>0.35058574384416463</v>
      </c>
      <c r="X46" s="7">
        <v>0</v>
      </c>
      <c r="Y46" s="7">
        <v>0</v>
      </c>
      <c r="Z46" s="7">
        <v>0</v>
      </c>
      <c r="AA46" s="11">
        <v>-0.21653293761464695</v>
      </c>
      <c r="AB46" s="7">
        <f t="shared" si="1"/>
        <v>106.45827352498372</v>
      </c>
      <c r="AC46" s="157"/>
      <c r="AN46" s="98"/>
      <c r="AO46" s="157"/>
      <c r="AZ46" s="98"/>
    </row>
    <row r="47" spans="1:52" ht="15" customHeight="1" x14ac:dyDescent="0.2">
      <c r="A47" s="3"/>
      <c r="B47" s="3" t="s">
        <v>310</v>
      </c>
      <c r="C47" s="26">
        <v>100</v>
      </c>
      <c r="D47" s="7">
        <v>100.00000762939453</v>
      </c>
      <c r="E47" s="7">
        <v>100</v>
      </c>
      <c r="F47" s="117">
        <v>100</v>
      </c>
      <c r="G47" s="7">
        <v>100</v>
      </c>
      <c r="H47" s="113">
        <v>100</v>
      </c>
      <c r="I47" s="113">
        <v>100</v>
      </c>
      <c r="J47" s="113">
        <v>100</v>
      </c>
      <c r="K47" s="113">
        <v>100</v>
      </c>
      <c r="L47" s="7">
        <v>100</v>
      </c>
      <c r="M47" s="7">
        <v>100</v>
      </c>
      <c r="N47" s="7">
        <v>100</v>
      </c>
      <c r="O47" s="7">
        <v>100</v>
      </c>
      <c r="P47" s="10">
        <v>7.62939453125E-6</v>
      </c>
      <c r="Q47" s="7">
        <v>-7.6293939491734352E-6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11">
        <v>0</v>
      </c>
      <c r="AB47" s="7">
        <f t="shared" si="1"/>
        <v>100.00000063578288</v>
      </c>
      <c r="AC47" s="157"/>
      <c r="AN47" s="98"/>
      <c r="AO47" s="157"/>
      <c r="AZ47" s="98"/>
    </row>
    <row r="48" spans="1:52" ht="15" customHeight="1" x14ac:dyDescent="0.2">
      <c r="A48" s="3"/>
      <c r="B48" s="3" t="s">
        <v>311</v>
      </c>
      <c r="C48" s="26">
        <v>102.14790000000001</v>
      </c>
      <c r="D48" s="7">
        <v>102.273681640625</v>
      </c>
      <c r="E48" s="7">
        <v>102.2936</v>
      </c>
      <c r="F48" s="117">
        <v>102.4603</v>
      </c>
      <c r="G48" s="7">
        <v>103.1703</v>
      </c>
      <c r="H48" s="113">
        <v>103.32989999999999</v>
      </c>
      <c r="I48" s="113">
        <v>103.3935</v>
      </c>
      <c r="J48" s="113">
        <v>103.5299</v>
      </c>
      <c r="K48" s="113">
        <v>103.55929999999999</v>
      </c>
      <c r="L48" s="7">
        <v>103.63849999999999</v>
      </c>
      <c r="M48" s="7">
        <v>103.70569999999999</v>
      </c>
      <c r="N48" s="7">
        <v>104.0406</v>
      </c>
      <c r="O48" s="7">
        <v>104.0406</v>
      </c>
      <c r="P48" s="10">
        <v>0.12313678560694147</v>
      </c>
      <c r="Q48" s="7">
        <v>1.947554742870029E-2</v>
      </c>
      <c r="R48" s="7">
        <v>0.16296229676148444</v>
      </c>
      <c r="S48" s="7">
        <v>0.69295131870587312</v>
      </c>
      <c r="T48" s="7">
        <v>0.15469568276916665</v>
      </c>
      <c r="U48" s="7">
        <v>6.1550432159527969E-2</v>
      </c>
      <c r="V48" s="7">
        <v>0.13192318666066508</v>
      </c>
      <c r="W48" s="7">
        <v>2.8397593352254211E-2</v>
      </c>
      <c r="X48" s="7">
        <v>7.6477921345548081E-2</v>
      </c>
      <c r="Y48" s="7">
        <v>6.4840768633277895E-2</v>
      </c>
      <c r="Z48" s="7">
        <v>0.32293306925270709</v>
      </c>
      <c r="AA48" s="11">
        <v>0</v>
      </c>
      <c r="AB48" s="7">
        <f t="shared" si="1"/>
        <v>103.2863234700521</v>
      </c>
      <c r="AC48" s="157"/>
      <c r="AN48" s="98"/>
      <c r="AO48" s="157"/>
      <c r="AZ48" s="98"/>
    </row>
    <row r="49" spans="1:52" ht="15" customHeight="1" x14ac:dyDescent="0.2">
      <c r="A49" s="3"/>
      <c r="B49" s="3" t="s">
        <v>312</v>
      </c>
      <c r="C49" s="26">
        <v>103.94759999999999</v>
      </c>
      <c r="D49" s="7">
        <v>104.5404052734375</v>
      </c>
      <c r="E49" s="7">
        <v>104.92019999999999</v>
      </c>
      <c r="F49" s="117">
        <v>105.2179</v>
      </c>
      <c r="G49" s="7">
        <v>105.2997</v>
      </c>
      <c r="H49" s="113">
        <v>105.3858</v>
      </c>
      <c r="I49" s="113">
        <v>105.5558</v>
      </c>
      <c r="J49" s="113">
        <v>105.4295</v>
      </c>
      <c r="K49" s="113">
        <v>105.5967</v>
      </c>
      <c r="L49" s="7">
        <v>105.6996</v>
      </c>
      <c r="M49" s="7">
        <v>105.727</v>
      </c>
      <c r="N49" s="7">
        <v>105.83369999999999</v>
      </c>
      <c r="O49" s="7">
        <v>105.9568</v>
      </c>
      <c r="P49" s="10">
        <v>0.57029241025045874</v>
      </c>
      <c r="Q49" s="7">
        <v>0.36329945877777803</v>
      </c>
      <c r="R49" s="7">
        <v>0.28373945150696062</v>
      </c>
      <c r="S49" s="7">
        <v>7.7743425785917808E-2</v>
      </c>
      <c r="T49" s="7">
        <v>8.17666147197018E-2</v>
      </c>
      <c r="U49" s="7">
        <v>0.16131205532434323</v>
      </c>
      <c r="V49" s="7">
        <v>-0.11965235448928484</v>
      </c>
      <c r="W49" s="7">
        <v>0.15858938911784085</v>
      </c>
      <c r="X49" s="7">
        <v>9.7446227012781009E-2</v>
      </c>
      <c r="Y49" s="7">
        <v>2.5922520047379639E-2</v>
      </c>
      <c r="Z49" s="7">
        <v>0.10092029472130047</v>
      </c>
      <c r="AA49" s="11">
        <v>0.11631455765035899</v>
      </c>
      <c r="AB49" s="7">
        <f t="shared" si="1"/>
        <v>105.43025877278644</v>
      </c>
      <c r="AC49" s="157"/>
      <c r="AN49" s="98"/>
      <c r="AO49" s="157"/>
      <c r="AZ49" s="98"/>
    </row>
    <row r="50" spans="1:52" s="48" customFormat="1" x14ac:dyDescent="0.2">
      <c r="A50" s="56" t="s">
        <v>33</v>
      </c>
      <c r="B50" s="56" t="s">
        <v>37</v>
      </c>
      <c r="C50" s="26">
        <v>102.45780000000001</v>
      </c>
      <c r="D50" s="119">
        <v>102.59979248046875</v>
      </c>
      <c r="E50" s="119">
        <v>102.6904</v>
      </c>
      <c r="F50" s="120">
        <v>102.87779999999999</v>
      </c>
      <c r="G50" s="119">
        <v>102.97969999999999</v>
      </c>
      <c r="H50" s="112">
        <v>102.9876</v>
      </c>
      <c r="I50" s="112">
        <v>103.1918</v>
      </c>
      <c r="J50" s="112">
        <v>103.4636</v>
      </c>
      <c r="K50" s="112">
        <v>103.6889</v>
      </c>
      <c r="L50" s="119">
        <v>103.7338</v>
      </c>
      <c r="M50" s="119">
        <v>103.6391</v>
      </c>
      <c r="N50" s="119">
        <v>103.5671</v>
      </c>
      <c r="O50" s="119">
        <v>103.75320000000001</v>
      </c>
      <c r="P50" s="21">
        <v>0.13858630623412177</v>
      </c>
      <c r="Q50" s="20">
        <v>8.8311601164783204E-2</v>
      </c>
      <c r="R50" s="20">
        <v>0.18249028146739782</v>
      </c>
      <c r="S50" s="20">
        <v>9.9049551992753102E-2</v>
      </c>
      <c r="T50" s="20">
        <v>7.6714148516712106E-3</v>
      </c>
      <c r="U50" s="20">
        <v>0.19827629734065089</v>
      </c>
      <c r="V50" s="20">
        <v>0.26339302153853206</v>
      </c>
      <c r="W50" s="20">
        <v>0.21775774281970112</v>
      </c>
      <c r="X50" s="20">
        <v>4.3302610019007225E-2</v>
      </c>
      <c r="Y50" s="20">
        <v>-9.1291363085130514E-2</v>
      </c>
      <c r="Z50" s="20">
        <v>-6.9471849909930453E-2</v>
      </c>
      <c r="AA50" s="19">
        <v>0.17969026843467703</v>
      </c>
      <c r="AB50" s="20">
        <f t="shared" si="1"/>
        <v>103.2643993733724</v>
      </c>
      <c r="AC50" s="156"/>
      <c r="AN50" s="162"/>
      <c r="AO50" s="156"/>
      <c r="AZ50" s="162"/>
    </row>
    <row r="51" spans="1:52" ht="15" customHeight="1" x14ac:dyDescent="0.2">
      <c r="A51" s="3" t="s">
        <v>34</v>
      </c>
      <c r="B51" s="3" t="s">
        <v>39</v>
      </c>
      <c r="C51" s="26">
        <v>102.9999</v>
      </c>
      <c r="D51" s="7">
        <v>103.05986022949219</v>
      </c>
      <c r="E51" s="7">
        <v>103.06950000000001</v>
      </c>
      <c r="F51" s="117">
        <v>102.9408</v>
      </c>
      <c r="G51" s="7">
        <v>102.8034</v>
      </c>
      <c r="H51" s="113">
        <v>102.8034</v>
      </c>
      <c r="I51" s="113">
        <v>103.267</v>
      </c>
      <c r="J51" s="113">
        <v>103.0192</v>
      </c>
      <c r="K51" s="113">
        <v>103.0921</v>
      </c>
      <c r="L51" s="7">
        <v>103.602</v>
      </c>
      <c r="M51" s="7">
        <v>103.2503</v>
      </c>
      <c r="N51" s="7">
        <v>103.14570000000001</v>
      </c>
      <c r="O51" s="7">
        <v>103.14190000000001</v>
      </c>
      <c r="P51" s="10">
        <v>5.8213871559283863E-2</v>
      </c>
      <c r="Q51" s="7">
        <v>9.353564507415207E-3</v>
      </c>
      <c r="R51" s="7">
        <v>-0.12486720125741285</v>
      </c>
      <c r="S51" s="7">
        <v>-0.13347477385060105</v>
      </c>
      <c r="T51" s="7">
        <v>0</v>
      </c>
      <c r="U51" s="7">
        <v>0.45095784769764385</v>
      </c>
      <c r="V51" s="7">
        <v>-0.23996049076665155</v>
      </c>
      <c r="W51" s="7">
        <v>7.0763508161589481E-2</v>
      </c>
      <c r="X51" s="7">
        <v>0.49460627923963313</v>
      </c>
      <c r="Y51" s="7">
        <v>-0.33947221096118618</v>
      </c>
      <c r="Z51" s="7">
        <v>-0.10130721169816526</v>
      </c>
      <c r="AA51" s="11">
        <v>-3.6841089836980589E-3</v>
      </c>
      <c r="AB51" s="7">
        <f t="shared" si="1"/>
        <v>103.09959668579101</v>
      </c>
      <c r="AC51" s="157"/>
      <c r="AN51" s="98"/>
      <c r="AO51" s="157"/>
      <c r="AZ51" s="98"/>
    </row>
    <row r="52" spans="1:52" ht="15" customHeight="1" x14ac:dyDescent="0.2">
      <c r="A52" s="3" t="s">
        <v>36</v>
      </c>
      <c r="B52" s="3" t="s">
        <v>313</v>
      </c>
      <c r="C52" s="26">
        <v>101.4819</v>
      </c>
      <c r="D52" s="7">
        <v>101.64826965332031</v>
      </c>
      <c r="E52" s="7">
        <v>101.7393</v>
      </c>
      <c r="F52" s="117">
        <v>102.0363</v>
      </c>
      <c r="G52" s="7">
        <v>102.13379999999999</v>
      </c>
      <c r="H52" s="113">
        <v>102.13379999999999</v>
      </c>
      <c r="I52" s="113">
        <v>102.27419999999999</v>
      </c>
      <c r="J52" s="113">
        <v>102.878</v>
      </c>
      <c r="K52" s="113">
        <v>103.3215</v>
      </c>
      <c r="L52" s="7">
        <v>103.3215</v>
      </c>
      <c r="M52" s="7">
        <v>103.1858</v>
      </c>
      <c r="N52" s="7">
        <v>103.05629999999999</v>
      </c>
      <c r="O52" s="7">
        <v>103.1058</v>
      </c>
      <c r="P52" s="10">
        <v>0.16394022315340617</v>
      </c>
      <c r="Q52" s="7">
        <v>8.9554251134971577E-2</v>
      </c>
      <c r="R52" s="7">
        <v>0.2919225903854234</v>
      </c>
      <c r="S52" s="7">
        <v>9.5554229230182391E-2</v>
      </c>
      <c r="T52" s="7">
        <v>0</v>
      </c>
      <c r="U52" s="7">
        <v>0.13746673481256905</v>
      </c>
      <c r="V52" s="7">
        <v>0.59037372084064876</v>
      </c>
      <c r="W52" s="7">
        <v>0.43109313944672356</v>
      </c>
      <c r="X52" s="7">
        <v>0</v>
      </c>
      <c r="Y52" s="7">
        <v>-0.1313376209211054</v>
      </c>
      <c r="Z52" s="7">
        <v>-0.12550176477771871</v>
      </c>
      <c r="AA52" s="11">
        <v>4.8031998043796431E-2</v>
      </c>
      <c r="AB52" s="7">
        <f t="shared" si="1"/>
        <v>102.56954747111003</v>
      </c>
      <c r="AC52" s="157"/>
      <c r="AN52" s="98"/>
      <c r="AO52" s="157"/>
      <c r="AZ52" s="98"/>
    </row>
    <row r="53" spans="1:52" ht="15" customHeight="1" x14ac:dyDescent="0.2">
      <c r="A53" s="3" t="s">
        <v>38</v>
      </c>
      <c r="B53" s="3" t="s">
        <v>314</v>
      </c>
      <c r="C53" s="26">
        <v>99.125919999999994</v>
      </c>
      <c r="D53" s="7">
        <v>99.264030456542969</v>
      </c>
      <c r="E53" s="7">
        <v>99.324939999999998</v>
      </c>
      <c r="F53" s="117">
        <v>99.324939999999998</v>
      </c>
      <c r="G53" s="7">
        <v>99.324939999999998</v>
      </c>
      <c r="H53" s="113">
        <v>99.324939999999998</v>
      </c>
      <c r="I53" s="113">
        <v>99.904790000000006</v>
      </c>
      <c r="J53" s="113">
        <v>99.904790000000006</v>
      </c>
      <c r="K53" s="113">
        <v>99.904790000000006</v>
      </c>
      <c r="L53" s="7">
        <v>99.904790000000006</v>
      </c>
      <c r="M53" s="7">
        <v>99.904790000000006</v>
      </c>
      <c r="N53" s="7">
        <v>99.904790000000006</v>
      </c>
      <c r="O53" s="7">
        <v>99.904790000000006</v>
      </c>
      <c r="P53" s="10">
        <v>0.13932829732422677</v>
      </c>
      <c r="Q53" s="7">
        <v>6.1361142779402855E-2</v>
      </c>
      <c r="R53" s="7">
        <v>0</v>
      </c>
      <c r="S53" s="7">
        <v>0</v>
      </c>
      <c r="T53" s="7">
        <v>0</v>
      </c>
      <c r="U53" s="7">
        <v>0.58379093911358781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11">
        <v>0</v>
      </c>
      <c r="AB53" s="7">
        <f t="shared" si="1"/>
        <v>99.658110038045265</v>
      </c>
      <c r="AC53" s="157"/>
      <c r="AN53" s="98"/>
      <c r="AO53" s="157"/>
      <c r="AZ53" s="98"/>
    </row>
    <row r="54" spans="1:52" ht="15" customHeight="1" x14ac:dyDescent="0.2">
      <c r="A54" s="3" t="s">
        <v>40</v>
      </c>
      <c r="B54" s="3" t="s">
        <v>315</v>
      </c>
      <c r="C54" s="26">
        <v>102.84869999999999</v>
      </c>
      <c r="D54" s="7">
        <v>102.91858673095703</v>
      </c>
      <c r="E54" s="7">
        <v>103.17610000000001</v>
      </c>
      <c r="F54" s="117">
        <v>102.866</v>
      </c>
      <c r="G54" s="7">
        <v>102.9081</v>
      </c>
      <c r="H54" s="113">
        <v>102.9653</v>
      </c>
      <c r="I54" s="113">
        <v>102.8488</v>
      </c>
      <c r="J54" s="113">
        <v>102.858</v>
      </c>
      <c r="K54" s="113">
        <v>102.8892</v>
      </c>
      <c r="L54" s="7">
        <v>102.8892</v>
      </c>
      <c r="M54" s="7">
        <v>102.8965</v>
      </c>
      <c r="N54" s="7">
        <v>102.89319999999999</v>
      </c>
      <c r="O54" s="7">
        <v>102.8944</v>
      </c>
      <c r="P54" s="10">
        <v>6.7951010520344413E-2</v>
      </c>
      <c r="Q54" s="7">
        <v>0.25021065409316995</v>
      </c>
      <c r="R54" s="7">
        <v>-0.30055410119204501</v>
      </c>
      <c r="S54" s="7">
        <v>4.0927031283422038E-2</v>
      </c>
      <c r="T54" s="7">
        <v>5.5583574082112661E-2</v>
      </c>
      <c r="U54" s="7">
        <v>-0.11314491386904331</v>
      </c>
      <c r="V54" s="7">
        <v>8.9451699971287747E-3</v>
      </c>
      <c r="W54" s="7">
        <v>3.0333080557660406E-2</v>
      </c>
      <c r="X54" s="7">
        <v>0</v>
      </c>
      <c r="Y54" s="7">
        <v>7.0950109438121306E-3</v>
      </c>
      <c r="Z54" s="7">
        <v>-3.2071061698017646E-3</v>
      </c>
      <c r="AA54" s="11">
        <v>1.1662578285167671E-3</v>
      </c>
      <c r="AB54" s="7">
        <f t="shared" si="1"/>
        <v>102.9169488942464</v>
      </c>
      <c r="AC54" s="157"/>
      <c r="AN54" s="98"/>
      <c r="AO54" s="157"/>
      <c r="AZ54" s="98"/>
    </row>
    <row r="55" spans="1:52" ht="15" customHeight="1" x14ac:dyDescent="0.2">
      <c r="A55" s="3" t="s">
        <v>41</v>
      </c>
      <c r="B55" s="3" t="s">
        <v>316</v>
      </c>
      <c r="C55" s="26">
        <v>103.0907</v>
      </c>
      <c r="D55" s="7">
        <v>103.35968017578125</v>
      </c>
      <c r="E55" s="7">
        <v>103.5819</v>
      </c>
      <c r="F55" s="117">
        <v>103.6484</v>
      </c>
      <c r="G55" s="7">
        <v>103.6866</v>
      </c>
      <c r="H55" s="113">
        <v>103.6866</v>
      </c>
      <c r="I55" s="113">
        <v>103.87739999999999</v>
      </c>
      <c r="J55" s="113">
        <v>103.8853</v>
      </c>
      <c r="K55" s="113">
        <v>103.8853</v>
      </c>
      <c r="L55" s="7">
        <v>103.8853</v>
      </c>
      <c r="M55" s="7">
        <v>103.91330000000001</v>
      </c>
      <c r="N55" s="7">
        <v>103.9237</v>
      </c>
      <c r="O55" s="7">
        <v>103.947</v>
      </c>
      <c r="P55" s="10">
        <v>0.2609160436210558</v>
      </c>
      <c r="Q55" s="7">
        <v>0.21499662522255367</v>
      </c>
      <c r="R55" s="7">
        <v>6.4200405669321253E-2</v>
      </c>
      <c r="S55" s="7">
        <v>3.6855368727354537E-2</v>
      </c>
      <c r="T55" s="7">
        <v>0</v>
      </c>
      <c r="U55" s="7">
        <v>0.18401606379223145</v>
      </c>
      <c r="V55" s="7">
        <v>7.6051191115742772E-3</v>
      </c>
      <c r="W55" s="7">
        <v>0</v>
      </c>
      <c r="X55" s="7">
        <v>0</v>
      </c>
      <c r="Y55" s="7">
        <v>2.6952802754582023E-2</v>
      </c>
      <c r="Z55" s="7">
        <v>1.0008343494037791E-2</v>
      </c>
      <c r="AA55" s="11">
        <v>2.2420294889429548E-2</v>
      </c>
      <c r="AB55" s="7">
        <f t="shared" si="1"/>
        <v>103.77337334798176</v>
      </c>
      <c r="AC55" s="157"/>
      <c r="AN55" s="98"/>
      <c r="AO55" s="157"/>
      <c r="AZ55" s="98"/>
    </row>
    <row r="56" spans="1:52" ht="15" customHeight="1" x14ac:dyDescent="0.2">
      <c r="A56" s="3" t="s">
        <v>42</v>
      </c>
      <c r="B56" s="3" t="s">
        <v>71</v>
      </c>
      <c r="C56" s="26">
        <v>104.8479</v>
      </c>
      <c r="D56" s="7">
        <v>104.99569702148438</v>
      </c>
      <c r="E56" s="7">
        <v>104.9957</v>
      </c>
      <c r="F56" s="117">
        <v>105.4487</v>
      </c>
      <c r="G56" s="7">
        <v>105.7328</v>
      </c>
      <c r="H56" s="113">
        <v>105.7328</v>
      </c>
      <c r="I56" s="113">
        <v>106.1039</v>
      </c>
      <c r="J56" s="113">
        <v>106.1039</v>
      </c>
      <c r="K56" s="113">
        <v>106.1039</v>
      </c>
      <c r="L56" s="7">
        <v>106.1039</v>
      </c>
      <c r="M56" s="7">
        <v>106.1039</v>
      </c>
      <c r="N56" s="7">
        <v>106.1039</v>
      </c>
      <c r="O56" s="7">
        <v>106.871</v>
      </c>
      <c r="P56" s="10">
        <v>0.14096326343625321</v>
      </c>
      <c r="Q56" s="7">
        <v>2.8367978011078735E-6</v>
      </c>
      <c r="R56" s="7">
        <v>0.43144624017936251</v>
      </c>
      <c r="S56" s="7">
        <v>0.2694201066490105</v>
      </c>
      <c r="T56" s="7">
        <v>0</v>
      </c>
      <c r="U56" s="7">
        <v>0.35097907177337445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11">
        <v>0.72297059768773742</v>
      </c>
      <c r="AB56" s="7">
        <f t="shared" si="1"/>
        <v>105.86667475179036</v>
      </c>
      <c r="AC56" s="157"/>
      <c r="AN56" s="98"/>
      <c r="AO56" s="157"/>
      <c r="AZ56" s="98"/>
    </row>
    <row r="57" spans="1:52" s="48" customFormat="1" x14ac:dyDescent="0.2">
      <c r="A57" s="56" t="s">
        <v>44</v>
      </c>
      <c r="B57" s="56" t="s">
        <v>48</v>
      </c>
      <c r="C57" s="26">
        <v>99.075890000000001</v>
      </c>
      <c r="D57" s="119">
        <v>102.79635620117188</v>
      </c>
      <c r="E57" s="119">
        <v>105.6855</v>
      </c>
      <c r="F57" s="120">
        <v>101.8854</v>
      </c>
      <c r="G57" s="119">
        <v>98.033959999999993</v>
      </c>
      <c r="H57" s="112">
        <v>94.083110000000005</v>
      </c>
      <c r="I57" s="112">
        <v>96.649119999999996</v>
      </c>
      <c r="J57" s="112">
        <v>99.628590000000003</v>
      </c>
      <c r="K57" s="112">
        <v>98.320719999999994</v>
      </c>
      <c r="L57" s="119">
        <v>100.7914</v>
      </c>
      <c r="M57" s="119">
        <v>103.992</v>
      </c>
      <c r="N57" s="119">
        <v>102.6735</v>
      </c>
      <c r="O57" s="119">
        <v>105.991</v>
      </c>
      <c r="P57" s="21">
        <v>3.7551680849618143</v>
      </c>
      <c r="Q57" s="20">
        <v>2.8105507875922102</v>
      </c>
      <c r="R57" s="20">
        <v>-3.5956682799437956</v>
      </c>
      <c r="S57" s="20">
        <v>-3.7801686993426049</v>
      </c>
      <c r="T57" s="20">
        <v>-4.0300830446918487</v>
      </c>
      <c r="U57" s="20">
        <v>2.7273864565063715</v>
      </c>
      <c r="V57" s="20">
        <v>3.082769920719409</v>
      </c>
      <c r="W57" s="20">
        <v>-1.3127456686880827</v>
      </c>
      <c r="X57" s="20">
        <v>2.5128782620794494</v>
      </c>
      <c r="Y57" s="20">
        <v>3.1754693356774575</v>
      </c>
      <c r="Z57" s="20">
        <v>-1.2678859912300948</v>
      </c>
      <c r="AA57" s="19">
        <v>3.2311161107783364</v>
      </c>
      <c r="AB57" s="20">
        <f>(AB33/AB37)*100</f>
        <v>100.88084470571575</v>
      </c>
      <c r="AC57" s="156"/>
      <c r="AN57" s="162"/>
      <c r="AO57" s="156"/>
      <c r="AZ57" s="162"/>
    </row>
    <row r="58" spans="1:52" s="48" customFormat="1" x14ac:dyDescent="0.2">
      <c r="A58" s="56" t="s">
        <v>46</v>
      </c>
      <c r="B58" s="48" t="s">
        <v>73</v>
      </c>
      <c r="C58" s="26">
        <v>99.799270000000007</v>
      </c>
      <c r="D58" s="119">
        <v>103.80307769775391</v>
      </c>
      <c r="E58" s="119">
        <v>106.9967</v>
      </c>
      <c r="F58" s="120">
        <v>103.00879999999999</v>
      </c>
      <c r="G58" s="119">
        <v>98.876080000000002</v>
      </c>
      <c r="H58" s="112">
        <v>95.04</v>
      </c>
      <c r="I58" s="112">
        <v>97.816720000000004</v>
      </c>
      <c r="J58" s="112">
        <v>100.46769999999999</v>
      </c>
      <c r="K58" s="112">
        <v>98.883189999999999</v>
      </c>
      <c r="L58" s="119">
        <v>101.2223</v>
      </c>
      <c r="M58" s="119">
        <v>104.8186</v>
      </c>
      <c r="N58" s="119">
        <v>103.80459999999999</v>
      </c>
      <c r="O58" s="119">
        <v>107.27630000000001</v>
      </c>
      <c r="P58" s="21">
        <v>4.011860705748548</v>
      </c>
      <c r="Q58" s="20">
        <v>3.0766161977827386</v>
      </c>
      <c r="R58" s="20">
        <v>-3.7271242944875964</v>
      </c>
      <c r="S58" s="20">
        <v>-4.0120067411716205</v>
      </c>
      <c r="T58" s="20">
        <v>-3.8796845506011111</v>
      </c>
      <c r="U58" s="20">
        <v>2.9216329966329937</v>
      </c>
      <c r="V58" s="20">
        <v>2.7101501665563821</v>
      </c>
      <c r="W58" s="20">
        <v>-1.5771337454724204</v>
      </c>
      <c r="X58" s="20">
        <v>2.3655284583759943</v>
      </c>
      <c r="Y58" s="20">
        <v>3.5528732305035544</v>
      </c>
      <c r="Z58" s="20">
        <v>-0.96738555943316362</v>
      </c>
      <c r="AA58" s="19">
        <v>3.3444567967122967</v>
      </c>
      <c r="AB58" s="20">
        <f>(AB33/AB50)*100</f>
        <v>101.8351788515275</v>
      </c>
      <c r="AC58" s="156"/>
      <c r="AN58" s="162"/>
      <c r="AO58" s="156"/>
      <c r="AZ58" s="162"/>
    </row>
    <row r="59" spans="1:52" s="48" customFormat="1" ht="20.25" customHeight="1" x14ac:dyDescent="0.2">
      <c r="B59" s="22" t="s">
        <v>53</v>
      </c>
      <c r="C59" s="39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33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134"/>
      <c r="AB59" s="23"/>
      <c r="AC59" s="156"/>
      <c r="AN59" s="162"/>
      <c r="AO59" s="156"/>
      <c r="AZ59" s="162"/>
    </row>
    <row r="60" spans="1:52" s="48" customFormat="1" x14ac:dyDescent="0.2">
      <c r="A60" s="56" t="s">
        <v>14</v>
      </c>
      <c r="B60" s="56" t="s">
        <v>15</v>
      </c>
      <c r="C60" s="26">
        <v>113.17149999999999</v>
      </c>
      <c r="D60" s="119">
        <v>118.45651245117188</v>
      </c>
      <c r="E60" s="119">
        <v>114.13970184326172</v>
      </c>
      <c r="F60" s="120">
        <v>111.27849999999999</v>
      </c>
      <c r="G60" s="119">
        <v>107.7509</v>
      </c>
      <c r="H60" s="112">
        <v>103.52</v>
      </c>
      <c r="I60" s="112">
        <v>107.21559999999999</v>
      </c>
      <c r="J60" s="112">
        <v>109.9953</v>
      </c>
      <c r="K60" s="112">
        <v>114.31</v>
      </c>
      <c r="L60" s="119">
        <v>118.4982</v>
      </c>
      <c r="M60" s="119">
        <v>122.0924</v>
      </c>
      <c r="N60" s="119">
        <v>126.8335</v>
      </c>
      <c r="O60" s="119">
        <v>130.12549999999999</v>
      </c>
      <c r="P60" s="21">
        <v>4.6699146438563428</v>
      </c>
      <c r="Q60" s="20">
        <v>-3.6442155172258328</v>
      </c>
      <c r="R60" s="20">
        <v>-2.5067542643407008</v>
      </c>
      <c r="S60" s="20">
        <v>-3.1700642981348532</v>
      </c>
      <c r="T60" s="20">
        <v>-3.9265565299222609</v>
      </c>
      <c r="U60" s="20">
        <v>3.569938176197835</v>
      </c>
      <c r="V60" s="20">
        <v>2.5926264461514981</v>
      </c>
      <c r="W60" s="20">
        <v>3.9226221484008881</v>
      </c>
      <c r="X60" s="20">
        <v>3.6638964220103181</v>
      </c>
      <c r="Y60" s="20">
        <v>3.0331262415800415</v>
      </c>
      <c r="Z60" s="20">
        <v>3.8832064895112253</v>
      </c>
      <c r="AA60" s="19">
        <v>2.5955287837992227</v>
      </c>
      <c r="AB60" s="20">
        <f t="shared" ref="AB60:AB81" si="2">AVERAGE(D60:O60)</f>
        <v>115.35134285786948</v>
      </c>
      <c r="AC60" s="156"/>
      <c r="AN60" s="162"/>
      <c r="AO60" s="156"/>
      <c r="AZ60" s="162"/>
    </row>
    <row r="61" spans="1:52" x14ac:dyDescent="0.2">
      <c r="A61" s="3" t="s">
        <v>16</v>
      </c>
      <c r="B61" s="3" t="s">
        <v>101</v>
      </c>
      <c r="C61" s="14">
        <v>113.17149999999999</v>
      </c>
      <c r="D61" s="7">
        <v>118.45651245117188</v>
      </c>
      <c r="E61" s="7">
        <v>114.13970184326172</v>
      </c>
      <c r="F61" s="117">
        <v>111.27849999999999</v>
      </c>
      <c r="G61" s="7">
        <v>107.7509</v>
      </c>
      <c r="H61" s="113">
        <v>103.52</v>
      </c>
      <c r="I61" s="113">
        <v>107.21559999999999</v>
      </c>
      <c r="J61" s="113">
        <v>109.9953</v>
      </c>
      <c r="K61" s="113">
        <v>114.31</v>
      </c>
      <c r="L61" s="7">
        <v>118.4982</v>
      </c>
      <c r="M61" s="7">
        <v>122.0924</v>
      </c>
      <c r="N61" s="7">
        <v>126.8335</v>
      </c>
      <c r="O61" s="7">
        <v>130.12549999999999</v>
      </c>
      <c r="P61" s="10">
        <v>4.6699146438563428</v>
      </c>
      <c r="Q61" s="7">
        <v>-3.6442155172258328</v>
      </c>
      <c r="R61" s="7">
        <v>-2.5067542643407008</v>
      </c>
      <c r="S61" s="7">
        <v>-3.1700642981348532</v>
      </c>
      <c r="T61" s="7">
        <v>-3.9265565299222609</v>
      </c>
      <c r="U61" s="7">
        <v>3.569938176197835</v>
      </c>
      <c r="V61" s="7">
        <v>2.5926264461514981</v>
      </c>
      <c r="W61" s="7">
        <v>3.9226221484008881</v>
      </c>
      <c r="X61" s="7">
        <v>3.6638964220103181</v>
      </c>
      <c r="Y61" s="7">
        <v>3.0331262415800415</v>
      </c>
      <c r="Z61" s="7">
        <v>3.8832064895112253</v>
      </c>
      <c r="AA61" s="11">
        <v>2.5955287837992227</v>
      </c>
      <c r="AB61" s="7">
        <f t="shared" si="2"/>
        <v>115.35134285786948</v>
      </c>
      <c r="AC61" s="157"/>
      <c r="AN61" s="98"/>
      <c r="AO61" s="157"/>
      <c r="AZ61" s="98"/>
    </row>
    <row r="62" spans="1:52" s="48" customFormat="1" x14ac:dyDescent="0.2">
      <c r="A62" s="56" t="s">
        <v>20</v>
      </c>
      <c r="B62" s="56" t="s">
        <v>21</v>
      </c>
      <c r="C62" s="26">
        <v>104.1998</v>
      </c>
      <c r="D62" s="119">
        <v>104.79895782470703</v>
      </c>
      <c r="E62" s="119">
        <v>105.19867706298828</v>
      </c>
      <c r="F62" s="120">
        <v>105.1139</v>
      </c>
      <c r="G62" s="119">
        <v>104.90349999999999</v>
      </c>
      <c r="H62" s="112">
        <v>105.07</v>
      </c>
      <c r="I62" s="112">
        <v>105.3908</v>
      </c>
      <c r="J62" s="112">
        <v>105.2209</v>
      </c>
      <c r="K62" s="112">
        <v>105.03440000000001</v>
      </c>
      <c r="L62" s="119">
        <v>104.8381</v>
      </c>
      <c r="M62" s="119">
        <v>105.2719</v>
      </c>
      <c r="N62" s="119">
        <v>105.64319999999999</v>
      </c>
      <c r="O62" s="119">
        <v>106.09699999999999</v>
      </c>
      <c r="P62" s="21">
        <v>0.5750086129791373</v>
      </c>
      <c r="Q62" s="20">
        <v>0.38141527986360724</v>
      </c>
      <c r="R62" s="20">
        <v>-8.0587575200702879E-2</v>
      </c>
      <c r="S62" s="20">
        <v>-0.20016382229182539</v>
      </c>
      <c r="T62" s="20">
        <v>0.15871729732563664</v>
      </c>
      <c r="U62" s="20">
        <v>0.30532026268202683</v>
      </c>
      <c r="V62" s="20">
        <v>-0.16120951733927286</v>
      </c>
      <c r="W62" s="20">
        <v>-0.17724615546910852</v>
      </c>
      <c r="X62" s="20">
        <v>-0.18689115185121058</v>
      </c>
      <c r="Y62" s="20">
        <v>0.41378086783335932</v>
      </c>
      <c r="Z62" s="20">
        <v>0.35270570779095928</v>
      </c>
      <c r="AA62" s="19">
        <v>0.4295591197540411</v>
      </c>
      <c r="AB62" s="20">
        <f t="shared" si="2"/>
        <v>105.21511124064126</v>
      </c>
      <c r="AC62" s="156"/>
      <c r="AN62" s="162"/>
      <c r="AO62" s="156"/>
      <c r="AZ62" s="162"/>
    </row>
    <row r="63" spans="1:52" s="48" customFormat="1" x14ac:dyDescent="0.2">
      <c r="A63" s="56" t="s">
        <v>22</v>
      </c>
      <c r="B63" s="56" t="s">
        <v>23</v>
      </c>
      <c r="C63" s="26">
        <v>104.2178</v>
      </c>
      <c r="D63" s="119">
        <v>104.99097442626953</v>
      </c>
      <c r="E63" s="119">
        <v>105.42302703857422</v>
      </c>
      <c r="F63" s="120">
        <v>105.3175</v>
      </c>
      <c r="G63" s="119">
        <v>104.9997</v>
      </c>
      <c r="H63" s="112">
        <v>105.2157</v>
      </c>
      <c r="I63" s="112">
        <v>105.587</v>
      </c>
      <c r="J63" s="112">
        <v>105.33880000000001</v>
      </c>
      <c r="K63" s="112">
        <v>105.09439999999999</v>
      </c>
      <c r="L63" s="119">
        <v>104.84529999999999</v>
      </c>
      <c r="M63" s="119">
        <v>105.449</v>
      </c>
      <c r="N63" s="119">
        <v>105.9068</v>
      </c>
      <c r="O63" s="119">
        <v>106.46299999999999</v>
      </c>
      <c r="P63" s="21">
        <v>0.74188327355742922</v>
      </c>
      <c r="Q63" s="20">
        <v>0.4115140512464705</v>
      </c>
      <c r="R63" s="20">
        <v>-0.10009866111661832</v>
      </c>
      <c r="S63" s="20">
        <v>-0.30175421938423458</v>
      </c>
      <c r="T63" s="20">
        <v>0.20571487347106129</v>
      </c>
      <c r="U63" s="20">
        <v>0.35289410230602947</v>
      </c>
      <c r="V63" s="20">
        <v>-0.23506681693768844</v>
      </c>
      <c r="W63" s="20">
        <v>-0.23201327526041027</v>
      </c>
      <c r="X63" s="20">
        <v>-0.23702499847755784</v>
      </c>
      <c r="Y63" s="20">
        <v>0.57580072735735743</v>
      </c>
      <c r="Z63" s="20">
        <v>0.43414351961612341</v>
      </c>
      <c r="AA63" s="19">
        <v>0.52517874206376725</v>
      </c>
      <c r="AB63" s="20">
        <f t="shared" si="2"/>
        <v>105.38593345540363</v>
      </c>
      <c r="AC63" s="156"/>
      <c r="AN63" s="162"/>
      <c r="AO63" s="156"/>
      <c r="AZ63" s="162"/>
    </row>
    <row r="64" spans="1:52" ht="15" customHeight="1" x14ac:dyDescent="0.2">
      <c r="A64" s="3" t="s">
        <v>24</v>
      </c>
      <c r="B64" s="3" t="s">
        <v>304</v>
      </c>
      <c r="C64" s="26">
        <v>104.1476</v>
      </c>
      <c r="D64" s="7">
        <v>105.42552947998047</v>
      </c>
      <c r="E64" s="7">
        <v>105.9395751953125</v>
      </c>
      <c r="F64" s="117">
        <v>105.6563</v>
      </c>
      <c r="G64" s="7">
        <v>104.9991</v>
      </c>
      <c r="H64" s="113">
        <v>105.2072</v>
      </c>
      <c r="I64" s="113">
        <v>105.82859999999999</v>
      </c>
      <c r="J64" s="113">
        <v>105.3133</v>
      </c>
      <c r="K64" s="113">
        <v>104.8121</v>
      </c>
      <c r="L64" s="7">
        <v>104.32599999999999</v>
      </c>
      <c r="M64" s="7">
        <v>105.3693</v>
      </c>
      <c r="N64" s="7">
        <v>106.0964</v>
      </c>
      <c r="O64" s="7">
        <v>107.05029999999999</v>
      </c>
      <c r="P64" s="10">
        <v>1.2270368976149924</v>
      </c>
      <c r="Q64" s="7">
        <v>0.48759130532006928</v>
      </c>
      <c r="R64" s="7">
        <v>-0.26739317652562422</v>
      </c>
      <c r="S64" s="7">
        <v>-0.62201686032920234</v>
      </c>
      <c r="T64" s="7">
        <v>0.19819217498054909</v>
      </c>
      <c r="U64" s="7">
        <v>0.59064398634313453</v>
      </c>
      <c r="V64" s="7">
        <v>-0.48691941497855618</v>
      </c>
      <c r="W64" s="7">
        <v>-0.47591329870016152</v>
      </c>
      <c r="X64" s="7">
        <v>-0.46378233047520995</v>
      </c>
      <c r="Y64" s="7">
        <v>1.0000383413530685</v>
      </c>
      <c r="Z64" s="7">
        <v>0.69004918890037914</v>
      </c>
      <c r="AA64" s="11">
        <v>0.89908799921579829</v>
      </c>
      <c r="AB64" s="7">
        <f t="shared" si="2"/>
        <v>105.50197538960772</v>
      </c>
      <c r="AC64" s="157"/>
      <c r="AN64" s="98"/>
      <c r="AO64" s="157"/>
      <c r="AZ64" s="98"/>
    </row>
    <row r="65" spans="1:52" ht="15" customHeight="1" x14ac:dyDescent="0.2">
      <c r="A65" s="3" t="s">
        <v>26</v>
      </c>
      <c r="B65" s="3" t="s">
        <v>305</v>
      </c>
      <c r="C65" s="26">
        <v>106.9783</v>
      </c>
      <c r="D65" s="7">
        <v>106.68552398681641</v>
      </c>
      <c r="E65" s="7">
        <v>107.42306518554688</v>
      </c>
      <c r="F65" s="117">
        <v>107.6879</v>
      </c>
      <c r="G65" s="7">
        <v>107.80289999999999</v>
      </c>
      <c r="H65" s="113">
        <v>109.0502</v>
      </c>
      <c r="I65" s="113">
        <v>108.58410000000001</v>
      </c>
      <c r="J65" s="113">
        <v>108.6011</v>
      </c>
      <c r="K65" s="113">
        <v>108.61499999999999</v>
      </c>
      <c r="L65" s="7">
        <v>108.5543</v>
      </c>
      <c r="M65" s="7">
        <v>108.771</v>
      </c>
      <c r="N65" s="7">
        <v>108.59529999999999</v>
      </c>
      <c r="O65" s="7">
        <v>108.5526</v>
      </c>
      <c r="P65" s="10">
        <v>-0.2736779451380309</v>
      </c>
      <c r="Q65" s="7">
        <v>0.69132265669108961</v>
      </c>
      <c r="R65" s="7">
        <v>0.24653440487449058</v>
      </c>
      <c r="S65" s="7">
        <v>0.10679008505133342</v>
      </c>
      <c r="T65" s="7">
        <v>1.1570189670222322</v>
      </c>
      <c r="U65" s="7">
        <v>-0.42741783142075601</v>
      </c>
      <c r="V65" s="7">
        <v>1.5656067508959329E-2</v>
      </c>
      <c r="W65" s="7">
        <v>1.27991337104251E-2</v>
      </c>
      <c r="X65" s="7">
        <v>-5.5885467016523582E-2</v>
      </c>
      <c r="Y65" s="7">
        <v>0.19962359851245232</v>
      </c>
      <c r="Z65" s="7">
        <v>-0.16153202599958277</v>
      </c>
      <c r="AA65" s="11">
        <v>-3.932030207568505E-2</v>
      </c>
      <c r="AB65" s="7">
        <f t="shared" si="2"/>
        <v>108.24358243103028</v>
      </c>
      <c r="AC65" s="157"/>
      <c r="AN65" s="98"/>
      <c r="AO65" s="157"/>
      <c r="AZ65" s="98"/>
    </row>
    <row r="66" spans="1:52" ht="15" customHeight="1" x14ac:dyDescent="0.2">
      <c r="A66" s="3" t="s">
        <v>27</v>
      </c>
      <c r="B66" s="3" t="s">
        <v>306</v>
      </c>
      <c r="C66" s="26">
        <v>103.0192</v>
      </c>
      <c r="D66" s="7">
        <v>103.13838958740234</v>
      </c>
      <c r="E66" s="7">
        <v>103.26967620849609</v>
      </c>
      <c r="F66" s="117">
        <v>103.3691</v>
      </c>
      <c r="G66" s="7">
        <v>103.49809999999999</v>
      </c>
      <c r="H66" s="113">
        <v>103.47190000000001</v>
      </c>
      <c r="I66" s="113">
        <v>103.44589999999999</v>
      </c>
      <c r="J66" s="113">
        <v>103.49209999999999</v>
      </c>
      <c r="K66" s="113">
        <v>103.6052</v>
      </c>
      <c r="L66" s="7">
        <v>103.81619999999999</v>
      </c>
      <c r="M66" s="7">
        <v>103.6883</v>
      </c>
      <c r="N66" s="7">
        <v>103.95399999999999</v>
      </c>
      <c r="O66" s="7">
        <v>103.9918</v>
      </c>
      <c r="P66" s="10">
        <v>0.1156964792993402</v>
      </c>
      <c r="Q66" s="7">
        <v>0.12729171128127229</v>
      </c>
      <c r="R66" s="7">
        <v>9.6275881898939902E-2</v>
      </c>
      <c r="S66" s="7">
        <v>0.12479551432680623</v>
      </c>
      <c r="T66" s="7">
        <v>-2.5314474371982365E-2</v>
      </c>
      <c r="U66" s="7">
        <v>-2.5127595028225497E-2</v>
      </c>
      <c r="V66" s="7">
        <v>4.4661025714889536E-2</v>
      </c>
      <c r="W66" s="7">
        <v>0.10928370378029133</v>
      </c>
      <c r="X66" s="7">
        <v>0.20365773146521463</v>
      </c>
      <c r="Y66" s="7">
        <v>-0.12319849888552731</v>
      </c>
      <c r="Z66" s="7">
        <v>0.25624877638074439</v>
      </c>
      <c r="AA66" s="11">
        <v>3.6362237143355985E-2</v>
      </c>
      <c r="AB66" s="7">
        <f t="shared" si="2"/>
        <v>103.56172214965819</v>
      </c>
      <c r="AC66" s="157"/>
      <c r="AN66" s="98"/>
      <c r="AO66" s="157"/>
      <c r="AZ66" s="98"/>
    </row>
    <row r="67" spans="1:52" ht="15" customHeight="1" x14ac:dyDescent="0.2">
      <c r="A67" s="3" t="s">
        <v>29</v>
      </c>
      <c r="B67" s="3" t="s">
        <v>307</v>
      </c>
      <c r="C67" s="26">
        <v>107.2423</v>
      </c>
      <c r="D67" s="7">
        <v>107.70372009277344</v>
      </c>
      <c r="E67" s="7">
        <v>108.20115661621094</v>
      </c>
      <c r="F67" s="117">
        <v>108.3831</v>
      </c>
      <c r="G67" s="7">
        <v>108.458</v>
      </c>
      <c r="H67" s="113">
        <v>108.84350000000001</v>
      </c>
      <c r="I67" s="113">
        <v>108.7398</v>
      </c>
      <c r="J67" s="113">
        <v>108.9935</v>
      </c>
      <c r="K67" s="113">
        <v>109.2589</v>
      </c>
      <c r="L67" s="7">
        <v>109.33369999999999</v>
      </c>
      <c r="M67" s="7">
        <v>109.447</v>
      </c>
      <c r="N67" s="7">
        <v>109.8278</v>
      </c>
      <c r="O67" s="7">
        <v>109.8326</v>
      </c>
      <c r="P67" s="10">
        <v>0.43025941515002686</v>
      </c>
      <c r="Q67" s="7">
        <v>0.46185639921167065</v>
      </c>
      <c r="R67" s="7">
        <v>0.16815290102157951</v>
      </c>
      <c r="S67" s="7">
        <v>6.9106714976781003E-2</v>
      </c>
      <c r="T67" s="7">
        <v>0.3554371277360891</v>
      </c>
      <c r="U67" s="7">
        <v>-9.5274407750580839E-2</v>
      </c>
      <c r="V67" s="7">
        <v>0.23330923911943457</v>
      </c>
      <c r="W67" s="7">
        <v>0.24350075921958617</v>
      </c>
      <c r="X67" s="7">
        <v>6.8461242058995841E-2</v>
      </c>
      <c r="Y67" s="7">
        <v>0.10362770124857157</v>
      </c>
      <c r="Z67" s="7">
        <v>0.34793096201813989</v>
      </c>
      <c r="AA67" s="11">
        <v>4.3704781485225273E-3</v>
      </c>
      <c r="AB67" s="7">
        <f t="shared" si="2"/>
        <v>108.91856472574871</v>
      </c>
      <c r="AC67" s="157"/>
      <c r="AN67" s="98"/>
      <c r="AO67" s="157"/>
      <c r="AZ67" s="98"/>
    </row>
    <row r="68" spans="1:52" ht="15" customHeight="1" x14ac:dyDescent="0.2">
      <c r="A68" s="3" t="s">
        <v>31</v>
      </c>
      <c r="B68" s="3" t="s">
        <v>32</v>
      </c>
      <c r="C68" s="26">
        <v>106.0003</v>
      </c>
      <c r="D68" s="7">
        <v>106.31621551513672</v>
      </c>
      <c r="E68" s="7">
        <v>106.67961883544922</v>
      </c>
      <c r="F68" s="117">
        <v>106.9372</v>
      </c>
      <c r="G68" s="7">
        <v>106.9372</v>
      </c>
      <c r="H68" s="113">
        <v>106.9529</v>
      </c>
      <c r="I68" s="113">
        <v>107.479</v>
      </c>
      <c r="J68" s="113">
        <v>107.5975</v>
      </c>
      <c r="K68" s="113">
        <v>108.0046</v>
      </c>
      <c r="L68" s="7">
        <v>108.01609999999999</v>
      </c>
      <c r="M68" s="7">
        <v>108.02200000000001</v>
      </c>
      <c r="N68" s="7">
        <v>108.02200000000001</v>
      </c>
      <c r="O68" s="7">
        <v>108.0462</v>
      </c>
      <c r="P68" s="10">
        <v>0.29803266135730089</v>
      </c>
      <c r="Q68" s="7">
        <v>0.34181363449751523</v>
      </c>
      <c r="R68" s="7">
        <v>0.24145302295098967</v>
      </c>
      <c r="S68" s="7">
        <v>0</v>
      </c>
      <c r="T68" s="7">
        <v>1.4681514010087587E-2</v>
      </c>
      <c r="U68" s="7">
        <v>0.4918987703933223</v>
      </c>
      <c r="V68" s="7">
        <v>0.11025409614901273</v>
      </c>
      <c r="W68" s="7">
        <v>0.37835451567183231</v>
      </c>
      <c r="X68" s="7">
        <v>1.0647694635226711E-2</v>
      </c>
      <c r="Y68" s="7">
        <v>5.4621486982136171E-3</v>
      </c>
      <c r="Z68" s="7">
        <v>0</v>
      </c>
      <c r="AA68" s="11">
        <v>2.2402843865132416E-2</v>
      </c>
      <c r="AB68" s="7">
        <f t="shared" si="2"/>
        <v>107.41754452921549</v>
      </c>
      <c r="AC68" s="157"/>
      <c r="AN68" s="98"/>
      <c r="AO68" s="157"/>
      <c r="AZ68" s="98"/>
    </row>
    <row r="69" spans="1:52" ht="15" customHeight="1" x14ac:dyDescent="0.2">
      <c r="A69" s="3" t="s">
        <v>33</v>
      </c>
      <c r="B69" s="3" t="s">
        <v>43</v>
      </c>
      <c r="C69" s="26">
        <v>103.01139999999999</v>
      </c>
      <c r="D69" s="7">
        <v>103.03121185302734</v>
      </c>
      <c r="E69" s="7">
        <v>103.36667633056641</v>
      </c>
      <c r="F69" s="117">
        <v>103.2941</v>
      </c>
      <c r="G69" s="7">
        <v>103.334</v>
      </c>
      <c r="H69" s="113">
        <v>103.3486</v>
      </c>
      <c r="I69" s="113">
        <v>103.6057</v>
      </c>
      <c r="J69" s="113">
        <v>103.7817</v>
      </c>
      <c r="K69" s="113">
        <v>103.7957</v>
      </c>
      <c r="L69" s="7">
        <v>103.8344</v>
      </c>
      <c r="M69" s="7">
        <v>103.8297</v>
      </c>
      <c r="N69" s="7">
        <v>103.8385</v>
      </c>
      <c r="O69" s="7">
        <v>103.86490000000001</v>
      </c>
      <c r="P69" s="10">
        <v>1.9232680098852172E-2</v>
      </c>
      <c r="Q69" s="7">
        <v>0.3255950032089287</v>
      </c>
      <c r="R69" s="7">
        <v>-7.021250285179631E-2</v>
      </c>
      <c r="S69" s="7">
        <v>3.8627569241614902E-2</v>
      </c>
      <c r="T69" s="7">
        <v>1.4128941103607235E-2</v>
      </c>
      <c r="U69" s="7">
        <v>0.24876969789624057</v>
      </c>
      <c r="V69" s="7">
        <v>0.16987482348944308</v>
      </c>
      <c r="W69" s="7">
        <v>1.3489854184307823E-2</v>
      </c>
      <c r="X69" s="7">
        <v>3.7284781546832603E-2</v>
      </c>
      <c r="Y69" s="7">
        <v>-4.5264382516773862E-3</v>
      </c>
      <c r="Z69" s="7">
        <v>8.4754169567991637E-3</v>
      </c>
      <c r="AA69" s="11">
        <v>2.5424096072275242E-2</v>
      </c>
      <c r="AB69" s="7">
        <f t="shared" si="2"/>
        <v>103.57709901529948</v>
      </c>
      <c r="AC69" s="157"/>
      <c r="AN69" s="98"/>
      <c r="AO69" s="157"/>
      <c r="AZ69" s="98"/>
    </row>
    <row r="70" spans="1:52" ht="15" customHeight="1" x14ac:dyDescent="0.2">
      <c r="A70" s="3" t="s">
        <v>34</v>
      </c>
      <c r="B70" s="3" t="s">
        <v>308</v>
      </c>
      <c r="C70" s="26">
        <v>106.6957</v>
      </c>
      <c r="D70" s="7">
        <v>106.69568634033203</v>
      </c>
      <c r="E70" s="7">
        <v>106.69568634033203</v>
      </c>
      <c r="F70" s="117">
        <v>106.6844</v>
      </c>
      <c r="G70" s="7">
        <v>106.7529</v>
      </c>
      <c r="H70" s="113">
        <v>106.7628</v>
      </c>
      <c r="I70" s="113">
        <v>106.759</v>
      </c>
      <c r="J70" s="113">
        <v>106.759</v>
      </c>
      <c r="K70" s="113">
        <v>106.7101</v>
      </c>
      <c r="L70" s="7">
        <v>106.69880000000001</v>
      </c>
      <c r="M70" s="7">
        <v>106.69880000000001</v>
      </c>
      <c r="N70" s="7">
        <v>106.67700000000001</v>
      </c>
      <c r="O70" s="7">
        <v>106.67700000000001</v>
      </c>
      <c r="P70" s="10">
        <v>-1.280245405480776E-5</v>
      </c>
      <c r="Q70" s="7">
        <v>0</v>
      </c>
      <c r="R70" s="7">
        <v>-1.0578066198509784E-2</v>
      </c>
      <c r="S70" s="7">
        <v>6.4208075407463719E-2</v>
      </c>
      <c r="T70" s="7">
        <v>9.2737527505124418E-3</v>
      </c>
      <c r="U70" s="7">
        <v>-3.5592921879140007E-3</v>
      </c>
      <c r="V70" s="7">
        <v>0</v>
      </c>
      <c r="W70" s="7">
        <v>-4.5804100825226235E-2</v>
      </c>
      <c r="X70" s="7">
        <v>-1.058943811316026E-2</v>
      </c>
      <c r="Y70" s="7">
        <v>0</v>
      </c>
      <c r="Z70" s="7">
        <v>-2.0431345057300484E-2</v>
      </c>
      <c r="AA70" s="11">
        <v>0</v>
      </c>
      <c r="AB70" s="7">
        <f t="shared" si="2"/>
        <v>106.71426439005533</v>
      </c>
      <c r="AC70" s="157"/>
      <c r="AN70" s="98"/>
      <c r="AO70" s="157"/>
      <c r="AZ70" s="98"/>
    </row>
    <row r="71" spans="1:52" ht="15" customHeight="1" x14ac:dyDescent="0.2">
      <c r="A71" s="3"/>
      <c r="B71" s="3" t="s">
        <v>309</v>
      </c>
      <c r="C71" s="26">
        <v>105.2752</v>
      </c>
      <c r="D71" s="7">
        <v>105.31607055664063</v>
      </c>
      <c r="E71" s="7">
        <v>105.83092498779297</v>
      </c>
      <c r="F71" s="117">
        <v>106.19759999999999</v>
      </c>
      <c r="G71" s="7">
        <v>106.19759999999999</v>
      </c>
      <c r="H71" s="113">
        <v>106.5301</v>
      </c>
      <c r="I71" s="113">
        <v>106.84690000000001</v>
      </c>
      <c r="J71" s="113">
        <v>107.7811</v>
      </c>
      <c r="K71" s="113">
        <v>108.2636</v>
      </c>
      <c r="L71" s="7">
        <v>108.2636</v>
      </c>
      <c r="M71" s="7">
        <v>108.25700000000001</v>
      </c>
      <c r="N71" s="7">
        <v>108.25700000000001</v>
      </c>
      <c r="O71" s="7">
        <v>107.9579</v>
      </c>
      <c r="P71" s="10">
        <v>3.8822587504585018E-2</v>
      </c>
      <c r="Q71" s="7">
        <v>0.48886597119615005</v>
      </c>
      <c r="R71" s="7">
        <v>0.34647246279791988</v>
      </c>
      <c r="S71" s="7">
        <v>0</v>
      </c>
      <c r="T71" s="7">
        <v>0.3130955878475693</v>
      </c>
      <c r="U71" s="7">
        <v>0.2973807402790391</v>
      </c>
      <c r="V71" s="7">
        <v>0.87433514683157854</v>
      </c>
      <c r="W71" s="7">
        <v>0.44766661316316292</v>
      </c>
      <c r="X71" s="7">
        <v>0</v>
      </c>
      <c r="Y71" s="7">
        <v>-6.0962317898090616E-3</v>
      </c>
      <c r="Z71" s="7">
        <v>0</v>
      </c>
      <c r="AA71" s="11">
        <v>-0.27628698375163718</v>
      </c>
      <c r="AB71" s="7">
        <f t="shared" si="2"/>
        <v>107.14161629536947</v>
      </c>
      <c r="AC71" s="157"/>
      <c r="AN71" s="98"/>
      <c r="AO71" s="157"/>
      <c r="AZ71" s="98"/>
    </row>
    <row r="72" spans="1:52" ht="15" customHeight="1" x14ac:dyDescent="0.2">
      <c r="A72" s="3"/>
      <c r="B72" s="3" t="s">
        <v>310</v>
      </c>
      <c r="C72" s="26">
        <v>100</v>
      </c>
      <c r="D72" s="7">
        <v>100</v>
      </c>
      <c r="E72" s="7">
        <v>100</v>
      </c>
      <c r="F72" s="117">
        <v>100</v>
      </c>
      <c r="G72" s="7">
        <v>100</v>
      </c>
      <c r="H72" s="113">
        <v>100</v>
      </c>
      <c r="I72" s="113">
        <v>100</v>
      </c>
      <c r="J72" s="113">
        <v>100</v>
      </c>
      <c r="K72" s="113">
        <v>100</v>
      </c>
      <c r="L72" s="7">
        <v>100</v>
      </c>
      <c r="M72" s="7">
        <v>100</v>
      </c>
      <c r="N72" s="7">
        <v>100</v>
      </c>
      <c r="O72" s="7">
        <v>100</v>
      </c>
      <c r="P72" s="10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11">
        <v>0</v>
      </c>
      <c r="AB72" s="7">
        <f t="shared" si="2"/>
        <v>100</v>
      </c>
      <c r="AC72" s="157"/>
      <c r="AN72" s="98"/>
      <c r="AO72" s="157"/>
      <c r="AZ72" s="98"/>
    </row>
    <row r="73" spans="1:52" ht="15" customHeight="1" x14ac:dyDescent="0.2">
      <c r="A73" s="3"/>
      <c r="B73" s="3" t="s">
        <v>311</v>
      </c>
      <c r="C73" s="26">
        <v>101.35</v>
      </c>
      <c r="D73" s="7">
        <v>101.42008209228516</v>
      </c>
      <c r="E73" s="7">
        <v>101.46445465087891</v>
      </c>
      <c r="F73" s="117">
        <v>101.6561</v>
      </c>
      <c r="G73" s="7">
        <v>102.291</v>
      </c>
      <c r="H73" s="113">
        <v>102.37</v>
      </c>
      <c r="I73" s="113">
        <v>102.4432</v>
      </c>
      <c r="J73" s="113">
        <v>102.7286</v>
      </c>
      <c r="K73" s="113">
        <v>102.79900000000001</v>
      </c>
      <c r="L73" s="7">
        <v>102.88420000000001</v>
      </c>
      <c r="M73" s="7">
        <v>102.9678</v>
      </c>
      <c r="N73" s="7">
        <v>103.2439</v>
      </c>
      <c r="O73" s="7">
        <v>103.2439</v>
      </c>
      <c r="P73" s="10">
        <v>6.9148586369178033E-2</v>
      </c>
      <c r="Q73" s="7">
        <v>4.3751254858356438E-2</v>
      </c>
      <c r="R73" s="7">
        <v>0.18887929746481785</v>
      </c>
      <c r="S73" s="7">
        <v>0.62455671622263875</v>
      </c>
      <c r="T73" s="7">
        <v>7.7230645902384112E-2</v>
      </c>
      <c r="U73" s="7">
        <v>7.150532382533939E-2</v>
      </c>
      <c r="V73" s="7">
        <v>0.27859340590687881</v>
      </c>
      <c r="W73" s="7">
        <v>6.8530088018338084E-2</v>
      </c>
      <c r="X73" s="7">
        <v>8.2880183659374496E-2</v>
      </c>
      <c r="Y73" s="7">
        <v>8.1256402829579175E-2</v>
      </c>
      <c r="Z73" s="7">
        <v>0.26814207936850121</v>
      </c>
      <c r="AA73" s="11">
        <v>0</v>
      </c>
      <c r="AB73" s="7">
        <f t="shared" si="2"/>
        <v>102.45935306193034</v>
      </c>
      <c r="AC73" s="157"/>
      <c r="AN73" s="98"/>
      <c r="AO73" s="157"/>
      <c r="AZ73" s="98"/>
    </row>
    <row r="74" spans="1:52" ht="15" customHeight="1" x14ac:dyDescent="0.2">
      <c r="A74" s="3"/>
      <c r="B74" s="3" t="s">
        <v>312</v>
      </c>
      <c r="C74" s="26">
        <v>105.8892</v>
      </c>
      <c r="D74" s="7">
        <v>106.47809600830078</v>
      </c>
      <c r="E74" s="7">
        <v>107.02220916748047</v>
      </c>
      <c r="F74" s="117">
        <v>107.5677</v>
      </c>
      <c r="G74" s="7">
        <v>107.777</v>
      </c>
      <c r="H74" s="113">
        <v>107.9033</v>
      </c>
      <c r="I74" s="113">
        <v>108.1314</v>
      </c>
      <c r="J74" s="113">
        <v>108.10850000000001</v>
      </c>
      <c r="K74" s="113">
        <v>108.3925</v>
      </c>
      <c r="L74" s="7">
        <v>108.5175</v>
      </c>
      <c r="M74" s="7">
        <v>108.4479</v>
      </c>
      <c r="N74" s="7">
        <v>108.5565</v>
      </c>
      <c r="O74" s="7">
        <v>108.72750000000001</v>
      </c>
      <c r="P74" s="10">
        <v>0.55614359944241598</v>
      </c>
      <c r="Q74" s="7">
        <v>0.51100947479119996</v>
      </c>
      <c r="R74" s="7">
        <v>0.50969872212774781</v>
      </c>
      <c r="S74" s="7">
        <v>0.19457513733211637</v>
      </c>
      <c r="T74" s="7">
        <v>0.11718641268545285</v>
      </c>
      <c r="U74" s="7">
        <v>0.21139297871334586</v>
      </c>
      <c r="V74" s="7">
        <v>-2.1177937213420723E-2</v>
      </c>
      <c r="W74" s="7">
        <v>0.26269904771594443</v>
      </c>
      <c r="X74" s="7">
        <v>0.11532163203173652</v>
      </c>
      <c r="Y74" s="7">
        <v>-6.4137120740888898E-2</v>
      </c>
      <c r="Z74" s="7">
        <v>0.10014025167845167</v>
      </c>
      <c r="AA74" s="11">
        <v>0.15752165922814984</v>
      </c>
      <c r="AB74" s="7">
        <f t="shared" si="2"/>
        <v>107.96917543131509</v>
      </c>
      <c r="AC74" s="157"/>
      <c r="AN74" s="98"/>
      <c r="AO74" s="157"/>
      <c r="AZ74" s="98"/>
    </row>
    <row r="75" spans="1:52" s="48" customFormat="1" x14ac:dyDescent="0.2">
      <c r="A75" s="56" t="s">
        <v>36</v>
      </c>
      <c r="B75" s="56" t="s">
        <v>37</v>
      </c>
      <c r="C75" s="26">
        <v>104.1313</v>
      </c>
      <c r="D75" s="119">
        <v>104.07073974609375</v>
      </c>
      <c r="E75" s="119">
        <v>104.34782409667969</v>
      </c>
      <c r="F75" s="120">
        <v>104.3419</v>
      </c>
      <c r="G75" s="119">
        <v>104.53870000000001</v>
      </c>
      <c r="H75" s="112">
        <v>104.5175</v>
      </c>
      <c r="I75" s="112">
        <v>104.6465</v>
      </c>
      <c r="J75" s="112">
        <v>104.7736</v>
      </c>
      <c r="K75" s="112">
        <v>104.8068</v>
      </c>
      <c r="L75" s="119">
        <v>104.8108</v>
      </c>
      <c r="M75" s="119">
        <v>104.6005</v>
      </c>
      <c r="N75" s="119">
        <v>104.6434</v>
      </c>
      <c r="O75" s="119">
        <v>104.709</v>
      </c>
      <c r="P75" s="21">
        <v>-5.8157589414754234E-2</v>
      </c>
      <c r="Q75" s="20">
        <v>0.26624616223729469</v>
      </c>
      <c r="R75" s="20">
        <v>-5.6772594263233642E-3</v>
      </c>
      <c r="S75" s="20">
        <v>0.18861071151666811</v>
      </c>
      <c r="T75" s="20">
        <v>-2.0279571106209884E-2</v>
      </c>
      <c r="U75" s="20">
        <v>0.12342430693425015</v>
      </c>
      <c r="V75" s="20">
        <v>0.12145652267395342</v>
      </c>
      <c r="W75" s="20">
        <v>3.1687371627961314E-2</v>
      </c>
      <c r="X75" s="20">
        <v>3.8165462546369978E-3</v>
      </c>
      <c r="Y75" s="20">
        <v>-0.20064726154175302</v>
      </c>
      <c r="Z75" s="20">
        <v>4.1013188273481528E-2</v>
      </c>
      <c r="AA75" s="19">
        <v>6.2689094582174726E-2</v>
      </c>
      <c r="AB75" s="20">
        <f t="shared" si="2"/>
        <v>104.56727198689777</v>
      </c>
      <c r="AC75" s="156"/>
      <c r="AN75" s="162"/>
      <c r="AO75" s="156"/>
      <c r="AZ75" s="162"/>
    </row>
    <row r="76" spans="1:52" ht="15" customHeight="1" x14ac:dyDescent="0.2">
      <c r="A76" s="3" t="s">
        <v>38</v>
      </c>
      <c r="B76" s="3" t="s">
        <v>39</v>
      </c>
      <c r="C76" s="26">
        <v>96.620230000000006</v>
      </c>
      <c r="D76" s="7">
        <v>97.058120727539063</v>
      </c>
      <c r="E76" s="7">
        <v>97.6041259765625</v>
      </c>
      <c r="F76" s="117">
        <v>97.604129999999998</v>
      </c>
      <c r="G76" s="7">
        <v>97.400300000000001</v>
      </c>
      <c r="H76" s="113">
        <v>96.816249999999997</v>
      </c>
      <c r="I76" s="113">
        <v>96.966290000000001</v>
      </c>
      <c r="J76" s="113">
        <v>96.621030000000005</v>
      </c>
      <c r="K76" s="113">
        <v>97.349080000000001</v>
      </c>
      <c r="L76" s="7">
        <v>97.385890000000003</v>
      </c>
      <c r="M76" s="7">
        <v>97.623570000000001</v>
      </c>
      <c r="N76" s="7">
        <v>97.711860000000001</v>
      </c>
      <c r="O76" s="7">
        <v>97.927440000000004</v>
      </c>
      <c r="P76" s="10">
        <v>0.45320811960296092</v>
      </c>
      <c r="Q76" s="7">
        <v>0.56255493608430762</v>
      </c>
      <c r="R76" s="7">
        <v>4.1222002221520257E-6</v>
      </c>
      <c r="S76" s="7">
        <v>-0.20883337621061365</v>
      </c>
      <c r="T76" s="7">
        <v>-0.59963881014740694</v>
      </c>
      <c r="U76" s="7">
        <v>0.15497398422269421</v>
      </c>
      <c r="V76" s="7">
        <v>-0.3560618850117872</v>
      </c>
      <c r="W76" s="7">
        <v>0.75351090751153871</v>
      </c>
      <c r="X76" s="7">
        <v>3.7812375833446682E-2</v>
      </c>
      <c r="Y76" s="7">
        <v>0.24405999678187204</v>
      </c>
      <c r="Z76" s="7">
        <v>9.0439224871617221E-2</v>
      </c>
      <c r="AA76" s="11">
        <v>0.22062828401793064</v>
      </c>
      <c r="AB76" s="7">
        <f t="shared" si="2"/>
        <v>97.339007225341788</v>
      </c>
      <c r="AC76" s="157"/>
      <c r="AN76" s="98"/>
      <c r="AO76" s="157"/>
      <c r="AZ76" s="98"/>
    </row>
    <row r="77" spans="1:52" ht="15" customHeight="1" x14ac:dyDescent="0.2">
      <c r="A77" s="3" t="s">
        <v>40</v>
      </c>
      <c r="B77" s="3" t="s">
        <v>313</v>
      </c>
      <c r="C77" s="26">
        <v>101.59869999999999</v>
      </c>
      <c r="D77" s="7">
        <v>100.8701171875</v>
      </c>
      <c r="E77" s="7">
        <v>101.54605102539063</v>
      </c>
      <c r="F77" s="117">
        <v>101.5461</v>
      </c>
      <c r="G77" s="7">
        <v>102.2229</v>
      </c>
      <c r="H77" s="113">
        <v>102.19629999999999</v>
      </c>
      <c r="I77" s="113">
        <v>102.59269999999999</v>
      </c>
      <c r="J77" s="113">
        <v>102.8776</v>
      </c>
      <c r="K77" s="113">
        <v>102.9191</v>
      </c>
      <c r="L77" s="7">
        <v>102.9191</v>
      </c>
      <c r="M77" s="7">
        <v>102.86879999999999</v>
      </c>
      <c r="N77" s="7">
        <v>102.9742</v>
      </c>
      <c r="O77" s="7">
        <v>103.1437</v>
      </c>
      <c r="P77" s="10">
        <v>-0.71711824314680583</v>
      </c>
      <c r="Q77" s="7">
        <v>0.670103155163567</v>
      </c>
      <c r="R77" s="7">
        <v>4.8228964963239495E-5</v>
      </c>
      <c r="S77" s="7">
        <v>0.66649531592055244</v>
      </c>
      <c r="T77" s="7">
        <v>-2.6021566596136438E-2</v>
      </c>
      <c r="U77" s="7">
        <v>0.38788097025039059</v>
      </c>
      <c r="V77" s="7">
        <v>0.2777000702779121</v>
      </c>
      <c r="W77" s="7">
        <v>4.0339199203713157E-2</v>
      </c>
      <c r="X77" s="7">
        <v>0</v>
      </c>
      <c r="Y77" s="7">
        <v>-4.8873338379374784E-2</v>
      </c>
      <c r="Z77" s="7">
        <v>0.10246061001975629</v>
      </c>
      <c r="AA77" s="11">
        <v>0.16460433778558059</v>
      </c>
      <c r="AB77" s="7">
        <f t="shared" si="2"/>
        <v>102.38972235107421</v>
      </c>
      <c r="AC77" s="157"/>
      <c r="AN77" s="98"/>
      <c r="AO77" s="157"/>
      <c r="AZ77" s="98"/>
    </row>
    <row r="78" spans="1:52" ht="15" customHeight="1" x14ac:dyDescent="0.2">
      <c r="A78" s="3" t="s">
        <v>41</v>
      </c>
      <c r="B78" s="3" t="s">
        <v>314</v>
      </c>
      <c r="C78" s="26">
        <v>100.7043</v>
      </c>
      <c r="D78" s="7">
        <v>100.70432281494141</v>
      </c>
      <c r="E78" s="7">
        <v>100.70432281494141</v>
      </c>
      <c r="F78" s="117">
        <v>100.7043</v>
      </c>
      <c r="G78" s="7">
        <v>100.7043</v>
      </c>
      <c r="H78" s="113">
        <v>100.7043</v>
      </c>
      <c r="I78" s="113">
        <v>100.7043</v>
      </c>
      <c r="J78" s="113">
        <v>100.7043</v>
      </c>
      <c r="K78" s="113">
        <v>100.7043</v>
      </c>
      <c r="L78" s="7">
        <v>100.7043</v>
      </c>
      <c r="M78" s="7">
        <v>99.753110000000007</v>
      </c>
      <c r="N78" s="7">
        <v>99.753110000000007</v>
      </c>
      <c r="O78" s="7">
        <v>99.753110000000007</v>
      </c>
      <c r="P78" s="10">
        <v>2.2655379564498419E-5</v>
      </c>
      <c r="Q78" s="7">
        <v>0</v>
      </c>
      <c r="R78" s="7">
        <v>-2.2655374431837351E-5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-0.94453762153155019</v>
      </c>
      <c r="Z78" s="7">
        <v>0</v>
      </c>
      <c r="AA78" s="11">
        <v>0</v>
      </c>
      <c r="AB78" s="7">
        <f t="shared" si="2"/>
        <v>100.46650630249025</v>
      </c>
      <c r="AC78" s="157"/>
      <c r="AN78" s="98"/>
      <c r="AO78" s="157"/>
      <c r="AZ78" s="98"/>
    </row>
    <row r="79" spans="1:52" ht="15" customHeight="1" x14ac:dyDescent="0.2">
      <c r="A79" s="3" t="s">
        <v>42</v>
      </c>
      <c r="B79" s="3" t="s">
        <v>315</v>
      </c>
      <c r="C79" s="26">
        <v>102.4974</v>
      </c>
      <c r="D79" s="7">
        <v>103.42656707763672</v>
      </c>
      <c r="E79" s="7">
        <v>103.7623291015625</v>
      </c>
      <c r="F79" s="117">
        <v>103.623</v>
      </c>
      <c r="G79" s="7">
        <v>103.6305</v>
      </c>
      <c r="H79" s="113">
        <v>103.6305</v>
      </c>
      <c r="I79" s="113">
        <v>103.65819999999999</v>
      </c>
      <c r="J79" s="113">
        <v>103.8068</v>
      </c>
      <c r="K79" s="113">
        <v>103.8122</v>
      </c>
      <c r="L79" s="7">
        <v>103.83</v>
      </c>
      <c r="M79" s="7">
        <v>103.8702</v>
      </c>
      <c r="N79" s="7">
        <v>103.9237</v>
      </c>
      <c r="O79" s="7">
        <v>103.96259999999999</v>
      </c>
      <c r="P79" s="10">
        <v>0.9065274608299525</v>
      </c>
      <c r="Q79" s="7">
        <v>0.32463808227700613</v>
      </c>
      <c r="R79" s="7">
        <v>-0.13427715315268232</v>
      </c>
      <c r="S79" s="7">
        <v>7.2377753973472863E-3</v>
      </c>
      <c r="T79" s="7">
        <v>0</v>
      </c>
      <c r="U79" s="7">
        <v>2.6729582507076428E-2</v>
      </c>
      <c r="V79" s="7">
        <v>0.14335575960223296</v>
      </c>
      <c r="W79" s="7">
        <v>5.2019713544861528E-3</v>
      </c>
      <c r="X79" s="7">
        <v>1.7146346961141409E-2</v>
      </c>
      <c r="Y79" s="7">
        <v>3.8717133776363946E-2</v>
      </c>
      <c r="Z79" s="7">
        <v>5.1506591881020414E-2</v>
      </c>
      <c r="AA79" s="11">
        <v>3.7431307776761374E-2</v>
      </c>
      <c r="AB79" s="7">
        <f t="shared" si="2"/>
        <v>103.74471634826661</v>
      </c>
      <c r="AC79" s="157"/>
      <c r="AN79" s="98"/>
      <c r="AO79" s="157"/>
      <c r="AZ79" s="98"/>
    </row>
    <row r="80" spans="1:52" ht="15" customHeight="1" x14ac:dyDescent="0.2">
      <c r="A80" s="3" t="s">
        <v>44</v>
      </c>
      <c r="B80" s="3" t="s">
        <v>316</v>
      </c>
      <c r="C80" s="26">
        <v>102.4662</v>
      </c>
      <c r="D80" s="7">
        <v>102.52280426025391</v>
      </c>
      <c r="E80" s="7">
        <v>102.75041198730469</v>
      </c>
      <c r="F80" s="117">
        <v>103.0592</v>
      </c>
      <c r="G80" s="7">
        <v>103.0457</v>
      </c>
      <c r="H80" s="113">
        <v>103.06270000000001</v>
      </c>
      <c r="I80" s="113">
        <v>103.1296</v>
      </c>
      <c r="J80" s="113">
        <v>103.65770000000001</v>
      </c>
      <c r="K80" s="113">
        <v>103.70569999999999</v>
      </c>
      <c r="L80" s="7">
        <v>103.7128</v>
      </c>
      <c r="M80" s="7">
        <v>103.777</v>
      </c>
      <c r="N80" s="7">
        <v>103.8017</v>
      </c>
      <c r="O80" s="7">
        <v>103.883</v>
      </c>
      <c r="P80" s="10">
        <v>5.5241884888778577E-2</v>
      </c>
      <c r="Q80" s="7">
        <v>0.22200692684234383</v>
      </c>
      <c r="R80" s="7">
        <v>0.30052240835148081</v>
      </c>
      <c r="S80" s="7">
        <v>-1.3099267217296096E-2</v>
      </c>
      <c r="T80" s="7">
        <v>1.649753458903197E-2</v>
      </c>
      <c r="U80" s="7">
        <v>6.4911941953771576E-2</v>
      </c>
      <c r="V80" s="7">
        <v>0.51207412808738628</v>
      </c>
      <c r="W80" s="7">
        <v>4.6306256071654693E-2</v>
      </c>
      <c r="X80" s="7">
        <v>6.8462967802235767E-3</v>
      </c>
      <c r="Y80" s="7">
        <v>6.1901713192585285E-2</v>
      </c>
      <c r="Z80" s="7">
        <v>2.3801034911392432E-2</v>
      </c>
      <c r="AA80" s="11">
        <v>7.8322416684889373E-2</v>
      </c>
      <c r="AB80" s="7">
        <f t="shared" si="2"/>
        <v>103.34235968729655</v>
      </c>
      <c r="AC80" s="157"/>
      <c r="AN80" s="98"/>
      <c r="AO80" s="157"/>
      <c r="AZ80" s="98"/>
    </row>
    <row r="81" spans="1:52" ht="15" customHeight="1" x14ac:dyDescent="0.2">
      <c r="A81" s="3" t="s">
        <v>46</v>
      </c>
      <c r="B81" s="3" t="s">
        <v>71</v>
      </c>
      <c r="C81" s="26">
        <v>112.1216</v>
      </c>
      <c r="D81" s="7">
        <v>112.12157440185547</v>
      </c>
      <c r="E81" s="7">
        <v>112.12157440185547</v>
      </c>
      <c r="F81" s="117">
        <v>112.1216</v>
      </c>
      <c r="G81" s="7">
        <v>112.1216</v>
      </c>
      <c r="H81" s="113">
        <v>112.1216</v>
      </c>
      <c r="I81" s="113">
        <v>112.1216</v>
      </c>
      <c r="J81" s="113">
        <v>112.1275</v>
      </c>
      <c r="K81" s="113">
        <v>112.1275</v>
      </c>
      <c r="L81" s="7">
        <v>112.1275</v>
      </c>
      <c r="M81" s="7">
        <v>112.1275</v>
      </c>
      <c r="N81" s="7">
        <v>112.1275</v>
      </c>
      <c r="O81" s="7">
        <v>112.1275</v>
      </c>
      <c r="P81" s="10">
        <v>-2.2830698573752555E-5</v>
      </c>
      <c r="Q81" s="7">
        <v>0</v>
      </c>
      <c r="R81" s="7">
        <v>2.283070378616172E-5</v>
      </c>
      <c r="S81" s="7">
        <v>0</v>
      </c>
      <c r="T81" s="7">
        <v>0</v>
      </c>
      <c r="U81" s="7">
        <v>0</v>
      </c>
      <c r="V81" s="7">
        <v>5.262143957985712E-3</v>
      </c>
      <c r="W81" s="7">
        <v>0</v>
      </c>
      <c r="X81" s="7">
        <v>0</v>
      </c>
      <c r="Y81" s="7">
        <v>0</v>
      </c>
      <c r="Z81" s="7">
        <v>0</v>
      </c>
      <c r="AA81" s="11">
        <v>0</v>
      </c>
      <c r="AB81" s="7">
        <f t="shared" si="2"/>
        <v>112.12454573364261</v>
      </c>
      <c r="AC81" s="157"/>
      <c r="AN81" s="98"/>
      <c r="AO81" s="157"/>
      <c r="AZ81" s="98"/>
    </row>
    <row r="82" spans="1:52" s="48" customFormat="1" x14ac:dyDescent="0.2">
      <c r="A82" s="56" t="s">
        <v>47</v>
      </c>
      <c r="B82" s="56" t="s">
        <v>48</v>
      </c>
      <c r="C82" s="26">
        <v>108.6101</v>
      </c>
      <c r="D82" s="119">
        <v>113.03215026855469</v>
      </c>
      <c r="E82" s="119">
        <v>108.49918365478516</v>
      </c>
      <c r="F82" s="120">
        <v>105.8647</v>
      </c>
      <c r="G82" s="119">
        <v>102.71420000000001</v>
      </c>
      <c r="H82" s="112">
        <v>98.524770000000004</v>
      </c>
      <c r="I82" s="112">
        <v>101.73139999999999</v>
      </c>
      <c r="J82" s="112">
        <v>104.53749999999999</v>
      </c>
      <c r="K82" s="112">
        <v>108.831</v>
      </c>
      <c r="L82" s="119">
        <v>113.02970000000001</v>
      </c>
      <c r="M82" s="119">
        <v>115.9781</v>
      </c>
      <c r="N82" s="119">
        <v>120.05840000000001</v>
      </c>
      <c r="O82" s="119">
        <v>122.6477</v>
      </c>
      <c r="P82" s="21">
        <v>4.0714908360775697</v>
      </c>
      <c r="Q82" s="20">
        <v>-4.0103338766887049</v>
      </c>
      <c r="R82" s="20">
        <v>-2.4281138032958536</v>
      </c>
      <c r="S82" s="20">
        <v>-2.9759683822841736</v>
      </c>
      <c r="T82" s="20">
        <v>-4.0787252395481843</v>
      </c>
      <c r="U82" s="20">
        <v>3.2546434769652235</v>
      </c>
      <c r="V82" s="20">
        <v>2.7583420654783093</v>
      </c>
      <c r="W82" s="20">
        <v>4.1071385866316001</v>
      </c>
      <c r="X82" s="20">
        <v>3.858000018377119</v>
      </c>
      <c r="Y82" s="20">
        <v>2.6085179382056149</v>
      </c>
      <c r="Z82" s="20">
        <v>3.5181642051387358</v>
      </c>
      <c r="AA82" s="19">
        <v>2.1567004058025048</v>
      </c>
      <c r="AB82" s="20">
        <f>(AB60/AB62)*100</f>
        <v>109.63381732690971</v>
      </c>
      <c r="AC82" s="156"/>
      <c r="AN82" s="162"/>
      <c r="AO82" s="156"/>
      <c r="AZ82" s="162"/>
    </row>
    <row r="83" spans="1:52" s="48" customFormat="1" x14ac:dyDescent="0.2">
      <c r="A83" s="56" t="s">
        <v>317</v>
      </c>
      <c r="B83" s="48" t="s">
        <v>73</v>
      </c>
      <c r="C83" s="26">
        <v>108.6815</v>
      </c>
      <c r="D83" s="119">
        <v>113.82307434082031</v>
      </c>
      <c r="E83" s="119">
        <v>109.38388061523438</v>
      </c>
      <c r="F83" s="120">
        <v>106.648</v>
      </c>
      <c r="G83" s="119">
        <v>103.0727</v>
      </c>
      <c r="H83" s="112">
        <v>99.045649999999995</v>
      </c>
      <c r="I83" s="112">
        <v>102.45489999999999</v>
      </c>
      <c r="J83" s="112">
        <v>104.9837</v>
      </c>
      <c r="K83" s="112">
        <v>109.0673</v>
      </c>
      <c r="L83" s="119">
        <v>113.0592</v>
      </c>
      <c r="M83" s="119">
        <v>116.7226</v>
      </c>
      <c r="N83" s="119">
        <v>121.2055</v>
      </c>
      <c r="O83" s="119">
        <v>124.2734</v>
      </c>
      <c r="P83" s="21">
        <v>4.73086435209333</v>
      </c>
      <c r="Q83" s="20">
        <v>-3.9000824316989231</v>
      </c>
      <c r="R83" s="20">
        <v>-2.5011734817290261</v>
      </c>
      <c r="S83" s="20">
        <v>-3.3524304253244304</v>
      </c>
      <c r="T83" s="20">
        <v>-3.9069996225964805</v>
      </c>
      <c r="U83" s="20">
        <v>3.442099678279662</v>
      </c>
      <c r="V83" s="20">
        <v>2.4682079627231146</v>
      </c>
      <c r="W83" s="20">
        <v>3.8897466940105976</v>
      </c>
      <c r="X83" s="20">
        <v>3.6600337589726721</v>
      </c>
      <c r="Y83" s="20">
        <v>3.2402493560895493</v>
      </c>
      <c r="Z83" s="20">
        <v>3.8406443996278363</v>
      </c>
      <c r="AA83" s="19">
        <v>2.5311557643836249</v>
      </c>
      <c r="AB83" s="20">
        <f>(AB60/AB75)*100</f>
        <v>110.31304600958028</v>
      </c>
      <c r="AC83" s="156"/>
      <c r="AN83" s="162"/>
      <c r="AO83" s="156"/>
      <c r="AZ83" s="162"/>
    </row>
    <row r="84" spans="1:52" s="48" customFormat="1" ht="20.25" customHeight="1" x14ac:dyDescent="0.2">
      <c r="B84" s="22" t="s">
        <v>60</v>
      </c>
      <c r="C84" s="39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133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134"/>
      <c r="AB84" s="23"/>
      <c r="AC84" s="156"/>
      <c r="AN84" s="162"/>
      <c r="AO84" s="156"/>
      <c r="AZ84" s="162"/>
    </row>
    <row r="85" spans="1:52" s="48" customFormat="1" x14ac:dyDescent="0.2">
      <c r="A85" s="56" t="s">
        <v>14</v>
      </c>
      <c r="B85" s="56" t="s">
        <v>15</v>
      </c>
      <c r="C85" s="26">
        <v>102.09099999999999</v>
      </c>
      <c r="D85" s="119">
        <v>102.42329406738281</v>
      </c>
      <c r="E85" s="119">
        <v>101.74472045898438</v>
      </c>
      <c r="F85" s="120">
        <v>102.0861</v>
      </c>
      <c r="G85" s="119">
        <v>100.3822</v>
      </c>
      <c r="H85" s="112">
        <v>101.2824</v>
      </c>
      <c r="I85" s="112">
        <v>102.3073</v>
      </c>
      <c r="J85" s="112">
        <v>103.8386</v>
      </c>
      <c r="K85" s="112">
        <v>102.6084</v>
      </c>
      <c r="L85" s="119">
        <v>101.91670000000001</v>
      </c>
      <c r="M85" s="119">
        <v>101.5958</v>
      </c>
      <c r="N85" s="119">
        <v>102.64879999999999</v>
      </c>
      <c r="O85" s="119">
        <v>103.10599999999999</v>
      </c>
      <c r="P85" s="21">
        <v>0.32548811098218111</v>
      </c>
      <c r="Q85" s="20">
        <v>-0.66251882892187952</v>
      </c>
      <c r="R85" s="20">
        <v>0.33552555796076394</v>
      </c>
      <c r="S85" s="20">
        <v>-1.6690812951028637</v>
      </c>
      <c r="T85" s="20">
        <v>0.89677253536981461</v>
      </c>
      <c r="U85" s="20">
        <v>1.011923098188829</v>
      </c>
      <c r="V85" s="20">
        <v>1.4967651379715834</v>
      </c>
      <c r="W85" s="20">
        <v>-1.1847232146812423</v>
      </c>
      <c r="X85" s="20">
        <v>-0.67411634914880003</v>
      </c>
      <c r="Y85" s="20">
        <v>-0.31486498287327674</v>
      </c>
      <c r="Z85" s="20">
        <v>1.0364601686290154</v>
      </c>
      <c r="AA85" s="19">
        <v>0.44540218687407973</v>
      </c>
      <c r="AB85" s="20">
        <f t="shared" ref="AB85:AB109" si="3">AVERAGE(D85:O85)</f>
        <v>102.16169287719725</v>
      </c>
      <c r="AC85" s="156"/>
      <c r="AN85" s="162"/>
      <c r="AO85" s="156"/>
      <c r="AZ85" s="162"/>
    </row>
    <row r="86" spans="1:52" x14ac:dyDescent="0.2">
      <c r="A86" s="3" t="s">
        <v>16</v>
      </c>
      <c r="B86" s="3" t="s">
        <v>54</v>
      </c>
      <c r="C86" s="14">
        <v>110.54940000000001</v>
      </c>
      <c r="D86" s="7">
        <v>110.47057342529297</v>
      </c>
      <c r="E86" s="7">
        <v>110.23551940917969</v>
      </c>
      <c r="F86" s="117">
        <v>110.1777</v>
      </c>
      <c r="G86" s="7">
        <v>110.4111</v>
      </c>
      <c r="H86" s="113">
        <v>111.7525</v>
      </c>
      <c r="I86" s="113">
        <v>111.51949999999999</v>
      </c>
      <c r="J86" s="113">
        <v>114.23609999999999</v>
      </c>
      <c r="K86" s="113">
        <v>113.1579</v>
      </c>
      <c r="L86" s="7">
        <v>112.5222</v>
      </c>
      <c r="M86" s="7">
        <v>111.78619999999999</v>
      </c>
      <c r="N86" s="7">
        <v>112.2161</v>
      </c>
      <c r="O86" s="7">
        <v>112.166</v>
      </c>
      <c r="P86" s="10">
        <v>-7.1304389446742278E-2</v>
      </c>
      <c r="Q86" s="7">
        <v>-0.21277522947976668</v>
      </c>
      <c r="R86" s="7">
        <v>-5.2450797610040699E-2</v>
      </c>
      <c r="S86" s="7">
        <v>0.21183960093558241</v>
      </c>
      <c r="T86" s="7">
        <v>1.2149140801966405</v>
      </c>
      <c r="U86" s="7">
        <v>-0.20849645421803009</v>
      </c>
      <c r="V86" s="7">
        <v>2.4359865315034588</v>
      </c>
      <c r="W86" s="7">
        <v>-0.94383474225747854</v>
      </c>
      <c r="X86" s="7">
        <v>-0.56178136921947119</v>
      </c>
      <c r="Y86" s="7">
        <v>-0.65409314784105199</v>
      </c>
      <c r="Z86" s="7">
        <v>0.384573408882316</v>
      </c>
      <c r="AA86" s="11">
        <v>-4.4645999994653601E-2</v>
      </c>
      <c r="AB86" s="7">
        <f t="shared" si="3"/>
        <v>111.72094940287273</v>
      </c>
      <c r="AC86" s="157"/>
      <c r="AN86" s="98"/>
      <c r="AO86" s="157"/>
      <c r="AZ86" s="98"/>
    </row>
    <row r="87" spans="1:52" x14ac:dyDescent="0.2">
      <c r="A87" s="3" t="s">
        <v>18</v>
      </c>
      <c r="B87" s="3" t="s">
        <v>55</v>
      </c>
      <c r="C87" s="14">
        <v>103.696</v>
      </c>
      <c r="D87" s="7">
        <v>104.94007873535156</v>
      </c>
      <c r="E87" s="7">
        <v>104.63262176513672</v>
      </c>
      <c r="F87" s="117">
        <v>104.8086</v>
      </c>
      <c r="G87" s="7">
        <v>103.99460000000001</v>
      </c>
      <c r="H87" s="113">
        <v>105.1532</v>
      </c>
      <c r="I87" s="113">
        <v>105.55119999999999</v>
      </c>
      <c r="J87" s="113">
        <v>107.0505</v>
      </c>
      <c r="K87" s="113">
        <v>106.0384</v>
      </c>
      <c r="L87" s="7">
        <v>105.4584</v>
      </c>
      <c r="M87" s="7">
        <v>103.8447</v>
      </c>
      <c r="N87" s="7">
        <v>104.44889999999999</v>
      </c>
      <c r="O87" s="7">
        <v>105.05759999999999</v>
      </c>
      <c r="P87" s="10">
        <v>1.1997364752271684</v>
      </c>
      <c r="Q87" s="7">
        <v>-0.29298336147642851</v>
      </c>
      <c r="R87" s="7">
        <v>0.16818677759818412</v>
      </c>
      <c r="S87" s="7">
        <v>-0.77665382420907536</v>
      </c>
      <c r="T87" s="7">
        <v>1.1140963088467986</v>
      </c>
      <c r="U87" s="7">
        <v>0.37849537627004803</v>
      </c>
      <c r="V87" s="7">
        <v>1.4204480858578636</v>
      </c>
      <c r="W87" s="7">
        <v>-0.94544163735807296</v>
      </c>
      <c r="X87" s="7">
        <v>-0.54697166309563172</v>
      </c>
      <c r="Y87" s="7">
        <v>-1.5301768280193841</v>
      </c>
      <c r="Z87" s="7">
        <v>0.58183036784736408</v>
      </c>
      <c r="AA87" s="11">
        <v>0.58277301149174277</v>
      </c>
      <c r="AB87" s="7">
        <f t="shared" si="3"/>
        <v>105.08156670837404</v>
      </c>
      <c r="AC87" s="157"/>
      <c r="AN87" s="98"/>
      <c r="AO87" s="157"/>
      <c r="AZ87" s="98"/>
    </row>
    <row r="88" spans="1:52" x14ac:dyDescent="0.2">
      <c r="A88" s="3" t="s">
        <v>56</v>
      </c>
      <c r="B88" s="3" t="s">
        <v>57</v>
      </c>
      <c r="C88" s="14">
        <v>97.456800000000001</v>
      </c>
      <c r="D88" s="213">
        <v>97.824241638183594</v>
      </c>
      <c r="E88" s="213">
        <v>96.81500244140625</v>
      </c>
      <c r="F88" s="214">
        <v>97.404499999999999</v>
      </c>
      <c r="G88" s="213">
        <v>94.49579</v>
      </c>
      <c r="H88" s="215">
        <v>95.230279999999993</v>
      </c>
      <c r="I88" s="215">
        <v>96.973460000000003</v>
      </c>
      <c r="J88" s="215">
        <v>97.985039999999998</v>
      </c>
      <c r="K88" s="215">
        <v>96.555869999999999</v>
      </c>
      <c r="L88" s="213">
        <v>95.83766</v>
      </c>
      <c r="M88" s="213">
        <v>95.778490000000005</v>
      </c>
      <c r="N88" s="213">
        <v>97.233040000000003</v>
      </c>
      <c r="O88" s="213">
        <v>97.92107</v>
      </c>
      <c r="P88" s="10">
        <v>0.37703027206269091</v>
      </c>
      <c r="Q88" s="7">
        <v>-1.031686195442387</v>
      </c>
      <c r="R88" s="7">
        <v>0.60889071293524022</v>
      </c>
      <c r="S88" s="7">
        <v>-2.9862172692226738</v>
      </c>
      <c r="T88" s="7">
        <v>0.77727272294352356</v>
      </c>
      <c r="U88" s="7">
        <v>1.8304892099445782</v>
      </c>
      <c r="V88" s="7">
        <v>1.0431513942062034</v>
      </c>
      <c r="W88" s="7">
        <v>-1.4585593882494707</v>
      </c>
      <c r="X88" s="7">
        <v>-0.74382841768190699</v>
      </c>
      <c r="Y88" s="7">
        <v>-6.1739821276932907E-2</v>
      </c>
      <c r="Z88" s="7">
        <v>1.5186604006807765</v>
      </c>
      <c r="AA88" s="11">
        <v>0.7076092653279149</v>
      </c>
      <c r="AB88" s="213">
        <f t="shared" si="3"/>
        <v>96.671203673299161</v>
      </c>
      <c r="AC88" s="157"/>
      <c r="AN88" s="98"/>
      <c r="AO88" s="157"/>
      <c r="AZ88" s="98"/>
    </row>
    <row r="89" spans="1:52" x14ac:dyDescent="0.2">
      <c r="A89" s="3" t="s">
        <v>58</v>
      </c>
      <c r="B89" s="3" t="s">
        <v>59</v>
      </c>
      <c r="C89" s="14">
        <v>103.9479</v>
      </c>
      <c r="D89" s="7">
        <v>105.67591857910156</v>
      </c>
      <c r="E89" s="7">
        <v>105.89929962158203</v>
      </c>
      <c r="F89" s="117">
        <v>105.8792</v>
      </c>
      <c r="G89" s="7">
        <v>105.8792</v>
      </c>
      <c r="H89" s="113">
        <v>105.8792</v>
      </c>
      <c r="I89" s="113">
        <v>106.56740000000001</v>
      </c>
      <c r="J89" s="113">
        <v>107.05070000000001</v>
      </c>
      <c r="K89" s="113">
        <v>107.05070000000001</v>
      </c>
      <c r="L89" s="7">
        <v>106.25020000000001</v>
      </c>
      <c r="M89" s="7">
        <v>106.3008</v>
      </c>
      <c r="N89" s="7">
        <v>106.7593</v>
      </c>
      <c r="O89" s="7">
        <v>107.4718</v>
      </c>
      <c r="P89" s="10">
        <v>1.6623891190698015</v>
      </c>
      <c r="Q89" s="7">
        <v>0.21138310930627152</v>
      </c>
      <c r="R89" s="7">
        <v>-1.8979938161873995E-2</v>
      </c>
      <c r="S89" s="7">
        <v>0</v>
      </c>
      <c r="T89" s="7">
        <v>0</v>
      </c>
      <c r="U89" s="7">
        <v>0.64998602180599119</v>
      </c>
      <c r="V89" s="7">
        <v>0.45351580314430096</v>
      </c>
      <c r="W89" s="7">
        <v>0</v>
      </c>
      <c r="X89" s="7">
        <v>-0.74777652084479551</v>
      </c>
      <c r="Y89" s="7">
        <v>4.7623439767632107E-2</v>
      </c>
      <c r="Z89" s="7">
        <v>0.43132318853668161</v>
      </c>
      <c r="AA89" s="11">
        <v>0.66738916422270067</v>
      </c>
      <c r="AB89" s="7">
        <f t="shared" si="3"/>
        <v>106.38864318339029</v>
      </c>
      <c r="AC89" s="157"/>
      <c r="AN89" s="98"/>
      <c r="AO89" s="157"/>
      <c r="AZ89" s="98"/>
    </row>
    <row r="90" spans="1:52" s="48" customFormat="1" x14ac:dyDescent="0.2">
      <c r="A90" s="56" t="s">
        <v>20</v>
      </c>
      <c r="B90" s="56" t="s">
        <v>21</v>
      </c>
      <c r="C90" s="26">
        <v>103.6427</v>
      </c>
      <c r="D90" s="119">
        <v>104.39328002929688</v>
      </c>
      <c r="E90" s="119">
        <v>104.75494384765625</v>
      </c>
      <c r="F90" s="120">
        <v>104.6733</v>
      </c>
      <c r="G90" s="119">
        <v>104.26309999999999</v>
      </c>
      <c r="H90" s="112">
        <v>104.41419999999999</v>
      </c>
      <c r="I90" s="112">
        <v>104.83969999999999</v>
      </c>
      <c r="J90" s="112">
        <v>104.681</v>
      </c>
      <c r="K90" s="112">
        <v>104.477</v>
      </c>
      <c r="L90" s="119">
        <v>104.23439999999999</v>
      </c>
      <c r="M90" s="119">
        <v>104.8758</v>
      </c>
      <c r="N90" s="119">
        <v>105.36060000000001</v>
      </c>
      <c r="O90" s="119">
        <v>105.94119999999999</v>
      </c>
      <c r="P90" s="21">
        <v>0.74636245479572338</v>
      </c>
      <c r="Q90" s="20">
        <v>0.34644358167295619</v>
      </c>
      <c r="R90" s="20">
        <v>-7.793794226550875E-2</v>
      </c>
      <c r="S90" s="20">
        <v>-0.39188599193873053</v>
      </c>
      <c r="T90" s="20">
        <v>0.14492183716003032</v>
      </c>
      <c r="U90" s="20">
        <v>0.40751162198245028</v>
      </c>
      <c r="V90" s="20">
        <v>-0.15137395471371634</v>
      </c>
      <c r="W90" s="20">
        <v>-0.19487777151535954</v>
      </c>
      <c r="X90" s="20">
        <v>-0.23220421719613898</v>
      </c>
      <c r="Y90" s="20">
        <v>0.61534387879625574</v>
      </c>
      <c r="Z90" s="20">
        <v>0.46226107452816284</v>
      </c>
      <c r="AA90" s="19">
        <v>0.55105988386549598</v>
      </c>
      <c r="AB90" s="20">
        <f t="shared" si="3"/>
        <v>104.74237698974609</v>
      </c>
      <c r="AC90" s="156"/>
      <c r="AN90" s="162"/>
      <c r="AO90" s="156"/>
      <c r="AZ90" s="162"/>
    </row>
    <row r="91" spans="1:52" s="48" customFormat="1" x14ac:dyDescent="0.2">
      <c r="A91" s="56" t="s">
        <v>22</v>
      </c>
      <c r="B91" s="56" t="s">
        <v>23</v>
      </c>
      <c r="C91" s="26">
        <v>103.9387</v>
      </c>
      <c r="D91" s="119">
        <v>104.81979370117188</v>
      </c>
      <c r="E91" s="119">
        <v>105.2430419921875</v>
      </c>
      <c r="F91" s="120">
        <v>105.10509999999999</v>
      </c>
      <c r="G91" s="119">
        <v>104.6964</v>
      </c>
      <c r="H91" s="112">
        <v>104.8699</v>
      </c>
      <c r="I91" s="112">
        <v>105.2916</v>
      </c>
      <c r="J91" s="112">
        <v>105.0463</v>
      </c>
      <c r="K91" s="112">
        <v>104.8017</v>
      </c>
      <c r="L91" s="119">
        <v>104.512</v>
      </c>
      <c r="M91" s="119">
        <v>105.1909</v>
      </c>
      <c r="N91" s="119">
        <v>105.6909</v>
      </c>
      <c r="O91" s="119">
        <v>106.3026</v>
      </c>
      <c r="P91" s="21">
        <v>0.84770513886731103</v>
      </c>
      <c r="Q91" s="20">
        <v>0.40378660944730815</v>
      </c>
      <c r="R91" s="20">
        <v>-0.13106994018449861</v>
      </c>
      <c r="S91" s="20">
        <v>-0.38884887602979884</v>
      </c>
      <c r="T91" s="20">
        <v>0.16571725484353256</v>
      </c>
      <c r="U91" s="20">
        <v>0.40211729008991259</v>
      </c>
      <c r="V91" s="20">
        <v>-0.23297205095183307</v>
      </c>
      <c r="W91" s="20">
        <v>-0.23284970532042107</v>
      </c>
      <c r="X91" s="20">
        <v>-0.27642681368717903</v>
      </c>
      <c r="Y91" s="20">
        <v>0.64959047764849853</v>
      </c>
      <c r="Z91" s="20">
        <v>0.47532628773021246</v>
      </c>
      <c r="AA91" s="19">
        <v>0.57876316693300844</v>
      </c>
      <c r="AB91" s="20">
        <f t="shared" si="3"/>
        <v>105.13085297444661</v>
      </c>
      <c r="AC91" s="156"/>
      <c r="AN91" s="162"/>
      <c r="AO91" s="156"/>
      <c r="AZ91" s="162"/>
    </row>
    <row r="92" spans="1:52" ht="15" customHeight="1" x14ac:dyDescent="0.2">
      <c r="A92" s="3" t="s">
        <v>24</v>
      </c>
      <c r="B92" s="3" t="s">
        <v>304</v>
      </c>
      <c r="C92" s="26">
        <v>104.0027</v>
      </c>
      <c r="D92" s="7">
        <v>105.38296508789063</v>
      </c>
      <c r="E92" s="7">
        <v>105.87916564941406</v>
      </c>
      <c r="F92" s="117">
        <v>105.5635</v>
      </c>
      <c r="G92" s="7">
        <v>104.76560000000001</v>
      </c>
      <c r="H92" s="113">
        <v>104.9251</v>
      </c>
      <c r="I92" s="113">
        <v>105.6191</v>
      </c>
      <c r="J92" s="113">
        <v>105.1367</v>
      </c>
      <c r="K92" s="113">
        <v>104.6842</v>
      </c>
      <c r="L92" s="7">
        <v>104.15309999999999</v>
      </c>
      <c r="M92" s="7">
        <v>105.2889</v>
      </c>
      <c r="N92" s="7">
        <v>106.0758</v>
      </c>
      <c r="O92" s="7">
        <v>107.08620000000001</v>
      </c>
      <c r="P92" s="10">
        <v>1.3271435144382027</v>
      </c>
      <c r="Q92" s="7">
        <v>0.47085462162656028</v>
      </c>
      <c r="R92" s="7">
        <v>-0.29813764349001992</v>
      </c>
      <c r="S92" s="7">
        <v>-0.75584837562225438</v>
      </c>
      <c r="T92" s="7">
        <v>0.15224462991668467</v>
      </c>
      <c r="U92" s="7">
        <v>0.66142419687949083</v>
      </c>
      <c r="V92" s="7">
        <v>-0.45673557150174388</v>
      </c>
      <c r="W92" s="7">
        <v>-0.43039205149105936</v>
      </c>
      <c r="X92" s="7">
        <v>-0.50733539540829398</v>
      </c>
      <c r="Y92" s="7">
        <v>1.0905100280260533</v>
      </c>
      <c r="Z92" s="7">
        <v>0.74737223012112652</v>
      </c>
      <c r="AA92" s="11">
        <v>0.95252640093216756</v>
      </c>
      <c r="AB92" s="7">
        <f t="shared" si="3"/>
        <v>105.38002756144205</v>
      </c>
      <c r="AC92" s="157"/>
      <c r="AN92" s="98"/>
      <c r="AO92" s="157"/>
      <c r="AZ92" s="98"/>
    </row>
    <row r="93" spans="1:52" ht="15" customHeight="1" x14ac:dyDescent="0.2">
      <c r="A93" s="3" t="s">
        <v>26</v>
      </c>
      <c r="B93" s="3" t="s">
        <v>305</v>
      </c>
      <c r="C93" s="26">
        <v>106.9121</v>
      </c>
      <c r="D93" s="7">
        <v>106.72529602050781</v>
      </c>
      <c r="E93" s="7">
        <v>107.50279998779297</v>
      </c>
      <c r="F93" s="117">
        <v>107.7427</v>
      </c>
      <c r="G93" s="7">
        <v>107.8267</v>
      </c>
      <c r="H93" s="113">
        <v>108.9417</v>
      </c>
      <c r="I93" s="113">
        <v>108.5051</v>
      </c>
      <c r="J93" s="113">
        <v>108.5826</v>
      </c>
      <c r="K93" s="113">
        <v>108.5399</v>
      </c>
      <c r="L93" s="7">
        <v>108.4802</v>
      </c>
      <c r="M93" s="7">
        <v>108.6691</v>
      </c>
      <c r="N93" s="7">
        <v>108.45699999999999</v>
      </c>
      <c r="O93" s="7">
        <v>108.4486</v>
      </c>
      <c r="P93" s="10">
        <v>-0.17472669556783821</v>
      </c>
      <c r="Q93" s="7">
        <v>0.72850954391895506</v>
      </c>
      <c r="R93" s="7">
        <v>0.22315698961726704</v>
      </c>
      <c r="S93" s="7">
        <v>7.7963518642101215E-2</v>
      </c>
      <c r="T93" s="7">
        <v>1.0340667014756038</v>
      </c>
      <c r="U93" s="7">
        <v>-0.40076481273928949</v>
      </c>
      <c r="V93" s="7">
        <v>7.1425214114360119E-2</v>
      </c>
      <c r="W93" s="7">
        <v>-3.9324901043073575E-2</v>
      </c>
      <c r="X93" s="7">
        <v>-5.5002814633150134E-2</v>
      </c>
      <c r="Y93" s="7">
        <v>0.17413315978400098</v>
      </c>
      <c r="Z93" s="7">
        <v>-0.19517967849186807</v>
      </c>
      <c r="AA93" s="11">
        <v>-7.7450049328255752E-3</v>
      </c>
      <c r="AB93" s="7">
        <f t="shared" si="3"/>
        <v>108.20180800069171</v>
      </c>
      <c r="AC93" s="157"/>
      <c r="AN93" s="98"/>
      <c r="AO93" s="157"/>
      <c r="AZ93" s="98"/>
    </row>
    <row r="94" spans="1:52" ht="15" customHeight="1" x14ac:dyDescent="0.2">
      <c r="A94" s="3" t="s">
        <v>27</v>
      </c>
      <c r="B94" s="3" t="s">
        <v>306</v>
      </c>
      <c r="C94" s="26">
        <v>103.024</v>
      </c>
      <c r="D94" s="7">
        <v>103.06075286865234</v>
      </c>
      <c r="E94" s="7">
        <v>103.09506225585938</v>
      </c>
      <c r="F94" s="117">
        <v>103.2294</v>
      </c>
      <c r="G94" s="7">
        <v>103.3793</v>
      </c>
      <c r="H94" s="113">
        <v>103.3597</v>
      </c>
      <c r="I94" s="113">
        <v>103.3158</v>
      </c>
      <c r="J94" s="113">
        <v>103.422</v>
      </c>
      <c r="K94" s="113">
        <v>103.5395</v>
      </c>
      <c r="L94" s="7">
        <v>103.7388</v>
      </c>
      <c r="M94" s="7">
        <v>103.5864</v>
      </c>
      <c r="N94" s="7">
        <v>103.7568</v>
      </c>
      <c r="O94" s="7">
        <v>103.8124</v>
      </c>
      <c r="P94" s="10">
        <v>3.5674084341845436E-2</v>
      </c>
      <c r="Q94" s="7">
        <v>3.3290448839198246E-2</v>
      </c>
      <c r="R94" s="7">
        <v>0.13030473157601516</v>
      </c>
      <c r="S94" s="7">
        <v>0.14521056985703915</v>
      </c>
      <c r="T94" s="7">
        <v>-1.8959308101328749E-2</v>
      </c>
      <c r="U94" s="7">
        <v>-4.2473033493719337E-2</v>
      </c>
      <c r="V94" s="7">
        <v>0.10279163496774084</v>
      </c>
      <c r="W94" s="7">
        <v>0.11361219082981069</v>
      </c>
      <c r="X94" s="7">
        <v>0.1924869252797182</v>
      </c>
      <c r="Y94" s="7">
        <v>-0.14690742518710462</v>
      </c>
      <c r="Z94" s="7">
        <v>0.16450035912050306</v>
      </c>
      <c r="AA94" s="11">
        <v>5.3586849247469384E-2</v>
      </c>
      <c r="AB94" s="7">
        <f t="shared" si="3"/>
        <v>103.44132626037596</v>
      </c>
      <c r="AC94" s="157"/>
      <c r="AN94" s="98"/>
      <c r="AO94" s="157"/>
      <c r="AZ94" s="98"/>
    </row>
    <row r="95" spans="1:52" ht="15" customHeight="1" x14ac:dyDescent="0.2">
      <c r="A95" s="3" t="s">
        <v>29</v>
      </c>
      <c r="B95" s="3" t="s">
        <v>307</v>
      </c>
      <c r="C95" s="26">
        <v>106.7915</v>
      </c>
      <c r="D95" s="7">
        <v>107.21293640136719</v>
      </c>
      <c r="E95" s="7">
        <v>107.70616912841797</v>
      </c>
      <c r="F95" s="117">
        <v>107.9333</v>
      </c>
      <c r="G95" s="7">
        <v>108.04259999999999</v>
      </c>
      <c r="H95" s="113">
        <v>108.3145</v>
      </c>
      <c r="I95" s="113">
        <v>108.1707</v>
      </c>
      <c r="J95" s="113">
        <v>108.5809</v>
      </c>
      <c r="K95" s="113">
        <v>108.7046</v>
      </c>
      <c r="L95" s="7">
        <v>108.7889</v>
      </c>
      <c r="M95" s="7">
        <v>108.9241</v>
      </c>
      <c r="N95" s="7">
        <v>109.3501</v>
      </c>
      <c r="O95" s="7">
        <v>109.35339999999999</v>
      </c>
      <c r="P95" s="10">
        <v>0.39463478026545956</v>
      </c>
      <c r="Q95" s="7">
        <v>0.460049639163219</v>
      </c>
      <c r="R95" s="7">
        <v>0.21088009481724859</v>
      </c>
      <c r="S95" s="7">
        <v>0.10126624498647814</v>
      </c>
      <c r="T95" s="7">
        <v>0.25165999337298645</v>
      </c>
      <c r="U95" s="7">
        <v>-0.13276154162185008</v>
      </c>
      <c r="V95" s="7">
        <v>0.37921544373846455</v>
      </c>
      <c r="W95" s="7">
        <v>0.11392427213257532</v>
      </c>
      <c r="X95" s="7">
        <v>7.7549616115600378E-2</v>
      </c>
      <c r="Y95" s="7">
        <v>0.12427738491702513</v>
      </c>
      <c r="Z95" s="7">
        <v>0.39109802146632555</v>
      </c>
      <c r="AA95" s="11">
        <v>3.0178298876689293E-3</v>
      </c>
      <c r="AB95" s="7">
        <f t="shared" si="3"/>
        <v>108.42351712748211</v>
      </c>
      <c r="AC95" s="157"/>
      <c r="AN95" s="98"/>
      <c r="AO95" s="157"/>
      <c r="AZ95" s="98"/>
    </row>
    <row r="96" spans="1:52" ht="15" customHeight="1" x14ac:dyDescent="0.2">
      <c r="A96" s="3" t="s">
        <v>31</v>
      </c>
      <c r="B96" s="3" t="s">
        <v>32</v>
      </c>
      <c r="C96" s="26">
        <v>106.9191</v>
      </c>
      <c r="D96" s="7">
        <v>107.44205474853516</v>
      </c>
      <c r="E96" s="7">
        <v>107.68153381347656</v>
      </c>
      <c r="F96" s="117">
        <v>107.95440000000001</v>
      </c>
      <c r="G96" s="7">
        <v>107.95440000000001</v>
      </c>
      <c r="H96" s="113">
        <v>107.9812</v>
      </c>
      <c r="I96" s="113">
        <v>108.5676</v>
      </c>
      <c r="J96" s="113">
        <v>108.6416</v>
      </c>
      <c r="K96" s="113">
        <v>109.0731</v>
      </c>
      <c r="L96" s="7">
        <v>109.0838</v>
      </c>
      <c r="M96" s="7">
        <v>109.0838</v>
      </c>
      <c r="N96" s="7">
        <v>109.0838</v>
      </c>
      <c r="O96" s="7">
        <v>109.1123</v>
      </c>
      <c r="P96" s="10">
        <v>0.48911256130584335</v>
      </c>
      <c r="Q96" s="7">
        <v>0.22289136735322096</v>
      </c>
      <c r="R96" s="7">
        <v>0.25340109567541702</v>
      </c>
      <c r="S96" s="7">
        <v>0</v>
      </c>
      <c r="T96" s="7">
        <v>2.4825296606710227E-2</v>
      </c>
      <c r="U96" s="7">
        <v>0.54305749519360558</v>
      </c>
      <c r="V96" s="7">
        <v>6.8160298284200879E-2</v>
      </c>
      <c r="W96" s="7">
        <v>0.3971775084313926</v>
      </c>
      <c r="X96" s="7">
        <v>9.8099348051902176E-3</v>
      </c>
      <c r="Y96" s="7">
        <v>0</v>
      </c>
      <c r="Z96" s="7">
        <v>0</v>
      </c>
      <c r="AA96" s="11">
        <v>2.6126702590126293E-2</v>
      </c>
      <c r="AB96" s="7">
        <f t="shared" si="3"/>
        <v>108.47163238016763</v>
      </c>
      <c r="AC96" s="157"/>
      <c r="AN96" s="98"/>
      <c r="AO96" s="157"/>
      <c r="AZ96" s="98"/>
    </row>
    <row r="97" spans="1:52" ht="15" customHeight="1" x14ac:dyDescent="0.2">
      <c r="A97" s="3" t="s">
        <v>33</v>
      </c>
      <c r="B97" s="3" t="s">
        <v>43</v>
      </c>
      <c r="C97" s="26">
        <v>102.8001</v>
      </c>
      <c r="D97" s="7">
        <v>102.81424713134766</v>
      </c>
      <c r="E97" s="7">
        <v>103.22901153564453</v>
      </c>
      <c r="F97" s="117">
        <v>103.1189</v>
      </c>
      <c r="G97" s="7">
        <v>103.1528</v>
      </c>
      <c r="H97" s="113">
        <v>103.1698</v>
      </c>
      <c r="I97" s="113">
        <v>103.4409</v>
      </c>
      <c r="J97" s="113">
        <v>103.50449999999999</v>
      </c>
      <c r="K97" s="113">
        <v>103.5211</v>
      </c>
      <c r="L97" s="7">
        <v>103.52379999999999</v>
      </c>
      <c r="M97" s="7">
        <v>103.5236</v>
      </c>
      <c r="N97" s="7">
        <v>103.5228</v>
      </c>
      <c r="O97" s="7">
        <v>103.54770000000001</v>
      </c>
      <c r="P97" s="10">
        <v>1.3761787534891283E-2</v>
      </c>
      <c r="Q97" s="7">
        <v>0.40341141025621047</v>
      </c>
      <c r="R97" s="7">
        <v>-0.10666723821773083</v>
      </c>
      <c r="S97" s="7">
        <v>3.2874671859380492E-2</v>
      </c>
      <c r="T97" s="7">
        <v>1.648040576697473E-2</v>
      </c>
      <c r="U97" s="7">
        <v>0.26277069452495222</v>
      </c>
      <c r="V97" s="7">
        <v>6.1484383836561629E-2</v>
      </c>
      <c r="W97" s="7">
        <v>1.6037950040830161E-2</v>
      </c>
      <c r="X97" s="7">
        <v>2.6081639395158615E-3</v>
      </c>
      <c r="Y97" s="7">
        <v>-1.9319229007477357E-4</v>
      </c>
      <c r="Z97" s="7">
        <v>-7.7277065325987067E-4</v>
      </c>
      <c r="AA97" s="11">
        <v>2.4052672454765871E-2</v>
      </c>
      <c r="AB97" s="7">
        <f t="shared" si="3"/>
        <v>103.33909655558269</v>
      </c>
      <c r="AC97" s="157"/>
      <c r="AN97" s="98"/>
      <c r="AO97" s="157"/>
      <c r="AZ97" s="98"/>
    </row>
    <row r="98" spans="1:52" ht="15" customHeight="1" x14ac:dyDescent="0.2">
      <c r="A98" s="3" t="s">
        <v>34</v>
      </c>
      <c r="B98" s="3" t="s">
        <v>308</v>
      </c>
      <c r="C98" s="26">
        <v>103.7868</v>
      </c>
      <c r="D98" s="7">
        <v>103.78675842285156</v>
      </c>
      <c r="E98" s="7">
        <v>103.78675842285156</v>
      </c>
      <c r="F98" s="117">
        <v>103.7299</v>
      </c>
      <c r="G98" s="7">
        <v>103.95099999999999</v>
      </c>
      <c r="H98" s="113">
        <v>103.9584</v>
      </c>
      <c r="I98" s="113">
        <v>103.9435</v>
      </c>
      <c r="J98" s="113">
        <v>103.9435</v>
      </c>
      <c r="K98" s="113">
        <v>103.7533</v>
      </c>
      <c r="L98" s="7">
        <v>103.7094</v>
      </c>
      <c r="M98" s="7">
        <v>103.7094</v>
      </c>
      <c r="N98" s="7">
        <v>103.711</v>
      </c>
      <c r="O98" s="7">
        <v>103.75539999999999</v>
      </c>
      <c r="P98" s="10">
        <v>-4.0060150652105834E-5</v>
      </c>
      <c r="Q98" s="7">
        <v>0</v>
      </c>
      <c r="R98" s="7">
        <v>-5.4783889308795353E-2</v>
      </c>
      <c r="S98" s="7">
        <v>0.21314972828470166</v>
      </c>
      <c r="T98" s="7">
        <v>7.1187386364768689E-3</v>
      </c>
      <c r="U98" s="7">
        <v>-1.4332656139376182E-2</v>
      </c>
      <c r="V98" s="7">
        <v>0</v>
      </c>
      <c r="W98" s="7">
        <v>-0.18298402497511085</v>
      </c>
      <c r="X98" s="7">
        <v>-4.2311907187524263E-2</v>
      </c>
      <c r="Y98" s="7">
        <v>0</v>
      </c>
      <c r="Z98" s="7">
        <v>1.5427724005695443E-3</v>
      </c>
      <c r="AA98" s="11">
        <v>4.2811273635386796E-2</v>
      </c>
      <c r="AB98" s="7">
        <f t="shared" si="3"/>
        <v>103.81152640380857</v>
      </c>
      <c r="AC98" s="157"/>
      <c r="AN98" s="98"/>
      <c r="AO98" s="157"/>
      <c r="AZ98" s="98"/>
    </row>
    <row r="99" spans="1:52" ht="15" customHeight="1" x14ac:dyDescent="0.2">
      <c r="A99" s="3"/>
      <c r="B99" s="3" t="s">
        <v>309</v>
      </c>
      <c r="C99" s="26">
        <v>105.086</v>
      </c>
      <c r="D99" s="7">
        <v>105.09136199951172</v>
      </c>
      <c r="E99" s="7">
        <v>105.43336486816406</v>
      </c>
      <c r="F99" s="117">
        <v>105.6739</v>
      </c>
      <c r="G99" s="7">
        <v>105.6739</v>
      </c>
      <c r="H99" s="113">
        <v>105.9028</v>
      </c>
      <c r="I99" s="113">
        <v>106.15479999999999</v>
      </c>
      <c r="J99" s="113">
        <v>106.9134</v>
      </c>
      <c r="K99" s="113">
        <v>107.3861</v>
      </c>
      <c r="L99" s="7">
        <v>107.3861</v>
      </c>
      <c r="M99" s="7">
        <v>107.3861</v>
      </c>
      <c r="N99" s="7">
        <v>107.3861</v>
      </c>
      <c r="O99" s="7">
        <v>107.14109999999999</v>
      </c>
      <c r="P99" s="10">
        <v>5.1024870217918922E-3</v>
      </c>
      <c r="Q99" s="7">
        <v>0.32543385312099465</v>
      </c>
      <c r="R99" s="7">
        <v>0.22813948140297957</v>
      </c>
      <c r="S99" s="7">
        <v>0</v>
      </c>
      <c r="T99" s="7">
        <v>0.21660977781646734</v>
      </c>
      <c r="U99" s="7">
        <v>0.23795404842931003</v>
      </c>
      <c r="V99" s="7">
        <v>0.71461676721165823</v>
      </c>
      <c r="W99" s="7">
        <v>0.44213353985562448</v>
      </c>
      <c r="X99" s="7">
        <v>0</v>
      </c>
      <c r="Y99" s="7">
        <v>0</v>
      </c>
      <c r="Z99" s="7">
        <v>0</v>
      </c>
      <c r="AA99" s="11">
        <v>-0.22814870825926684</v>
      </c>
      <c r="AB99" s="7">
        <f t="shared" si="3"/>
        <v>106.46075223897297</v>
      </c>
      <c r="AC99" s="157"/>
      <c r="AN99" s="98"/>
      <c r="AO99" s="157"/>
      <c r="AZ99" s="98"/>
    </row>
    <row r="100" spans="1:52" ht="15" customHeight="1" x14ac:dyDescent="0.2">
      <c r="A100" s="3"/>
      <c r="B100" s="3" t="s">
        <v>310</v>
      </c>
      <c r="C100" s="26">
        <v>100</v>
      </c>
      <c r="D100" s="7">
        <v>100</v>
      </c>
      <c r="E100" s="7">
        <v>100</v>
      </c>
      <c r="F100" s="117">
        <v>100</v>
      </c>
      <c r="G100" s="7">
        <v>100</v>
      </c>
      <c r="H100" s="113">
        <v>100</v>
      </c>
      <c r="I100" s="113">
        <v>100</v>
      </c>
      <c r="J100" s="113">
        <v>100</v>
      </c>
      <c r="K100" s="113">
        <v>100</v>
      </c>
      <c r="L100" s="7">
        <v>100</v>
      </c>
      <c r="M100" s="7">
        <v>100</v>
      </c>
      <c r="N100" s="7">
        <v>100</v>
      </c>
      <c r="O100" s="7">
        <v>100</v>
      </c>
      <c r="P100" s="10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11">
        <v>0</v>
      </c>
      <c r="AB100" s="7">
        <f t="shared" si="3"/>
        <v>100</v>
      </c>
      <c r="AC100" s="157"/>
      <c r="AN100" s="98"/>
      <c r="AO100" s="157"/>
      <c r="AZ100" s="98"/>
    </row>
    <row r="101" spans="1:52" ht="15" customHeight="1" x14ac:dyDescent="0.2">
      <c r="A101" s="3"/>
      <c r="B101" s="3" t="s">
        <v>311</v>
      </c>
      <c r="C101" s="26">
        <v>101.7206</v>
      </c>
      <c r="D101" s="7">
        <v>101.78965759277344</v>
      </c>
      <c r="E101" s="7">
        <v>101.82021331787109</v>
      </c>
      <c r="F101" s="117">
        <v>102.0018</v>
      </c>
      <c r="G101" s="7">
        <v>102.6726</v>
      </c>
      <c r="H101" s="113">
        <v>102.75230000000001</v>
      </c>
      <c r="I101" s="113">
        <v>102.82170000000001</v>
      </c>
      <c r="J101" s="113">
        <v>103.1103</v>
      </c>
      <c r="K101" s="113">
        <v>103.12479999999999</v>
      </c>
      <c r="L101" s="7">
        <v>103.21129999999999</v>
      </c>
      <c r="M101" s="7">
        <v>103.28449999999999</v>
      </c>
      <c r="N101" s="7">
        <v>103.5376</v>
      </c>
      <c r="O101" s="7">
        <v>103.5376</v>
      </c>
      <c r="P101" s="10">
        <v>6.7889486272626115E-2</v>
      </c>
      <c r="Q101" s="7">
        <v>3.0018496790606707E-2</v>
      </c>
      <c r="R101" s="7">
        <v>0.17834050451457634</v>
      </c>
      <c r="S101" s="7">
        <v>0.65763545349199704</v>
      </c>
      <c r="T101" s="7">
        <v>7.7625383987551255E-2</v>
      </c>
      <c r="U101" s="7">
        <v>6.7541067207256361E-2</v>
      </c>
      <c r="V101" s="7">
        <v>0.28068005100089588</v>
      </c>
      <c r="W101" s="7">
        <v>1.4062610621827482E-2</v>
      </c>
      <c r="X101" s="7">
        <v>8.3878950553117115E-2</v>
      </c>
      <c r="Y101" s="7">
        <v>7.0922466822915642E-2</v>
      </c>
      <c r="Z101" s="7">
        <v>0.24505129036787071</v>
      </c>
      <c r="AA101" s="11">
        <v>0</v>
      </c>
      <c r="AB101" s="7">
        <f t="shared" si="3"/>
        <v>102.80536424255372</v>
      </c>
      <c r="AC101" s="157"/>
      <c r="AN101" s="98"/>
      <c r="AO101" s="157"/>
      <c r="AZ101" s="98"/>
    </row>
    <row r="102" spans="1:52" ht="15" customHeight="1" x14ac:dyDescent="0.2">
      <c r="A102" s="3"/>
      <c r="B102" s="3" t="s">
        <v>312</v>
      </c>
      <c r="C102" s="26">
        <v>103.8535</v>
      </c>
      <c r="D102" s="7">
        <v>104.75148773193359</v>
      </c>
      <c r="E102" s="7">
        <v>105.23823547363281</v>
      </c>
      <c r="F102" s="117">
        <v>105.5585</v>
      </c>
      <c r="G102" s="7">
        <v>105.6545</v>
      </c>
      <c r="H102" s="113">
        <v>105.7161</v>
      </c>
      <c r="I102" s="113">
        <v>105.8356</v>
      </c>
      <c r="J102" s="113">
        <v>105.697</v>
      </c>
      <c r="K102" s="113">
        <v>105.8476</v>
      </c>
      <c r="L102" s="7">
        <v>105.98439999999999</v>
      </c>
      <c r="M102" s="7">
        <v>105.98350000000001</v>
      </c>
      <c r="N102" s="7">
        <v>106.1497</v>
      </c>
      <c r="O102" s="7">
        <v>106.2675</v>
      </c>
      <c r="P102" s="10">
        <v>0.86466775980934396</v>
      </c>
      <c r="Q102" s="7">
        <v>0.46466904884906302</v>
      </c>
      <c r="R102" s="7">
        <v>0.30432335255889398</v>
      </c>
      <c r="S102" s="7">
        <v>9.0944831538913154E-2</v>
      </c>
      <c r="T102" s="7">
        <v>5.8303243117897058E-2</v>
      </c>
      <c r="U102" s="7">
        <v>0.11303860055374929</v>
      </c>
      <c r="V102" s="7">
        <v>-0.13095782515523768</v>
      </c>
      <c r="W102" s="7">
        <v>0.14248275731572058</v>
      </c>
      <c r="X102" s="7">
        <v>0.12924242023436885</v>
      </c>
      <c r="Y102" s="7">
        <v>-8.4918157765411168E-4</v>
      </c>
      <c r="Z102" s="7">
        <v>0.15681686300224962</v>
      </c>
      <c r="AA102" s="11">
        <v>0.11097534896471924</v>
      </c>
      <c r="AB102" s="7">
        <f t="shared" si="3"/>
        <v>105.72367693379719</v>
      </c>
      <c r="AC102" s="157"/>
      <c r="AN102" s="98"/>
      <c r="AO102" s="157"/>
      <c r="AZ102" s="98"/>
    </row>
    <row r="103" spans="1:52" s="48" customFormat="1" x14ac:dyDescent="0.2">
      <c r="A103" s="56" t="s">
        <v>36</v>
      </c>
      <c r="B103" s="56" t="s">
        <v>37</v>
      </c>
      <c r="C103" s="26">
        <v>101.6687</v>
      </c>
      <c r="D103" s="119">
        <v>101.54937744140625</v>
      </c>
      <c r="E103" s="119">
        <v>101.50044250488281</v>
      </c>
      <c r="F103" s="120">
        <v>101.7941</v>
      </c>
      <c r="G103" s="119">
        <v>101.3745</v>
      </c>
      <c r="H103" s="112">
        <v>101.37609999999999</v>
      </c>
      <c r="I103" s="112">
        <v>101.82640000000001</v>
      </c>
      <c r="J103" s="112">
        <v>102.2454</v>
      </c>
      <c r="K103" s="112">
        <v>102.3121</v>
      </c>
      <c r="L103" s="119">
        <v>102.3828</v>
      </c>
      <c r="M103" s="119">
        <v>102.7749</v>
      </c>
      <c r="N103" s="119">
        <v>103.15819999999999</v>
      </c>
      <c r="O103" s="119">
        <v>103.5316</v>
      </c>
      <c r="P103" s="21">
        <v>5.4463699275373548E-2</v>
      </c>
      <c r="Q103" s="20">
        <v>-4.8188317601132361E-2</v>
      </c>
      <c r="R103" s="20">
        <v>0.28931646785979381</v>
      </c>
      <c r="S103" s="20">
        <v>-0.41220463661450185</v>
      </c>
      <c r="T103" s="20">
        <v>1.5783061815311257E-3</v>
      </c>
      <c r="U103" s="20">
        <v>0.44418753532638638</v>
      </c>
      <c r="V103" s="20">
        <v>0.41148464445369465</v>
      </c>
      <c r="W103" s="20">
        <v>6.5235208625519889E-2</v>
      </c>
      <c r="X103" s="20">
        <v>6.9102286044370312E-2</v>
      </c>
      <c r="Y103" s="20">
        <v>0.38297448399535783</v>
      </c>
      <c r="Z103" s="20">
        <v>0.3729509831680608</v>
      </c>
      <c r="AA103" s="19">
        <v>0.36196831662437284</v>
      </c>
      <c r="AB103" s="20">
        <f t="shared" si="3"/>
        <v>102.15215999552409</v>
      </c>
      <c r="AC103" s="156"/>
      <c r="AN103" s="162"/>
      <c r="AO103" s="156"/>
      <c r="AZ103" s="162"/>
    </row>
    <row r="104" spans="1:52" ht="15" customHeight="1" x14ac:dyDescent="0.2">
      <c r="A104" s="3" t="s">
        <v>38</v>
      </c>
      <c r="B104" s="3" t="s">
        <v>39</v>
      </c>
      <c r="C104" s="26">
        <v>100.88160000000001</v>
      </c>
      <c r="D104" s="7">
        <v>100.51652526855469</v>
      </c>
      <c r="E104" s="7">
        <v>100.10127258300781</v>
      </c>
      <c r="F104" s="117">
        <v>100.6421</v>
      </c>
      <c r="G104" s="7">
        <v>99.746039999999994</v>
      </c>
      <c r="H104" s="113">
        <v>99.746039999999994</v>
      </c>
      <c r="I104" s="113">
        <v>100.2998</v>
      </c>
      <c r="J104" s="113">
        <v>100.81619999999999</v>
      </c>
      <c r="K104" s="113">
        <v>101.0466</v>
      </c>
      <c r="L104" s="7">
        <v>101.16119999999999</v>
      </c>
      <c r="M104" s="7">
        <v>101.9755</v>
      </c>
      <c r="N104" s="7">
        <v>102.7238</v>
      </c>
      <c r="O104" s="7">
        <v>103.5172</v>
      </c>
      <c r="P104" s="10">
        <v>1.8134902336345082E-2</v>
      </c>
      <c r="Q104" s="7">
        <v>-0.41311882243981779</v>
      </c>
      <c r="R104" s="7">
        <v>0.54028026121617168</v>
      </c>
      <c r="S104" s="7">
        <v>-0.89034310691053309</v>
      </c>
      <c r="T104" s="7">
        <v>0</v>
      </c>
      <c r="U104" s="7">
        <v>0.55516990950218292</v>
      </c>
      <c r="V104" s="7">
        <v>0.51485646033191512</v>
      </c>
      <c r="W104" s="7">
        <v>0.22853469978039548</v>
      </c>
      <c r="X104" s="7">
        <v>0.1134130193395877</v>
      </c>
      <c r="Y104" s="7">
        <v>0.80495288707528467</v>
      </c>
      <c r="Z104" s="7">
        <v>0.73380370775333337</v>
      </c>
      <c r="AA104" s="11">
        <v>0.77236239313577326</v>
      </c>
      <c r="AB104" s="7">
        <f t="shared" si="3"/>
        <v>101.02435648763021</v>
      </c>
      <c r="AC104" s="157"/>
      <c r="AN104" s="98"/>
      <c r="AO104" s="157"/>
      <c r="AZ104" s="98"/>
    </row>
    <row r="105" spans="1:52" ht="15" customHeight="1" x14ac:dyDescent="0.2">
      <c r="A105" s="3" t="s">
        <v>40</v>
      </c>
      <c r="B105" s="3" t="s">
        <v>313</v>
      </c>
      <c r="C105" s="26">
        <v>103.00579999999999</v>
      </c>
      <c r="D105" s="7">
        <v>103.09202575683594</v>
      </c>
      <c r="E105" s="7">
        <v>103.67881011962891</v>
      </c>
      <c r="F105" s="117">
        <v>103.90430000000001</v>
      </c>
      <c r="G105" s="7">
        <v>103.8321</v>
      </c>
      <c r="H105" s="113">
        <v>103.8396</v>
      </c>
      <c r="I105" s="113">
        <v>104.1985</v>
      </c>
      <c r="J105" s="113">
        <v>104.242</v>
      </c>
      <c r="K105" s="113">
        <v>104.04770000000001</v>
      </c>
      <c r="L105" s="7">
        <v>104.04170000000001</v>
      </c>
      <c r="M105" s="7">
        <v>104.0193</v>
      </c>
      <c r="N105" s="7">
        <v>104.1729</v>
      </c>
      <c r="O105" s="7">
        <v>104.18689999999999</v>
      </c>
      <c r="P105" s="10">
        <v>8.3709613279974449E-2</v>
      </c>
      <c r="Q105" s="7">
        <v>0.5691850155093684</v>
      </c>
      <c r="R105" s="7">
        <v>0.21748887753526544</v>
      </c>
      <c r="S105" s="7">
        <v>-6.9487018342849496E-2</v>
      </c>
      <c r="T105" s="7">
        <v>7.2231997619304532E-3</v>
      </c>
      <c r="U105" s="7">
        <v>0.34562922045153421</v>
      </c>
      <c r="V105" s="7">
        <v>4.174724204284011E-2</v>
      </c>
      <c r="W105" s="7">
        <v>-0.18639320043744206</v>
      </c>
      <c r="X105" s="7">
        <v>-5.7665859024276624E-3</v>
      </c>
      <c r="Y105" s="7">
        <v>-2.1529828905145376E-2</v>
      </c>
      <c r="Z105" s="7">
        <v>0.14766490449368272</v>
      </c>
      <c r="AA105" s="11">
        <v>1.3439195798519378E-2</v>
      </c>
      <c r="AB105" s="7">
        <f t="shared" si="3"/>
        <v>103.93798632303873</v>
      </c>
      <c r="AC105" s="157"/>
      <c r="AN105" s="98"/>
      <c r="AO105" s="157"/>
      <c r="AZ105" s="98"/>
    </row>
    <row r="106" spans="1:52" ht="15" customHeight="1" x14ac:dyDescent="0.2">
      <c r="A106" s="3" t="s">
        <v>41</v>
      </c>
      <c r="B106" s="3" t="s">
        <v>314</v>
      </c>
      <c r="C106" s="26">
        <v>104.04430000000001</v>
      </c>
      <c r="D106" s="7">
        <v>104.04434204101563</v>
      </c>
      <c r="E106" s="7">
        <v>104.04434204101563</v>
      </c>
      <c r="F106" s="117">
        <v>104.04430000000001</v>
      </c>
      <c r="G106" s="7">
        <v>104.04430000000001</v>
      </c>
      <c r="H106" s="113">
        <v>104.04430000000001</v>
      </c>
      <c r="I106" s="113">
        <v>104.04430000000001</v>
      </c>
      <c r="J106" s="113">
        <v>104.04430000000001</v>
      </c>
      <c r="K106" s="113">
        <v>104.04430000000001</v>
      </c>
      <c r="L106" s="7">
        <v>104.04430000000001</v>
      </c>
      <c r="M106" s="7">
        <v>104.04430000000001</v>
      </c>
      <c r="N106" s="7">
        <v>104.04430000000001</v>
      </c>
      <c r="O106" s="7">
        <v>104.04430000000001</v>
      </c>
      <c r="P106" s="10">
        <v>4.0406841718489693E-5</v>
      </c>
      <c r="Q106" s="7">
        <v>0</v>
      </c>
      <c r="R106" s="7">
        <v>-4.040682539136772E-5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11">
        <v>0</v>
      </c>
      <c r="AB106" s="7">
        <f t="shared" si="3"/>
        <v>104.04430700683595</v>
      </c>
      <c r="AC106" s="157"/>
      <c r="AN106" s="98"/>
      <c r="AO106" s="157"/>
      <c r="AZ106" s="98"/>
    </row>
    <row r="107" spans="1:52" ht="15" customHeight="1" x14ac:dyDescent="0.2">
      <c r="A107" s="3" t="s">
        <v>42</v>
      </c>
      <c r="B107" s="3" t="s">
        <v>315</v>
      </c>
      <c r="C107" s="26">
        <v>103.4588</v>
      </c>
      <c r="D107" s="7">
        <v>103.93068695068359</v>
      </c>
      <c r="E107" s="7">
        <v>104.20082855224609</v>
      </c>
      <c r="F107" s="117">
        <v>104.2486</v>
      </c>
      <c r="G107" s="7">
        <v>104.32340000000001</v>
      </c>
      <c r="H107" s="113">
        <v>104.32340000000001</v>
      </c>
      <c r="I107" s="113">
        <v>104.3107</v>
      </c>
      <c r="J107" s="113">
        <v>104.4021</v>
      </c>
      <c r="K107" s="113">
        <v>104.4849</v>
      </c>
      <c r="L107" s="7">
        <v>104.5016</v>
      </c>
      <c r="M107" s="7">
        <v>104.8657</v>
      </c>
      <c r="N107" s="7">
        <v>105.05070000000001</v>
      </c>
      <c r="O107" s="7">
        <v>105.2269</v>
      </c>
      <c r="P107" s="10">
        <v>0.45611098397004141</v>
      </c>
      <c r="Q107" s="7">
        <v>0.25992477245020573</v>
      </c>
      <c r="R107" s="7">
        <v>4.584555460607484E-2</v>
      </c>
      <c r="S107" s="7">
        <v>7.1751563090545506E-2</v>
      </c>
      <c r="T107" s="7">
        <v>0</v>
      </c>
      <c r="U107" s="7">
        <v>-1.2173682989635577E-2</v>
      </c>
      <c r="V107" s="7">
        <v>8.7622842143718002E-2</v>
      </c>
      <c r="W107" s="7">
        <v>7.930874953663937E-2</v>
      </c>
      <c r="X107" s="7">
        <v>1.5983170773958878E-2</v>
      </c>
      <c r="Y107" s="7">
        <v>0.34841571803686033</v>
      </c>
      <c r="Z107" s="7">
        <v>0.17641612080976168</v>
      </c>
      <c r="AA107" s="11">
        <v>0.16772853488838663</v>
      </c>
      <c r="AB107" s="7">
        <f t="shared" si="3"/>
        <v>104.48912629191084</v>
      </c>
      <c r="AC107" s="157"/>
      <c r="AN107" s="98"/>
      <c r="AO107" s="157"/>
      <c r="AZ107" s="98"/>
    </row>
    <row r="108" spans="1:52" ht="15" customHeight="1" x14ac:dyDescent="0.2">
      <c r="A108" s="3" t="s">
        <v>44</v>
      </c>
      <c r="B108" s="3" t="s">
        <v>316</v>
      </c>
      <c r="C108" s="26">
        <v>101.7149</v>
      </c>
      <c r="D108" s="7">
        <v>101.76184844970703</v>
      </c>
      <c r="E108" s="7">
        <v>101.76184844970703</v>
      </c>
      <c r="F108" s="117">
        <v>101.7182</v>
      </c>
      <c r="G108" s="7">
        <v>101.7182</v>
      </c>
      <c r="H108" s="113">
        <v>101.7182</v>
      </c>
      <c r="I108" s="113">
        <v>101.7602</v>
      </c>
      <c r="J108" s="113">
        <v>102.0082</v>
      </c>
      <c r="K108" s="113">
        <v>101.99809999999999</v>
      </c>
      <c r="L108" s="7">
        <v>102.2316</v>
      </c>
      <c r="M108" s="7">
        <v>102.31950000000001</v>
      </c>
      <c r="N108" s="7">
        <v>102.31950000000001</v>
      </c>
      <c r="O108" s="7">
        <v>102.31950000000001</v>
      </c>
      <c r="P108" s="10">
        <v>4.6156904944144032E-2</v>
      </c>
      <c r="Q108" s="7">
        <v>0</v>
      </c>
      <c r="R108" s="7">
        <v>-4.2892744552107197E-2</v>
      </c>
      <c r="S108" s="7">
        <v>0</v>
      </c>
      <c r="T108" s="7">
        <v>0</v>
      </c>
      <c r="U108" s="7">
        <v>4.1290545841355421E-2</v>
      </c>
      <c r="V108" s="7">
        <v>0.24371021283370575</v>
      </c>
      <c r="W108" s="7">
        <v>-9.9011648083275998E-3</v>
      </c>
      <c r="X108" s="7">
        <v>0.22892583293218841</v>
      </c>
      <c r="Y108" s="7">
        <v>8.5981242590358317E-2</v>
      </c>
      <c r="Z108" s="7">
        <v>0</v>
      </c>
      <c r="AA108" s="11">
        <v>0</v>
      </c>
      <c r="AB108" s="7">
        <f t="shared" si="3"/>
        <v>101.96957474161785</v>
      </c>
      <c r="AC108" s="157"/>
      <c r="AN108" s="98"/>
      <c r="AO108" s="157"/>
      <c r="AZ108" s="98"/>
    </row>
    <row r="109" spans="1:52" ht="15" customHeight="1" x14ac:dyDescent="0.2">
      <c r="A109" s="3" t="s">
        <v>46</v>
      </c>
      <c r="B109" s="3" t="s">
        <v>71</v>
      </c>
      <c r="C109" s="26">
        <v>101.3591</v>
      </c>
      <c r="D109" s="7">
        <v>101.35905456542969</v>
      </c>
      <c r="E109" s="7">
        <v>101.35905456542969</v>
      </c>
      <c r="F109" s="117">
        <v>101.3591</v>
      </c>
      <c r="G109" s="7">
        <v>101.3591</v>
      </c>
      <c r="H109" s="113">
        <v>101.3591</v>
      </c>
      <c r="I109" s="113">
        <v>102.0035</v>
      </c>
      <c r="J109" s="113">
        <v>102.81870000000001</v>
      </c>
      <c r="K109" s="113">
        <v>102.81870000000001</v>
      </c>
      <c r="L109" s="7">
        <v>102.81870000000001</v>
      </c>
      <c r="M109" s="7">
        <v>102.81870000000001</v>
      </c>
      <c r="N109" s="7">
        <v>102.81870000000001</v>
      </c>
      <c r="O109" s="7">
        <v>102.81870000000001</v>
      </c>
      <c r="P109" s="10">
        <v>-4.4825348992321734E-5</v>
      </c>
      <c r="Q109" s="7">
        <v>0</v>
      </c>
      <c r="R109" s="7">
        <v>4.4825369085449857E-5</v>
      </c>
      <c r="S109" s="7">
        <v>0</v>
      </c>
      <c r="T109" s="7">
        <v>0</v>
      </c>
      <c r="U109" s="7">
        <v>0.63575939407512949</v>
      </c>
      <c r="V109" s="7">
        <v>0.79918826314783731</v>
      </c>
      <c r="W109" s="7">
        <v>0</v>
      </c>
      <c r="X109" s="7">
        <v>0</v>
      </c>
      <c r="Y109" s="7">
        <v>0</v>
      </c>
      <c r="Z109" s="7">
        <v>0</v>
      </c>
      <c r="AA109" s="11">
        <v>0</v>
      </c>
      <c r="AB109" s="7">
        <f t="shared" si="3"/>
        <v>102.14259242757163</v>
      </c>
      <c r="AC109" s="157"/>
      <c r="AN109" s="98"/>
      <c r="AO109" s="157"/>
      <c r="AZ109" s="98"/>
    </row>
    <row r="110" spans="1:52" s="48" customFormat="1" x14ac:dyDescent="0.2">
      <c r="A110" s="56" t="s">
        <v>47</v>
      </c>
      <c r="B110" s="56" t="s">
        <v>48</v>
      </c>
      <c r="C110" s="26">
        <v>98.502840000000006</v>
      </c>
      <c r="D110" s="119">
        <v>98.1129150390625</v>
      </c>
      <c r="E110" s="119">
        <v>97.126411437988281</v>
      </c>
      <c r="F110" s="120">
        <v>97.528319999999994</v>
      </c>
      <c r="G110" s="119">
        <v>96.277770000000004</v>
      </c>
      <c r="H110" s="112">
        <v>97.000569999999996</v>
      </c>
      <c r="I110" s="112">
        <v>97.584450000000004</v>
      </c>
      <c r="J110" s="112">
        <v>99.195220000000006</v>
      </c>
      <c r="K110" s="112">
        <v>98.211470000000006</v>
      </c>
      <c r="L110" s="119">
        <v>97.776470000000003</v>
      </c>
      <c r="M110" s="119">
        <v>96.872500000000002</v>
      </c>
      <c r="N110" s="119">
        <v>97.426230000000004</v>
      </c>
      <c r="O110" s="119">
        <v>97.323819999999998</v>
      </c>
      <c r="P110" s="21">
        <v>-0.41772863042514607</v>
      </c>
      <c r="Q110" s="20">
        <v>-1.0054778218356411</v>
      </c>
      <c r="R110" s="20">
        <v>0.41379945584452749</v>
      </c>
      <c r="S110" s="20">
        <v>-1.2822429423576556</v>
      </c>
      <c r="T110" s="20">
        <v>0.75074443456676687</v>
      </c>
      <c r="U110" s="20">
        <v>0.60193460718839875</v>
      </c>
      <c r="V110" s="20">
        <v>1.6506420848813537</v>
      </c>
      <c r="W110" s="20">
        <v>-0.99173125479231816</v>
      </c>
      <c r="X110" s="20">
        <v>-0.44292178907412977</v>
      </c>
      <c r="Y110" s="20">
        <v>-0.92452713827774824</v>
      </c>
      <c r="Z110" s="20">
        <v>0.57160700921314256</v>
      </c>
      <c r="AA110" s="19">
        <v>-0.10511542938693831</v>
      </c>
      <c r="AB110" s="20">
        <f>(AB85/AB90)*100</f>
        <v>97.536160447455302</v>
      </c>
      <c r="AC110" s="156"/>
      <c r="AN110" s="162"/>
      <c r="AO110" s="156"/>
      <c r="AZ110" s="162"/>
    </row>
    <row r="111" spans="1:52" s="48" customFormat="1" x14ac:dyDescent="0.2">
      <c r="A111" s="56" t="s">
        <v>317</v>
      </c>
      <c r="B111" s="48" t="s">
        <v>73</v>
      </c>
      <c r="C111" s="26">
        <v>100.41540000000001</v>
      </c>
      <c r="D111" s="119">
        <v>100.86058044433594</v>
      </c>
      <c r="E111" s="119">
        <v>100.24066925048828</v>
      </c>
      <c r="F111" s="120">
        <v>100.2869</v>
      </c>
      <c r="G111" s="119">
        <v>99.021190000000004</v>
      </c>
      <c r="H111" s="112">
        <v>99.907550000000001</v>
      </c>
      <c r="I111" s="112">
        <v>100.4723</v>
      </c>
      <c r="J111" s="112">
        <v>101.5582</v>
      </c>
      <c r="K111" s="112">
        <v>100.2897</v>
      </c>
      <c r="L111" s="119">
        <v>99.544759999999997</v>
      </c>
      <c r="M111" s="119">
        <v>98.852779999999996</v>
      </c>
      <c r="N111" s="119">
        <v>99.506230000000002</v>
      </c>
      <c r="O111" s="119">
        <v>99.588930000000005</v>
      </c>
      <c r="P111" s="21">
        <v>0.27098704053758266</v>
      </c>
      <c r="Q111" s="20">
        <v>-0.61462187815762159</v>
      </c>
      <c r="R111" s="20">
        <v>4.6119753446774173E-2</v>
      </c>
      <c r="S111" s="20">
        <v>-1.2620890664683009</v>
      </c>
      <c r="T111" s="20">
        <v>0.89512153913722525</v>
      </c>
      <c r="U111" s="20">
        <v>0.56527259451363143</v>
      </c>
      <c r="V111" s="20">
        <v>1.0807954033101614</v>
      </c>
      <c r="W111" s="20">
        <v>-1.2490374977106753</v>
      </c>
      <c r="X111" s="20">
        <v>-0.74278814275045169</v>
      </c>
      <c r="Y111" s="20">
        <v>-0.69514457616855063</v>
      </c>
      <c r="Z111" s="20">
        <v>0.66103350861756904</v>
      </c>
      <c r="AA111" s="19">
        <v>8.3110374094167425E-2</v>
      </c>
      <c r="AB111" s="20">
        <f>(AB85/AB103)*100</f>
        <v>100.00933204121536</v>
      </c>
      <c r="AC111" s="156"/>
      <c r="AN111" s="162"/>
      <c r="AO111" s="156"/>
      <c r="AZ111" s="162"/>
    </row>
    <row r="112" spans="1:52" s="48" customFormat="1" ht="20.25" customHeight="1" x14ac:dyDescent="0.2">
      <c r="B112" s="22" t="s">
        <v>62</v>
      </c>
      <c r="C112" s="39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33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134"/>
      <c r="AB112" s="23"/>
      <c r="AC112" s="156"/>
      <c r="AN112" s="162"/>
      <c r="AO112" s="156"/>
      <c r="AZ112" s="162"/>
    </row>
    <row r="113" spans="1:52" s="48" customFormat="1" x14ac:dyDescent="0.2">
      <c r="A113" s="56" t="s">
        <v>14</v>
      </c>
      <c r="B113" s="56" t="s">
        <v>103</v>
      </c>
      <c r="C113" s="26">
        <v>109.78749999999999</v>
      </c>
      <c r="D113" s="119">
        <v>109.96768188476563</v>
      </c>
      <c r="E113" s="119">
        <v>109.75499725341797</v>
      </c>
      <c r="F113" s="120">
        <v>109.7811</v>
      </c>
      <c r="G113" s="119">
        <v>108.6176</v>
      </c>
      <c r="H113" s="112">
        <v>108.50790000000001</v>
      </c>
      <c r="I113" s="112">
        <v>108.8802</v>
      </c>
      <c r="J113" s="112">
        <v>109.6566</v>
      </c>
      <c r="K113" s="112">
        <v>110.5183</v>
      </c>
      <c r="L113" s="119">
        <v>110.5445</v>
      </c>
      <c r="M113" s="119">
        <v>111.6913</v>
      </c>
      <c r="N113" s="119">
        <v>112.45</v>
      </c>
      <c r="O113" s="119">
        <v>113.4084</v>
      </c>
      <c r="P113" s="21">
        <v>0.16411876102983552</v>
      </c>
      <c r="Q113" s="20">
        <v>-0.19340648789025763</v>
      </c>
      <c r="R113" s="20">
        <v>2.3782740863959508E-2</v>
      </c>
      <c r="S113" s="20">
        <v>-1.0598363470579173</v>
      </c>
      <c r="T113" s="20">
        <v>-0.10099652358364526</v>
      </c>
      <c r="U113" s="20">
        <v>0.34310865844790617</v>
      </c>
      <c r="V113" s="20">
        <v>0.71307730882198528</v>
      </c>
      <c r="W113" s="20">
        <v>0.78581681357984756</v>
      </c>
      <c r="X113" s="20">
        <v>2.3706481189090755E-2</v>
      </c>
      <c r="Y113" s="20">
        <v>1.0374102736906847</v>
      </c>
      <c r="Z113" s="20">
        <v>0.67928298802145259</v>
      </c>
      <c r="AA113" s="19">
        <v>0.85228990662516457</v>
      </c>
      <c r="AB113" s="20">
        <f t="shared" ref="AB113:AB135" si="4">AVERAGE(D113:O113)</f>
        <v>110.31488159484864</v>
      </c>
      <c r="AC113" s="156"/>
      <c r="AN113" s="162"/>
      <c r="AO113" s="156"/>
      <c r="AZ113" s="162"/>
    </row>
    <row r="114" spans="1:52" x14ac:dyDescent="0.2">
      <c r="A114" s="3" t="s">
        <v>16</v>
      </c>
      <c r="B114" s="3" t="s">
        <v>104</v>
      </c>
      <c r="C114" s="14">
        <v>111.6759</v>
      </c>
      <c r="D114" s="7">
        <v>112.29400634765625</v>
      </c>
      <c r="E114" s="7">
        <v>112.00669860839844</v>
      </c>
      <c r="F114" s="117">
        <v>111.9298</v>
      </c>
      <c r="G114" s="7">
        <v>110.7615</v>
      </c>
      <c r="H114" s="113">
        <v>110.86</v>
      </c>
      <c r="I114" s="113">
        <v>111.035</v>
      </c>
      <c r="J114" s="113">
        <v>111.7961</v>
      </c>
      <c r="K114" s="113">
        <v>112.84950000000001</v>
      </c>
      <c r="L114" s="7">
        <v>112.6827</v>
      </c>
      <c r="M114" s="7">
        <v>114.3436</v>
      </c>
      <c r="N114" s="7">
        <v>115.3552</v>
      </c>
      <c r="O114" s="7">
        <v>116.6182</v>
      </c>
      <c r="P114" s="10">
        <v>0.5534823069760364</v>
      </c>
      <c r="Q114" s="7">
        <v>-0.25585313820607936</v>
      </c>
      <c r="R114" s="7">
        <v>-6.8655365575315097E-2</v>
      </c>
      <c r="S114" s="7">
        <v>-1.043779225907669</v>
      </c>
      <c r="T114" s="7">
        <v>8.8929817671303993E-2</v>
      </c>
      <c r="U114" s="7">
        <v>0.15785675626916576</v>
      </c>
      <c r="V114" s="7">
        <v>0.68545953978475171</v>
      </c>
      <c r="W114" s="7">
        <v>0.94225111609439927</v>
      </c>
      <c r="X114" s="7">
        <v>-0.14780747810137321</v>
      </c>
      <c r="Y114" s="7">
        <v>1.4739618415249174</v>
      </c>
      <c r="Z114" s="7">
        <v>0.88470189848841685</v>
      </c>
      <c r="AA114" s="11">
        <v>1.094879121183965</v>
      </c>
      <c r="AB114" s="7">
        <f t="shared" si="4"/>
        <v>112.71102541300456</v>
      </c>
      <c r="AC114" s="157"/>
      <c r="AN114" s="98"/>
      <c r="AO114" s="157"/>
      <c r="AZ114" s="98"/>
    </row>
    <row r="115" spans="1:52" x14ac:dyDescent="0.2">
      <c r="A115" s="3" t="s">
        <v>18</v>
      </c>
      <c r="B115" s="3" t="s">
        <v>61</v>
      </c>
      <c r="C115" s="14">
        <v>103.5224</v>
      </c>
      <c r="D115" s="7">
        <v>102.25010681152344</v>
      </c>
      <c r="E115" s="7">
        <v>102.28496551513672</v>
      </c>
      <c r="F115" s="117">
        <v>102.6527</v>
      </c>
      <c r="G115" s="7">
        <v>101.5052</v>
      </c>
      <c r="H115" s="113">
        <v>100.70489999999999</v>
      </c>
      <c r="I115" s="113">
        <v>101.7317</v>
      </c>
      <c r="J115" s="113">
        <v>102.559</v>
      </c>
      <c r="K115" s="113">
        <v>102.7846</v>
      </c>
      <c r="L115" s="7">
        <v>103.45099999999999</v>
      </c>
      <c r="M115" s="7">
        <v>102.8922</v>
      </c>
      <c r="N115" s="7">
        <v>102.81189999999999</v>
      </c>
      <c r="O115" s="7">
        <v>102.76</v>
      </c>
      <c r="P115" s="10">
        <v>-1.2290027940586452</v>
      </c>
      <c r="Q115" s="7">
        <v>3.4091606063097746E-2</v>
      </c>
      <c r="R115" s="7">
        <v>0.3595195862962457</v>
      </c>
      <c r="S115" s="7">
        <v>-1.1178468759224003</v>
      </c>
      <c r="T115" s="7">
        <v>-0.78843251380225565</v>
      </c>
      <c r="U115" s="7">
        <v>1.0196127497271816</v>
      </c>
      <c r="V115" s="7">
        <v>0.81321751233882256</v>
      </c>
      <c r="W115" s="7">
        <v>0.21997094355444186</v>
      </c>
      <c r="X115" s="7">
        <v>0.64834615302291965</v>
      </c>
      <c r="Y115" s="7">
        <v>-0.54015910914345044</v>
      </c>
      <c r="Z115" s="7">
        <v>-7.8042844841502326E-2</v>
      </c>
      <c r="AA115" s="11">
        <v>-5.0480537758750867E-2</v>
      </c>
      <c r="AB115" s="7">
        <f t="shared" si="4"/>
        <v>102.36568936055501</v>
      </c>
      <c r="AC115" s="157"/>
      <c r="AN115" s="98"/>
      <c r="AO115" s="157"/>
      <c r="AZ115" s="98"/>
    </row>
    <row r="116" spans="1:52" s="48" customFormat="1" x14ac:dyDescent="0.2">
      <c r="A116" s="56" t="s">
        <v>20</v>
      </c>
      <c r="B116" s="56" t="s">
        <v>105</v>
      </c>
      <c r="C116" s="26">
        <v>103.8502</v>
      </c>
      <c r="D116" s="119">
        <v>104.37685394287109</v>
      </c>
      <c r="E116" s="119">
        <v>104.65568542480469</v>
      </c>
      <c r="F116" s="120">
        <v>104.5904</v>
      </c>
      <c r="G116" s="119">
        <v>104.50620000000001</v>
      </c>
      <c r="H116" s="112">
        <v>104.6523</v>
      </c>
      <c r="I116" s="112">
        <v>104.88160000000001</v>
      </c>
      <c r="J116" s="112">
        <v>104.7206</v>
      </c>
      <c r="K116" s="112">
        <v>104.5958</v>
      </c>
      <c r="L116" s="119">
        <v>104.46129999999999</v>
      </c>
      <c r="M116" s="119">
        <v>104.848</v>
      </c>
      <c r="N116" s="119">
        <v>105.2007</v>
      </c>
      <c r="O116" s="119">
        <v>105.6276</v>
      </c>
      <c r="P116" s="21">
        <v>0.50712848205501071</v>
      </c>
      <c r="Q116" s="20">
        <v>0.26713918977305778</v>
      </c>
      <c r="R116" s="20">
        <v>-6.2381154487390678E-2</v>
      </c>
      <c r="S116" s="20">
        <v>-8.0504520491360212E-2</v>
      </c>
      <c r="T116" s="20">
        <v>0.13980031806724377</v>
      </c>
      <c r="U116" s="20">
        <v>0.21910650793151146</v>
      </c>
      <c r="V116" s="20">
        <v>-0.15350643010785625</v>
      </c>
      <c r="W116" s="20">
        <v>-0.1191742598877466</v>
      </c>
      <c r="X116" s="20">
        <v>-0.12859024932167709</v>
      </c>
      <c r="Y116" s="20">
        <v>0.37018493930288515</v>
      </c>
      <c r="Z116" s="20">
        <v>0.33639172897909225</v>
      </c>
      <c r="AA116" s="19">
        <v>0.40579577892542862</v>
      </c>
      <c r="AB116" s="20">
        <f t="shared" si="4"/>
        <v>104.75975328063964</v>
      </c>
      <c r="AC116" s="156"/>
      <c r="AN116" s="162"/>
      <c r="AO116" s="156"/>
      <c r="AZ116" s="162"/>
    </row>
    <row r="117" spans="1:52" s="48" customFormat="1" x14ac:dyDescent="0.2">
      <c r="A117" s="56" t="s">
        <v>22</v>
      </c>
      <c r="B117" s="56" t="s">
        <v>23</v>
      </c>
      <c r="C117" s="26">
        <v>104.3246</v>
      </c>
      <c r="D117" s="119">
        <v>105.12716674804688</v>
      </c>
      <c r="E117" s="119">
        <v>105.51987457275391</v>
      </c>
      <c r="F117" s="120">
        <v>105.3942</v>
      </c>
      <c r="G117" s="119">
        <v>105.187</v>
      </c>
      <c r="H117" s="112">
        <v>105.4348</v>
      </c>
      <c r="I117" s="112">
        <v>105.7841</v>
      </c>
      <c r="J117" s="112">
        <v>105.53830000000001</v>
      </c>
      <c r="K117" s="112">
        <v>105.29770000000001</v>
      </c>
      <c r="L117" s="119">
        <v>105.0528</v>
      </c>
      <c r="M117" s="119">
        <v>105.6617</v>
      </c>
      <c r="N117" s="119">
        <v>106.1705</v>
      </c>
      <c r="O117" s="119">
        <v>106.7024</v>
      </c>
      <c r="P117" s="21">
        <v>0.76929769972458195</v>
      </c>
      <c r="Q117" s="20">
        <v>0.37355503515871863</v>
      </c>
      <c r="R117" s="20">
        <v>-0.11910038110143713</v>
      </c>
      <c r="S117" s="20">
        <v>-0.19659525856261564</v>
      </c>
      <c r="T117" s="20">
        <v>0.23558044245011078</v>
      </c>
      <c r="U117" s="20">
        <v>0.33129479071426088</v>
      </c>
      <c r="V117" s="20">
        <v>-0.23236006167277359</v>
      </c>
      <c r="W117" s="20">
        <v>-0.22797410987290923</v>
      </c>
      <c r="X117" s="20">
        <v>-0.23257867930638673</v>
      </c>
      <c r="Y117" s="20">
        <v>0.57961329921714733</v>
      </c>
      <c r="Z117" s="20">
        <v>0.48153682933362602</v>
      </c>
      <c r="AA117" s="19">
        <v>0.5009866205772725</v>
      </c>
      <c r="AB117" s="20">
        <f t="shared" si="4"/>
        <v>105.57254511006674</v>
      </c>
      <c r="AC117" s="156"/>
      <c r="AN117" s="162"/>
      <c r="AO117" s="156"/>
      <c r="AZ117" s="162"/>
    </row>
    <row r="118" spans="1:52" ht="15" customHeight="1" x14ac:dyDescent="0.2">
      <c r="A118" s="3" t="s">
        <v>24</v>
      </c>
      <c r="B118" s="3" t="s">
        <v>304</v>
      </c>
      <c r="C118" s="26">
        <v>104.5027</v>
      </c>
      <c r="D118" s="7">
        <v>105.75168609619141</v>
      </c>
      <c r="E118" s="7">
        <v>106.21772766113281</v>
      </c>
      <c r="F118" s="117">
        <v>105.9515</v>
      </c>
      <c r="G118" s="7">
        <v>105.50230000000001</v>
      </c>
      <c r="H118" s="113">
        <v>105.78449999999999</v>
      </c>
      <c r="I118" s="113">
        <v>106.36799999999999</v>
      </c>
      <c r="J118" s="113">
        <v>105.8613</v>
      </c>
      <c r="K118" s="113">
        <v>105.4177</v>
      </c>
      <c r="L118" s="7">
        <v>104.96339999999999</v>
      </c>
      <c r="M118" s="7">
        <v>105.9559</v>
      </c>
      <c r="N118" s="7">
        <v>106.73990000000001</v>
      </c>
      <c r="O118" s="7">
        <v>107.60420000000001</v>
      </c>
      <c r="P118" s="10">
        <v>1.1951711259052655</v>
      </c>
      <c r="Q118" s="7">
        <v>0.4406942169390059</v>
      </c>
      <c r="R118" s="7">
        <v>-0.25064334080104284</v>
      </c>
      <c r="S118" s="7">
        <v>-0.42396757006742758</v>
      </c>
      <c r="T118" s="7">
        <v>0.26748232029063718</v>
      </c>
      <c r="U118" s="7">
        <v>0.55159309728741057</v>
      </c>
      <c r="V118" s="7">
        <v>-0.4763650722021614</v>
      </c>
      <c r="W118" s="7">
        <v>-0.41903887445176247</v>
      </c>
      <c r="X118" s="7">
        <v>-0.43095229738459812</v>
      </c>
      <c r="Y118" s="7">
        <v>0.94556769311970357</v>
      </c>
      <c r="Z118" s="7">
        <v>0.73993048051123722</v>
      </c>
      <c r="AA118" s="11">
        <v>0.80972532295795674</v>
      </c>
      <c r="AB118" s="7">
        <f t="shared" si="4"/>
        <v>106.00984281311035</v>
      </c>
      <c r="AC118" s="157"/>
      <c r="AN118" s="98"/>
      <c r="AO118" s="157"/>
      <c r="AZ118" s="98"/>
    </row>
    <row r="119" spans="1:52" ht="15" customHeight="1" x14ac:dyDescent="0.2">
      <c r="A119" s="3" t="s">
        <v>26</v>
      </c>
      <c r="B119" s="3" t="s">
        <v>305</v>
      </c>
      <c r="C119" s="26">
        <v>106.81619999999999</v>
      </c>
      <c r="D119" s="7">
        <v>106.49161529541016</v>
      </c>
      <c r="E119" s="7">
        <v>107.27053833007813</v>
      </c>
      <c r="F119" s="117">
        <v>107.48690000000001</v>
      </c>
      <c r="G119" s="7">
        <v>107.559</v>
      </c>
      <c r="H119" s="113">
        <v>108.67270000000001</v>
      </c>
      <c r="I119" s="113">
        <v>108.3018</v>
      </c>
      <c r="J119" s="113">
        <v>108.3639</v>
      </c>
      <c r="K119" s="113">
        <v>108.30329999999999</v>
      </c>
      <c r="L119" s="7">
        <v>108.25149999999999</v>
      </c>
      <c r="M119" s="7">
        <v>108.44029999999999</v>
      </c>
      <c r="N119" s="7">
        <v>108.17440000000001</v>
      </c>
      <c r="O119" s="7">
        <v>108.1498</v>
      </c>
      <c r="P119" s="10">
        <v>-0.30387216975499853</v>
      </c>
      <c r="Q119" s="7">
        <v>0.7314407171937608</v>
      </c>
      <c r="R119" s="7">
        <v>0.20169719784207882</v>
      </c>
      <c r="S119" s="7">
        <v>6.7077941591014184E-2</v>
      </c>
      <c r="T119" s="7">
        <v>1.0354317165462756</v>
      </c>
      <c r="U119" s="7">
        <v>-0.34130006892255915</v>
      </c>
      <c r="V119" s="7">
        <v>5.7339767206086079E-2</v>
      </c>
      <c r="W119" s="7">
        <v>-5.5922682738447006E-2</v>
      </c>
      <c r="X119" s="7">
        <v>-4.7828644187203964E-2</v>
      </c>
      <c r="Y119" s="7">
        <v>0.17440866870205082</v>
      </c>
      <c r="Z119" s="7">
        <v>-0.24520404314630984</v>
      </c>
      <c r="AA119" s="11">
        <v>-2.2741055184966698E-2</v>
      </c>
      <c r="AB119" s="7">
        <f t="shared" si="4"/>
        <v>107.9554794687907</v>
      </c>
      <c r="AC119" s="157"/>
      <c r="AN119" s="98"/>
      <c r="AO119" s="157"/>
      <c r="AZ119" s="98"/>
    </row>
    <row r="120" spans="1:52" ht="15" customHeight="1" x14ac:dyDescent="0.2">
      <c r="A120" s="3" t="s">
        <v>27</v>
      </c>
      <c r="B120" s="3" t="s">
        <v>306</v>
      </c>
      <c r="C120" s="26">
        <v>103.3784</v>
      </c>
      <c r="D120" s="7">
        <v>103.48152923583984</v>
      </c>
      <c r="E120" s="7">
        <v>103.62447357177734</v>
      </c>
      <c r="F120" s="117">
        <v>103.69410000000001</v>
      </c>
      <c r="G120" s="7">
        <v>103.8232</v>
      </c>
      <c r="H120" s="113">
        <v>103.80970000000001</v>
      </c>
      <c r="I120" s="113">
        <v>103.7649</v>
      </c>
      <c r="J120" s="113">
        <v>103.8244</v>
      </c>
      <c r="K120" s="113">
        <v>103.9353</v>
      </c>
      <c r="L120" s="7">
        <v>104.2184</v>
      </c>
      <c r="M120" s="7">
        <v>104.0547</v>
      </c>
      <c r="N120" s="7">
        <v>104.3522</v>
      </c>
      <c r="O120" s="7">
        <v>104.36620000000001</v>
      </c>
      <c r="P120" s="10">
        <v>9.9758978509867216E-2</v>
      </c>
      <c r="Q120" s="7">
        <v>0.13813512130432701</v>
      </c>
      <c r="R120" s="7">
        <v>6.7191104401060422E-2</v>
      </c>
      <c r="S120" s="7">
        <v>0.12450081537907556</v>
      </c>
      <c r="T120" s="7">
        <v>-1.3002874116761385E-2</v>
      </c>
      <c r="U120" s="7">
        <v>-4.3155890056525814E-2</v>
      </c>
      <c r="V120" s="7">
        <v>5.734116257038737E-2</v>
      </c>
      <c r="W120" s="7">
        <v>0.10681496835040788</v>
      </c>
      <c r="X120" s="7">
        <v>0.27238099086643763</v>
      </c>
      <c r="Y120" s="7">
        <v>-0.1570739907732279</v>
      </c>
      <c r="Z120" s="7">
        <v>0.2859073160558816</v>
      </c>
      <c r="AA120" s="11">
        <v>1.3416104308303997E-2</v>
      </c>
      <c r="AB120" s="7">
        <f t="shared" si="4"/>
        <v>103.91242523396808</v>
      </c>
      <c r="AC120" s="157"/>
      <c r="AN120" s="98"/>
      <c r="AO120" s="157"/>
      <c r="AZ120" s="98"/>
    </row>
    <row r="121" spans="1:52" ht="15" customHeight="1" x14ac:dyDescent="0.2">
      <c r="A121" s="3" t="s">
        <v>29</v>
      </c>
      <c r="B121" s="3" t="s">
        <v>307</v>
      </c>
      <c r="C121" s="26">
        <v>107.8009</v>
      </c>
      <c r="D121" s="7">
        <v>108.22079467773438</v>
      </c>
      <c r="E121" s="7">
        <v>108.75924682617188</v>
      </c>
      <c r="F121" s="117">
        <v>108.9371</v>
      </c>
      <c r="G121" s="7">
        <v>108.9914</v>
      </c>
      <c r="H121" s="113">
        <v>109.35209999999999</v>
      </c>
      <c r="I121" s="113">
        <v>109.1734</v>
      </c>
      <c r="J121" s="113">
        <v>109.5783</v>
      </c>
      <c r="K121" s="113">
        <v>109.7094</v>
      </c>
      <c r="L121" s="7">
        <v>109.8079</v>
      </c>
      <c r="M121" s="7">
        <v>109.9141</v>
      </c>
      <c r="N121" s="7">
        <v>110.40309999999999</v>
      </c>
      <c r="O121" s="7">
        <v>110.4331</v>
      </c>
      <c r="P121" s="10">
        <v>0.38950943613121636</v>
      </c>
      <c r="Q121" s="7">
        <v>0.49754961607972975</v>
      </c>
      <c r="R121" s="7">
        <v>0.16352924373629191</v>
      </c>
      <c r="S121" s="7">
        <v>4.9845277687764589E-2</v>
      </c>
      <c r="T121" s="7">
        <v>0.33094354233452755</v>
      </c>
      <c r="U121" s="7">
        <v>-0.16341707200866934</v>
      </c>
      <c r="V121" s="7">
        <v>0.37087788783714515</v>
      </c>
      <c r="W121" s="7">
        <v>0.11964047626218288</v>
      </c>
      <c r="X121" s="7">
        <v>8.9782643966698716E-2</v>
      </c>
      <c r="Y121" s="7">
        <v>9.67143529746049E-2</v>
      </c>
      <c r="Z121" s="7">
        <v>0.44489287543635442</v>
      </c>
      <c r="AA121" s="11">
        <v>2.7173150029302744E-2</v>
      </c>
      <c r="AB121" s="7">
        <f t="shared" si="4"/>
        <v>109.43999512532552</v>
      </c>
      <c r="AC121" s="157"/>
      <c r="AN121" s="98"/>
      <c r="AO121" s="157"/>
      <c r="AZ121" s="98"/>
    </row>
    <row r="122" spans="1:52" ht="15" customHeight="1" x14ac:dyDescent="0.2">
      <c r="A122" s="3" t="s">
        <v>31</v>
      </c>
      <c r="B122" s="3" t="s">
        <v>32</v>
      </c>
      <c r="C122" s="26">
        <v>106.485</v>
      </c>
      <c r="D122" s="7">
        <v>107.13984680175781</v>
      </c>
      <c r="E122" s="7">
        <v>107.38958740234375</v>
      </c>
      <c r="F122" s="117">
        <v>107.73260000000001</v>
      </c>
      <c r="G122" s="7">
        <v>107.73260000000001</v>
      </c>
      <c r="H122" s="113">
        <v>107.76179999999999</v>
      </c>
      <c r="I122" s="113">
        <v>108.32769999999999</v>
      </c>
      <c r="J122" s="113">
        <v>108.48699999999999</v>
      </c>
      <c r="K122" s="113">
        <v>108.9491</v>
      </c>
      <c r="L122" s="7">
        <v>108.9641</v>
      </c>
      <c r="M122" s="7">
        <v>108.9641</v>
      </c>
      <c r="N122" s="7">
        <v>108.9641</v>
      </c>
      <c r="O122" s="7">
        <v>108.9987</v>
      </c>
      <c r="P122" s="10">
        <v>0.61496624102719921</v>
      </c>
      <c r="Q122" s="7">
        <v>0.23309777644916332</v>
      </c>
      <c r="R122" s="7">
        <v>0.31940954980218955</v>
      </c>
      <c r="S122" s="7">
        <v>0</v>
      </c>
      <c r="T122" s="7">
        <v>2.7104144892064974E-2</v>
      </c>
      <c r="U122" s="7">
        <v>0.52513970627810524</v>
      </c>
      <c r="V122" s="7">
        <v>0.14705380064378898</v>
      </c>
      <c r="W122" s="7">
        <v>0.4259496529538162</v>
      </c>
      <c r="X122" s="7">
        <v>1.376789711893037E-2</v>
      </c>
      <c r="Y122" s="7">
        <v>0</v>
      </c>
      <c r="Z122" s="7">
        <v>0</v>
      </c>
      <c r="AA122" s="11">
        <v>3.1753577554439964E-2</v>
      </c>
      <c r="AB122" s="7">
        <f t="shared" si="4"/>
        <v>108.28426951700845</v>
      </c>
      <c r="AC122" s="157"/>
      <c r="AN122" s="98"/>
      <c r="AO122" s="157"/>
      <c r="AZ122" s="98"/>
    </row>
    <row r="123" spans="1:52" ht="15" customHeight="1" x14ac:dyDescent="0.2">
      <c r="A123" s="3" t="s">
        <v>33</v>
      </c>
      <c r="B123" s="3" t="s">
        <v>43</v>
      </c>
      <c r="C123" s="26">
        <v>102.3784</v>
      </c>
      <c r="D123" s="7">
        <v>102.38694763183594</v>
      </c>
      <c r="E123" s="7">
        <v>102.58315277099609</v>
      </c>
      <c r="F123" s="117">
        <v>102.4084</v>
      </c>
      <c r="G123" s="7">
        <v>102.4575</v>
      </c>
      <c r="H123" s="113">
        <v>102.4603</v>
      </c>
      <c r="I123" s="113">
        <v>102.6621</v>
      </c>
      <c r="J123" s="113">
        <v>102.75279999999999</v>
      </c>
      <c r="K123" s="113">
        <v>102.756</v>
      </c>
      <c r="L123" s="7">
        <v>102.7574</v>
      </c>
      <c r="M123" s="7">
        <v>102.7587</v>
      </c>
      <c r="N123" s="7">
        <v>102.74</v>
      </c>
      <c r="O123" s="7">
        <v>102.76439999999999</v>
      </c>
      <c r="P123" s="10">
        <v>8.3490578441725201E-3</v>
      </c>
      <c r="Q123" s="7">
        <v>0.19163100736792421</v>
      </c>
      <c r="R123" s="7">
        <v>-0.17035231056527078</v>
      </c>
      <c r="S123" s="7">
        <v>4.7945285738275084E-2</v>
      </c>
      <c r="T123" s="7">
        <v>2.7328404460461022E-3</v>
      </c>
      <c r="U123" s="7">
        <v>0.19695433255611347</v>
      </c>
      <c r="V123" s="7">
        <v>8.8348085612897295E-2</v>
      </c>
      <c r="W123" s="7">
        <v>3.1142703653883434E-3</v>
      </c>
      <c r="X123" s="7">
        <v>1.362450854455061E-3</v>
      </c>
      <c r="Y123" s="7">
        <v>1.2651156996970757E-3</v>
      </c>
      <c r="Z123" s="7">
        <v>-1.8197972531775613E-2</v>
      </c>
      <c r="AA123" s="11">
        <v>2.374927000194664E-2</v>
      </c>
      <c r="AB123" s="7">
        <f t="shared" si="4"/>
        <v>102.62397503356932</v>
      </c>
      <c r="AC123" s="157"/>
      <c r="AN123" s="98"/>
      <c r="AO123" s="157"/>
      <c r="AZ123" s="98"/>
    </row>
    <row r="124" spans="1:52" ht="15" customHeight="1" x14ac:dyDescent="0.2">
      <c r="A124" s="3" t="s">
        <v>34</v>
      </c>
      <c r="B124" s="3" t="s">
        <v>308</v>
      </c>
      <c r="C124" s="26">
        <v>106.97790000000001</v>
      </c>
      <c r="D124" s="7">
        <v>106.97787475585938</v>
      </c>
      <c r="E124" s="7">
        <v>106.97787475585938</v>
      </c>
      <c r="F124" s="117">
        <v>106.9781</v>
      </c>
      <c r="G124" s="7">
        <v>107.0463</v>
      </c>
      <c r="H124" s="113">
        <v>107.0745</v>
      </c>
      <c r="I124" s="113">
        <v>107.07210000000001</v>
      </c>
      <c r="J124" s="113">
        <v>107.07210000000001</v>
      </c>
      <c r="K124" s="113">
        <v>107.0415</v>
      </c>
      <c r="L124" s="7">
        <v>107.03440000000001</v>
      </c>
      <c r="M124" s="7">
        <v>107.03440000000001</v>
      </c>
      <c r="N124" s="7">
        <v>107.02070000000001</v>
      </c>
      <c r="O124" s="7">
        <v>107.02070000000001</v>
      </c>
      <c r="P124" s="10">
        <v>-2.3597528676783281E-5</v>
      </c>
      <c r="Q124" s="7">
        <v>0</v>
      </c>
      <c r="R124" s="7">
        <v>2.1055208017245824E-4</v>
      </c>
      <c r="S124" s="7">
        <v>6.3751365933779419E-2</v>
      </c>
      <c r="T124" s="7">
        <v>2.6343740979368955E-2</v>
      </c>
      <c r="U124" s="7">
        <v>-2.2414300323554221E-3</v>
      </c>
      <c r="V124" s="7">
        <v>0</v>
      </c>
      <c r="W124" s="7">
        <v>-2.8578873488057901E-2</v>
      </c>
      <c r="X124" s="7">
        <v>-6.6329414292532448E-3</v>
      </c>
      <c r="Y124" s="7">
        <v>0</v>
      </c>
      <c r="Z124" s="7">
        <v>-1.2799623298677851E-2</v>
      </c>
      <c r="AA124" s="11">
        <v>0</v>
      </c>
      <c r="AB124" s="7">
        <f t="shared" si="4"/>
        <v>107.0292124593099</v>
      </c>
      <c r="AC124" s="157"/>
      <c r="AN124" s="98"/>
      <c r="AO124" s="157"/>
      <c r="AZ124" s="98"/>
    </row>
    <row r="125" spans="1:52" ht="15" customHeight="1" x14ac:dyDescent="0.2">
      <c r="A125" s="3"/>
      <c r="B125" s="3" t="s">
        <v>309</v>
      </c>
      <c r="C125" s="26">
        <v>104.1474</v>
      </c>
      <c r="D125" s="7">
        <v>104.15293121337891</v>
      </c>
      <c r="E125" s="7">
        <v>104.58775329589844</v>
      </c>
      <c r="F125" s="117">
        <v>104.8519</v>
      </c>
      <c r="G125" s="7">
        <v>104.8519</v>
      </c>
      <c r="H125" s="113">
        <v>105.1182</v>
      </c>
      <c r="I125" s="113">
        <v>105.4603</v>
      </c>
      <c r="J125" s="113">
        <v>106.2936</v>
      </c>
      <c r="K125" s="113">
        <v>106.72029999999999</v>
      </c>
      <c r="L125" s="7">
        <v>106.72029999999999</v>
      </c>
      <c r="M125" s="7">
        <v>106.71850000000001</v>
      </c>
      <c r="N125" s="7">
        <v>106.71850000000001</v>
      </c>
      <c r="O125" s="7">
        <v>106.45399999999999</v>
      </c>
      <c r="P125" s="10">
        <v>5.3109471565316192E-3</v>
      </c>
      <c r="Q125" s="7">
        <v>0.41748424883857371</v>
      </c>
      <c r="R125" s="7">
        <v>0.25255987988788925</v>
      </c>
      <c r="S125" s="7">
        <v>0</v>
      </c>
      <c r="T125" s="7">
        <v>0.25397727652050284</v>
      </c>
      <c r="U125" s="7">
        <v>0.32544316778636057</v>
      </c>
      <c r="V125" s="7">
        <v>0.79015515791249802</v>
      </c>
      <c r="W125" s="7">
        <v>0.40143526985631939</v>
      </c>
      <c r="X125" s="7">
        <v>0</v>
      </c>
      <c r="Y125" s="7">
        <v>-1.6866519303156942E-3</v>
      </c>
      <c r="Z125" s="7">
        <v>0</v>
      </c>
      <c r="AA125" s="11">
        <v>-0.2478483112112824</v>
      </c>
      <c r="AB125" s="7">
        <f t="shared" si="4"/>
        <v>105.72068204243976</v>
      </c>
      <c r="AC125" s="157"/>
      <c r="AN125" s="98"/>
      <c r="AO125" s="157"/>
      <c r="AZ125" s="98"/>
    </row>
    <row r="126" spans="1:52" ht="15" customHeight="1" x14ac:dyDescent="0.2">
      <c r="A126" s="3"/>
      <c r="B126" s="3" t="s">
        <v>310</v>
      </c>
      <c r="C126" s="26">
        <v>100</v>
      </c>
      <c r="D126" s="7">
        <v>100</v>
      </c>
      <c r="E126" s="7">
        <v>100</v>
      </c>
      <c r="F126" s="117">
        <v>100</v>
      </c>
      <c r="G126" s="7">
        <v>100</v>
      </c>
      <c r="H126" s="113">
        <v>100</v>
      </c>
      <c r="I126" s="113">
        <v>100</v>
      </c>
      <c r="J126" s="113">
        <v>100</v>
      </c>
      <c r="K126" s="113">
        <v>100</v>
      </c>
      <c r="L126" s="7">
        <v>100</v>
      </c>
      <c r="M126" s="7">
        <v>100</v>
      </c>
      <c r="N126" s="7">
        <v>100</v>
      </c>
      <c r="O126" s="7">
        <v>100</v>
      </c>
      <c r="P126" s="10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0</v>
      </c>
      <c r="Z126" s="7">
        <v>0</v>
      </c>
      <c r="AA126" s="11">
        <v>0</v>
      </c>
      <c r="AB126" s="7">
        <f t="shared" si="4"/>
        <v>100</v>
      </c>
      <c r="AC126" s="157"/>
      <c r="AN126" s="98"/>
      <c r="AO126" s="157"/>
      <c r="AZ126" s="98"/>
    </row>
    <row r="127" spans="1:52" ht="15" customHeight="1" x14ac:dyDescent="0.2">
      <c r="A127" s="3"/>
      <c r="B127" s="3" t="s">
        <v>311</v>
      </c>
      <c r="C127" s="26">
        <v>101.31489999999999</v>
      </c>
      <c r="D127" s="7">
        <v>101.36053466796875</v>
      </c>
      <c r="E127" s="7">
        <v>101.37948608398438</v>
      </c>
      <c r="F127" s="117">
        <v>101.5637</v>
      </c>
      <c r="G127" s="7">
        <v>102.2071</v>
      </c>
      <c r="H127" s="113">
        <v>102.26779999999999</v>
      </c>
      <c r="I127" s="113">
        <v>102.324</v>
      </c>
      <c r="J127" s="113">
        <v>102.7711</v>
      </c>
      <c r="K127" s="113">
        <v>102.8236</v>
      </c>
      <c r="L127" s="7">
        <v>102.9361</v>
      </c>
      <c r="M127" s="7">
        <v>103.0001</v>
      </c>
      <c r="N127" s="7">
        <v>103.202</v>
      </c>
      <c r="O127" s="7">
        <v>103.202</v>
      </c>
      <c r="P127" s="10">
        <v>4.5042405380408601E-2</v>
      </c>
      <c r="Q127" s="7">
        <v>1.8697036354144148E-2</v>
      </c>
      <c r="R127" s="7">
        <v>0.18170728924687629</v>
      </c>
      <c r="S127" s="7">
        <v>0.63349405348564469</v>
      </c>
      <c r="T127" s="7">
        <v>5.9389220514031893E-2</v>
      </c>
      <c r="U127" s="7">
        <v>5.4953758661087877E-2</v>
      </c>
      <c r="V127" s="7">
        <v>0.4369453891560201</v>
      </c>
      <c r="W127" s="7">
        <v>5.1084400186428756E-2</v>
      </c>
      <c r="X127" s="7">
        <v>0.10941068003843199</v>
      </c>
      <c r="Y127" s="7">
        <v>6.2174494662229449E-2</v>
      </c>
      <c r="Z127" s="7">
        <v>0.19601922716579387</v>
      </c>
      <c r="AA127" s="11">
        <v>0</v>
      </c>
      <c r="AB127" s="7">
        <f t="shared" si="4"/>
        <v>102.41979339599608</v>
      </c>
      <c r="AC127" s="157"/>
      <c r="AN127" s="98"/>
      <c r="AO127" s="157"/>
      <c r="AZ127" s="98"/>
    </row>
    <row r="128" spans="1:52" ht="15" customHeight="1" x14ac:dyDescent="0.2">
      <c r="A128" s="3"/>
      <c r="B128" s="3" t="s">
        <v>312</v>
      </c>
      <c r="C128" s="26">
        <v>104.79259999999999</v>
      </c>
      <c r="D128" s="7">
        <v>105.56636047363281</v>
      </c>
      <c r="E128" s="7">
        <v>105.94508361816406</v>
      </c>
      <c r="F128" s="117">
        <v>106.2286</v>
      </c>
      <c r="G128" s="7">
        <v>106.3279</v>
      </c>
      <c r="H128" s="113">
        <v>106.41800000000001</v>
      </c>
      <c r="I128" s="113">
        <v>106.55670000000001</v>
      </c>
      <c r="J128" s="113">
        <v>106.5012</v>
      </c>
      <c r="K128" s="113">
        <v>106.6619</v>
      </c>
      <c r="L128" s="7">
        <v>106.7624</v>
      </c>
      <c r="M128" s="7">
        <v>106.7687</v>
      </c>
      <c r="N128" s="7">
        <v>106.89619999999999</v>
      </c>
      <c r="O128" s="7">
        <v>107.0365</v>
      </c>
      <c r="P128" s="10">
        <v>0.73837319966564385</v>
      </c>
      <c r="Q128" s="7">
        <v>0.35875362457517257</v>
      </c>
      <c r="R128" s="7">
        <v>0.26760692629943744</v>
      </c>
      <c r="S128" s="7">
        <v>9.347765102806542E-2</v>
      </c>
      <c r="T128" s="7">
        <v>8.4737872185951885E-2</v>
      </c>
      <c r="U128" s="7">
        <v>0.13033509368715823</v>
      </c>
      <c r="V128" s="7">
        <v>-5.2084946324359893E-2</v>
      </c>
      <c r="W128" s="7">
        <v>0.15089031860674398</v>
      </c>
      <c r="X128" s="7">
        <v>9.4222960588548205E-2</v>
      </c>
      <c r="Y128" s="7">
        <v>5.9009538938764724E-3</v>
      </c>
      <c r="Z128" s="7">
        <v>0.11941702015665429</v>
      </c>
      <c r="AA128" s="11">
        <v>0.13124881894773671</v>
      </c>
      <c r="AB128" s="7">
        <f t="shared" si="4"/>
        <v>106.47246200764972</v>
      </c>
      <c r="AC128" s="157"/>
      <c r="AN128" s="98"/>
      <c r="AO128" s="157"/>
      <c r="AZ128" s="98"/>
    </row>
    <row r="129" spans="1:52" s="48" customFormat="1" x14ac:dyDescent="0.2">
      <c r="A129" s="56" t="s">
        <v>36</v>
      </c>
      <c r="B129" s="56" t="s">
        <v>37</v>
      </c>
      <c r="C129" s="26">
        <v>102.8434</v>
      </c>
      <c r="D129" s="119">
        <v>102.94056701660156</v>
      </c>
      <c r="E129" s="119">
        <v>102.85360717773438</v>
      </c>
      <c r="F129" s="120">
        <v>102.8822</v>
      </c>
      <c r="G129" s="119">
        <v>102.9847</v>
      </c>
      <c r="H129" s="112">
        <v>102.9795</v>
      </c>
      <c r="I129" s="112">
        <v>103.01819999999999</v>
      </c>
      <c r="J129" s="112">
        <v>102.9918</v>
      </c>
      <c r="K129" s="112">
        <v>103.07980000000001</v>
      </c>
      <c r="L129" s="119">
        <v>103.145</v>
      </c>
      <c r="M129" s="119">
        <v>103.13979999999999</v>
      </c>
      <c r="N129" s="119">
        <v>103.18680000000001</v>
      </c>
      <c r="O129" s="119">
        <v>103.3126</v>
      </c>
      <c r="P129" s="21">
        <v>9.4480556459199047E-2</v>
      </c>
      <c r="Q129" s="20">
        <v>-8.4475772173630254E-2</v>
      </c>
      <c r="R129" s="20">
        <v>2.7799532802202168E-2</v>
      </c>
      <c r="S129" s="20">
        <v>9.9628507166454688E-2</v>
      </c>
      <c r="T129" s="20">
        <v>-5.0492937300415418E-3</v>
      </c>
      <c r="U129" s="20">
        <v>3.7580295107270401E-2</v>
      </c>
      <c r="V129" s="20">
        <v>-2.5626539776462134E-2</v>
      </c>
      <c r="W129" s="20">
        <v>8.5443695517515059E-2</v>
      </c>
      <c r="X129" s="20">
        <v>6.3251965952582506E-2</v>
      </c>
      <c r="Y129" s="20">
        <v>-5.041446507346059E-3</v>
      </c>
      <c r="Z129" s="20">
        <v>4.5569217702585478E-2</v>
      </c>
      <c r="AA129" s="19">
        <v>0.12191481856206232</v>
      </c>
      <c r="AB129" s="20">
        <f t="shared" si="4"/>
        <v>103.04288118286132</v>
      </c>
      <c r="AC129" s="156"/>
      <c r="AN129" s="162"/>
      <c r="AO129" s="156"/>
      <c r="AZ129" s="162"/>
    </row>
    <row r="130" spans="1:52" ht="15" customHeight="1" x14ac:dyDescent="0.2">
      <c r="A130" s="3" t="s">
        <v>38</v>
      </c>
      <c r="B130" s="3" t="s">
        <v>39</v>
      </c>
      <c r="C130" s="26">
        <v>100.09950000000001</v>
      </c>
      <c r="D130" s="7">
        <v>98.505905151367188</v>
      </c>
      <c r="E130" s="7">
        <v>99.4071044921875</v>
      </c>
      <c r="F130" s="117">
        <v>99.706710000000001</v>
      </c>
      <c r="G130" s="7">
        <v>99.365679999999998</v>
      </c>
      <c r="H130" s="113">
        <v>99.223569999999995</v>
      </c>
      <c r="I130" s="113">
        <v>99.850049999999996</v>
      </c>
      <c r="J130" s="113">
        <v>100.1527</v>
      </c>
      <c r="K130" s="113">
        <v>100.117</v>
      </c>
      <c r="L130" s="7">
        <v>100.117</v>
      </c>
      <c r="M130" s="7">
        <v>100.117</v>
      </c>
      <c r="N130" s="7">
        <v>100.78149999999999</v>
      </c>
      <c r="O130" s="7">
        <v>101.2154</v>
      </c>
      <c r="P130" s="10">
        <v>-1.5920107978889191</v>
      </c>
      <c r="Q130" s="7">
        <v>0.91486834158368679</v>
      </c>
      <c r="R130" s="7">
        <v>0.3013924501100898</v>
      </c>
      <c r="S130" s="7">
        <v>-0.34203314902277238</v>
      </c>
      <c r="T130" s="7">
        <v>-0.14301718661815871</v>
      </c>
      <c r="U130" s="7">
        <v>0.63138224113484409</v>
      </c>
      <c r="V130" s="7">
        <v>0.3031045052055556</v>
      </c>
      <c r="W130" s="7">
        <v>-3.5645569215798888E-2</v>
      </c>
      <c r="X130" s="7">
        <v>0</v>
      </c>
      <c r="Y130" s="7">
        <v>0</v>
      </c>
      <c r="Z130" s="7">
        <v>0.66372344357101154</v>
      </c>
      <c r="AA130" s="11">
        <v>0.43053536611382887</v>
      </c>
      <c r="AB130" s="7">
        <f t="shared" si="4"/>
        <v>99.879968303629539</v>
      </c>
      <c r="AC130" s="157"/>
      <c r="AN130" s="98"/>
      <c r="AO130" s="157"/>
      <c r="AZ130" s="98"/>
    </row>
    <row r="131" spans="1:52" ht="15" customHeight="1" x14ac:dyDescent="0.2">
      <c r="A131" s="3" t="s">
        <v>40</v>
      </c>
      <c r="B131" s="3" t="s">
        <v>313</v>
      </c>
      <c r="C131" s="26">
        <v>104.1917</v>
      </c>
      <c r="D131" s="7">
        <v>104.22604370117188</v>
      </c>
      <c r="E131" s="7">
        <v>104.71588897705078</v>
      </c>
      <c r="F131" s="117">
        <v>104.7159</v>
      </c>
      <c r="G131" s="7">
        <v>104.9113</v>
      </c>
      <c r="H131" s="113">
        <v>104.9113</v>
      </c>
      <c r="I131" s="113">
        <v>105.0076</v>
      </c>
      <c r="J131" s="113">
        <v>104.7938</v>
      </c>
      <c r="K131" s="113">
        <v>104.7938</v>
      </c>
      <c r="L131" s="7">
        <v>104.86790000000001</v>
      </c>
      <c r="M131" s="7">
        <v>104.8154</v>
      </c>
      <c r="N131" s="7">
        <v>104.9546</v>
      </c>
      <c r="O131" s="7">
        <v>105.61109999999999</v>
      </c>
      <c r="P131" s="10">
        <v>3.2962031689546943E-2</v>
      </c>
      <c r="Q131" s="7">
        <v>0.46998356503231509</v>
      </c>
      <c r="R131" s="7">
        <v>1.0526529766682832E-5</v>
      </c>
      <c r="S131" s="7">
        <v>0.18660012471839732</v>
      </c>
      <c r="T131" s="7">
        <v>0</v>
      </c>
      <c r="U131" s="7">
        <v>9.1791827953708882E-2</v>
      </c>
      <c r="V131" s="7">
        <v>-0.20360431054513387</v>
      </c>
      <c r="W131" s="7">
        <v>0</v>
      </c>
      <c r="X131" s="7">
        <v>7.0710290112584312E-2</v>
      </c>
      <c r="Y131" s="7">
        <v>-5.0062984001786139E-2</v>
      </c>
      <c r="Z131" s="7">
        <v>0.1328049122552625</v>
      </c>
      <c r="AA131" s="11">
        <v>0.62550855322205412</v>
      </c>
      <c r="AB131" s="7">
        <f t="shared" si="4"/>
        <v>104.86038605651856</v>
      </c>
      <c r="AC131" s="157"/>
      <c r="AN131" s="98"/>
      <c r="AO131" s="157"/>
      <c r="AZ131" s="98"/>
    </row>
    <row r="132" spans="1:52" ht="15" customHeight="1" x14ac:dyDescent="0.2">
      <c r="A132" s="3" t="s">
        <v>41</v>
      </c>
      <c r="B132" s="3" t="s">
        <v>314</v>
      </c>
      <c r="C132" s="26">
        <v>102.5823</v>
      </c>
      <c r="D132" s="7">
        <v>102.77342987060547</v>
      </c>
      <c r="E132" s="7">
        <v>102.44097900390625</v>
      </c>
      <c r="F132" s="117">
        <v>102.441</v>
      </c>
      <c r="G132" s="7">
        <v>102.5102</v>
      </c>
      <c r="H132" s="113">
        <v>102.5102</v>
      </c>
      <c r="I132" s="113">
        <v>102.5102</v>
      </c>
      <c r="J132" s="113">
        <v>102.5102</v>
      </c>
      <c r="K132" s="113">
        <v>102.748</v>
      </c>
      <c r="L132" s="7">
        <v>102.748</v>
      </c>
      <c r="M132" s="7">
        <v>102.748</v>
      </c>
      <c r="N132" s="7">
        <v>102.748</v>
      </c>
      <c r="O132" s="7">
        <v>102.748</v>
      </c>
      <c r="P132" s="10">
        <v>0.1863185662687083</v>
      </c>
      <c r="Q132" s="7">
        <v>-0.32347939259960806</v>
      </c>
      <c r="R132" s="7">
        <v>2.0495795683190898E-5</v>
      </c>
      <c r="S132" s="7">
        <v>6.7551078181582611E-2</v>
      </c>
      <c r="T132" s="7">
        <v>0</v>
      </c>
      <c r="U132" s="7">
        <v>0</v>
      </c>
      <c r="V132" s="7">
        <v>0</v>
      </c>
      <c r="W132" s="7">
        <v>0.23197691546793112</v>
      </c>
      <c r="X132" s="7">
        <v>0</v>
      </c>
      <c r="Y132" s="7">
        <v>0</v>
      </c>
      <c r="Z132" s="7">
        <v>0</v>
      </c>
      <c r="AA132" s="11">
        <v>0</v>
      </c>
      <c r="AB132" s="7">
        <f t="shared" si="4"/>
        <v>102.619684072876</v>
      </c>
      <c r="AC132" s="157"/>
      <c r="AN132" s="98"/>
      <c r="AO132" s="157"/>
      <c r="AZ132" s="98"/>
    </row>
    <row r="133" spans="1:52" ht="15" customHeight="1" x14ac:dyDescent="0.2">
      <c r="A133" s="3" t="s">
        <v>42</v>
      </c>
      <c r="B133" s="3" t="s">
        <v>315</v>
      </c>
      <c r="C133" s="26">
        <v>102.60599999999999</v>
      </c>
      <c r="D133" s="7">
        <v>102.60838317871094</v>
      </c>
      <c r="E133" s="7">
        <v>102.169189453125</v>
      </c>
      <c r="F133" s="117">
        <v>102.1748</v>
      </c>
      <c r="G133" s="7">
        <v>102.3854</v>
      </c>
      <c r="H133" s="113">
        <v>102.3854</v>
      </c>
      <c r="I133" s="113">
        <v>102.3854</v>
      </c>
      <c r="J133" s="113">
        <v>102.3785</v>
      </c>
      <c r="K133" s="113">
        <v>102.3785</v>
      </c>
      <c r="L133" s="7">
        <v>102.3785</v>
      </c>
      <c r="M133" s="7">
        <v>102.3785</v>
      </c>
      <c r="N133" s="7">
        <v>102.3785</v>
      </c>
      <c r="O133" s="7">
        <v>102.3785</v>
      </c>
      <c r="P133" s="10">
        <v>2.3226504404644534E-3</v>
      </c>
      <c r="Q133" s="7">
        <v>-0.42802908688367369</v>
      </c>
      <c r="R133" s="7">
        <v>5.4914274107839877E-3</v>
      </c>
      <c r="S133" s="7">
        <v>0.20611735966206876</v>
      </c>
      <c r="T133" s="7">
        <v>0</v>
      </c>
      <c r="U133" s="7">
        <v>0</v>
      </c>
      <c r="V133" s="7">
        <v>-6.739242118506821E-3</v>
      </c>
      <c r="W133" s="7">
        <v>0</v>
      </c>
      <c r="X133" s="7">
        <v>0</v>
      </c>
      <c r="Y133" s="7">
        <v>0</v>
      </c>
      <c r="Z133" s="7">
        <v>0</v>
      </c>
      <c r="AA133" s="11">
        <v>0</v>
      </c>
      <c r="AB133" s="7">
        <f t="shared" si="4"/>
        <v>102.36496438598634</v>
      </c>
      <c r="AC133" s="157"/>
      <c r="AN133" s="98"/>
      <c r="AO133" s="157"/>
      <c r="AZ133" s="98"/>
    </row>
    <row r="134" spans="1:52" ht="15" customHeight="1" x14ac:dyDescent="0.2">
      <c r="A134" s="3" t="s">
        <v>44</v>
      </c>
      <c r="B134" s="3" t="s">
        <v>316</v>
      </c>
      <c r="C134" s="26">
        <v>102.9584</v>
      </c>
      <c r="D134" s="7">
        <v>103.54546356201172</v>
      </c>
      <c r="E134" s="7">
        <v>103.64678955078125</v>
      </c>
      <c r="F134" s="117">
        <v>103.6468</v>
      </c>
      <c r="G134" s="7">
        <v>103.66379999999999</v>
      </c>
      <c r="H134" s="113">
        <v>103.66379999999999</v>
      </c>
      <c r="I134" s="113">
        <v>103.66379999999999</v>
      </c>
      <c r="J134" s="113">
        <v>103.66379999999999</v>
      </c>
      <c r="K134" s="113">
        <v>103.66379999999999</v>
      </c>
      <c r="L134" s="7">
        <v>104.0051</v>
      </c>
      <c r="M134" s="7">
        <v>104.0264</v>
      </c>
      <c r="N134" s="7">
        <v>104.0264</v>
      </c>
      <c r="O134" s="7">
        <v>104.0518</v>
      </c>
      <c r="P134" s="10">
        <v>0.57019491562778879</v>
      </c>
      <c r="Q134" s="7">
        <v>9.785652145817933E-2</v>
      </c>
      <c r="R134" s="7">
        <v>1.0081565279754082E-5</v>
      </c>
      <c r="S134" s="7">
        <v>1.6401857076143122E-2</v>
      </c>
      <c r="T134" s="7">
        <v>0</v>
      </c>
      <c r="U134" s="7">
        <v>0</v>
      </c>
      <c r="V134" s="7">
        <v>0</v>
      </c>
      <c r="W134" s="7">
        <v>0</v>
      </c>
      <c r="X134" s="7">
        <v>0.32923740013389818</v>
      </c>
      <c r="Y134" s="7">
        <v>2.0479764934600846E-2</v>
      </c>
      <c r="Z134" s="7">
        <v>0</v>
      </c>
      <c r="AA134" s="11">
        <v>2.4416878792311136E-2</v>
      </c>
      <c r="AB134" s="7">
        <f t="shared" si="4"/>
        <v>103.77231275939941</v>
      </c>
      <c r="AC134" s="157"/>
      <c r="AN134" s="98"/>
      <c r="AO134" s="157"/>
      <c r="AZ134" s="98"/>
    </row>
    <row r="135" spans="1:52" ht="15" customHeight="1" x14ac:dyDescent="0.2">
      <c r="A135" s="3" t="s">
        <v>46</v>
      </c>
      <c r="B135" s="3" t="s">
        <v>71</v>
      </c>
      <c r="C135" s="26">
        <v>100.2255</v>
      </c>
      <c r="D135" s="7">
        <v>100.22547912597656</v>
      </c>
      <c r="E135" s="7">
        <v>100.22547912597656</v>
      </c>
      <c r="F135" s="117">
        <v>100.2255</v>
      </c>
      <c r="G135" s="7">
        <v>100.2255</v>
      </c>
      <c r="H135" s="113">
        <v>100.2255</v>
      </c>
      <c r="I135" s="113">
        <v>100.2255</v>
      </c>
      <c r="J135" s="113">
        <v>100.2255</v>
      </c>
      <c r="K135" s="113">
        <v>100.2255</v>
      </c>
      <c r="L135" s="7">
        <v>100.2255</v>
      </c>
      <c r="M135" s="7">
        <v>100.2255</v>
      </c>
      <c r="N135" s="7">
        <v>100.2255</v>
      </c>
      <c r="O135" s="7">
        <v>100.2255</v>
      </c>
      <c r="P135" s="10">
        <v>-2.0827058417471685E-5</v>
      </c>
      <c r="Q135" s="7">
        <v>0</v>
      </c>
      <c r="R135" s="7">
        <v>2.082706275513621E-5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11">
        <v>0</v>
      </c>
      <c r="AB135" s="7">
        <f t="shared" si="4"/>
        <v>100.2254965209961</v>
      </c>
      <c r="AC135" s="157"/>
      <c r="AN135" s="98"/>
      <c r="AO135" s="157"/>
      <c r="AZ135" s="98"/>
    </row>
    <row r="136" spans="1:52" s="48" customFormat="1" x14ac:dyDescent="0.2">
      <c r="A136" s="56" t="s">
        <v>47</v>
      </c>
      <c r="B136" s="56" t="s">
        <v>48</v>
      </c>
      <c r="C136" s="26">
        <v>105.7171</v>
      </c>
      <c r="D136" s="119">
        <v>105.35638427734375</v>
      </c>
      <c r="E136" s="119">
        <v>104.87246704101563</v>
      </c>
      <c r="F136" s="120">
        <v>104.9628</v>
      </c>
      <c r="G136" s="119">
        <v>103.9341</v>
      </c>
      <c r="H136" s="112">
        <v>103.6842</v>
      </c>
      <c r="I136" s="112">
        <v>103.8125</v>
      </c>
      <c r="J136" s="112">
        <v>104.7135</v>
      </c>
      <c r="K136" s="112">
        <v>105.6623</v>
      </c>
      <c r="L136" s="119">
        <v>105.82340000000001</v>
      </c>
      <c r="M136" s="119">
        <v>106.52679999999999</v>
      </c>
      <c r="N136" s="119">
        <v>106.89100000000001</v>
      </c>
      <c r="O136" s="119">
        <v>107.3663</v>
      </c>
      <c r="P136" s="21">
        <v>-0.34120849196227676</v>
      </c>
      <c r="Q136" s="20">
        <v>-0.45931458226038269</v>
      </c>
      <c r="R136" s="20">
        <v>8.6136010273361083E-2</v>
      </c>
      <c r="S136" s="20">
        <v>-0.98006150750551668</v>
      </c>
      <c r="T136" s="20">
        <v>-0.24044081778742174</v>
      </c>
      <c r="U136" s="20">
        <v>0.12374112931381623</v>
      </c>
      <c r="V136" s="20">
        <v>0.86791089704996627</v>
      </c>
      <c r="W136" s="20">
        <v>0.90609138267750167</v>
      </c>
      <c r="X136" s="20">
        <v>0.15246686850466504</v>
      </c>
      <c r="Y136" s="20">
        <v>0.66469230812843638</v>
      </c>
      <c r="Z136" s="20">
        <v>0.34188579775231304</v>
      </c>
      <c r="AA136" s="19">
        <v>0.44465857742933457</v>
      </c>
      <c r="AB136" s="20">
        <f>(AB113/AB116)*100</f>
        <v>105.3027313832321</v>
      </c>
      <c r="AC136" s="156"/>
      <c r="AN136" s="162"/>
      <c r="AO136" s="156"/>
      <c r="AZ136" s="162"/>
    </row>
    <row r="137" spans="1:52" s="48" customFormat="1" x14ac:dyDescent="0.2">
      <c r="A137" s="56" t="s">
        <v>317</v>
      </c>
      <c r="B137" s="48" t="s">
        <v>73</v>
      </c>
      <c r="C137" s="26">
        <v>106.7521</v>
      </c>
      <c r="D137" s="119">
        <v>106.82637786865234</v>
      </c>
      <c r="E137" s="119">
        <v>106.70991516113281</v>
      </c>
      <c r="F137" s="120">
        <v>106.7056</v>
      </c>
      <c r="G137" s="119">
        <v>105.4696</v>
      </c>
      <c r="H137" s="112">
        <v>105.3685</v>
      </c>
      <c r="I137" s="112">
        <v>105.69029999999999</v>
      </c>
      <c r="J137" s="112">
        <v>106.4712</v>
      </c>
      <c r="K137" s="112">
        <v>107.2163</v>
      </c>
      <c r="L137" s="119">
        <v>107.1739</v>
      </c>
      <c r="M137" s="119">
        <v>108.2911</v>
      </c>
      <c r="N137" s="119">
        <v>108.97709999999999</v>
      </c>
      <c r="O137" s="119">
        <v>109.77200000000001</v>
      </c>
      <c r="P137" s="21">
        <v>6.957977281228668E-2</v>
      </c>
      <c r="Q137" s="20">
        <v>-0.10902055264171476</v>
      </c>
      <c r="R137" s="20">
        <v>-4.0438239748317398E-3</v>
      </c>
      <c r="S137" s="20">
        <v>-1.1583272105681466</v>
      </c>
      <c r="T137" s="20">
        <v>-9.5857005241323012E-2</v>
      </c>
      <c r="U137" s="20">
        <v>0.3054043665801412</v>
      </c>
      <c r="V137" s="20">
        <v>0.73885682981314527</v>
      </c>
      <c r="W137" s="20">
        <v>0.69981365852926225</v>
      </c>
      <c r="X137" s="20">
        <v>-3.9546225713814651E-2</v>
      </c>
      <c r="Y137" s="20">
        <v>1.0424179767648625</v>
      </c>
      <c r="Z137" s="20">
        <v>0.63347772808660441</v>
      </c>
      <c r="AA137" s="19">
        <v>0.72941930001808886</v>
      </c>
      <c r="AB137" s="20">
        <f>(AB113/AB129)*100</f>
        <v>107.05725648245638</v>
      </c>
      <c r="AC137" s="156"/>
      <c r="AN137" s="162"/>
      <c r="AO137" s="156"/>
      <c r="AZ137" s="162"/>
    </row>
    <row r="138" spans="1:52" s="48" customFormat="1" ht="20.25" customHeight="1" x14ac:dyDescent="0.2">
      <c r="B138" s="22" t="s">
        <v>82</v>
      </c>
      <c r="C138" s="39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133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134"/>
      <c r="AB138" s="23"/>
      <c r="AC138" s="156"/>
      <c r="AN138" s="162"/>
      <c r="AO138" s="156"/>
      <c r="AZ138" s="162"/>
    </row>
    <row r="139" spans="1:52" s="48" customFormat="1" x14ac:dyDescent="0.2">
      <c r="A139" s="56" t="s">
        <v>14</v>
      </c>
      <c r="B139" s="48" t="s">
        <v>15</v>
      </c>
      <c r="C139" s="26">
        <v>111.6759</v>
      </c>
      <c r="D139" s="119">
        <v>112.29400634765625</v>
      </c>
      <c r="E139" s="119">
        <v>112.00669860839844</v>
      </c>
      <c r="F139" s="120">
        <v>111.9298</v>
      </c>
      <c r="G139" s="119">
        <v>110.7615</v>
      </c>
      <c r="H139" s="112">
        <v>110.86</v>
      </c>
      <c r="I139" s="112">
        <v>111.035</v>
      </c>
      <c r="J139" s="112">
        <v>111.7961</v>
      </c>
      <c r="K139" s="112">
        <v>112.84950000000001</v>
      </c>
      <c r="L139" s="119">
        <v>112.6827</v>
      </c>
      <c r="M139" s="119">
        <v>114.3436</v>
      </c>
      <c r="N139" s="119">
        <v>115.3552</v>
      </c>
      <c r="O139" s="119">
        <v>116.6182</v>
      </c>
      <c r="P139" s="21">
        <v>0.5534823069760364</v>
      </c>
      <c r="Q139" s="20">
        <v>-0.25585313820607936</v>
      </c>
      <c r="R139" s="20">
        <v>-6.8655365575315097E-2</v>
      </c>
      <c r="S139" s="20">
        <v>-1.043779225907669</v>
      </c>
      <c r="T139" s="20">
        <v>8.8929817671303993E-2</v>
      </c>
      <c r="U139" s="20">
        <v>0.15785675626916576</v>
      </c>
      <c r="V139" s="20">
        <v>0.68545953978475171</v>
      </c>
      <c r="W139" s="20">
        <v>0.94225111609439927</v>
      </c>
      <c r="X139" s="20">
        <v>-0.14780747810137321</v>
      </c>
      <c r="Y139" s="20">
        <v>1.4739618415249174</v>
      </c>
      <c r="Z139" s="20">
        <v>0.88470189848841685</v>
      </c>
      <c r="AA139" s="19">
        <v>1.094879121183965</v>
      </c>
      <c r="AB139" s="20">
        <f t="shared" ref="AB139:AB159" si="5">AVERAGE(D139:O139)</f>
        <v>112.71102541300456</v>
      </c>
      <c r="AC139" s="156"/>
      <c r="AN139" s="162"/>
      <c r="AO139" s="156"/>
      <c r="AZ139" s="162"/>
    </row>
    <row r="140" spans="1:52" x14ac:dyDescent="0.2">
      <c r="A140" s="3" t="s">
        <v>16</v>
      </c>
      <c r="B140" s="1" t="s">
        <v>79</v>
      </c>
      <c r="C140" s="14">
        <v>116.1435</v>
      </c>
      <c r="D140" s="7">
        <v>117.98065948486328</v>
      </c>
      <c r="E140" s="7">
        <v>116.96073150634766</v>
      </c>
      <c r="F140" s="117">
        <v>117.01860000000001</v>
      </c>
      <c r="G140" s="7">
        <v>116.8466</v>
      </c>
      <c r="H140" s="113">
        <v>117.3276</v>
      </c>
      <c r="I140" s="113">
        <v>116.8116</v>
      </c>
      <c r="J140" s="113">
        <v>117.0296</v>
      </c>
      <c r="K140" s="113">
        <v>118.39230000000001</v>
      </c>
      <c r="L140" s="7">
        <v>118.4228</v>
      </c>
      <c r="M140" s="7">
        <v>119.79259999999999</v>
      </c>
      <c r="N140" s="7">
        <v>119.2616</v>
      </c>
      <c r="O140" s="7">
        <v>118.1588</v>
      </c>
      <c r="P140" s="10">
        <v>1.5818013792104406</v>
      </c>
      <c r="Q140" s="7">
        <v>-0.86448743630432068</v>
      </c>
      <c r="R140" s="7">
        <v>4.9476856810877178E-2</v>
      </c>
      <c r="S140" s="7">
        <v>-0.14698518013376613</v>
      </c>
      <c r="T140" s="7">
        <v>0.41165083108965839</v>
      </c>
      <c r="U140" s="7">
        <v>-0.43979421721743678</v>
      </c>
      <c r="V140" s="7">
        <v>0.18662530091189874</v>
      </c>
      <c r="W140" s="7">
        <v>1.1644062698667719</v>
      </c>
      <c r="X140" s="7">
        <v>2.5761810523141547E-2</v>
      </c>
      <c r="Y140" s="7">
        <v>1.156702932205621</v>
      </c>
      <c r="Z140" s="7">
        <v>-0.44326611159620188</v>
      </c>
      <c r="AA140" s="11">
        <v>-0.92468992534059746</v>
      </c>
      <c r="AB140" s="7">
        <f t="shared" si="5"/>
        <v>117.83362424926757</v>
      </c>
      <c r="AC140" s="157"/>
      <c r="AN140" s="98"/>
      <c r="AO140" s="157"/>
      <c r="AZ140" s="98"/>
    </row>
    <row r="141" spans="1:52" x14ac:dyDescent="0.2">
      <c r="A141" s="3" t="s">
        <v>18</v>
      </c>
      <c r="B141" s="1" t="s">
        <v>80</v>
      </c>
      <c r="C141" s="14">
        <v>109.4301</v>
      </c>
      <c r="D141" s="7">
        <v>109.43537139892578</v>
      </c>
      <c r="E141" s="7">
        <v>109.51634216308594</v>
      </c>
      <c r="F141" s="117">
        <v>109.3717</v>
      </c>
      <c r="G141" s="7">
        <v>107.7025</v>
      </c>
      <c r="H141" s="113">
        <v>107.6088</v>
      </c>
      <c r="I141" s="113">
        <v>108.13120000000001</v>
      </c>
      <c r="J141" s="113">
        <v>109.1652</v>
      </c>
      <c r="K141" s="113">
        <v>110.06319999999999</v>
      </c>
      <c r="L141" s="7">
        <v>109.7972</v>
      </c>
      <c r="M141" s="7">
        <v>111.6044</v>
      </c>
      <c r="N141" s="7">
        <v>113.39149999999999</v>
      </c>
      <c r="O141" s="7">
        <v>115.8437</v>
      </c>
      <c r="P141" s="10">
        <v>4.8171379956568807E-3</v>
      </c>
      <c r="Q141" s="7">
        <v>7.3989573138096981E-2</v>
      </c>
      <c r="R141" s="7">
        <v>-0.13207358849744993</v>
      </c>
      <c r="S141" s="7">
        <v>-1.5261717610679943</v>
      </c>
      <c r="T141" s="7">
        <v>-8.6998909031822239E-2</v>
      </c>
      <c r="U141" s="7">
        <v>0.48546215551144944</v>
      </c>
      <c r="V141" s="7">
        <v>0.95624574590866629</v>
      </c>
      <c r="W141" s="7">
        <v>0.8226064716594631</v>
      </c>
      <c r="X141" s="7">
        <v>-0.24167932605992842</v>
      </c>
      <c r="Y141" s="7">
        <v>1.6459436124054114</v>
      </c>
      <c r="Z141" s="7">
        <v>1.6012809530806988</v>
      </c>
      <c r="AA141" s="11">
        <v>2.1625959617784445</v>
      </c>
      <c r="AB141" s="7">
        <f t="shared" si="5"/>
        <v>110.13592613016762</v>
      </c>
      <c r="AC141" s="157"/>
      <c r="AN141" s="98"/>
      <c r="AO141" s="157"/>
      <c r="AZ141" s="98"/>
    </row>
    <row r="142" spans="1:52" s="48" customFormat="1" x14ac:dyDescent="0.2">
      <c r="A142" s="56" t="s">
        <v>20</v>
      </c>
      <c r="B142" s="48" t="s">
        <v>21</v>
      </c>
      <c r="C142" s="26">
        <v>104.033</v>
      </c>
      <c r="D142" s="119">
        <v>104.70734405517578</v>
      </c>
      <c r="E142" s="119">
        <v>104.93959045410156</v>
      </c>
      <c r="F142" s="120">
        <v>104.85809999999999</v>
      </c>
      <c r="G142" s="119">
        <v>104.75790000000001</v>
      </c>
      <c r="H142" s="112">
        <v>104.9234</v>
      </c>
      <c r="I142" s="112">
        <v>105.1374</v>
      </c>
      <c r="J142" s="112">
        <v>104.9821</v>
      </c>
      <c r="K142" s="112">
        <v>104.84699999999999</v>
      </c>
      <c r="L142" s="119">
        <v>104.68170000000001</v>
      </c>
      <c r="M142" s="119">
        <v>105.14279999999999</v>
      </c>
      <c r="N142" s="119">
        <v>105.5107</v>
      </c>
      <c r="O142" s="119">
        <v>105.9118</v>
      </c>
      <c r="P142" s="21">
        <v>0.64820206585965989</v>
      </c>
      <c r="Q142" s="20">
        <v>0.22180526210596888</v>
      </c>
      <c r="R142" s="20">
        <v>-7.7654633250366617E-2</v>
      </c>
      <c r="S142" s="20">
        <v>-9.5557710849220767E-2</v>
      </c>
      <c r="T142" s="20">
        <v>0.15798331199842153</v>
      </c>
      <c r="U142" s="20">
        <v>0.20395831625738264</v>
      </c>
      <c r="V142" s="20">
        <v>-0.14771147089427442</v>
      </c>
      <c r="W142" s="20">
        <v>-0.12868860500981447</v>
      </c>
      <c r="X142" s="20">
        <v>-0.1576583020973302</v>
      </c>
      <c r="Y142" s="20">
        <v>0.44047813514681894</v>
      </c>
      <c r="Z142" s="20">
        <v>0.34990508147015859</v>
      </c>
      <c r="AA142" s="19">
        <v>0.3801510178588518</v>
      </c>
      <c r="AB142" s="20">
        <f t="shared" si="5"/>
        <v>105.03331954243977</v>
      </c>
      <c r="AC142" s="156"/>
      <c r="AN142" s="162"/>
      <c r="AO142" s="156"/>
      <c r="AZ142" s="162"/>
    </row>
    <row r="143" spans="1:52" s="48" customFormat="1" x14ac:dyDescent="0.2">
      <c r="A143" s="56" t="s">
        <v>22</v>
      </c>
      <c r="B143" s="48" t="s">
        <v>23</v>
      </c>
      <c r="C143" s="26">
        <v>104.4896</v>
      </c>
      <c r="D143" s="119">
        <v>105.34017181396484</v>
      </c>
      <c r="E143" s="119">
        <v>105.75301361083984</v>
      </c>
      <c r="F143" s="120">
        <v>105.633</v>
      </c>
      <c r="G143" s="119">
        <v>105.45699999999999</v>
      </c>
      <c r="H143" s="112">
        <v>105.6835</v>
      </c>
      <c r="I143" s="112">
        <v>105.97629999999999</v>
      </c>
      <c r="J143" s="112">
        <v>105.7653</v>
      </c>
      <c r="K143" s="112">
        <v>105.5376</v>
      </c>
      <c r="L143" s="119">
        <v>105.2859</v>
      </c>
      <c r="M143" s="119">
        <v>105.9153</v>
      </c>
      <c r="N143" s="119">
        <v>106.4186</v>
      </c>
      <c r="O143" s="119">
        <v>106.96559999999999</v>
      </c>
      <c r="P143" s="21">
        <v>0.8140253326310446</v>
      </c>
      <c r="Q143" s="20">
        <v>0.39191297086936205</v>
      </c>
      <c r="R143" s="20">
        <v>-0.11348481404178784</v>
      </c>
      <c r="S143" s="20">
        <v>-0.16661459960429217</v>
      </c>
      <c r="T143" s="20">
        <v>0.21477948358098703</v>
      </c>
      <c r="U143" s="20">
        <v>0.27705365549021349</v>
      </c>
      <c r="V143" s="20">
        <v>-0.19910111977866612</v>
      </c>
      <c r="W143" s="20">
        <v>-0.2152880008849771</v>
      </c>
      <c r="X143" s="20">
        <v>-0.2384932005275841</v>
      </c>
      <c r="Y143" s="20">
        <v>0.59780084512741394</v>
      </c>
      <c r="Z143" s="20">
        <v>0.47519102528151819</v>
      </c>
      <c r="AA143" s="19">
        <v>0.51400788959824417</v>
      </c>
      <c r="AB143" s="20">
        <f t="shared" si="5"/>
        <v>105.81094045206707</v>
      </c>
      <c r="AC143" s="156"/>
      <c r="AN143" s="162"/>
      <c r="AO143" s="156"/>
      <c r="AZ143" s="162"/>
    </row>
    <row r="144" spans="1:52" ht="15" customHeight="1" x14ac:dyDescent="0.2">
      <c r="A144" s="3" t="s">
        <v>24</v>
      </c>
      <c r="B144" s="1" t="s">
        <v>304</v>
      </c>
      <c r="C144" s="26">
        <v>104.67449999999999</v>
      </c>
      <c r="D144" s="7">
        <v>105.95102691650391</v>
      </c>
      <c r="E144" s="7">
        <v>106.43557739257813</v>
      </c>
      <c r="F144" s="117">
        <v>106.2015</v>
      </c>
      <c r="G144" s="7">
        <v>105.8365</v>
      </c>
      <c r="H144" s="113">
        <v>106.0637</v>
      </c>
      <c r="I144" s="113">
        <v>106.5205</v>
      </c>
      <c r="J144" s="113">
        <v>106.0896</v>
      </c>
      <c r="K144" s="113">
        <v>105.6938</v>
      </c>
      <c r="L144" s="7">
        <v>105.2473</v>
      </c>
      <c r="M144" s="7">
        <v>106.2302</v>
      </c>
      <c r="N144" s="7">
        <v>106.9662</v>
      </c>
      <c r="O144" s="7">
        <v>107.81570000000001</v>
      </c>
      <c r="P144" s="10">
        <v>1.2195204338247727</v>
      </c>
      <c r="Q144" s="7">
        <v>0.45733438379608637</v>
      </c>
      <c r="R144" s="7">
        <v>-0.21992401254587612</v>
      </c>
      <c r="S144" s="7">
        <v>-0.34368629444969695</v>
      </c>
      <c r="T144" s="7">
        <v>0.21467074213527118</v>
      </c>
      <c r="U144" s="7">
        <v>0.43068457917270581</v>
      </c>
      <c r="V144" s="7">
        <v>-0.40452307302349694</v>
      </c>
      <c r="W144" s="7">
        <v>-0.37308086749314573</v>
      </c>
      <c r="X144" s="7">
        <v>-0.42244672819030094</v>
      </c>
      <c r="Y144" s="7">
        <v>0.93389569138590811</v>
      </c>
      <c r="Z144" s="7">
        <v>0.69283499419186279</v>
      </c>
      <c r="AA144" s="11">
        <v>0.79417610422732232</v>
      </c>
      <c r="AB144" s="7">
        <f t="shared" si="5"/>
        <v>106.25430035909018</v>
      </c>
      <c r="AC144" s="157"/>
      <c r="AN144" s="98"/>
      <c r="AO144" s="157"/>
      <c r="AZ144" s="98"/>
    </row>
    <row r="145" spans="1:52" ht="15" customHeight="1" x14ac:dyDescent="0.2">
      <c r="A145" s="3" t="s">
        <v>26</v>
      </c>
      <c r="B145" s="1" t="s">
        <v>305</v>
      </c>
      <c r="C145" s="26">
        <v>106.6952</v>
      </c>
      <c r="D145" s="7">
        <v>106.30417633056641</v>
      </c>
      <c r="E145" s="7">
        <v>107.08078002929688</v>
      </c>
      <c r="F145" s="117">
        <v>107.26860000000001</v>
      </c>
      <c r="G145" s="7">
        <v>107.3413</v>
      </c>
      <c r="H145" s="113">
        <v>108.46040000000001</v>
      </c>
      <c r="I145" s="113">
        <v>108.06789999999999</v>
      </c>
      <c r="J145" s="113">
        <v>108.13800000000001</v>
      </c>
      <c r="K145" s="113">
        <v>108.0578</v>
      </c>
      <c r="L145" s="7">
        <v>108.0099</v>
      </c>
      <c r="M145" s="7">
        <v>108.1865</v>
      </c>
      <c r="N145" s="7">
        <v>107.92010000000001</v>
      </c>
      <c r="O145" s="7">
        <v>107.8854</v>
      </c>
      <c r="P145" s="10">
        <v>-0.36648665491380455</v>
      </c>
      <c r="Q145" s="7">
        <v>0.73054862521630426</v>
      </c>
      <c r="R145" s="7">
        <v>0.17540026384916563</v>
      </c>
      <c r="S145" s="7">
        <v>6.7773794008682442E-2</v>
      </c>
      <c r="T145" s="7">
        <v>1.0425623688179695</v>
      </c>
      <c r="U145" s="7">
        <v>-0.36188323111477783</v>
      </c>
      <c r="V145" s="7">
        <v>6.4866625519706331E-2</v>
      </c>
      <c r="W145" s="7">
        <v>-7.4164493517546962E-2</v>
      </c>
      <c r="X145" s="7">
        <v>-4.4328128094407344E-2</v>
      </c>
      <c r="Y145" s="7">
        <v>0.1635035306948654</v>
      </c>
      <c r="Z145" s="7">
        <v>-0.24624144417278512</v>
      </c>
      <c r="AA145" s="11">
        <v>-3.2153417204024863E-2</v>
      </c>
      <c r="AB145" s="7">
        <f t="shared" si="5"/>
        <v>107.72673802998861</v>
      </c>
      <c r="AC145" s="157"/>
      <c r="AN145" s="98"/>
      <c r="AO145" s="157"/>
      <c r="AZ145" s="98"/>
    </row>
    <row r="146" spans="1:52" ht="15" customHeight="1" x14ac:dyDescent="0.2">
      <c r="A146" s="3" t="s">
        <v>27</v>
      </c>
      <c r="B146" s="1" t="s">
        <v>306</v>
      </c>
      <c r="C146" s="26">
        <v>103.5521</v>
      </c>
      <c r="D146" s="7">
        <v>103.651123046875</v>
      </c>
      <c r="E146" s="7">
        <v>103.80348205566406</v>
      </c>
      <c r="F146" s="117">
        <v>103.87009999999999</v>
      </c>
      <c r="G146" s="7">
        <v>104.0051</v>
      </c>
      <c r="H146" s="113">
        <v>103.9958</v>
      </c>
      <c r="I146" s="113">
        <v>103.9525</v>
      </c>
      <c r="J146" s="113">
        <v>104.0309</v>
      </c>
      <c r="K146" s="113">
        <v>104.1421</v>
      </c>
      <c r="L146" s="7">
        <v>104.43680000000001</v>
      </c>
      <c r="M146" s="7">
        <v>104.26649999999999</v>
      </c>
      <c r="N146" s="7">
        <v>104.5864</v>
      </c>
      <c r="O146" s="7">
        <v>104.6054</v>
      </c>
      <c r="P146" s="10">
        <v>9.5626304898697556E-2</v>
      </c>
      <c r="Q146" s="7">
        <v>0.14699214471623229</v>
      </c>
      <c r="R146" s="7">
        <v>6.4176984255891953E-2</v>
      </c>
      <c r="S146" s="7">
        <v>0.129970029873857</v>
      </c>
      <c r="T146" s="7">
        <v>-8.9418691967952432E-3</v>
      </c>
      <c r="U146" s="7">
        <v>-4.1636296850451761E-2</v>
      </c>
      <c r="V146" s="7">
        <v>7.5419061590632289E-2</v>
      </c>
      <c r="W146" s="7">
        <v>0.10689131786805327</v>
      </c>
      <c r="X146" s="7">
        <v>0.28297873770550619</v>
      </c>
      <c r="Y146" s="7">
        <v>-0.16306512646884208</v>
      </c>
      <c r="Z146" s="7">
        <v>0.3068099533407222</v>
      </c>
      <c r="AA146" s="11">
        <v>1.8166797977562529E-2</v>
      </c>
      <c r="AB146" s="7">
        <f t="shared" si="5"/>
        <v>104.1121837585449</v>
      </c>
      <c r="AC146" s="157"/>
      <c r="AN146" s="98"/>
      <c r="AO146" s="157"/>
      <c r="AZ146" s="98"/>
    </row>
    <row r="147" spans="1:52" ht="15" customHeight="1" x14ac:dyDescent="0.2">
      <c r="A147" s="3" t="s">
        <v>29</v>
      </c>
      <c r="B147" s="1" t="s">
        <v>307</v>
      </c>
      <c r="C147" s="26">
        <v>108.2788</v>
      </c>
      <c r="D147" s="7">
        <v>108.68366241455078</v>
      </c>
      <c r="E147" s="7">
        <v>109.24771881103516</v>
      </c>
      <c r="F147" s="117">
        <v>109.4049</v>
      </c>
      <c r="G147" s="7">
        <v>109.4696</v>
      </c>
      <c r="H147" s="113">
        <v>109.8433</v>
      </c>
      <c r="I147" s="113">
        <v>109.71599999999999</v>
      </c>
      <c r="J147" s="113">
        <v>110.0955</v>
      </c>
      <c r="K147" s="113">
        <v>110.2649</v>
      </c>
      <c r="L147" s="7">
        <v>110.3464</v>
      </c>
      <c r="M147" s="7">
        <v>110.4269</v>
      </c>
      <c r="N147" s="7">
        <v>110.8997</v>
      </c>
      <c r="O147" s="7">
        <v>110.93859999999999</v>
      </c>
      <c r="P147" s="10">
        <v>0.37390737111122152</v>
      </c>
      <c r="Q147" s="7">
        <v>0.51898913226985444</v>
      </c>
      <c r="R147" s="7">
        <v>0.14387594603848575</v>
      </c>
      <c r="S147" s="7">
        <v>5.9138119042201925E-2</v>
      </c>
      <c r="T147" s="7">
        <v>0.34137331277359145</v>
      </c>
      <c r="U147" s="7">
        <v>-0.11589236667143585</v>
      </c>
      <c r="V147" s="7">
        <v>0.34589303292136725</v>
      </c>
      <c r="W147" s="7">
        <v>0.15386641597521789</v>
      </c>
      <c r="X147" s="7">
        <v>7.3912913356839263E-2</v>
      </c>
      <c r="Y147" s="7">
        <v>7.2952085432783198E-2</v>
      </c>
      <c r="Z147" s="7">
        <v>0.42815654518961621</v>
      </c>
      <c r="AA147" s="11">
        <v>3.5076740514174663E-2</v>
      </c>
      <c r="AB147" s="7">
        <f t="shared" si="5"/>
        <v>109.94476510213217</v>
      </c>
      <c r="AC147" s="157"/>
      <c r="AN147" s="98"/>
      <c r="AO147" s="157"/>
      <c r="AZ147" s="98"/>
    </row>
    <row r="148" spans="1:52" ht="15" customHeight="1" x14ac:dyDescent="0.2">
      <c r="A148" s="3" t="s">
        <v>31</v>
      </c>
      <c r="B148" s="1" t="s">
        <v>32</v>
      </c>
      <c r="C148" s="26">
        <v>106.6645</v>
      </c>
      <c r="D148" s="7">
        <v>107.41163635253906</v>
      </c>
      <c r="E148" s="7">
        <v>107.6826171875</v>
      </c>
      <c r="F148" s="117">
        <v>108.0466</v>
      </c>
      <c r="G148" s="7">
        <v>108.0466</v>
      </c>
      <c r="H148" s="113">
        <v>108.08459999999999</v>
      </c>
      <c r="I148" s="113">
        <v>108.6309</v>
      </c>
      <c r="J148" s="113">
        <v>108.804</v>
      </c>
      <c r="K148" s="113">
        <v>109.28579999999999</v>
      </c>
      <c r="L148" s="7">
        <v>109.297</v>
      </c>
      <c r="M148" s="7">
        <v>109.297</v>
      </c>
      <c r="N148" s="7">
        <v>109.297</v>
      </c>
      <c r="O148" s="7">
        <v>109.3296</v>
      </c>
      <c r="P148" s="10">
        <v>0.70045455848858673</v>
      </c>
      <c r="Q148" s="7">
        <v>0.25228256840957425</v>
      </c>
      <c r="R148" s="7">
        <v>0.33801445582086925</v>
      </c>
      <c r="S148" s="7">
        <v>0</v>
      </c>
      <c r="T148" s="7">
        <v>3.5170009977173462E-2</v>
      </c>
      <c r="U148" s="7">
        <v>0.50543740736423348</v>
      </c>
      <c r="V148" s="7">
        <v>0.1593469261508513</v>
      </c>
      <c r="W148" s="7">
        <v>0.44281460240431669</v>
      </c>
      <c r="X148" s="7">
        <v>1.0248357975146194E-2</v>
      </c>
      <c r="Y148" s="7">
        <v>0</v>
      </c>
      <c r="Z148" s="7">
        <v>0</v>
      </c>
      <c r="AA148" s="11">
        <v>2.9826985187152606E-2</v>
      </c>
      <c r="AB148" s="7">
        <f t="shared" si="5"/>
        <v>108.60111279500326</v>
      </c>
      <c r="AC148" s="157"/>
      <c r="AN148" s="98"/>
      <c r="AO148" s="157"/>
      <c r="AZ148" s="98"/>
    </row>
    <row r="149" spans="1:52" ht="15" customHeight="1" x14ac:dyDescent="0.2">
      <c r="A149" s="3" t="s">
        <v>33</v>
      </c>
      <c r="B149" s="1" t="s">
        <v>43</v>
      </c>
      <c r="C149" s="26">
        <v>102.4823</v>
      </c>
      <c r="D149" s="7">
        <v>102.49299621582031</v>
      </c>
      <c r="E149" s="7">
        <v>102.70037841796875</v>
      </c>
      <c r="F149" s="117">
        <v>102.5014</v>
      </c>
      <c r="G149" s="7">
        <v>102.5468</v>
      </c>
      <c r="H149" s="113">
        <v>102.5468</v>
      </c>
      <c r="I149" s="113">
        <v>102.76260000000001</v>
      </c>
      <c r="J149" s="113">
        <v>102.8664</v>
      </c>
      <c r="K149" s="113">
        <v>102.8664</v>
      </c>
      <c r="L149" s="7">
        <v>102.8683</v>
      </c>
      <c r="M149" s="7">
        <v>102.8693</v>
      </c>
      <c r="N149" s="7">
        <v>102.85</v>
      </c>
      <c r="O149" s="7">
        <v>102.87690000000001</v>
      </c>
      <c r="P149" s="10">
        <v>1.0437134822615646E-2</v>
      </c>
      <c r="Q149" s="7">
        <v>0.20233792532686928</v>
      </c>
      <c r="R149" s="7">
        <v>-0.1937465285268436</v>
      </c>
      <c r="S149" s="7">
        <v>4.4292077961862741E-2</v>
      </c>
      <c r="T149" s="7">
        <v>0</v>
      </c>
      <c r="U149" s="7">
        <v>0.21044050131257294</v>
      </c>
      <c r="V149" s="7">
        <v>0.10100951124240976</v>
      </c>
      <c r="W149" s="7">
        <v>0</v>
      </c>
      <c r="X149" s="7">
        <v>1.8470559871894324E-3</v>
      </c>
      <c r="Y149" s="7">
        <v>9.7211677454625371E-4</v>
      </c>
      <c r="Z149" s="7">
        <v>-1.8761671363566396E-2</v>
      </c>
      <c r="AA149" s="11">
        <v>2.6154594069044159E-2</v>
      </c>
      <c r="AB149" s="7">
        <f t="shared" si="5"/>
        <v>102.72902288614908</v>
      </c>
      <c r="AC149" s="157"/>
      <c r="AN149" s="98"/>
      <c r="AO149" s="157"/>
      <c r="AZ149" s="98"/>
    </row>
    <row r="150" spans="1:52" ht="15" customHeight="1" x14ac:dyDescent="0.2">
      <c r="A150" s="3" t="s">
        <v>34</v>
      </c>
      <c r="B150" s="1" t="s">
        <v>308</v>
      </c>
      <c r="C150" s="26">
        <v>107.0236</v>
      </c>
      <c r="D150" s="7">
        <v>107.02356719970703</v>
      </c>
      <c r="E150" s="7">
        <v>107.02356719970703</v>
      </c>
      <c r="F150" s="117">
        <v>107.0305</v>
      </c>
      <c r="G150" s="7">
        <v>107.09439999999999</v>
      </c>
      <c r="H150" s="113">
        <v>107.13160000000001</v>
      </c>
      <c r="I150" s="113">
        <v>107.1301</v>
      </c>
      <c r="J150" s="113">
        <v>107.1301</v>
      </c>
      <c r="K150" s="113">
        <v>107.1122</v>
      </c>
      <c r="L150" s="7">
        <v>107.108</v>
      </c>
      <c r="M150" s="7">
        <v>107.108</v>
      </c>
      <c r="N150" s="7">
        <v>107.1</v>
      </c>
      <c r="O150" s="7">
        <v>107.1</v>
      </c>
      <c r="P150" s="10">
        <v>-3.0647719727790624E-5</v>
      </c>
      <c r="Q150" s="7">
        <v>0</v>
      </c>
      <c r="R150" s="7">
        <v>6.4778258418873302E-3</v>
      </c>
      <c r="S150" s="7">
        <v>5.9702608135054618E-2</v>
      </c>
      <c r="T150" s="7">
        <v>3.4735709803699145E-2</v>
      </c>
      <c r="U150" s="7">
        <v>-1.4001471087962489E-3</v>
      </c>
      <c r="V150" s="7">
        <v>0</v>
      </c>
      <c r="W150" s="7">
        <v>-1.6708656110651778E-2</v>
      </c>
      <c r="X150" s="7">
        <v>-3.9211219636953749E-3</v>
      </c>
      <c r="Y150" s="7">
        <v>0</v>
      </c>
      <c r="Z150" s="7">
        <v>-7.4690966127738149E-3</v>
      </c>
      <c r="AA150" s="11">
        <v>0</v>
      </c>
      <c r="AB150" s="7">
        <f t="shared" si="5"/>
        <v>107.09100286661783</v>
      </c>
      <c r="AC150" s="157"/>
      <c r="AN150" s="98"/>
      <c r="AO150" s="157"/>
      <c r="AZ150" s="98"/>
    </row>
    <row r="151" spans="1:52" ht="15" customHeight="1" x14ac:dyDescent="0.2">
      <c r="A151" s="3"/>
      <c r="B151" s="1" t="s">
        <v>309</v>
      </c>
      <c r="C151" s="26">
        <v>103.8349</v>
      </c>
      <c r="D151" s="7">
        <v>103.83733367919922</v>
      </c>
      <c r="E151" s="7">
        <v>104.23731994628906</v>
      </c>
      <c r="F151" s="117">
        <v>104.5167</v>
      </c>
      <c r="G151" s="7">
        <v>104.5167</v>
      </c>
      <c r="H151" s="113">
        <v>104.80070000000001</v>
      </c>
      <c r="I151" s="113">
        <v>105.17829999999999</v>
      </c>
      <c r="J151" s="113">
        <v>106.0805</v>
      </c>
      <c r="K151" s="113">
        <v>106.5429</v>
      </c>
      <c r="L151" s="7">
        <v>106.5429</v>
      </c>
      <c r="M151" s="7">
        <v>106.5416</v>
      </c>
      <c r="N151" s="7">
        <v>106.5416</v>
      </c>
      <c r="O151" s="7">
        <v>106.2551</v>
      </c>
      <c r="P151" s="10">
        <v>2.3437969307180066E-3</v>
      </c>
      <c r="Q151" s="7">
        <v>0.38520467823796722</v>
      </c>
      <c r="R151" s="7">
        <v>0.26802305916431401</v>
      </c>
      <c r="S151" s="7">
        <v>0</v>
      </c>
      <c r="T151" s="7">
        <v>0.27172691062768539</v>
      </c>
      <c r="U151" s="7">
        <v>0.36030293690785159</v>
      </c>
      <c r="V151" s="7">
        <v>0.85778150055668112</v>
      </c>
      <c r="W151" s="7">
        <v>0.43589538133775985</v>
      </c>
      <c r="X151" s="7">
        <v>0</v>
      </c>
      <c r="Y151" s="7">
        <v>-1.2201657735996701E-3</v>
      </c>
      <c r="Z151" s="7">
        <v>0</v>
      </c>
      <c r="AA151" s="11">
        <v>-0.26890904585626996</v>
      </c>
      <c r="AB151" s="7">
        <f t="shared" si="5"/>
        <v>105.46597113545738</v>
      </c>
      <c r="AC151" s="157"/>
      <c r="AN151" s="98"/>
      <c r="AO151" s="157"/>
      <c r="AZ151" s="98"/>
    </row>
    <row r="152" spans="1:52" ht="15" customHeight="1" x14ac:dyDescent="0.2">
      <c r="A152" s="3"/>
      <c r="B152" s="1" t="s">
        <v>310</v>
      </c>
      <c r="C152" s="26">
        <v>100</v>
      </c>
      <c r="D152" s="7">
        <v>100</v>
      </c>
      <c r="E152" s="7">
        <v>100</v>
      </c>
      <c r="F152" s="117">
        <v>100</v>
      </c>
      <c r="G152" s="7">
        <v>100</v>
      </c>
      <c r="H152" s="113">
        <v>100</v>
      </c>
      <c r="I152" s="113">
        <v>100</v>
      </c>
      <c r="J152" s="113">
        <v>100</v>
      </c>
      <c r="K152" s="113">
        <v>100</v>
      </c>
      <c r="L152" s="7">
        <v>100</v>
      </c>
      <c r="M152" s="7">
        <v>100</v>
      </c>
      <c r="N152" s="7">
        <v>100</v>
      </c>
      <c r="O152" s="7">
        <v>100</v>
      </c>
      <c r="P152" s="10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 s="11">
        <v>0</v>
      </c>
      <c r="AB152" s="7">
        <f t="shared" si="5"/>
        <v>100</v>
      </c>
      <c r="AC152" s="157"/>
      <c r="AN152" s="98"/>
      <c r="AO152" s="157"/>
      <c r="AZ152" s="98"/>
    </row>
    <row r="153" spans="1:52" ht="15" customHeight="1" x14ac:dyDescent="0.2">
      <c r="A153" s="3"/>
      <c r="B153" s="1" t="s">
        <v>311</v>
      </c>
      <c r="C153" s="26">
        <v>101.1407</v>
      </c>
      <c r="D153" s="7">
        <v>101.18003082275391</v>
      </c>
      <c r="E153" s="7">
        <v>101.19367980957031</v>
      </c>
      <c r="F153" s="117">
        <v>101.3721</v>
      </c>
      <c r="G153" s="7">
        <v>101.99379999999999</v>
      </c>
      <c r="H153" s="113">
        <v>102.04340000000001</v>
      </c>
      <c r="I153" s="113">
        <v>102.09310000000001</v>
      </c>
      <c r="J153" s="113">
        <v>102.65309999999999</v>
      </c>
      <c r="K153" s="113">
        <v>102.7214</v>
      </c>
      <c r="L153" s="7">
        <v>102.849</v>
      </c>
      <c r="M153" s="7">
        <v>102.9045</v>
      </c>
      <c r="N153" s="7">
        <v>103.05929999999999</v>
      </c>
      <c r="O153" s="7">
        <v>103.05929999999999</v>
      </c>
      <c r="P153" s="10">
        <v>3.8887236052262707E-2</v>
      </c>
      <c r="Q153" s="7">
        <v>1.348980298327483E-2</v>
      </c>
      <c r="R153" s="7">
        <v>0.17631554733996022</v>
      </c>
      <c r="S153" s="7">
        <v>0.61328511493792659</v>
      </c>
      <c r="T153" s="7">
        <v>4.8630406946316637E-2</v>
      </c>
      <c r="U153" s="7">
        <v>4.8704766795306123E-2</v>
      </c>
      <c r="V153" s="7">
        <v>0.54851894986045879</v>
      </c>
      <c r="W153" s="7">
        <v>6.6534766120076069E-2</v>
      </c>
      <c r="X153" s="7">
        <v>0.1242194907779694</v>
      </c>
      <c r="Y153" s="7">
        <v>5.396260537292049E-2</v>
      </c>
      <c r="Z153" s="7">
        <v>0.15043073918049696</v>
      </c>
      <c r="AA153" s="11">
        <v>0</v>
      </c>
      <c r="AB153" s="7">
        <f t="shared" si="5"/>
        <v>102.26022588602702</v>
      </c>
      <c r="AC153" s="157"/>
      <c r="AN153" s="98"/>
      <c r="AO153" s="157"/>
      <c r="AZ153" s="98"/>
    </row>
    <row r="154" spans="1:52" ht="15" customHeight="1" x14ac:dyDescent="0.2">
      <c r="A154" s="3"/>
      <c r="B154" s="1" t="s">
        <v>312</v>
      </c>
      <c r="C154" s="26">
        <v>104.4246</v>
      </c>
      <c r="D154" s="7">
        <v>105.28876495361328</v>
      </c>
      <c r="E154" s="7">
        <v>105.63209533691406</v>
      </c>
      <c r="F154" s="117">
        <v>105.8477</v>
      </c>
      <c r="G154" s="7">
        <v>105.91540000000001</v>
      </c>
      <c r="H154" s="113">
        <v>106.0098</v>
      </c>
      <c r="I154" s="113">
        <v>106.1194</v>
      </c>
      <c r="J154" s="113">
        <v>106.05710000000001</v>
      </c>
      <c r="K154" s="113">
        <v>106.16160000000001</v>
      </c>
      <c r="L154" s="7">
        <v>106.2587</v>
      </c>
      <c r="M154" s="7">
        <v>106.28919999999999</v>
      </c>
      <c r="N154" s="7">
        <v>106.4234</v>
      </c>
      <c r="O154" s="7">
        <v>106.5562</v>
      </c>
      <c r="P154" s="10">
        <v>0.82754921121391234</v>
      </c>
      <c r="Q154" s="7">
        <v>0.32608453850896735</v>
      </c>
      <c r="R154" s="7">
        <v>0.20410904696935966</v>
      </c>
      <c r="S154" s="7">
        <v>6.3959821517144064E-2</v>
      </c>
      <c r="T154" s="7">
        <v>8.9127737798274043E-2</v>
      </c>
      <c r="U154" s="7">
        <v>0.10338666802503199</v>
      </c>
      <c r="V154" s="7">
        <v>-5.8707455941131741E-2</v>
      </c>
      <c r="W154" s="7">
        <v>9.8531828609307245E-2</v>
      </c>
      <c r="X154" s="7">
        <v>9.1464333619686894E-2</v>
      </c>
      <c r="Y154" s="7">
        <v>2.8703532040189945E-2</v>
      </c>
      <c r="Z154" s="7">
        <v>0.12625930009822914</v>
      </c>
      <c r="AA154" s="11">
        <v>0.12478458684838405</v>
      </c>
      <c r="AB154" s="7">
        <f t="shared" si="5"/>
        <v>106.04661335754395</v>
      </c>
      <c r="AC154" s="157"/>
      <c r="AN154" s="98"/>
      <c r="AO154" s="157"/>
      <c r="AZ154" s="98"/>
    </row>
    <row r="155" spans="1:52" s="48" customFormat="1" x14ac:dyDescent="0.2">
      <c r="A155" s="56" t="s">
        <v>36</v>
      </c>
      <c r="B155" s="48" t="s">
        <v>37</v>
      </c>
      <c r="C155" s="26">
        <v>102.7933</v>
      </c>
      <c r="D155" s="119">
        <v>102.98917388916016</v>
      </c>
      <c r="E155" s="119">
        <v>102.73114013671875</v>
      </c>
      <c r="F155" s="120">
        <v>102.75409999999999</v>
      </c>
      <c r="G155" s="119">
        <v>102.85980000000001</v>
      </c>
      <c r="H155" s="112">
        <v>102.85980000000001</v>
      </c>
      <c r="I155" s="112">
        <v>102.85980000000001</v>
      </c>
      <c r="J155" s="112">
        <v>102.8558</v>
      </c>
      <c r="K155" s="112">
        <v>102.97190000000001</v>
      </c>
      <c r="L155" s="119">
        <v>103.04130000000001</v>
      </c>
      <c r="M155" s="119">
        <v>103.04559999999999</v>
      </c>
      <c r="N155" s="119">
        <v>103.04559999999999</v>
      </c>
      <c r="O155" s="119">
        <v>103.0508</v>
      </c>
      <c r="P155" s="21">
        <v>0.19055122187939694</v>
      </c>
      <c r="Q155" s="20">
        <v>-0.25054454045733915</v>
      </c>
      <c r="R155" s="20">
        <v>2.2349467990609356E-2</v>
      </c>
      <c r="S155" s="20">
        <v>0.1028669415624418</v>
      </c>
      <c r="T155" s="20">
        <v>0</v>
      </c>
      <c r="U155" s="20">
        <v>0</v>
      </c>
      <c r="V155" s="20">
        <v>-3.8887884285259047E-3</v>
      </c>
      <c r="W155" s="20">
        <v>0.11287647366507575</v>
      </c>
      <c r="X155" s="20">
        <v>6.7397027732810297E-2</v>
      </c>
      <c r="Y155" s="20">
        <v>4.1730839964037973E-3</v>
      </c>
      <c r="Z155" s="20">
        <v>0</v>
      </c>
      <c r="AA155" s="19">
        <v>5.0463095949774585E-3</v>
      </c>
      <c r="AB155" s="20">
        <f t="shared" si="5"/>
        <v>102.9220678354899</v>
      </c>
      <c r="AC155" s="156"/>
      <c r="AN155" s="162"/>
      <c r="AO155" s="156"/>
      <c r="AZ155" s="162"/>
    </row>
    <row r="156" spans="1:52" x14ac:dyDescent="0.2">
      <c r="A156" s="3" t="s">
        <v>38</v>
      </c>
      <c r="B156" s="1" t="s">
        <v>319</v>
      </c>
      <c r="C156" s="26">
        <v>103.1682</v>
      </c>
      <c r="D156" s="7">
        <v>103.41695404052734</v>
      </c>
      <c r="E156" s="7">
        <v>102.98429107666016</v>
      </c>
      <c r="F156" s="117">
        <v>102.9843</v>
      </c>
      <c r="G156" s="7">
        <v>103.0744</v>
      </c>
      <c r="H156" s="113">
        <v>103.0744</v>
      </c>
      <c r="I156" s="113">
        <v>103.0744</v>
      </c>
      <c r="J156" s="113">
        <v>103.0744</v>
      </c>
      <c r="K156" s="113">
        <v>103.3839</v>
      </c>
      <c r="L156" s="7">
        <v>103.3839</v>
      </c>
      <c r="M156" s="7">
        <v>103.3839</v>
      </c>
      <c r="N156" s="7">
        <v>103.3839</v>
      </c>
      <c r="O156" s="7">
        <v>103.3839</v>
      </c>
      <c r="P156" s="10">
        <v>0.24111503401953796</v>
      </c>
      <c r="Q156" s="7">
        <v>-0.41836753739395011</v>
      </c>
      <c r="R156" s="7">
        <v>8.6647582413547595E-6</v>
      </c>
      <c r="S156" s="7">
        <v>8.7489063867009345E-2</v>
      </c>
      <c r="T156" s="7">
        <v>0</v>
      </c>
      <c r="U156" s="7">
        <v>0</v>
      </c>
      <c r="V156" s="7">
        <v>0</v>
      </c>
      <c r="W156" s="7">
        <v>0.30026854388674579</v>
      </c>
      <c r="X156" s="7">
        <v>0</v>
      </c>
      <c r="Y156" s="7">
        <v>0</v>
      </c>
      <c r="Z156" s="7">
        <v>0</v>
      </c>
      <c r="AA156" s="11">
        <v>0</v>
      </c>
      <c r="AB156" s="7">
        <f t="shared" si="5"/>
        <v>103.21688709309898</v>
      </c>
      <c r="AC156" s="157"/>
      <c r="AN156" s="98"/>
      <c r="AO156" s="157"/>
      <c r="AZ156" s="98"/>
    </row>
    <row r="157" spans="1:52" x14ac:dyDescent="0.2">
      <c r="A157" s="3" t="s">
        <v>40</v>
      </c>
      <c r="B157" s="1" t="s">
        <v>315</v>
      </c>
      <c r="C157" s="26">
        <v>102.26949999999999</v>
      </c>
      <c r="D157" s="7">
        <v>102.23222351074219</v>
      </c>
      <c r="E157" s="7">
        <v>101.97390747070313</v>
      </c>
      <c r="F157" s="117">
        <v>102.02500000000001</v>
      </c>
      <c r="G157" s="7">
        <v>102.18470000000001</v>
      </c>
      <c r="H157" s="113">
        <v>102.18470000000001</v>
      </c>
      <c r="I157" s="113">
        <v>102.18470000000001</v>
      </c>
      <c r="J157" s="113">
        <v>102.17570000000001</v>
      </c>
      <c r="K157" s="113">
        <v>102.17570000000001</v>
      </c>
      <c r="L157" s="7">
        <v>102.17570000000001</v>
      </c>
      <c r="M157" s="7">
        <v>102.17570000000001</v>
      </c>
      <c r="N157" s="7">
        <v>102.17570000000001</v>
      </c>
      <c r="O157" s="7">
        <v>102.17570000000001</v>
      </c>
      <c r="P157" s="10">
        <v>-3.6449273006914217E-2</v>
      </c>
      <c r="Q157" s="7">
        <v>-0.25267575248612256</v>
      </c>
      <c r="R157" s="7">
        <v>5.0103531936892244E-2</v>
      </c>
      <c r="S157" s="7">
        <v>0.15653026219064037</v>
      </c>
      <c r="T157" s="7">
        <v>0</v>
      </c>
      <c r="U157" s="7">
        <v>0</v>
      </c>
      <c r="V157" s="7">
        <v>-8.8075807826419623E-3</v>
      </c>
      <c r="W157" s="7">
        <v>0</v>
      </c>
      <c r="X157" s="7">
        <v>0</v>
      </c>
      <c r="Y157" s="7">
        <v>0</v>
      </c>
      <c r="Z157" s="7">
        <v>0</v>
      </c>
      <c r="AA157" s="11">
        <v>0</v>
      </c>
      <c r="AB157" s="7">
        <f t="shared" si="5"/>
        <v>102.15328591512046</v>
      </c>
      <c r="AC157" s="157"/>
      <c r="AN157" s="98"/>
      <c r="AO157" s="157"/>
      <c r="AZ157" s="98"/>
    </row>
    <row r="158" spans="1:52" x14ac:dyDescent="0.2">
      <c r="A158" s="3" t="s">
        <v>41</v>
      </c>
      <c r="B158" s="1" t="s">
        <v>316</v>
      </c>
      <c r="C158" s="26">
        <v>103.73390000000001</v>
      </c>
      <c r="D158" s="7">
        <v>104.49784851074219</v>
      </c>
      <c r="E158" s="7">
        <v>104.62971496582031</v>
      </c>
      <c r="F158" s="117">
        <v>104.6297</v>
      </c>
      <c r="G158" s="7">
        <v>104.6297</v>
      </c>
      <c r="H158" s="113">
        <v>104.6297</v>
      </c>
      <c r="I158" s="113">
        <v>104.6297</v>
      </c>
      <c r="J158" s="113">
        <v>104.6297</v>
      </c>
      <c r="K158" s="113">
        <v>104.6297</v>
      </c>
      <c r="L158" s="7">
        <v>105.07380000000001</v>
      </c>
      <c r="M158" s="7">
        <v>105.1016</v>
      </c>
      <c r="N158" s="7">
        <v>105.1016</v>
      </c>
      <c r="O158" s="7">
        <v>105.1347</v>
      </c>
      <c r="P158" s="10">
        <v>0.73645019684228774</v>
      </c>
      <c r="Q158" s="7">
        <v>0.1261905933542444</v>
      </c>
      <c r="R158" s="7">
        <v>-1.4303604208120526E-5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0.42444927205182276</v>
      </c>
      <c r="Y158" s="7">
        <v>2.6457594566865535E-2</v>
      </c>
      <c r="Z158" s="7">
        <v>0</v>
      </c>
      <c r="AA158" s="11">
        <v>3.1493335972040723E-2</v>
      </c>
      <c r="AB158" s="7">
        <f t="shared" si="5"/>
        <v>104.77645528971352</v>
      </c>
      <c r="AC158" s="157"/>
      <c r="AN158" s="98"/>
      <c r="AO158" s="157"/>
      <c r="AZ158" s="98"/>
    </row>
    <row r="159" spans="1:52" x14ac:dyDescent="0.2">
      <c r="A159" s="3" t="s">
        <v>42</v>
      </c>
      <c r="B159" s="1" t="s">
        <v>71</v>
      </c>
      <c r="C159" s="26">
        <v>100</v>
      </c>
      <c r="D159" s="7">
        <v>100</v>
      </c>
      <c r="E159" s="7">
        <v>100</v>
      </c>
      <c r="F159" s="117">
        <v>100</v>
      </c>
      <c r="G159" s="7">
        <v>100</v>
      </c>
      <c r="H159" s="113">
        <v>100</v>
      </c>
      <c r="I159" s="113">
        <v>100</v>
      </c>
      <c r="J159" s="113">
        <v>100</v>
      </c>
      <c r="K159" s="113">
        <v>100</v>
      </c>
      <c r="L159" s="7">
        <v>100</v>
      </c>
      <c r="M159" s="7">
        <v>100</v>
      </c>
      <c r="N159" s="7">
        <v>100</v>
      </c>
      <c r="O159" s="7">
        <v>100</v>
      </c>
      <c r="P159" s="10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11">
        <v>0</v>
      </c>
      <c r="AB159" s="7">
        <f t="shared" si="5"/>
        <v>100</v>
      </c>
      <c r="AC159" s="157"/>
      <c r="AN159" s="98"/>
      <c r="AO159" s="157"/>
      <c r="AZ159" s="98"/>
    </row>
    <row r="160" spans="1:52" s="48" customFormat="1" x14ac:dyDescent="0.2">
      <c r="A160" s="121" t="s">
        <v>44</v>
      </c>
      <c r="B160" s="48" t="s">
        <v>48</v>
      </c>
      <c r="C160" s="26">
        <v>107.3467</v>
      </c>
      <c r="D160" s="119">
        <v>107.24559020996094</v>
      </c>
      <c r="E160" s="119">
        <v>106.73445129394531</v>
      </c>
      <c r="F160" s="120">
        <v>106.7441</v>
      </c>
      <c r="G160" s="119">
        <v>105.73090000000001</v>
      </c>
      <c r="H160" s="112">
        <v>105.658</v>
      </c>
      <c r="I160" s="112">
        <v>105.6095</v>
      </c>
      <c r="J160" s="112">
        <v>106.4906</v>
      </c>
      <c r="K160" s="112">
        <v>107.6326</v>
      </c>
      <c r="L160" s="119">
        <v>107.64319999999999</v>
      </c>
      <c r="M160" s="119">
        <v>108.75069999999999</v>
      </c>
      <c r="N160" s="119">
        <v>109.3304</v>
      </c>
      <c r="O160" s="119">
        <v>110.1087</v>
      </c>
      <c r="P160" s="21">
        <v>-9.4189937873321639E-2</v>
      </c>
      <c r="Q160" s="20">
        <v>-0.47660599845172053</v>
      </c>
      <c r="R160" s="20">
        <v>9.0399172317082322E-3</v>
      </c>
      <c r="S160" s="20">
        <v>-0.94918595032418418</v>
      </c>
      <c r="T160" s="20">
        <v>-6.8948623344740459E-2</v>
      </c>
      <c r="U160" s="20">
        <v>-4.5902818527706564E-2</v>
      </c>
      <c r="V160" s="20">
        <v>0.83429994460725942</v>
      </c>
      <c r="W160" s="20">
        <v>1.0723951221985752</v>
      </c>
      <c r="X160" s="20">
        <v>9.8483173313630001E-3</v>
      </c>
      <c r="Y160" s="20">
        <v>1.0288620182231687</v>
      </c>
      <c r="Z160" s="20">
        <v>0.53305404011192814</v>
      </c>
      <c r="AA160" s="19">
        <v>0.71187885528636274</v>
      </c>
      <c r="AB160" s="20">
        <f>(AB139/AB142)*100</f>
        <v>107.30978122372161</v>
      </c>
      <c r="AC160" s="156"/>
      <c r="AN160" s="162"/>
      <c r="AO160" s="156"/>
      <c r="AZ160" s="162"/>
    </row>
    <row r="161" spans="1:52" s="48" customFormat="1" x14ac:dyDescent="0.2">
      <c r="A161" s="121" t="s">
        <v>46</v>
      </c>
      <c r="B161" s="48" t="s">
        <v>81</v>
      </c>
      <c r="C161" s="26">
        <v>108.6413</v>
      </c>
      <c r="D161" s="119">
        <v>109.03476715087891</v>
      </c>
      <c r="E161" s="119">
        <v>109.02896118164063</v>
      </c>
      <c r="F161" s="120">
        <v>108.9297</v>
      </c>
      <c r="G161" s="119">
        <v>107.682</v>
      </c>
      <c r="H161" s="112">
        <v>107.7778</v>
      </c>
      <c r="I161" s="112">
        <v>107.9479</v>
      </c>
      <c r="J161" s="112">
        <v>108.6921</v>
      </c>
      <c r="K161" s="112">
        <v>109.5925</v>
      </c>
      <c r="L161" s="119">
        <v>109.3569</v>
      </c>
      <c r="M161" s="119">
        <v>110.964</v>
      </c>
      <c r="N161" s="119">
        <v>111.94580000000001</v>
      </c>
      <c r="O161" s="119">
        <v>113.1657</v>
      </c>
      <c r="P161" s="21">
        <v>0.36217087873479531</v>
      </c>
      <c r="Q161" s="20">
        <v>-5.3248788345162702E-3</v>
      </c>
      <c r="R161" s="20">
        <v>-9.1041114732131112E-2</v>
      </c>
      <c r="S161" s="20">
        <v>-1.145417640918863</v>
      </c>
      <c r="T161" s="20">
        <v>8.8965658141562182E-2</v>
      </c>
      <c r="U161" s="20">
        <v>0.15782470972686866</v>
      </c>
      <c r="V161" s="20">
        <v>0.68940664894823533</v>
      </c>
      <c r="W161" s="20">
        <v>0.82839507195095574</v>
      </c>
      <c r="X161" s="20">
        <v>-0.21497821475010165</v>
      </c>
      <c r="Y161" s="20">
        <v>1.4695917678719885</v>
      </c>
      <c r="Z161" s="20">
        <v>0.8847914638982074</v>
      </c>
      <c r="AA161" s="19">
        <v>1.0897237770421002</v>
      </c>
      <c r="AB161" s="20">
        <f>(AB139/AB155)*100</f>
        <v>109.51103857839438</v>
      </c>
      <c r="AC161" s="156"/>
      <c r="AN161" s="162"/>
      <c r="AO161" s="156"/>
      <c r="AZ161" s="162"/>
    </row>
    <row r="162" spans="1:52" s="48" customFormat="1" ht="20.25" customHeight="1" x14ac:dyDescent="0.2">
      <c r="B162" s="22" t="s">
        <v>85</v>
      </c>
      <c r="C162" s="39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133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134"/>
      <c r="AB162" s="132"/>
      <c r="AC162" s="156"/>
      <c r="AN162" s="162"/>
      <c r="AO162" s="156"/>
      <c r="AZ162" s="162"/>
    </row>
    <row r="163" spans="1:52" s="48" customFormat="1" x14ac:dyDescent="0.2">
      <c r="A163" s="56" t="s">
        <v>14</v>
      </c>
      <c r="B163" s="48" t="s">
        <v>15</v>
      </c>
      <c r="C163" s="26">
        <v>103.5224</v>
      </c>
      <c r="D163" s="119">
        <v>102.25010681152344</v>
      </c>
      <c r="E163" s="119">
        <v>102.28496551513672</v>
      </c>
      <c r="F163" s="120">
        <v>102.6527</v>
      </c>
      <c r="G163" s="119">
        <v>101.5052</v>
      </c>
      <c r="H163" s="112">
        <v>100.70489999999999</v>
      </c>
      <c r="I163" s="112">
        <v>101.7317</v>
      </c>
      <c r="J163" s="112">
        <v>102.559</v>
      </c>
      <c r="K163" s="112">
        <v>102.7846</v>
      </c>
      <c r="L163" s="119">
        <v>103.45099999999999</v>
      </c>
      <c r="M163" s="119">
        <v>102.8922</v>
      </c>
      <c r="N163" s="119">
        <v>102.81189999999999</v>
      </c>
      <c r="O163" s="119">
        <v>102.76</v>
      </c>
      <c r="P163" s="21">
        <v>-1.2290027940586452</v>
      </c>
      <c r="Q163" s="20">
        <v>3.4091606063097746E-2</v>
      </c>
      <c r="R163" s="20">
        <v>0.3595195862962457</v>
      </c>
      <c r="S163" s="20">
        <v>-1.1178468759224003</v>
      </c>
      <c r="T163" s="20">
        <v>-0.78843251380225565</v>
      </c>
      <c r="U163" s="20">
        <v>1.0196127497271816</v>
      </c>
      <c r="V163" s="20">
        <v>0.81321751233882256</v>
      </c>
      <c r="W163" s="20">
        <v>0.21997094355444186</v>
      </c>
      <c r="X163" s="20">
        <v>0.64834615302291965</v>
      </c>
      <c r="Y163" s="20">
        <v>-0.54015910914345044</v>
      </c>
      <c r="Z163" s="20">
        <v>-7.8042844841502326E-2</v>
      </c>
      <c r="AA163" s="19">
        <v>-5.0480537758750867E-2</v>
      </c>
      <c r="AB163" s="20">
        <f>AVERAGE(D163:O163)</f>
        <v>102.36568936055501</v>
      </c>
      <c r="AC163" s="156"/>
      <c r="AN163" s="162"/>
      <c r="AO163" s="156"/>
      <c r="AZ163" s="162"/>
    </row>
    <row r="164" spans="1:52" x14ac:dyDescent="0.2">
      <c r="A164" s="3" t="s">
        <v>16</v>
      </c>
      <c r="B164" s="1" t="s">
        <v>83</v>
      </c>
      <c r="C164" s="14">
        <v>103.5224</v>
      </c>
      <c r="D164" s="7">
        <v>102.25010681152344</v>
      </c>
      <c r="E164" s="7">
        <v>102.28496551513672</v>
      </c>
      <c r="F164" s="117">
        <v>102.6527</v>
      </c>
      <c r="G164" s="7">
        <v>101.5052</v>
      </c>
      <c r="H164" s="113">
        <v>100.70489999999999</v>
      </c>
      <c r="I164" s="113">
        <v>101.7317</v>
      </c>
      <c r="J164" s="113">
        <v>102.559</v>
      </c>
      <c r="K164" s="113">
        <v>102.7846</v>
      </c>
      <c r="L164" s="7">
        <v>103.45099999999999</v>
      </c>
      <c r="M164" s="7">
        <v>102.8922</v>
      </c>
      <c r="N164" s="7">
        <v>102.81189999999999</v>
      </c>
      <c r="O164" s="7">
        <v>102.76</v>
      </c>
      <c r="P164" s="10">
        <v>-1.2290027940586452</v>
      </c>
      <c r="Q164" s="7">
        <v>3.4091606063097746E-2</v>
      </c>
      <c r="R164" s="7">
        <v>0.3595195862962457</v>
      </c>
      <c r="S164" s="7">
        <v>-1.1178468759224003</v>
      </c>
      <c r="T164" s="7">
        <v>-0.78843251380225565</v>
      </c>
      <c r="U164" s="7">
        <v>1.0196127497271816</v>
      </c>
      <c r="V164" s="7">
        <v>0.81321751233882256</v>
      </c>
      <c r="W164" s="7">
        <v>0.21997094355444186</v>
      </c>
      <c r="X164" s="7">
        <v>0.64834615302291965</v>
      </c>
      <c r="Y164" s="7">
        <v>-0.54015910914345044</v>
      </c>
      <c r="Z164" s="7">
        <v>-7.8042844841502326E-2</v>
      </c>
      <c r="AA164" s="11">
        <v>-5.0480537758750867E-2</v>
      </c>
      <c r="AB164" s="7">
        <f t="shared" ref="AB164:AB184" si="6">AVERAGE(D164:O164)</f>
        <v>102.36568936055501</v>
      </c>
      <c r="AC164" s="157"/>
      <c r="AN164" s="98"/>
      <c r="AO164" s="157"/>
      <c r="AZ164" s="98"/>
    </row>
    <row r="165" spans="1:52" s="48" customFormat="1" x14ac:dyDescent="0.2">
      <c r="A165" s="56" t="s">
        <v>20</v>
      </c>
      <c r="B165" s="48" t="s">
        <v>21</v>
      </c>
      <c r="C165" s="26">
        <v>103.244</v>
      </c>
      <c r="D165" s="119">
        <v>103.28044128417969</v>
      </c>
      <c r="E165" s="119">
        <v>103.71382904052734</v>
      </c>
      <c r="F165" s="120">
        <v>103.7026</v>
      </c>
      <c r="G165" s="119">
        <v>103.67149999999999</v>
      </c>
      <c r="H165" s="112">
        <v>103.753</v>
      </c>
      <c r="I165" s="112">
        <v>104.033</v>
      </c>
      <c r="J165" s="112">
        <v>103.85299999999999</v>
      </c>
      <c r="K165" s="112">
        <v>103.7625</v>
      </c>
      <c r="L165" s="119">
        <v>103.7303</v>
      </c>
      <c r="M165" s="119">
        <v>103.8702</v>
      </c>
      <c r="N165" s="119">
        <v>104.1721</v>
      </c>
      <c r="O165" s="119">
        <v>104.6845</v>
      </c>
      <c r="P165" s="21">
        <v>3.5296273080941971E-2</v>
      </c>
      <c r="Q165" s="20">
        <v>0.41962229339742552</v>
      </c>
      <c r="R165" s="20">
        <v>-1.0826946253186726E-2</v>
      </c>
      <c r="S165" s="20">
        <v>-2.9989604889375222E-2</v>
      </c>
      <c r="T165" s="20">
        <v>7.8613698075175403E-2</v>
      </c>
      <c r="U165" s="20">
        <v>0.26987171455283332</v>
      </c>
      <c r="V165" s="20">
        <v>-0.17302202185845533</v>
      </c>
      <c r="W165" s="20">
        <v>-8.7142403204521379E-2</v>
      </c>
      <c r="X165" s="20">
        <v>-3.1032405734251887E-2</v>
      </c>
      <c r="Y165" s="20">
        <v>0.13486898235134503</v>
      </c>
      <c r="Z165" s="20">
        <v>0.29065121661458571</v>
      </c>
      <c r="AA165" s="19">
        <v>0.49187834362559607</v>
      </c>
      <c r="AB165" s="20">
        <f>AVERAGE(D165:O165)</f>
        <v>103.85224752705894</v>
      </c>
      <c r="AC165" s="156"/>
      <c r="AN165" s="162"/>
      <c r="AO165" s="156"/>
      <c r="AZ165" s="162"/>
    </row>
    <row r="166" spans="1:52" s="48" customFormat="1" x14ac:dyDescent="0.2">
      <c r="A166" s="56" t="s">
        <v>22</v>
      </c>
      <c r="B166" s="48" t="s">
        <v>23</v>
      </c>
      <c r="C166" s="26">
        <v>103.7773</v>
      </c>
      <c r="D166" s="119">
        <v>104.4205322265625</v>
      </c>
      <c r="E166" s="119">
        <v>104.74645233154297</v>
      </c>
      <c r="F166" s="120">
        <v>104.60209999999999</v>
      </c>
      <c r="G166" s="119">
        <v>104.29130000000001</v>
      </c>
      <c r="H166" s="112">
        <v>104.6096</v>
      </c>
      <c r="I166" s="112">
        <v>105.1467</v>
      </c>
      <c r="J166" s="112">
        <v>104.78530000000001</v>
      </c>
      <c r="K166" s="112">
        <v>104.5021</v>
      </c>
      <c r="L166" s="119">
        <v>104.2795</v>
      </c>
      <c r="M166" s="119">
        <v>104.82040000000001</v>
      </c>
      <c r="N166" s="119">
        <v>105.3475</v>
      </c>
      <c r="O166" s="119">
        <v>105.8292</v>
      </c>
      <c r="P166" s="21">
        <v>0.61981977423049472</v>
      </c>
      <c r="Q166" s="20">
        <v>0.31212262380861638</v>
      </c>
      <c r="R166" s="20">
        <v>-0.13781118914278115</v>
      </c>
      <c r="S166" s="20">
        <v>-0.29712596592227708</v>
      </c>
      <c r="T166" s="20">
        <v>0.30520283091685846</v>
      </c>
      <c r="U166" s="20">
        <v>0.51343280157843574</v>
      </c>
      <c r="V166" s="20">
        <v>-0.34371026385040054</v>
      </c>
      <c r="W166" s="20">
        <v>-0.2702669172107231</v>
      </c>
      <c r="X166" s="20">
        <v>-0.21301007348177686</v>
      </c>
      <c r="Y166" s="20">
        <v>0.51870214183996644</v>
      </c>
      <c r="Z166" s="20">
        <v>0.50286013027997423</v>
      </c>
      <c r="AA166" s="19">
        <v>0.45724862953558804</v>
      </c>
      <c r="AB166" s="20">
        <f t="shared" si="6"/>
        <v>104.78172371317545</v>
      </c>
      <c r="AC166" s="156"/>
      <c r="AN166" s="162"/>
      <c r="AO166" s="156"/>
      <c r="AZ166" s="162"/>
    </row>
    <row r="167" spans="1:52" ht="15" customHeight="1" x14ac:dyDescent="0.2">
      <c r="A167" s="3" t="s">
        <v>24</v>
      </c>
      <c r="B167" s="1" t="s">
        <v>304</v>
      </c>
      <c r="C167" s="26">
        <v>103.9329</v>
      </c>
      <c r="D167" s="7">
        <v>105.09037017822266</v>
      </c>
      <c r="E167" s="7">
        <v>105.49500274658203</v>
      </c>
      <c r="F167" s="117">
        <v>105.12220000000001</v>
      </c>
      <c r="G167" s="7">
        <v>104.3934</v>
      </c>
      <c r="H167" s="113">
        <v>104.85809999999999</v>
      </c>
      <c r="I167" s="113">
        <v>105.8622</v>
      </c>
      <c r="J167" s="113">
        <v>105.1037</v>
      </c>
      <c r="K167" s="113">
        <v>104.502</v>
      </c>
      <c r="L167" s="7">
        <v>104.0215</v>
      </c>
      <c r="M167" s="7">
        <v>105.04600000000001</v>
      </c>
      <c r="N167" s="7">
        <v>105.98909999999999</v>
      </c>
      <c r="O167" s="7">
        <v>106.9025</v>
      </c>
      <c r="P167" s="10">
        <v>1.1136706261661635</v>
      </c>
      <c r="Q167" s="7">
        <v>0.3850329651262614</v>
      </c>
      <c r="R167" s="7">
        <v>-0.35338427117497118</v>
      </c>
      <c r="S167" s="7">
        <v>-0.69328838247297597</v>
      </c>
      <c r="T167" s="7">
        <v>0.44514308375816231</v>
      </c>
      <c r="U167" s="7">
        <v>0.95757981500714606</v>
      </c>
      <c r="V167" s="7">
        <v>-0.71649748446565242</v>
      </c>
      <c r="W167" s="7">
        <v>-0.57248222469809162</v>
      </c>
      <c r="X167" s="7">
        <v>-0.45979981244377349</v>
      </c>
      <c r="Y167" s="7">
        <v>0.98489254625246048</v>
      </c>
      <c r="Z167" s="7">
        <v>0.89779715553184969</v>
      </c>
      <c r="AA167" s="11">
        <v>0.86178673089969626</v>
      </c>
      <c r="AB167" s="7">
        <f t="shared" si="6"/>
        <v>105.1988394104004</v>
      </c>
      <c r="AC167" s="157"/>
      <c r="AN167" s="98"/>
      <c r="AO167" s="157"/>
      <c r="AZ167" s="98"/>
    </row>
    <row r="168" spans="1:52" ht="15" customHeight="1" x14ac:dyDescent="0.2">
      <c r="A168" s="3" t="s">
        <v>26</v>
      </c>
      <c r="B168" s="1" t="s">
        <v>305</v>
      </c>
      <c r="C168" s="26">
        <v>107.21769999999999</v>
      </c>
      <c r="D168" s="7">
        <v>107.11345672607422</v>
      </c>
      <c r="E168" s="7">
        <v>107.90006256103516</v>
      </c>
      <c r="F168" s="117">
        <v>108.21120000000001</v>
      </c>
      <c r="G168" s="7">
        <v>108.28100000000001</v>
      </c>
      <c r="H168" s="113">
        <v>109.37690000000001</v>
      </c>
      <c r="I168" s="113">
        <v>109.07769999999999</v>
      </c>
      <c r="J168" s="113">
        <v>109.1133</v>
      </c>
      <c r="K168" s="113">
        <v>109.1176</v>
      </c>
      <c r="L168" s="7">
        <v>109.0532</v>
      </c>
      <c r="M168" s="7">
        <v>109.2822</v>
      </c>
      <c r="N168" s="7">
        <v>109.01819999999999</v>
      </c>
      <c r="O168" s="7">
        <v>109.0269</v>
      </c>
      <c r="P168" s="10">
        <v>-9.7225806863768596E-2</v>
      </c>
      <c r="Q168" s="7">
        <v>0.7343669591137908</v>
      </c>
      <c r="R168" s="7">
        <v>0.2883570514973981</v>
      </c>
      <c r="S168" s="7">
        <v>6.4503489472439765E-2</v>
      </c>
      <c r="T168" s="7">
        <v>1.0120889167998082</v>
      </c>
      <c r="U168" s="7">
        <v>-0.2735495337681112</v>
      </c>
      <c r="V168" s="7">
        <v>3.2637285164614123E-2</v>
      </c>
      <c r="W168" s="7">
        <v>3.9408578056026504E-3</v>
      </c>
      <c r="X168" s="7">
        <v>-5.9018893377413013E-2</v>
      </c>
      <c r="Y168" s="7">
        <v>0.20998925295176962</v>
      </c>
      <c r="Z168" s="7">
        <v>-0.2415763957899914</v>
      </c>
      <c r="AA168" s="11">
        <v>7.9803188825394219E-3</v>
      </c>
      <c r="AB168" s="7">
        <f t="shared" si="6"/>
        <v>108.71430994059246</v>
      </c>
      <c r="AC168" s="157"/>
      <c r="AN168" s="98"/>
      <c r="AO168" s="157"/>
      <c r="AZ168" s="98"/>
    </row>
    <row r="169" spans="1:52" ht="15" customHeight="1" x14ac:dyDescent="0.2">
      <c r="A169" s="3" t="s">
        <v>27</v>
      </c>
      <c r="B169" s="1" t="s">
        <v>306</v>
      </c>
      <c r="C169" s="26">
        <v>102.8023</v>
      </c>
      <c r="D169" s="7">
        <v>102.91890716552734</v>
      </c>
      <c r="E169" s="7">
        <v>103.03060150146484</v>
      </c>
      <c r="F169" s="117">
        <v>103.11020000000001</v>
      </c>
      <c r="G169" s="7">
        <v>103.2199</v>
      </c>
      <c r="H169" s="113">
        <v>103.1921</v>
      </c>
      <c r="I169" s="113">
        <v>103.1422</v>
      </c>
      <c r="J169" s="113">
        <v>103.1395</v>
      </c>
      <c r="K169" s="113">
        <v>103.2492</v>
      </c>
      <c r="L169" s="7">
        <v>103.4937</v>
      </c>
      <c r="M169" s="7">
        <v>103.352</v>
      </c>
      <c r="N169" s="7">
        <v>103.5754</v>
      </c>
      <c r="O169" s="7">
        <v>103.5724</v>
      </c>
      <c r="P169" s="10">
        <v>0.11342855707249866</v>
      </c>
      <c r="Q169" s="7">
        <v>0.10852654678683955</v>
      </c>
      <c r="R169" s="7">
        <v>7.7257142417081412E-2</v>
      </c>
      <c r="S169" s="7">
        <v>0.10639102630000666</v>
      </c>
      <c r="T169" s="7">
        <v>-2.6932791060637683E-2</v>
      </c>
      <c r="U169" s="7">
        <v>-4.8356414880590511E-2</v>
      </c>
      <c r="V169" s="7">
        <v>-2.6177452100152659E-3</v>
      </c>
      <c r="W169" s="7">
        <v>0.10636080260230435</v>
      </c>
      <c r="X169" s="7">
        <v>0.23680570890622121</v>
      </c>
      <c r="Y169" s="7">
        <v>-0.13691654661104991</v>
      </c>
      <c r="Z169" s="7">
        <v>0.21615450112237597</v>
      </c>
      <c r="AA169" s="11">
        <v>-2.8964406606202956E-3</v>
      </c>
      <c r="AB169" s="7">
        <f t="shared" si="6"/>
        <v>103.24967572224934</v>
      </c>
      <c r="AC169" s="157"/>
      <c r="AN169" s="98"/>
      <c r="AO169" s="157"/>
      <c r="AZ169" s="98"/>
    </row>
    <row r="170" spans="1:52" ht="15" customHeight="1" x14ac:dyDescent="0.2">
      <c r="A170" s="3" t="s">
        <v>29</v>
      </c>
      <c r="B170" s="1" t="s">
        <v>307</v>
      </c>
      <c r="C170" s="26">
        <v>106.21550000000001</v>
      </c>
      <c r="D170" s="7">
        <v>106.68522644042969</v>
      </c>
      <c r="E170" s="7">
        <v>107.13875579833984</v>
      </c>
      <c r="F170" s="117">
        <v>107.3849</v>
      </c>
      <c r="G170" s="7">
        <v>107.405</v>
      </c>
      <c r="H170" s="113">
        <v>107.7225</v>
      </c>
      <c r="I170" s="113">
        <v>107.37309999999999</v>
      </c>
      <c r="J170" s="113">
        <v>107.86239999999999</v>
      </c>
      <c r="K170" s="113">
        <v>107.86669999999999</v>
      </c>
      <c r="L170" s="7">
        <v>108.0211</v>
      </c>
      <c r="M170" s="7">
        <v>108.2132</v>
      </c>
      <c r="N170" s="7">
        <v>108.7557</v>
      </c>
      <c r="O170" s="7">
        <v>108.75579999999999</v>
      </c>
      <c r="P170" s="10">
        <v>0.44223907097333409</v>
      </c>
      <c r="Q170" s="7">
        <v>0.42510980483637584</v>
      </c>
      <c r="R170" s="7">
        <v>0.22974338261259902</v>
      </c>
      <c r="S170" s="7">
        <v>1.8717715432988568E-2</v>
      </c>
      <c r="T170" s="7">
        <v>0.29561007401889616</v>
      </c>
      <c r="U170" s="7">
        <v>-0.3243519227645133</v>
      </c>
      <c r="V170" s="7">
        <v>0.45570072951232671</v>
      </c>
      <c r="W170" s="7">
        <v>3.9865606550574034E-3</v>
      </c>
      <c r="X170" s="7">
        <v>0.14313963438207497</v>
      </c>
      <c r="Y170" s="7">
        <v>0.17783562655814131</v>
      </c>
      <c r="Z170" s="7">
        <v>0.50132516181020792</v>
      </c>
      <c r="AA170" s="11">
        <v>9.1949203571958807E-5</v>
      </c>
      <c r="AB170" s="7">
        <f t="shared" si="6"/>
        <v>107.76536518656411</v>
      </c>
      <c r="AC170" s="157"/>
      <c r="AN170" s="98"/>
      <c r="AO170" s="157"/>
      <c r="AZ170" s="98"/>
    </row>
    <row r="171" spans="1:52" ht="15" customHeight="1" x14ac:dyDescent="0.2">
      <c r="A171" s="3" t="s">
        <v>31</v>
      </c>
      <c r="B171" s="1" t="s">
        <v>32</v>
      </c>
      <c r="C171" s="26">
        <v>105.88939999999999</v>
      </c>
      <c r="D171" s="7">
        <v>106.23818969726563</v>
      </c>
      <c r="E171" s="7">
        <v>106.41747283935547</v>
      </c>
      <c r="F171" s="117">
        <v>106.691</v>
      </c>
      <c r="G171" s="7">
        <v>106.691</v>
      </c>
      <c r="H171" s="113">
        <v>106.691</v>
      </c>
      <c r="I171" s="113">
        <v>107.3216</v>
      </c>
      <c r="J171" s="113">
        <v>107.4353</v>
      </c>
      <c r="K171" s="113">
        <v>107.8321</v>
      </c>
      <c r="L171" s="7">
        <v>107.85980000000001</v>
      </c>
      <c r="M171" s="7">
        <v>107.85980000000001</v>
      </c>
      <c r="N171" s="7">
        <v>107.85980000000001</v>
      </c>
      <c r="O171" s="7">
        <v>107.90089999999999</v>
      </c>
      <c r="P171" s="10">
        <v>0.32939056908966352</v>
      </c>
      <c r="Q171" s="7">
        <v>0.16875583309610759</v>
      </c>
      <c r="R171" s="7">
        <v>0.25703218968321295</v>
      </c>
      <c r="S171" s="7">
        <v>0</v>
      </c>
      <c r="T171" s="7">
        <v>0</v>
      </c>
      <c r="U171" s="7">
        <v>0.59105266611054452</v>
      </c>
      <c r="V171" s="7">
        <v>0.10594325839345888</v>
      </c>
      <c r="W171" s="7">
        <v>0.3693385693529026</v>
      </c>
      <c r="X171" s="7">
        <v>2.5688083604056725E-2</v>
      </c>
      <c r="Y171" s="7">
        <v>0</v>
      </c>
      <c r="Z171" s="7">
        <v>0</v>
      </c>
      <c r="AA171" s="11">
        <v>3.8105021518662123E-2</v>
      </c>
      <c r="AB171" s="7">
        <f t="shared" si="6"/>
        <v>107.23316354471842</v>
      </c>
      <c r="AC171" s="157"/>
      <c r="AN171" s="98"/>
      <c r="AO171" s="157"/>
      <c r="AZ171" s="98"/>
    </row>
    <row r="172" spans="1:52" ht="15" customHeight="1" x14ac:dyDescent="0.2">
      <c r="A172" s="3" t="s">
        <v>33</v>
      </c>
      <c r="B172" s="1" t="s">
        <v>43</v>
      </c>
      <c r="C172" s="26">
        <v>102.0339</v>
      </c>
      <c r="D172" s="7">
        <v>102.03511810302734</v>
      </c>
      <c r="E172" s="7">
        <v>102.19425201416016</v>
      </c>
      <c r="F172" s="117">
        <v>102.1001</v>
      </c>
      <c r="G172" s="7">
        <v>102.1615</v>
      </c>
      <c r="H172" s="113">
        <v>102.1733</v>
      </c>
      <c r="I172" s="113">
        <v>102.3287</v>
      </c>
      <c r="J172" s="113">
        <v>102.376</v>
      </c>
      <c r="K172" s="113">
        <v>102.3895</v>
      </c>
      <c r="L172" s="7">
        <v>102.3895</v>
      </c>
      <c r="M172" s="7">
        <v>102.3921</v>
      </c>
      <c r="N172" s="7">
        <v>102.3753</v>
      </c>
      <c r="O172" s="7">
        <v>102.3912</v>
      </c>
      <c r="P172" s="10">
        <v>1.1938218840415237E-3</v>
      </c>
      <c r="Q172" s="7">
        <v>0.15595994211731212</v>
      </c>
      <c r="R172" s="7">
        <v>-9.2130440122124277E-2</v>
      </c>
      <c r="S172" s="7">
        <v>6.0137061569975066E-2</v>
      </c>
      <c r="T172" s="7">
        <v>1.155033941356951E-2</v>
      </c>
      <c r="U172" s="7">
        <v>0.15209452958845432</v>
      </c>
      <c r="V172" s="7">
        <v>4.6223591231010462E-2</v>
      </c>
      <c r="W172" s="7">
        <v>1.3186684379144921E-2</v>
      </c>
      <c r="X172" s="7">
        <v>0</v>
      </c>
      <c r="Y172" s="7">
        <v>2.5393228797885E-3</v>
      </c>
      <c r="Z172" s="7">
        <v>-1.640751581421172E-2</v>
      </c>
      <c r="AA172" s="11">
        <v>1.5531090018785804E-2</v>
      </c>
      <c r="AB172" s="7">
        <f t="shared" si="6"/>
        <v>102.27554750976562</v>
      </c>
      <c r="AC172" s="157"/>
      <c r="AN172" s="98"/>
      <c r="AO172" s="157"/>
      <c r="AZ172" s="98"/>
    </row>
    <row r="173" spans="1:52" ht="15" customHeight="1" x14ac:dyDescent="0.2">
      <c r="A173" s="3" t="s">
        <v>34</v>
      </c>
      <c r="B173" s="1" t="s">
        <v>308</v>
      </c>
      <c r="C173" s="26">
        <v>106.8263</v>
      </c>
      <c r="D173" s="7">
        <v>106.8262939453125</v>
      </c>
      <c r="E173" s="7">
        <v>106.8262939453125</v>
      </c>
      <c r="F173" s="117">
        <v>106.80410000000001</v>
      </c>
      <c r="G173" s="7">
        <v>106.88639999999999</v>
      </c>
      <c r="H173" s="113">
        <v>106.8852</v>
      </c>
      <c r="I173" s="113">
        <v>106.87949999999999</v>
      </c>
      <c r="J173" s="113">
        <v>106.87949999999999</v>
      </c>
      <c r="K173" s="113">
        <v>106.807</v>
      </c>
      <c r="L173" s="7">
        <v>106.7902</v>
      </c>
      <c r="M173" s="7">
        <v>106.7902</v>
      </c>
      <c r="N173" s="7">
        <v>106.7578</v>
      </c>
      <c r="O173" s="7">
        <v>106.7578</v>
      </c>
      <c r="P173" s="10">
        <v>-5.66778733641915E-6</v>
      </c>
      <c r="Q173" s="7">
        <v>0</v>
      </c>
      <c r="R173" s="7">
        <v>-2.0775732727240693E-2</v>
      </c>
      <c r="S173" s="7">
        <v>7.7056966914181554E-2</v>
      </c>
      <c r="T173" s="7">
        <v>-1.122687264233058E-3</v>
      </c>
      <c r="U173" s="7">
        <v>-5.3328243760637391E-3</v>
      </c>
      <c r="V173" s="7">
        <v>0</v>
      </c>
      <c r="W173" s="7">
        <v>-6.7833401166725996E-2</v>
      </c>
      <c r="X173" s="7">
        <v>-1.5729306131623842E-2</v>
      </c>
      <c r="Y173" s="7">
        <v>0</v>
      </c>
      <c r="Z173" s="7">
        <v>-3.0339862646568263E-2</v>
      </c>
      <c r="AA173" s="11">
        <v>0</v>
      </c>
      <c r="AB173" s="7">
        <f t="shared" si="6"/>
        <v>106.82419065755209</v>
      </c>
      <c r="AC173" s="157"/>
      <c r="AN173" s="98"/>
      <c r="AO173" s="157"/>
      <c r="AZ173" s="98"/>
    </row>
    <row r="174" spans="1:52" ht="15" customHeight="1" x14ac:dyDescent="0.2">
      <c r="A174" s="3"/>
      <c r="B174" s="1" t="s">
        <v>309</v>
      </c>
      <c r="C174" s="26">
        <v>105.1841</v>
      </c>
      <c r="D174" s="7">
        <v>105.19992828369141</v>
      </c>
      <c r="E174" s="7">
        <v>105.75034332275391</v>
      </c>
      <c r="F174" s="117">
        <v>105.96380000000001</v>
      </c>
      <c r="G174" s="7">
        <v>105.96380000000001</v>
      </c>
      <c r="H174" s="113">
        <v>106.1716</v>
      </c>
      <c r="I174" s="113">
        <v>106.396</v>
      </c>
      <c r="J174" s="113">
        <v>107.0003</v>
      </c>
      <c r="K174" s="113">
        <v>107.309</v>
      </c>
      <c r="L174" s="7">
        <v>107.309</v>
      </c>
      <c r="M174" s="7">
        <v>107.3051</v>
      </c>
      <c r="N174" s="7">
        <v>107.3051</v>
      </c>
      <c r="O174" s="7">
        <v>107.1138</v>
      </c>
      <c r="P174" s="10">
        <v>1.5048171435992162E-2</v>
      </c>
      <c r="Q174" s="7">
        <v>0.52320856871518229</v>
      </c>
      <c r="R174" s="7">
        <v>0.2018496304968225</v>
      </c>
      <c r="S174" s="7">
        <v>0</v>
      </c>
      <c r="T174" s="7">
        <v>0.1961047074566897</v>
      </c>
      <c r="U174" s="7">
        <v>0.21135595582999861</v>
      </c>
      <c r="V174" s="7">
        <v>0.56797248016842261</v>
      </c>
      <c r="W174" s="7">
        <v>0.28850386400785955</v>
      </c>
      <c r="X174" s="7">
        <v>0</v>
      </c>
      <c r="Y174" s="7">
        <v>-3.634364312407691E-3</v>
      </c>
      <c r="Z174" s="7">
        <v>0</v>
      </c>
      <c r="AA174" s="11">
        <v>-0.17827670819000985</v>
      </c>
      <c r="AB174" s="7">
        <f t="shared" si="6"/>
        <v>106.56564763387046</v>
      </c>
      <c r="AC174" s="157"/>
      <c r="AN174" s="98"/>
      <c r="AO174" s="157"/>
      <c r="AZ174" s="98"/>
    </row>
    <row r="175" spans="1:52" ht="15" customHeight="1" x14ac:dyDescent="0.2">
      <c r="A175" s="3"/>
      <c r="B175" s="1" t="s">
        <v>310</v>
      </c>
      <c r="C175" s="26">
        <v>100</v>
      </c>
      <c r="D175" s="7">
        <v>100</v>
      </c>
      <c r="E175" s="7">
        <v>100</v>
      </c>
      <c r="F175" s="117">
        <v>100</v>
      </c>
      <c r="G175" s="7">
        <v>100</v>
      </c>
      <c r="H175" s="113">
        <v>100</v>
      </c>
      <c r="I175" s="113">
        <v>100</v>
      </c>
      <c r="J175" s="113">
        <v>100</v>
      </c>
      <c r="K175" s="113">
        <v>100</v>
      </c>
      <c r="L175" s="7">
        <v>100</v>
      </c>
      <c r="M175" s="7">
        <v>100</v>
      </c>
      <c r="N175" s="7">
        <v>100</v>
      </c>
      <c r="O175" s="7">
        <v>100</v>
      </c>
      <c r="P175" s="10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11">
        <v>0</v>
      </c>
      <c r="AB175" s="7">
        <f t="shared" si="6"/>
        <v>100</v>
      </c>
      <c r="AC175" s="157"/>
      <c r="AN175" s="98"/>
      <c r="AO175" s="157"/>
      <c r="AZ175" s="98"/>
    </row>
    <row r="176" spans="1:52" ht="15" customHeight="1" x14ac:dyDescent="0.2">
      <c r="A176" s="3"/>
      <c r="B176" s="1" t="s">
        <v>311</v>
      </c>
      <c r="C176" s="26">
        <v>101.8925</v>
      </c>
      <c r="D176" s="7">
        <v>101.9593505859375</v>
      </c>
      <c r="E176" s="7">
        <v>101.99587249755859</v>
      </c>
      <c r="F176" s="117">
        <v>102.199</v>
      </c>
      <c r="G176" s="7">
        <v>102.9148</v>
      </c>
      <c r="H176" s="113">
        <v>103.0124</v>
      </c>
      <c r="I176" s="113">
        <v>103.09</v>
      </c>
      <c r="J176" s="113">
        <v>103.1628</v>
      </c>
      <c r="K176" s="113">
        <v>103.1628</v>
      </c>
      <c r="L176" s="7">
        <v>103.2252</v>
      </c>
      <c r="M176" s="7">
        <v>103.3172</v>
      </c>
      <c r="N176" s="7">
        <v>103.6755</v>
      </c>
      <c r="O176" s="7">
        <v>103.6755</v>
      </c>
      <c r="P176" s="10">
        <v>6.5608936808402685E-2</v>
      </c>
      <c r="Q176" s="7">
        <v>3.5820070852953183E-2</v>
      </c>
      <c r="R176" s="7">
        <v>0.19915266909086585</v>
      </c>
      <c r="S176" s="7">
        <v>0.70039824264425443</v>
      </c>
      <c r="T176" s="7">
        <v>9.4835728194584176E-2</v>
      </c>
      <c r="U176" s="7">
        <v>7.533073688216553E-2</v>
      </c>
      <c r="V176" s="7">
        <v>7.0617906683481294E-2</v>
      </c>
      <c r="W176" s="7">
        <v>0</v>
      </c>
      <c r="X176" s="7">
        <v>6.0486919703610871E-2</v>
      </c>
      <c r="Y176" s="7">
        <v>8.9125523612450019E-2</v>
      </c>
      <c r="Z176" s="7">
        <v>0.34679608042029769</v>
      </c>
      <c r="AA176" s="11">
        <v>0</v>
      </c>
      <c r="AB176" s="7">
        <f t="shared" si="6"/>
        <v>102.9492019236247</v>
      </c>
      <c r="AC176" s="157"/>
      <c r="AN176" s="98"/>
      <c r="AO176" s="157"/>
      <c r="AZ176" s="98"/>
    </row>
    <row r="177" spans="1:52" ht="15" customHeight="1" x14ac:dyDescent="0.2">
      <c r="A177" s="3"/>
      <c r="B177" s="1" t="s">
        <v>312</v>
      </c>
      <c r="C177" s="26">
        <v>106.0136</v>
      </c>
      <c r="D177" s="7">
        <v>106.4873046875</v>
      </c>
      <c r="E177" s="7">
        <v>106.98343658447266</v>
      </c>
      <c r="F177" s="117">
        <v>107.49209999999999</v>
      </c>
      <c r="G177" s="7">
        <v>107.6965</v>
      </c>
      <c r="H177" s="113">
        <v>107.77209999999999</v>
      </c>
      <c r="I177" s="113">
        <v>108.0073</v>
      </c>
      <c r="J177" s="113">
        <v>107.9747</v>
      </c>
      <c r="K177" s="113">
        <v>108.3218</v>
      </c>
      <c r="L177" s="7">
        <v>108.4332</v>
      </c>
      <c r="M177" s="7">
        <v>108.3595</v>
      </c>
      <c r="N177" s="7">
        <v>108.46469999999999</v>
      </c>
      <c r="O177" s="7">
        <v>108.62990000000001</v>
      </c>
      <c r="P177" s="10">
        <v>0.44683388499211729</v>
      </c>
      <c r="Q177" s="7">
        <v>0.46590708481975007</v>
      </c>
      <c r="R177" s="7">
        <v>0.47545997003536494</v>
      </c>
      <c r="S177" s="7">
        <v>0.19015350895554819</v>
      </c>
      <c r="T177" s="7">
        <v>7.0197267320659756E-2</v>
      </c>
      <c r="U177" s="7">
        <v>0.21823830100740921</v>
      </c>
      <c r="V177" s="7">
        <v>-3.0183145028162151E-2</v>
      </c>
      <c r="W177" s="7">
        <v>0.32146419485305128</v>
      </c>
      <c r="X177" s="7">
        <v>0.10284171791827985</v>
      </c>
      <c r="Y177" s="7">
        <v>-6.7968113087137808E-2</v>
      </c>
      <c r="Z177" s="7">
        <v>9.7084242729060591E-2</v>
      </c>
      <c r="AA177" s="11">
        <v>0.15230761713259053</v>
      </c>
      <c r="AB177" s="7">
        <f t="shared" si="6"/>
        <v>107.88521177266438</v>
      </c>
      <c r="AC177" s="157"/>
      <c r="AN177" s="98"/>
      <c r="AO177" s="157"/>
      <c r="AZ177" s="98"/>
    </row>
    <row r="178" spans="1:52" s="48" customFormat="1" x14ac:dyDescent="0.2">
      <c r="A178" s="56" t="s">
        <v>36</v>
      </c>
      <c r="B178" s="48" t="s">
        <v>37</v>
      </c>
      <c r="C178" s="26">
        <v>103.00960000000001</v>
      </c>
      <c r="D178" s="119">
        <v>102.779296875</v>
      </c>
      <c r="E178" s="119">
        <v>103.25991821289063</v>
      </c>
      <c r="F178" s="120">
        <v>103.30719999999999</v>
      </c>
      <c r="G178" s="119">
        <v>103.3991</v>
      </c>
      <c r="H178" s="112">
        <v>103.3764</v>
      </c>
      <c r="I178" s="112">
        <v>103.54349999999999</v>
      </c>
      <c r="J178" s="112">
        <v>103.4432</v>
      </c>
      <c r="K178" s="112">
        <v>103.4375</v>
      </c>
      <c r="L178" s="119">
        <v>103.4889</v>
      </c>
      <c r="M178" s="119">
        <v>103.4525</v>
      </c>
      <c r="N178" s="119">
        <v>103.6554</v>
      </c>
      <c r="O178" s="119">
        <v>104.1814</v>
      </c>
      <c r="P178" s="21">
        <v>-0.2235744289852655</v>
      </c>
      <c r="Q178" s="20">
        <v>0.46762466031963212</v>
      </c>
      <c r="R178" s="20">
        <v>4.5789099902141008E-2</v>
      </c>
      <c r="S178" s="20">
        <v>8.8957981631492905E-2</v>
      </c>
      <c r="T178" s="20">
        <v>-2.1953769423525334E-2</v>
      </c>
      <c r="U178" s="20">
        <v>0.16164230907633723</v>
      </c>
      <c r="V178" s="20">
        <v>-9.6867500132784848E-2</v>
      </c>
      <c r="W178" s="20">
        <v>-5.5102703706038474E-3</v>
      </c>
      <c r="X178" s="20">
        <v>4.9691842900303082E-2</v>
      </c>
      <c r="Y178" s="20">
        <v>-3.5172854286788659E-2</v>
      </c>
      <c r="Z178" s="20">
        <v>0.19612865807979471</v>
      </c>
      <c r="AA178" s="19">
        <v>0.50745064897728076</v>
      </c>
      <c r="AB178" s="20">
        <f t="shared" si="6"/>
        <v>103.44369292399089</v>
      </c>
      <c r="AC178" s="156"/>
      <c r="AN178" s="162"/>
      <c r="AO178" s="156"/>
      <c r="AZ178" s="162"/>
    </row>
    <row r="179" spans="1:52" ht="15" customHeight="1" x14ac:dyDescent="0.2">
      <c r="A179" s="3" t="s">
        <v>38</v>
      </c>
      <c r="B179" s="1" t="s">
        <v>320</v>
      </c>
      <c r="C179" s="26">
        <v>100.09950000000001</v>
      </c>
      <c r="D179" s="7">
        <v>98.505905151367188</v>
      </c>
      <c r="E179" s="7">
        <v>99.4071044921875</v>
      </c>
      <c r="F179" s="117">
        <v>99.706710000000001</v>
      </c>
      <c r="G179" s="7">
        <v>99.365679999999998</v>
      </c>
      <c r="H179" s="113">
        <v>99.223569999999995</v>
      </c>
      <c r="I179" s="113">
        <v>99.850049999999996</v>
      </c>
      <c r="J179" s="113">
        <v>100.1527</v>
      </c>
      <c r="K179" s="113">
        <v>100.117</v>
      </c>
      <c r="L179" s="7">
        <v>100.117</v>
      </c>
      <c r="M179" s="7">
        <v>100.117</v>
      </c>
      <c r="N179" s="7">
        <v>100.78149999999999</v>
      </c>
      <c r="O179" s="7">
        <v>101.2154</v>
      </c>
      <c r="P179" s="10">
        <v>-1.5920107978889191</v>
      </c>
      <c r="Q179" s="7">
        <v>0.91486834158368679</v>
      </c>
      <c r="R179" s="7">
        <v>0.3013924501100898</v>
      </c>
      <c r="S179" s="7">
        <v>-0.34203314902277238</v>
      </c>
      <c r="T179" s="7">
        <v>-0.14301718661815871</v>
      </c>
      <c r="U179" s="7">
        <v>0.63138224113484409</v>
      </c>
      <c r="V179" s="7">
        <v>0.3031045052055556</v>
      </c>
      <c r="W179" s="7">
        <v>-3.5645569215798888E-2</v>
      </c>
      <c r="X179" s="7">
        <v>0</v>
      </c>
      <c r="Y179" s="7">
        <v>0</v>
      </c>
      <c r="Z179" s="7">
        <v>0.66372344357101154</v>
      </c>
      <c r="AA179" s="11">
        <v>0.43053536611382887</v>
      </c>
      <c r="AB179" s="7">
        <f t="shared" si="6"/>
        <v>99.879968303629539</v>
      </c>
      <c r="AC179" s="157"/>
      <c r="AN179" s="98"/>
      <c r="AO179" s="157"/>
      <c r="AZ179" s="98"/>
    </row>
    <row r="180" spans="1:52" ht="15" customHeight="1" x14ac:dyDescent="0.2">
      <c r="A180" s="3" t="s">
        <v>40</v>
      </c>
      <c r="B180" s="1" t="s">
        <v>321</v>
      </c>
      <c r="C180" s="26">
        <v>104.1917</v>
      </c>
      <c r="D180" s="7">
        <v>104.22604370117188</v>
      </c>
      <c r="E180" s="7">
        <v>104.71588897705078</v>
      </c>
      <c r="F180" s="117">
        <v>104.7159</v>
      </c>
      <c r="G180" s="7">
        <v>104.9113</v>
      </c>
      <c r="H180" s="113">
        <v>104.9113</v>
      </c>
      <c r="I180" s="113">
        <v>105.0076</v>
      </c>
      <c r="J180" s="113">
        <v>104.7938</v>
      </c>
      <c r="K180" s="113">
        <v>104.7938</v>
      </c>
      <c r="L180" s="7">
        <v>104.86790000000001</v>
      </c>
      <c r="M180" s="7">
        <v>104.8154</v>
      </c>
      <c r="N180" s="7">
        <v>104.9546</v>
      </c>
      <c r="O180" s="7">
        <v>105.61109999999999</v>
      </c>
      <c r="P180" s="10">
        <v>3.2962031689546943E-2</v>
      </c>
      <c r="Q180" s="7">
        <v>0.46998356503231509</v>
      </c>
      <c r="R180" s="7">
        <v>1.0526529766682832E-5</v>
      </c>
      <c r="S180" s="7">
        <v>0.18660012471839732</v>
      </c>
      <c r="T180" s="7">
        <v>0</v>
      </c>
      <c r="U180" s="7">
        <v>9.1791827953708882E-2</v>
      </c>
      <c r="V180" s="7">
        <v>-0.20360431054513387</v>
      </c>
      <c r="W180" s="7">
        <v>0</v>
      </c>
      <c r="X180" s="7">
        <v>7.0710290112584312E-2</v>
      </c>
      <c r="Y180" s="7">
        <v>-5.0062984001786139E-2</v>
      </c>
      <c r="Z180" s="7">
        <v>0.1328049122552625</v>
      </c>
      <c r="AA180" s="11">
        <v>0.62550855322205412</v>
      </c>
      <c r="AB180" s="7">
        <f t="shared" si="6"/>
        <v>104.86038605651856</v>
      </c>
      <c r="AC180" s="157"/>
      <c r="AN180" s="98"/>
      <c r="AO180" s="157"/>
      <c r="AZ180" s="98"/>
    </row>
    <row r="181" spans="1:52" ht="15" customHeight="1" x14ac:dyDescent="0.2">
      <c r="A181" s="3" t="s">
        <v>41</v>
      </c>
      <c r="B181" s="1" t="s">
        <v>319</v>
      </c>
      <c r="C181" s="26">
        <v>100.63849999999999</v>
      </c>
      <c r="D181" s="7">
        <v>100.63852691650391</v>
      </c>
      <c r="E181" s="7">
        <v>100.63852691650391</v>
      </c>
      <c r="F181" s="117">
        <v>100.63849999999999</v>
      </c>
      <c r="G181" s="7">
        <v>100.63849999999999</v>
      </c>
      <c r="H181" s="113">
        <v>100.63849999999999</v>
      </c>
      <c r="I181" s="113">
        <v>100.63849999999999</v>
      </c>
      <c r="J181" s="113">
        <v>100.63849999999999</v>
      </c>
      <c r="K181" s="113">
        <v>100.63849999999999</v>
      </c>
      <c r="L181" s="7">
        <v>100.63849999999999</v>
      </c>
      <c r="M181" s="7">
        <v>100.63849999999999</v>
      </c>
      <c r="N181" s="7">
        <v>100.63849999999999</v>
      </c>
      <c r="O181" s="7">
        <v>100.63849999999999</v>
      </c>
      <c r="P181" s="10">
        <v>2.674573241139707E-5</v>
      </c>
      <c r="Q181" s="7">
        <v>0</v>
      </c>
      <c r="R181" s="7">
        <v>-2.6745725258056958E-5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11">
        <v>0</v>
      </c>
      <c r="AB181" s="7">
        <f t="shared" si="6"/>
        <v>100.638504486084</v>
      </c>
      <c r="AC181" s="157"/>
      <c r="AN181" s="98"/>
      <c r="AO181" s="157"/>
      <c r="AZ181" s="98"/>
    </row>
    <row r="182" spans="1:52" ht="15" customHeight="1" x14ac:dyDescent="0.2">
      <c r="A182" s="3" t="s">
        <v>42</v>
      </c>
      <c r="B182" s="1" t="s">
        <v>315</v>
      </c>
      <c r="C182" s="26">
        <v>103.7223</v>
      </c>
      <c r="D182" s="7">
        <v>103.85630035400391</v>
      </c>
      <c r="E182" s="7">
        <v>102.81707000732422</v>
      </c>
      <c r="F182" s="117">
        <v>102.672</v>
      </c>
      <c r="G182" s="7">
        <v>103.0513</v>
      </c>
      <c r="H182" s="113">
        <v>103.0513</v>
      </c>
      <c r="I182" s="113">
        <v>103.0513</v>
      </c>
      <c r="J182" s="113">
        <v>103.0513</v>
      </c>
      <c r="K182" s="113">
        <v>103.0513</v>
      </c>
      <c r="L182" s="7">
        <v>103.0513</v>
      </c>
      <c r="M182" s="7">
        <v>103.0513</v>
      </c>
      <c r="N182" s="7">
        <v>103.0513</v>
      </c>
      <c r="O182" s="7">
        <v>103.0513</v>
      </c>
      <c r="P182" s="10">
        <v>0.12919146027797504</v>
      </c>
      <c r="Q182" s="7">
        <v>-1.0006425639440013</v>
      </c>
      <c r="R182" s="7">
        <v>-0.14109525520799959</v>
      </c>
      <c r="S182" s="7">
        <v>0.36942886083839865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0</v>
      </c>
      <c r="Z182" s="7">
        <v>0</v>
      </c>
      <c r="AA182" s="11">
        <v>0</v>
      </c>
      <c r="AB182" s="7">
        <f t="shared" si="6"/>
        <v>103.06725586344402</v>
      </c>
      <c r="AC182" s="157"/>
      <c r="AN182" s="98"/>
      <c r="AO182" s="157"/>
      <c r="AZ182" s="98"/>
    </row>
    <row r="183" spans="1:52" ht="15" customHeight="1" x14ac:dyDescent="0.2">
      <c r="A183" s="3" t="s">
        <v>44</v>
      </c>
      <c r="B183" s="1" t="s">
        <v>316</v>
      </c>
      <c r="C183" s="26">
        <v>100.38590000000001</v>
      </c>
      <c r="D183" s="7">
        <v>100.38591766357422</v>
      </c>
      <c r="E183" s="7">
        <v>100.38591766357422</v>
      </c>
      <c r="F183" s="117">
        <v>100.38590000000001</v>
      </c>
      <c r="G183" s="7">
        <v>100.4594</v>
      </c>
      <c r="H183" s="113">
        <v>100.4594</v>
      </c>
      <c r="I183" s="113">
        <v>100.4594</v>
      </c>
      <c r="J183" s="113">
        <v>100.4594</v>
      </c>
      <c r="K183" s="113">
        <v>100.4594</v>
      </c>
      <c r="L183" s="7">
        <v>100.4594</v>
      </c>
      <c r="M183" s="7">
        <v>100.4594</v>
      </c>
      <c r="N183" s="7">
        <v>100.4594</v>
      </c>
      <c r="O183" s="7">
        <v>100.4594</v>
      </c>
      <c r="P183" s="10">
        <v>1.7595672511955263E-5</v>
      </c>
      <c r="Q183" s="7">
        <v>0</v>
      </c>
      <c r="R183" s="7">
        <v>-1.7595669415878896E-5</v>
      </c>
      <c r="S183" s="7">
        <v>7.321745384560549E-2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11">
        <v>0</v>
      </c>
      <c r="AB183" s="7">
        <f t="shared" si="6"/>
        <v>100.44102794392903</v>
      </c>
      <c r="AC183" s="157"/>
      <c r="AN183" s="98"/>
      <c r="AO183" s="157"/>
      <c r="AZ183" s="98"/>
    </row>
    <row r="184" spans="1:52" ht="15" customHeight="1" x14ac:dyDescent="0.2">
      <c r="A184" s="3" t="s">
        <v>46</v>
      </c>
      <c r="B184" s="1" t="s">
        <v>71</v>
      </c>
      <c r="C184" s="26">
        <v>100.9735</v>
      </c>
      <c r="D184" s="7">
        <v>100.9735107421875</v>
      </c>
      <c r="E184" s="7">
        <v>100.9735107421875</v>
      </c>
      <c r="F184" s="117">
        <v>100.9735</v>
      </c>
      <c r="G184" s="7">
        <v>100.9735</v>
      </c>
      <c r="H184" s="113">
        <v>100.9735</v>
      </c>
      <c r="I184" s="113">
        <v>100.9735</v>
      </c>
      <c r="J184" s="113">
        <v>100.9735</v>
      </c>
      <c r="K184" s="113">
        <v>100.9735</v>
      </c>
      <c r="L184" s="7">
        <v>100.9735</v>
      </c>
      <c r="M184" s="7">
        <v>100.9735</v>
      </c>
      <c r="N184" s="7">
        <v>100.9735</v>
      </c>
      <c r="O184" s="7">
        <v>100.9735</v>
      </c>
      <c r="P184" s="10">
        <v>1.0638620527797647E-5</v>
      </c>
      <c r="Q184" s="7">
        <v>0</v>
      </c>
      <c r="R184" s="7">
        <v>-1.0638619395995301E-5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0</v>
      </c>
      <c r="Z184" s="7">
        <v>0</v>
      </c>
      <c r="AA184" s="11">
        <v>0</v>
      </c>
      <c r="AB184" s="7">
        <f t="shared" si="6"/>
        <v>100.97350179036461</v>
      </c>
      <c r="AC184" s="157"/>
      <c r="AN184" s="98"/>
      <c r="AO184" s="157"/>
      <c r="AZ184" s="98"/>
    </row>
    <row r="185" spans="1:52" s="48" customFormat="1" x14ac:dyDescent="0.2">
      <c r="A185" s="56" t="s">
        <v>47</v>
      </c>
      <c r="B185" s="48" t="s">
        <v>48</v>
      </c>
      <c r="C185" s="26">
        <v>100.2697</v>
      </c>
      <c r="D185" s="119">
        <v>99.002388000488281</v>
      </c>
      <c r="E185" s="119">
        <v>98.622299194335938</v>
      </c>
      <c r="F185" s="120">
        <v>98.987629999999996</v>
      </c>
      <c r="G185" s="119">
        <v>97.910359999999997</v>
      </c>
      <c r="H185" s="112">
        <v>97.062160000000006</v>
      </c>
      <c r="I185" s="112">
        <v>97.787949999999995</v>
      </c>
      <c r="J185" s="112">
        <v>98.754019999999997</v>
      </c>
      <c r="K185" s="112">
        <v>99.057500000000005</v>
      </c>
      <c r="L185" s="119">
        <v>99.730710000000002</v>
      </c>
      <c r="M185" s="119">
        <v>99.058490000000006</v>
      </c>
      <c r="N185" s="119">
        <v>98.694270000000003</v>
      </c>
      <c r="O185" s="119">
        <v>98.161580000000001</v>
      </c>
      <c r="P185" s="21">
        <v>-1.2639032524398888</v>
      </c>
      <c r="Q185" s="20">
        <v>-0.38391882643322617</v>
      </c>
      <c r="R185" s="20">
        <v>0.37043428174815857</v>
      </c>
      <c r="S185" s="20">
        <v>-1.0882874961245146</v>
      </c>
      <c r="T185" s="20">
        <v>-0.86630260577122942</v>
      </c>
      <c r="U185" s="20">
        <v>0.74775793161824267</v>
      </c>
      <c r="V185" s="20">
        <v>0.98792335865513292</v>
      </c>
      <c r="W185" s="20">
        <v>0.30730900878770051</v>
      </c>
      <c r="X185" s="20">
        <v>0.67961537490851009</v>
      </c>
      <c r="Y185" s="20">
        <v>-0.67403510914541342</v>
      </c>
      <c r="Z185" s="20">
        <v>-0.367681760543698</v>
      </c>
      <c r="AA185" s="19">
        <v>-0.53973751465004227</v>
      </c>
      <c r="AB185" s="20">
        <f>(AB163/AB165)*100</f>
        <v>98.568583538727367</v>
      </c>
      <c r="AC185" s="156"/>
      <c r="AN185" s="162"/>
      <c r="AO185" s="156"/>
      <c r="AZ185" s="162"/>
    </row>
    <row r="186" spans="1:52" s="48" customFormat="1" x14ac:dyDescent="0.2">
      <c r="A186" s="56" t="s">
        <v>317</v>
      </c>
      <c r="B186" s="48" t="s">
        <v>73</v>
      </c>
      <c r="C186" s="26">
        <v>100.4979</v>
      </c>
      <c r="D186" s="119">
        <v>99.485122680664063</v>
      </c>
      <c r="E186" s="119">
        <v>99.055824279785156</v>
      </c>
      <c r="F186" s="120">
        <v>99.366460000000004</v>
      </c>
      <c r="G186" s="119">
        <v>98.168329999999997</v>
      </c>
      <c r="H186" s="112">
        <v>97.41574</v>
      </c>
      <c r="I186" s="112">
        <v>98.250280000000004</v>
      </c>
      <c r="J186" s="112">
        <v>99.145269999999996</v>
      </c>
      <c r="K186" s="112">
        <v>99.368799999999993</v>
      </c>
      <c r="L186" s="119">
        <v>99.963329999999999</v>
      </c>
      <c r="M186" s="119">
        <v>99.458439999999996</v>
      </c>
      <c r="N186" s="119">
        <v>99.186199999999999</v>
      </c>
      <c r="O186" s="119">
        <v>98.635649999999998</v>
      </c>
      <c r="P186" s="21">
        <v>-1.0077596838699503</v>
      </c>
      <c r="Q186" s="20">
        <v>-0.43152020051973539</v>
      </c>
      <c r="R186" s="20">
        <v>0.3135966233923313</v>
      </c>
      <c r="S186" s="20">
        <v>-1.2057690291070107</v>
      </c>
      <c r="T186" s="20">
        <v>-0.7666321714956319</v>
      </c>
      <c r="U186" s="20">
        <v>0.85667880775735417</v>
      </c>
      <c r="V186" s="20">
        <v>0.91092870167901085</v>
      </c>
      <c r="W186" s="20">
        <v>0.22545704903521538</v>
      </c>
      <c r="X186" s="20">
        <v>0.5983065106955161</v>
      </c>
      <c r="Y186" s="20">
        <v>-0.50507521107990616</v>
      </c>
      <c r="Z186" s="20">
        <v>-0.27372237087168921</v>
      </c>
      <c r="AA186" s="19">
        <v>-0.55506713635566363</v>
      </c>
      <c r="AB186" s="20">
        <f>(AB163/AB178)*100</f>
        <v>98.957883721119671</v>
      </c>
      <c r="AC186" s="156"/>
      <c r="AN186" s="162"/>
      <c r="AO186" s="156"/>
      <c r="AZ186" s="162"/>
    </row>
    <row r="187" spans="1:52" s="48" customFormat="1" ht="20.25" customHeight="1" x14ac:dyDescent="0.2">
      <c r="B187" s="22" t="s">
        <v>63</v>
      </c>
      <c r="C187" s="39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133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134"/>
      <c r="AB187" s="132"/>
      <c r="AC187" s="156"/>
      <c r="AN187" s="162"/>
      <c r="AO187" s="156"/>
      <c r="AZ187" s="162"/>
    </row>
    <row r="188" spans="1:52" x14ac:dyDescent="0.2">
      <c r="A188" s="1" t="s">
        <v>14</v>
      </c>
      <c r="B188" s="122" t="s">
        <v>15</v>
      </c>
      <c r="C188" s="14">
        <v>111.22669999999999</v>
      </c>
      <c r="D188" s="113">
        <v>115.62098693847656</v>
      </c>
      <c r="E188" s="7">
        <v>112.47629999999999</v>
      </c>
      <c r="F188" s="117">
        <v>110.06570000000001</v>
      </c>
      <c r="G188" s="7">
        <v>106.99679999999999</v>
      </c>
      <c r="H188" s="7">
        <v>103.37090000000001</v>
      </c>
      <c r="I188" s="7">
        <v>106.4348</v>
      </c>
      <c r="J188" s="7">
        <v>108.8128</v>
      </c>
      <c r="K188" s="7">
        <v>112.1211</v>
      </c>
      <c r="L188" s="7">
        <v>115.4538</v>
      </c>
      <c r="M188" s="7">
        <v>118.47880000000001</v>
      </c>
      <c r="N188" s="7">
        <v>122.14230000000001</v>
      </c>
      <c r="O188" s="7">
        <v>124.8981</v>
      </c>
      <c r="P188" s="10">
        <v>3.9507482811919883</v>
      </c>
      <c r="Q188" s="7">
        <v>-2.7198236425277158</v>
      </c>
      <c r="R188" s="7">
        <v>-2.1432070578423974</v>
      </c>
      <c r="S188" s="7">
        <v>-2.78824374896086</v>
      </c>
      <c r="T188" s="7">
        <v>-3.3887929358634912</v>
      </c>
      <c r="U188" s="7">
        <v>2.9639869634490843</v>
      </c>
      <c r="V188" s="7">
        <v>2.2342316610732582</v>
      </c>
      <c r="W188" s="7">
        <v>3.0403592224444211</v>
      </c>
      <c r="X188" s="7">
        <v>2.972411080519191</v>
      </c>
      <c r="Y188" s="7">
        <v>2.6200956573105483</v>
      </c>
      <c r="Z188" s="7">
        <v>3.0921143698281877</v>
      </c>
      <c r="AA188" s="11">
        <v>2.2562208178493393</v>
      </c>
      <c r="AB188" s="20">
        <f t="shared" ref="AB188:AB208" si="7">AVERAGE(D188:O188)</f>
        <v>113.07269891153972</v>
      </c>
      <c r="AC188" s="157"/>
      <c r="AN188" s="98"/>
      <c r="AO188" s="157"/>
      <c r="AZ188" s="98"/>
    </row>
    <row r="189" spans="1:52" x14ac:dyDescent="0.2">
      <c r="A189" s="1" t="s">
        <v>318</v>
      </c>
      <c r="B189" s="122" t="s">
        <v>21</v>
      </c>
      <c r="C189" s="14">
        <v>104.0423</v>
      </c>
      <c r="D189" s="113">
        <v>104.66205596923828</v>
      </c>
      <c r="E189" s="7">
        <v>105.0457</v>
      </c>
      <c r="F189" s="117">
        <v>104.97020000000001</v>
      </c>
      <c r="G189" s="7">
        <v>104.73099999999999</v>
      </c>
      <c r="H189" s="7">
        <v>104.8871</v>
      </c>
      <c r="I189" s="7">
        <v>105.2291</v>
      </c>
      <c r="J189" s="7">
        <v>105.065</v>
      </c>
      <c r="K189" s="7">
        <v>104.8922</v>
      </c>
      <c r="L189" s="7">
        <v>104.6906</v>
      </c>
      <c r="M189" s="7">
        <v>105.1506</v>
      </c>
      <c r="N189" s="7">
        <v>105.5228</v>
      </c>
      <c r="O189" s="7">
        <v>105.9948</v>
      </c>
      <c r="P189" s="10">
        <v>0.59635373661908186</v>
      </c>
      <c r="Q189" s="7">
        <v>0.36655503010037743</v>
      </c>
      <c r="R189" s="7">
        <v>-7.1873479828294756E-2</v>
      </c>
      <c r="S189" s="7">
        <v>-0.22787419667678155</v>
      </c>
      <c r="T189" s="7">
        <v>0.14904851476641034</v>
      </c>
      <c r="U189" s="7">
        <v>0.32606488309811094</v>
      </c>
      <c r="V189" s="7">
        <v>-0.15594545615234265</v>
      </c>
      <c r="W189" s="7">
        <v>-0.16446961404844163</v>
      </c>
      <c r="X189" s="7">
        <v>-0.19219732258451927</v>
      </c>
      <c r="Y189" s="7">
        <v>0.43938997388494638</v>
      </c>
      <c r="Z189" s="7">
        <v>0.3539684985154688</v>
      </c>
      <c r="AA189" s="11">
        <v>0.44729669796479454</v>
      </c>
      <c r="AB189" s="20">
        <f t="shared" si="7"/>
        <v>105.07009633076986</v>
      </c>
      <c r="AC189" s="157"/>
      <c r="AN189" s="98"/>
      <c r="AO189" s="157"/>
      <c r="AZ189" s="98"/>
    </row>
    <row r="190" spans="1:52" s="48" customFormat="1" x14ac:dyDescent="0.2">
      <c r="A190" s="48" t="s">
        <v>16</v>
      </c>
      <c r="B190" s="56" t="s">
        <v>23</v>
      </c>
      <c r="C190" s="26">
        <v>104.1024</v>
      </c>
      <c r="D190" s="119">
        <v>104.88845825195313</v>
      </c>
      <c r="E190" s="119">
        <v>105.3151</v>
      </c>
      <c r="F190" s="120">
        <v>105.2088</v>
      </c>
      <c r="G190" s="119">
        <v>104.8622</v>
      </c>
      <c r="H190" s="119">
        <v>105.0669</v>
      </c>
      <c r="I190" s="119">
        <v>105.4654</v>
      </c>
      <c r="J190" s="119">
        <v>105.2225</v>
      </c>
      <c r="K190" s="119">
        <v>104.99160000000001</v>
      </c>
      <c r="L190" s="119">
        <v>104.7353</v>
      </c>
      <c r="M190" s="119">
        <v>105.35469999999999</v>
      </c>
      <c r="N190" s="119">
        <v>105.8124</v>
      </c>
      <c r="O190" s="119">
        <v>106.3814</v>
      </c>
      <c r="P190" s="21">
        <v>0.75508177712821423</v>
      </c>
      <c r="Q190" s="20">
        <v>0.40675757386197597</v>
      </c>
      <c r="R190" s="20">
        <v>-0.10093519352875752</v>
      </c>
      <c r="S190" s="20">
        <v>-0.32944012287945035</v>
      </c>
      <c r="T190" s="20">
        <v>0.19520856896002806</v>
      </c>
      <c r="U190" s="20">
        <v>0.37928215260943121</v>
      </c>
      <c r="V190" s="20">
        <v>-0.23031250059261699</v>
      </c>
      <c r="W190" s="20">
        <v>-0.21943975860675355</v>
      </c>
      <c r="X190" s="20">
        <v>-0.24411476727662992</v>
      </c>
      <c r="Y190" s="20">
        <v>0.59139564215694118</v>
      </c>
      <c r="Z190" s="20">
        <v>0.4344371916962439</v>
      </c>
      <c r="AA190" s="19">
        <v>0.53774415852962665</v>
      </c>
      <c r="AB190" s="20">
        <f t="shared" si="7"/>
        <v>105.27539652099613</v>
      </c>
      <c r="AC190" s="21"/>
      <c r="AN190" s="162"/>
      <c r="AO190" s="21"/>
      <c r="AZ190" s="162"/>
    </row>
    <row r="191" spans="1:52" x14ac:dyDescent="0.2">
      <c r="A191" s="1" t="s">
        <v>18</v>
      </c>
      <c r="B191" s="3" t="s">
        <v>304</v>
      </c>
      <c r="C191" s="14">
        <v>104.0063</v>
      </c>
      <c r="D191" s="7">
        <v>105.30747222900391</v>
      </c>
      <c r="E191" s="7">
        <v>105.8177</v>
      </c>
      <c r="F191" s="117">
        <v>105.5313</v>
      </c>
      <c r="G191" s="7">
        <v>104.816</v>
      </c>
      <c r="H191" s="7">
        <v>105.0022</v>
      </c>
      <c r="I191" s="7">
        <v>105.6768</v>
      </c>
      <c r="J191" s="7">
        <v>105.1664</v>
      </c>
      <c r="K191" s="7">
        <v>104.68940000000001</v>
      </c>
      <c r="L191" s="7">
        <v>104.1897</v>
      </c>
      <c r="M191" s="7">
        <v>105.2655</v>
      </c>
      <c r="N191" s="7">
        <v>106.0009</v>
      </c>
      <c r="O191" s="7">
        <v>106.9791</v>
      </c>
      <c r="P191" s="10">
        <v>1.2510513584310858</v>
      </c>
      <c r="Q191" s="7">
        <v>0.48451240942004903</v>
      </c>
      <c r="R191" s="7">
        <v>-0.27065415332217618</v>
      </c>
      <c r="S191" s="7">
        <v>-0.67780838481095107</v>
      </c>
      <c r="T191" s="7">
        <v>0.17764463440696027</v>
      </c>
      <c r="U191" s="7">
        <v>0.6424627293523355</v>
      </c>
      <c r="V191" s="7">
        <v>-0.48298207364341483</v>
      </c>
      <c r="W191" s="7">
        <v>-0.45356691871166999</v>
      </c>
      <c r="X191" s="7">
        <v>-0.47731671019224886</v>
      </c>
      <c r="Y191" s="7">
        <v>1.0325396848248924</v>
      </c>
      <c r="Z191" s="7">
        <v>0.69861445582835635</v>
      </c>
      <c r="AA191" s="11">
        <v>0.92282235339511376</v>
      </c>
      <c r="AB191" s="7">
        <f t="shared" si="7"/>
        <v>105.37020601908365</v>
      </c>
      <c r="AC191" s="157"/>
      <c r="AN191" s="98"/>
      <c r="AO191" s="157"/>
      <c r="AZ191" s="98"/>
    </row>
    <row r="192" spans="1:52" x14ac:dyDescent="0.2">
      <c r="A192" s="1" t="s">
        <v>56</v>
      </c>
      <c r="B192" s="3" t="s">
        <v>305</v>
      </c>
      <c r="C192" s="14">
        <v>106.905</v>
      </c>
      <c r="D192" s="7">
        <v>106.61445617675781</v>
      </c>
      <c r="E192" s="7">
        <v>107.3587</v>
      </c>
      <c r="F192" s="117">
        <v>107.622</v>
      </c>
      <c r="G192" s="7">
        <v>107.7273</v>
      </c>
      <c r="H192" s="7">
        <v>108.9492</v>
      </c>
      <c r="I192" s="7">
        <v>108.49299999999999</v>
      </c>
      <c r="J192" s="7">
        <v>108.52249999999999</v>
      </c>
      <c r="K192" s="7">
        <v>108.52800000000001</v>
      </c>
      <c r="L192" s="7">
        <v>108.4686</v>
      </c>
      <c r="M192" s="7">
        <v>108.6747</v>
      </c>
      <c r="N192" s="7">
        <v>108.4885</v>
      </c>
      <c r="O192" s="7">
        <v>108.4511</v>
      </c>
      <c r="P192" s="10">
        <v>-0.27177758125643203</v>
      </c>
      <c r="Q192" s="7">
        <v>0.69807027107871067</v>
      </c>
      <c r="R192" s="7">
        <v>0.24525259713465325</v>
      </c>
      <c r="S192" s="7">
        <v>9.7842448569994731E-2</v>
      </c>
      <c r="T192" s="7">
        <v>1.1342528774043397</v>
      </c>
      <c r="U192" s="7">
        <v>-0.41872726004413957</v>
      </c>
      <c r="V192" s="7">
        <v>2.7190694330508653E-2</v>
      </c>
      <c r="W192" s="7">
        <v>5.0680734410026044E-3</v>
      </c>
      <c r="X192" s="7">
        <v>-5.4732419283512801E-2</v>
      </c>
      <c r="Y192" s="7">
        <v>0.19000890580315999</v>
      </c>
      <c r="Z192" s="7">
        <v>-0.17133702692530964</v>
      </c>
      <c r="AA192" s="11">
        <v>-3.4473699977421765E-2</v>
      </c>
      <c r="AB192" s="7">
        <f t="shared" si="7"/>
        <v>108.15817134806315</v>
      </c>
      <c r="AC192" s="157"/>
      <c r="AN192" s="98"/>
      <c r="AO192" s="157"/>
      <c r="AZ192" s="98"/>
    </row>
    <row r="193" spans="1:52" x14ac:dyDescent="0.2">
      <c r="A193" s="1" t="s">
        <v>58</v>
      </c>
      <c r="B193" s="3" t="s">
        <v>306</v>
      </c>
      <c r="C193" s="14">
        <v>103.0898</v>
      </c>
      <c r="D193" s="7">
        <v>103.20861053466797</v>
      </c>
      <c r="E193" s="7">
        <v>103.3135</v>
      </c>
      <c r="F193" s="117">
        <v>103.4329</v>
      </c>
      <c r="G193" s="7">
        <v>103.57769999999999</v>
      </c>
      <c r="H193" s="7">
        <v>103.55540000000001</v>
      </c>
      <c r="I193" s="7">
        <v>103.5214</v>
      </c>
      <c r="J193" s="7">
        <v>103.58320000000001</v>
      </c>
      <c r="K193" s="7">
        <v>103.6999</v>
      </c>
      <c r="L193" s="7">
        <v>103.9148</v>
      </c>
      <c r="M193" s="7">
        <v>103.77200000000001</v>
      </c>
      <c r="N193" s="7">
        <v>104.0123</v>
      </c>
      <c r="O193" s="7">
        <v>104.05249999999999</v>
      </c>
      <c r="P193" s="10">
        <v>0.11524955395002412</v>
      </c>
      <c r="Q193" s="7">
        <v>0.10162859938590439</v>
      </c>
      <c r="R193" s="7">
        <v>0.11557056918989177</v>
      </c>
      <c r="S193" s="7">
        <v>0.13999414112916622</v>
      </c>
      <c r="T193" s="7">
        <v>-2.1529730820424774E-2</v>
      </c>
      <c r="U193" s="7">
        <v>-3.283266734521427E-2</v>
      </c>
      <c r="V193" s="7">
        <v>5.9697801613970813E-2</v>
      </c>
      <c r="W193" s="7">
        <v>0.11266305732975471</v>
      </c>
      <c r="X193" s="7">
        <v>0.20723260099575805</v>
      </c>
      <c r="Y193" s="7">
        <v>-0.13742027122218783</v>
      </c>
      <c r="Z193" s="7">
        <v>0.23156535481631907</v>
      </c>
      <c r="AA193" s="11">
        <v>3.8649275133805026E-2</v>
      </c>
      <c r="AB193" s="7">
        <f t="shared" si="7"/>
        <v>103.63701754455566</v>
      </c>
      <c r="AC193" s="157"/>
      <c r="AN193" s="98"/>
      <c r="AO193" s="157"/>
      <c r="AZ193" s="98"/>
    </row>
    <row r="194" spans="1:52" x14ac:dyDescent="0.2">
      <c r="A194" s="1" t="s">
        <v>20</v>
      </c>
      <c r="B194" s="3" t="s">
        <v>307</v>
      </c>
      <c r="C194" s="14">
        <v>106.8222</v>
      </c>
      <c r="D194" s="7">
        <v>107.30917358398438</v>
      </c>
      <c r="E194" s="7">
        <v>107.7784</v>
      </c>
      <c r="F194" s="117">
        <v>107.91800000000001</v>
      </c>
      <c r="G194" s="7">
        <v>107.995</v>
      </c>
      <c r="H194" s="7">
        <v>108.3633</v>
      </c>
      <c r="I194" s="7">
        <v>108.27419999999999</v>
      </c>
      <c r="J194" s="7">
        <v>108.5321</v>
      </c>
      <c r="K194" s="7">
        <v>108.7774</v>
      </c>
      <c r="L194" s="7">
        <v>108.851</v>
      </c>
      <c r="M194" s="7">
        <v>108.9569</v>
      </c>
      <c r="N194" s="7">
        <v>109.352</v>
      </c>
      <c r="O194" s="7">
        <v>109.3546</v>
      </c>
      <c r="P194" s="10">
        <v>0.45587301514514761</v>
      </c>
      <c r="Q194" s="7">
        <v>0.43726589288137124</v>
      </c>
      <c r="R194" s="7">
        <v>0.12952502542253502</v>
      </c>
      <c r="S194" s="7">
        <v>7.1350469801143623E-2</v>
      </c>
      <c r="T194" s="7">
        <v>0.34103430714384064</v>
      </c>
      <c r="U194" s="7">
        <v>-8.2223409586088606E-2</v>
      </c>
      <c r="V194" s="7">
        <v>0.23819155440539524</v>
      </c>
      <c r="W194" s="7">
        <v>0.22601608187808059</v>
      </c>
      <c r="X194" s="7">
        <v>6.7661113429810779E-2</v>
      </c>
      <c r="Y194" s="7">
        <v>9.7288954626053442E-2</v>
      </c>
      <c r="Z194" s="7">
        <v>0.3626204490032291</v>
      </c>
      <c r="AA194" s="11">
        <v>2.3776428414670476E-3</v>
      </c>
      <c r="AB194" s="7">
        <f t="shared" si="7"/>
        <v>108.45517279866537</v>
      </c>
      <c r="AC194" s="157"/>
      <c r="AN194" s="98"/>
      <c r="AO194" s="157"/>
      <c r="AZ194" s="98"/>
    </row>
    <row r="195" spans="1:52" x14ac:dyDescent="0.2">
      <c r="A195" s="1" t="s">
        <v>22</v>
      </c>
      <c r="B195" s="3" t="s">
        <v>32</v>
      </c>
      <c r="C195" s="14">
        <v>105.9308</v>
      </c>
      <c r="D195" s="7">
        <v>106.24990081787109</v>
      </c>
      <c r="E195" s="7">
        <v>106.5758</v>
      </c>
      <c r="F195" s="117">
        <v>106.83029999999999</v>
      </c>
      <c r="G195" s="7">
        <v>106.83029999999999</v>
      </c>
      <c r="H195" s="7">
        <v>106.84520000000001</v>
      </c>
      <c r="I195" s="7">
        <v>107.34010000000001</v>
      </c>
      <c r="J195" s="7">
        <v>107.44759999999999</v>
      </c>
      <c r="K195" s="7">
        <v>107.85209999999999</v>
      </c>
      <c r="L195" s="7">
        <v>107.8617</v>
      </c>
      <c r="M195" s="7">
        <v>107.8663</v>
      </c>
      <c r="N195" s="7">
        <v>107.8663</v>
      </c>
      <c r="O195" s="7">
        <v>107.88849999999999</v>
      </c>
      <c r="P195" s="10">
        <v>0.30123516283374502</v>
      </c>
      <c r="Q195" s="7">
        <v>0.30672892832864784</v>
      </c>
      <c r="R195" s="7">
        <v>0.23879717534373945</v>
      </c>
      <c r="S195" s="7">
        <v>0</v>
      </c>
      <c r="T195" s="7">
        <v>1.3947353887437796E-2</v>
      </c>
      <c r="U195" s="7">
        <v>0.46319347991299675</v>
      </c>
      <c r="V195" s="7">
        <v>0.10014896576394795</v>
      </c>
      <c r="W195" s="7">
        <v>0.37646257338460676</v>
      </c>
      <c r="X195" s="7">
        <v>8.9010784212880875E-3</v>
      </c>
      <c r="Y195" s="7">
        <v>4.2647204707476193E-3</v>
      </c>
      <c r="Z195" s="7">
        <v>0</v>
      </c>
      <c r="AA195" s="11">
        <v>2.0581034113525725E-2</v>
      </c>
      <c r="AB195" s="7">
        <f t="shared" si="7"/>
        <v>107.28784173482258</v>
      </c>
      <c r="AC195" s="157"/>
      <c r="AN195" s="98"/>
      <c r="AO195" s="157"/>
      <c r="AZ195" s="98"/>
    </row>
    <row r="196" spans="1:52" x14ac:dyDescent="0.2">
      <c r="A196" s="1" t="s">
        <v>24</v>
      </c>
      <c r="B196" s="3" t="s">
        <v>43</v>
      </c>
      <c r="C196" s="14">
        <v>102.8749</v>
      </c>
      <c r="D196" s="7">
        <v>102.89335632324219</v>
      </c>
      <c r="E196" s="7">
        <v>103.22029999999999</v>
      </c>
      <c r="F196" s="117">
        <v>103.1546</v>
      </c>
      <c r="G196" s="7">
        <v>103.1977</v>
      </c>
      <c r="H196" s="7">
        <v>103.20959999999999</v>
      </c>
      <c r="I196" s="7">
        <v>103.4611</v>
      </c>
      <c r="J196" s="7">
        <v>103.6207</v>
      </c>
      <c r="K196" s="7">
        <v>103.6341</v>
      </c>
      <c r="L196" s="7">
        <v>103.67019999999999</v>
      </c>
      <c r="M196" s="7">
        <v>103.6665</v>
      </c>
      <c r="N196" s="7">
        <v>103.6738</v>
      </c>
      <c r="O196" s="7">
        <v>103.6995</v>
      </c>
      <c r="P196" s="10">
        <v>1.7940550359894222E-2</v>
      </c>
      <c r="Q196" s="7">
        <v>0.31775003599912222</v>
      </c>
      <c r="R196" s="7">
        <v>-6.3650270344101451E-2</v>
      </c>
      <c r="S196" s="7">
        <v>4.1781946709109889E-2</v>
      </c>
      <c r="T196" s="7">
        <v>1.1531264747176667E-2</v>
      </c>
      <c r="U196" s="7">
        <v>0.24367888258457274</v>
      </c>
      <c r="V196" s="7">
        <v>0.15426087679330447</v>
      </c>
      <c r="W196" s="7">
        <v>1.2931779075034521E-2</v>
      </c>
      <c r="X196" s="7">
        <v>3.4834094183276036E-2</v>
      </c>
      <c r="Y196" s="7">
        <v>-3.5690101880723E-3</v>
      </c>
      <c r="Z196" s="7">
        <v>7.0418119643286406E-3</v>
      </c>
      <c r="AA196" s="11">
        <v>2.4789291026277128E-2</v>
      </c>
      <c r="AB196" s="7">
        <f t="shared" si="7"/>
        <v>103.42512136027018</v>
      </c>
      <c r="AC196" s="157"/>
      <c r="AN196" s="98"/>
      <c r="AO196" s="157"/>
      <c r="AZ196" s="98"/>
    </row>
    <row r="197" spans="1:52" x14ac:dyDescent="0.2">
      <c r="A197" s="1" t="s">
        <v>26</v>
      </c>
      <c r="B197" s="3" t="s">
        <v>308</v>
      </c>
      <c r="C197" s="14">
        <v>106.105</v>
      </c>
      <c r="D197" s="7">
        <v>106.10503387451172</v>
      </c>
      <c r="E197" s="7">
        <v>106.105</v>
      </c>
      <c r="F197" s="117">
        <v>106.086</v>
      </c>
      <c r="G197" s="7">
        <v>106.1853</v>
      </c>
      <c r="H197" s="7">
        <v>106.1972</v>
      </c>
      <c r="I197" s="7">
        <v>106.1913</v>
      </c>
      <c r="J197" s="7">
        <v>106.1913</v>
      </c>
      <c r="K197" s="7">
        <v>106.11620000000001</v>
      </c>
      <c r="L197" s="7">
        <v>106.0989</v>
      </c>
      <c r="M197" s="7">
        <v>106.0989</v>
      </c>
      <c r="N197" s="7">
        <v>106.0681</v>
      </c>
      <c r="O197" s="7">
        <v>106.06950000000001</v>
      </c>
      <c r="P197" s="10">
        <v>3.1925462244730181E-5</v>
      </c>
      <c r="Q197" s="7">
        <v>-3.1925452052382042E-5</v>
      </c>
      <c r="R197" s="7">
        <v>-1.7906790443433823E-2</v>
      </c>
      <c r="S197" s="7">
        <v>9.360330298060017E-2</v>
      </c>
      <c r="T197" s="7">
        <v>1.1206824296769079E-2</v>
      </c>
      <c r="U197" s="7">
        <v>-5.5557020335723611E-3</v>
      </c>
      <c r="V197" s="7">
        <v>0</v>
      </c>
      <c r="W197" s="7">
        <v>-7.072142444813459E-2</v>
      </c>
      <c r="X197" s="7">
        <v>-1.6302883065927601E-2</v>
      </c>
      <c r="Y197" s="7">
        <v>0</v>
      </c>
      <c r="Z197" s="7">
        <v>-2.9029518684924416E-2</v>
      </c>
      <c r="AA197" s="11">
        <v>1.3199067391645959E-3</v>
      </c>
      <c r="AB197" s="7">
        <f t="shared" si="7"/>
        <v>106.1260611562093</v>
      </c>
      <c r="AC197" s="157"/>
      <c r="AN197" s="98"/>
      <c r="AO197" s="157"/>
      <c r="AZ197" s="98"/>
    </row>
    <row r="198" spans="1:52" x14ac:dyDescent="0.2">
      <c r="B198" s="3" t="s">
        <v>309</v>
      </c>
      <c r="C198" s="14">
        <v>105.12739999999999</v>
      </c>
      <c r="D198" s="7">
        <v>105.15647125244141</v>
      </c>
      <c r="E198" s="7">
        <v>105.6514</v>
      </c>
      <c r="F198" s="117">
        <v>106.00579999999999</v>
      </c>
      <c r="G198" s="7">
        <v>106.00579999999999</v>
      </c>
      <c r="H198" s="7">
        <v>106.31959999999999</v>
      </c>
      <c r="I198" s="7">
        <v>106.5989</v>
      </c>
      <c r="J198" s="7">
        <v>107.4918</v>
      </c>
      <c r="K198" s="7">
        <v>107.9545</v>
      </c>
      <c r="L198" s="7">
        <v>107.9545</v>
      </c>
      <c r="M198" s="7">
        <v>107.94929999999999</v>
      </c>
      <c r="N198" s="7">
        <v>107.94929999999999</v>
      </c>
      <c r="O198" s="7">
        <v>107.6641</v>
      </c>
      <c r="P198" s="10">
        <v>2.7653354350447024E-2</v>
      </c>
      <c r="Q198" s="7">
        <v>0.47065933428904244</v>
      </c>
      <c r="R198" s="7">
        <v>0.33544278637102609</v>
      </c>
      <c r="S198" s="7">
        <v>0</v>
      </c>
      <c r="T198" s="7">
        <v>0.29602153844412338</v>
      </c>
      <c r="U198" s="7">
        <v>0.26269850526150051</v>
      </c>
      <c r="V198" s="7">
        <v>0.83762590420726424</v>
      </c>
      <c r="W198" s="7">
        <v>0.43045143908651462</v>
      </c>
      <c r="X198" s="7">
        <v>0</v>
      </c>
      <c r="Y198" s="7">
        <v>-4.8168441334099938E-3</v>
      </c>
      <c r="Z198" s="7">
        <v>0</v>
      </c>
      <c r="AA198" s="11">
        <v>-0.26419810040453162</v>
      </c>
      <c r="AB198" s="7">
        <f t="shared" si="7"/>
        <v>106.89178927103679</v>
      </c>
      <c r="AC198" s="157"/>
      <c r="AN198" s="98"/>
      <c r="AO198" s="157"/>
      <c r="AZ198" s="98"/>
    </row>
    <row r="199" spans="1:52" x14ac:dyDescent="0.2">
      <c r="B199" s="3" t="s">
        <v>310</v>
      </c>
      <c r="C199" s="14">
        <v>100</v>
      </c>
      <c r="D199" s="7">
        <v>100</v>
      </c>
      <c r="E199" s="7">
        <v>100</v>
      </c>
      <c r="F199" s="117">
        <v>100</v>
      </c>
      <c r="G199" s="7">
        <v>100</v>
      </c>
      <c r="H199" s="7">
        <v>100</v>
      </c>
      <c r="I199" s="7">
        <v>100</v>
      </c>
      <c r="J199" s="7">
        <v>100</v>
      </c>
      <c r="K199" s="7">
        <v>100</v>
      </c>
      <c r="L199" s="7">
        <v>100</v>
      </c>
      <c r="M199" s="7">
        <v>100</v>
      </c>
      <c r="N199" s="7">
        <v>100</v>
      </c>
      <c r="O199" s="7">
        <v>100</v>
      </c>
      <c r="P199" s="10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11">
        <v>0</v>
      </c>
      <c r="AB199" s="7">
        <f t="shared" si="7"/>
        <v>100</v>
      </c>
      <c r="AC199" s="157"/>
      <c r="AN199" s="98"/>
      <c r="AO199" s="157"/>
      <c r="AZ199" s="98"/>
    </row>
    <row r="200" spans="1:52" x14ac:dyDescent="0.2">
      <c r="B200" s="3" t="s">
        <v>311</v>
      </c>
      <c r="C200" s="14">
        <v>101.4746</v>
      </c>
      <c r="D200" s="7">
        <v>101.54814910888672</v>
      </c>
      <c r="E200" s="7">
        <v>101.5902</v>
      </c>
      <c r="F200" s="117">
        <v>101.7728</v>
      </c>
      <c r="G200" s="7">
        <v>102.4267</v>
      </c>
      <c r="H200" s="7">
        <v>102.5158</v>
      </c>
      <c r="I200" s="7">
        <v>102.5852</v>
      </c>
      <c r="J200" s="7">
        <v>102.86969999999999</v>
      </c>
      <c r="K200" s="7">
        <v>102.93040000000001</v>
      </c>
      <c r="L200" s="7">
        <v>103.0232</v>
      </c>
      <c r="M200" s="7">
        <v>103.1015</v>
      </c>
      <c r="N200" s="7">
        <v>103.3687</v>
      </c>
      <c r="O200" s="7">
        <v>103.3687</v>
      </c>
      <c r="P200" s="10">
        <v>7.2480314173914956E-2</v>
      </c>
      <c r="Q200" s="7">
        <v>4.1409805577241304E-2</v>
      </c>
      <c r="R200" s="7">
        <v>0.17974174674329599</v>
      </c>
      <c r="S200" s="7">
        <v>0.6425095899886738</v>
      </c>
      <c r="T200" s="7">
        <v>8.6989037038196063E-2</v>
      </c>
      <c r="U200" s="7">
        <v>6.7696881846507254E-2</v>
      </c>
      <c r="V200" s="7">
        <v>0.27733045312578636</v>
      </c>
      <c r="W200" s="7">
        <v>5.9006685156087077E-2</v>
      </c>
      <c r="X200" s="7">
        <v>9.0158009684210769E-2</v>
      </c>
      <c r="Y200" s="7">
        <v>7.6002298511402E-2</v>
      </c>
      <c r="Z200" s="7">
        <v>0.25916208784547512</v>
      </c>
      <c r="AA200" s="11">
        <v>0</v>
      </c>
      <c r="AB200" s="7">
        <f t="shared" si="7"/>
        <v>102.59175409240721</v>
      </c>
      <c r="AC200" s="157"/>
      <c r="AN200" s="98"/>
      <c r="AO200" s="157"/>
      <c r="AZ200" s="98"/>
    </row>
    <row r="201" spans="1:52" x14ac:dyDescent="0.2">
      <c r="B201" s="3" t="s">
        <v>312</v>
      </c>
      <c r="C201" s="14">
        <v>105.88720000000001</v>
      </c>
      <c r="D201" s="7">
        <v>106.46200561523438</v>
      </c>
      <c r="E201" s="7">
        <v>107.0063</v>
      </c>
      <c r="F201" s="117">
        <v>107.5513</v>
      </c>
      <c r="G201" s="7">
        <v>107.7628</v>
      </c>
      <c r="H201" s="7">
        <v>107.88420000000001</v>
      </c>
      <c r="I201" s="7">
        <v>108.116</v>
      </c>
      <c r="J201" s="7">
        <v>108.08410000000001</v>
      </c>
      <c r="K201" s="7">
        <v>108.3751</v>
      </c>
      <c r="L201" s="7">
        <v>108.50020000000001</v>
      </c>
      <c r="M201" s="7">
        <v>108.4265</v>
      </c>
      <c r="N201" s="7">
        <v>108.53530000000001</v>
      </c>
      <c r="O201" s="7">
        <v>108.7022</v>
      </c>
      <c r="P201" s="10">
        <v>0.54284711960876086</v>
      </c>
      <c r="Q201" s="7">
        <v>0.51125693304404007</v>
      </c>
      <c r="R201" s="7">
        <v>0.50931580663942377</v>
      </c>
      <c r="S201" s="7">
        <v>0.19665034267368309</v>
      </c>
      <c r="T201" s="7">
        <v>0.11265483079505023</v>
      </c>
      <c r="U201" s="7">
        <v>0.21486000730412116</v>
      </c>
      <c r="V201" s="7">
        <v>-2.9505346109727659E-2</v>
      </c>
      <c r="W201" s="7">
        <v>0.26923479031605646</v>
      </c>
      <c r="X201" s="7">
        <v>0.11543241943952375</v>
      </c>
      <c r="Y201" s="7">
        <v>-6.7926142071629655E-2</v>
      </c>
      <c r="Z201" s="7">
        <v>0.10034447298400503</v>
      </c>
      <c r="AA201" s="11">
        <v>0.15377485481681835</v>
      </c>
      <c r="AB201" s="7">
        <f t="shared" si="7"/>
        <v>107.95050046793619</v>
      </c>
      <c r="AC201" s="157"/>
      <c r="AN201" s="98"/>
      <c r="AO201" s="157"/>
      <c r="AZ201" s="98"/>
    </row>
    <row r="202" spans="1:52" s="48" customFormat="1" x14ac:dyDescent="0.2">
      <c r="A202" s="48" t="s">
        <v>27</v>
      </c>
      <c r="B202" s="56" t="s">
        <v>37</v>
      </c>
      <c r="C202" s="26">
        <v>103.827</v>
      </c>
      <c r="D202" s="119">
        <v>103.80386352539063</v>
      </c>
      <c r="E202" s="119">
        <v>104.02160000000001</v>
      </c>
      <c r="F202" s="120">
        <v>104.0724</v>
      </c>
      <c r="G202" s="119">
        <v>104.2488</v>
      </c>
      <c r="H202" s="119">
        <v>104.22539999999999</v>
      </c>
      <c r="I202" s="119">
        <v>104.3522</v>
      </c>
      <c r="J202" s="119">
        <v>104.48009999999999</v>
      </c>
      <c r="K202" s="119">
        <v>104.517</v>
      </c>
      <c r="L202" s="119">
        <v>104.5265</v>
      </c>
      <c r="M202" s="119">
        <v>104.3849</v>
      </c>
      <c r="N202" s="119">
        <v>104.4415</v>
      </c>
      <c r="O202" s="119">
        <v>104.5307</v>
      </c>
      <c r="P202" s="21">
        <v>-1.6987304758046589E-2</v>
      </c>
      <c r="Q202" s="20">
        <v>0.20975758243923429</v>
      </c>
      <c r="R202" s="20">
        <v>4.8836010982329911E-2</v>
      </c>
      <c r="S202" s="20">
        <v>0.16949738835656811</v>
      </c>
      <c r="T202" s="20">
        <v>-2.2446301540170643E-2</v>
      </c>
      <c r="U202" s="20">
        <v>0.12165940356189846</v>
      </c>
      <c r="V202" s="20">
        <v>0.12256569578791515</v>
      </c>
      <c r="W202" s="20">
        <v>3.5317730362052505E-2</v>
      </c>
      <c r="X202" s="20">
        <v>9.0894304275885539E-3</v>
      </c>
      <c r="Y202" s="20">
        <v>-0.13546803920536596</v>
      </c>
      <c r="Z202" s="20">
        <v>5.422240189912822E-2</v>
      </c>
      <c r="AA202" s="19">
        <v>8.5406663060173457E-2</v>
      </c>
      <c r="AB202" s="20">
        <f t="shared" si="7"/>
        <v>104.30041362711587</v>
      </c>
      <c r="AC202" s="156"/>
      <c r="AN202" s="162"/>
      <c r="AO202" s="156"/>
      <c r="AZ202" s="162"/>
    </row>
    <row r="203" spans="1:52" x14ac:dyDescent="0.2">
      <c r="A203" s="1" t="s">
        <v>29</v>
      </c>
      <c r="B203" s="3" t="s">
        <v>39</v>
      </c>
      <c r="C203" s="14">
        <v>97.701580000000007</v>
      </c>
      <c r="D203" s="7">
        <v>97.983345031738281</v>
      </c>
      <c r="E203" s="7">
        <v>98.411829999999995</v>
      </c>
      <c r="F203" s="117">
        <v>98.429379999999995</v>
      </c>
      <c r="G203" s="7">
        <v>98.213030000000003</v>
      </c>
      <c r="H203" s="7">
        <v>97.756810000000002</v>
      </c>
      <c r="I203" s="7">
        <v>97.93141</v>
      </c>
      <c r="J203" s="7">
        <v>97.519049999999993</v>
      </c>
      <c r="K203" s="7">
        <v>98.093919999999997</v>
      </c>
      <c r="L203" s="7">
        <v>98.15652</v>
      </c>
      <c r="M203" s="7">
        <v>98.346620000000001</v>
      </c>
      <c r="N203" s="7">
        <v>98.440830000000005</v>
      </c>
      <c r="O203" s="7">
        <v>98.544169999999994</v>
      </c>
      <c r="P203" s="10">
        <v>0.30096944235187512</v>
      </c>
      <c r="Q203" s="7">
        <v>0.43730387865705223</v>
      </c>
      <c r="R203" s="7">
        <v>1.7833221879930448E-2</v>
      </c>
      <c r="S203" s="7">
        <v>-0.21980225822817476</v>
      </c>
      <c r="T203" s="7">
        <v>-0.46452084820110107</v>
      </c>
      <c r="U203" s="7">
        <v>0.1786064827606364</v>
      </c>
      <c r="V203" s="7">
        <v>-0.42107021638921233</v>
      </c>
      <c r="W203" s="7">
        <v>0.5894950781411471</v>
      </c>
      <c r="X203" s="7">
        <v>6.3816391474622813E-2</v>
      </c>
      <c r="Y203" s="7">
        <v>0.1936702727439818</v>
      </c>
      <c r="Z203" s="7">
        <v>9.5793836127773271E-2</v>
      </c>
      <c r="AA203" s="11">
        <v>0.10497676624627063</v>
      </c>
      <c r="AB203" s="7">
        <f t="shared" si="7"/>
        <v>98.152242919311519</v>
      </c>
      <c r="AC203" s="157"/>
      <c r="AN203" s="98"/>
      <c r="AO203" s="157"/>
      <c r="AZ203" s="98"/>
    </row>
    <row r="204" spans="1:52" x14ac:dyDescent="0.2">
      <c r="A204" s="1" t="s">
        <v>31</v>
      </c>
      <c r="B204" s="3" t="s">
        <v>313</v>
      </c>
      <c r="C204" s="14">
        <v>101.83969999999999</v>
      </c>
      <c r="D204" s="7">
        <v>101.34659576416016</v>
      </c>
      <c r="E204" s="7">
        <v>101.9122</v>
      </c>
      <c r="F204" s="117">
        <v>101.974</v>
      </c>
      <c r="G204" s="7">
        <v>102.5714</v>
      </c>
      <c r="H204" s="7">
        <v>102.5244</v>
      </c>
      <c r="I204" s="7">
        <v>102.852</v>
      </c>
      <c r="J204" s="7">
        <v>103.1354</v>
      </c>
      <c r="K204" s="7">
        <v>103.16549999999999</v>
      </c>
      <c r="L204" s="7">
        <v>103.1669</v>
      </c>
      <c r="M204" s="7">
        <v>103.11</v>
      </c>
      <c r="N204" s="7">
        <v>103.21080000000001</v>
      </c>
      <c r="O204" s="7">
        <v>103.39579999999999</v>
      </c>
      <c r="P204" s="10">
        <v>-0.48419647332016613</v>
      </c>
      <c r="Q204" s="7">
        <v>0.558089032567052</v>
      </c>
      <c r="R204" s="7">
        <v>6.0640433628167366E-2</v>
      </c>
      <c r="S204" s="7">
        <v>0.58583560515424837</v>
      </c>
      <c r="T204" s="7">
        <v>-4.5821739783211544E-2</v>
      </c>
      <c r="U204" s="7">
        <v>0.31953369149198035</v>
      </c>
      <c r="V204" s="7">
        <v>0.27554155485552084</v>
      </c>
      <c r="W204" s="7">
        <v>2.9184935531340592E-2</v>
      </c>
      <c r="X204" s="7">
        <v>1.357042809857794E-3</v>
      </c>
      <c r="Y204" s="7">
        <v>-5.5153348603087654E-2</v>
      </c>
      <c r="Z204" s="7">
        <v>9.7759674134426017E-2</v>
      </c>
      <c r="AA204" s="11">
        <v>0.17924480771390983</v>
      </c>
      <c r="AB204" s="7">
        <f t="shared" si="7"/>
        <v>102.69708298034668</v>
      </c>
      <c r="AC204" s="157"/>
      <c r="AN204" s="98"/>
      <c r="AO204" s="157"/>
      <c r="AZ204" s="98"/>
    </row>
    <row r="205" spans="1:52" x14ac:dyDescent="0.2">
      <c r="A205" s="1" t="s">
        <v>33</v>
      </c>
      <c r="B205" s="3" t="s">
        <v>314</v>
      </c>
      <c r="C205" s="14">
        <v>100.68510000000001</v>
      </c>
      <c r="D205" s="7">
        <v>100.69734191894531</v>
      </c>
      <c r="E205" s="7">
        <v>100.6734</v>
      </c>
      <c r="F205" s="117">
        <v>100.6734</v>
      </c>
      <c r="G205" s="7">
        <v>100.675</v>
      </c>
      <c r="H205" s="7">
        <v>100.675</v>
      </c>
      <c r="I205" s="7">
        <v>100.70869999999999</v>
      </c>
      <c r="J205" s="7">
        <v>100.70869999999999</v>
      </c>
      <c r="K205" s="7">
        <v>100.7139</v>
      </c>
      <c r="L205" s="7">
        <v>100.7139</v>
      </c>
      <c r="M205" s="7">
        <v>99.976939999999999</v>
      </c>
      <c r="N205" s="7">
        <v>99.976939999999999</v>
      </c>
      <c r="O205" s="7">
        <v>99.976939999999999</v>
      </c>
      <c r="P205" s="10">
        <v>1.2158620238055985E-2</v>
      </c>
      <c r="Q205" s="7">
        <v>-2.3776118107053185E-2</v>
      </c>
      <c r="R205" s="7">
        <v>0</v>
      </c>
      <c r="S205" s="7">
        <v>1.5892976694899259E-3</v>
      </c>
      <c r="T205" s="7">
        <v>0</v>
      </c>
      <c r="U205" s="7">
        <v>3.3474050161406574E-2</v>
      </c>
      <c r="V205" s="7">
        <v>0</v>
      </c>
      <c r="W205" s="7">
        <v>5.1634069350533695E-3</v>
      </c>
      <c r="X205" s="7">
        <v>0</v>
      </c>
      <c r="Y205" s="7">
        <v>-0.73173613572704099</v>
      </c>
      <c r="Z205" s="7">
        <v>0</v>
      </c>
      <c r="AA205" s="11">
        <v>0</v>
      </c>
      <c r="AB205" s="7">
        <f t="shared" si="7"/>
        <v>100.5141801599121</v>
      </c>
      <c r="AC205" s="157"/>
      <c r="AN205" s="98"/>
      <c r="AO205" s="157"/>
      <c r="AZ205" s="98"/>
    </row>
    <row r="206" spans="1:52" x14ac:dyDescent="0.2">
      <c r="A206" s="1" t="s">
        <v>34</v>
      </c>
      <c r="B206" s="3" t="s">
        <v>315</v>
      </c>
      <c r="C206" s="14">
        <v>102.61060000000001</v>
      </c>
      <c r="D206" s="7">
        <v>103.36167144775391</v>
      </c>
      <c r="E206" s="7">
        <v>103.63809999999999</v>
      </c>
      <c r="F206" s="117">
        <v>103.5193</v>
      </c>
      <c r="G206" s="7">
        <v>103.57380000000001</v>
      </c>
      <c r="H206" s="7">
        <v>103.5776</v>
      </c>
      <c r="I206" s="7">
        <v>103.58799999999999</v>
      </c>
      <c r="J206" s="7">
        <v>103.71510000000001</v>
      </c>
      <c r="K206" s="7">
        <v>103.7238</v>
      </c>
      <c r="L206" s="7">
        <v>103.7398</v>
      </c>
      <c r="M206" s="7">
        <v>103.7841</v>
      </c>
      <c r="N206" s="7">
        <v>103.8419</v>
      </c>
      <c r="O206" s="7">
        <v>103.8766</v>
      </c>
      <c r="P206" s="10">
        <v>0.73196282621278996</v>
      </c>
      <c r="Q206" s="7">
        <v>0.2674381599815886</v>
      </c>
      <c r="R206" s="7">
        <v>-0.11462965839782197</v>
      </c>
      <c r="S206" s="7">
        <v>5.2647187529286266E-2</v>
      </c>
      <c r="T206" s="7">
        <v>3.6688815125043681E-3</v>
      </c>
      <c r="U206" s="7">
        <v>1.0040781018279987E-2</v>
      </c>
      <c r="V206" s="7">
        <v>0.12269760976176089</v>
      </c>
      <c r="W206" s="7">
        <v>8.3883638930014829E-3</v>
      </c>
      <c r="X206" s="7">
        <v>1.542558217111728E-2</v>
      </c>
      <c r="Y206" s="7">
        <v>4.2702993450915341E-2</v>
      </c>
      <c r="Z206" s="7">
        <v>5.5692538645129935E-2</v>
      </c>
      <c r="AA206" s="11">
        <v>3.3416183640708461E-2</v>
      </c>
      <c r="AB206" s="7">
        <f t="shared" si="7"/>
        <v>103.66164762064615</v>
      </c>
      <c r="AC206" s="157"/>
      <c r="AN206" s="98"/>
      <c r="AO206" s="157"/>
      <c r="AZ206" s="98"/>
    </row>
    <row r="207" spans="1:52" x14ac:dyDescent="0.2">
      <c r="A207" s="1" t="s">
        <v>36</v>
      </c>
      <c r="B207" s="3" t="s">
        <v>316</v>
      </c>
      <c r="C207" s="14">
        <v>102.733</v>
      </c>
      <c r="D207" s="7">
        <v>102.83049011230469</v>
      </c>
      <c r="E207" s="7">
        <v>103.0483</v>
      </c>
      <c r="F207" s="117">
        <v>103.2975</v>
      </c>
      <c r="G207" s="7">
        <v>103.29519999999999</v>
      </c>
      <c r="H207" s="7">
        <v>103.3085</v>
      </c>
      <c r="I207" s="7">
        <v>103.3767</v>
      </c>
      <c r="J207" s="7">
        <v>103.797</v>
      </c>
      <c r="K207" s="7">
        <v>103.8339</v>
      </c>
      <c r="L207" s="7">
        <v>103.85429999999999</v>
      </c>
      <c r="M207" s="7">
        <v>103.92149999999999</v>
      </c>
      <c r="N207" s="7">
        <v>103.94119999999999</v>
      </c>
      <c r="O207" s="7">
        <v>104.02030000000001</v>
      </c>
      <c r="P207" s="10">
        <v>9.4896588539888249E-2</v>
      </c>
      <c r="Q207" s="7">
        <v>0.21181449923795218</v>
      </c>
      <c r="R207" s="7">
        <v>0.24182834651323881</v>
      </c>
      <c r="S207" s="7">
        <v>-2.226578571606571E-3</v>
      </c>
      <c r="T207" s="7">
        <v>1.2875719297703066E-2</v>
      </c>
      <c r="U207" s="7">
        <v>6.6015865103069435E-2</v>
      </c>
      <c r="V207" s="7">
        <v>0.40657130668709429</v>
      </c>
      <c r="W207" s="7">
        <v>3.55501604092631E-2</v>
      </c>
      <c r="X207" s="7">
        <v>1.9646762762445681E-2</v>
      </c>
      <c r="Y207" s="7">
        <v>6.4706035282120919E-2</v>
      </c>
      <c r="Z207" s="7">
        <v>1.895661629210536E-2</v>
      </c>
      <c r="AA207" s="11">
        <v>7.6100718483153029E-2</v>
      </c>
      <c r="AB207" s="7">
        <f t="shared" si="7"/>
        <v>103.54374084269205</v>
      </c>
      <c r="AC207" s="157"/>
      <c r="AN207" s="98"/>
      <c r="AO207" s="157"/>
      <c r="AZ207" s="98"/>
    </row>
    <row r="208" spans="1:52" x14ac:dyDescent="0.2">
      <c r="A208" s="1" t="s">
        <v>38</v>
      </c>
      <c r="B208" s="3" t="s">
        <v>71</v>
      </c>
      <c r="C208" s="14">
        <v>110.22029999999999</v>
      </c>
      <c r="D208" s="7">
        <v>110.22885894775391</v>
      </c>
      <c r="E208" s="7">
        <v>110.2289</v>
      </c>
      <c r="F208" s="117">
        <v>110.30800000000001</v>
      </c>
      <c r="G208" s="7">
        <v>110.34610000000001</v>
      </c>
      <c r="H208" s="7">
        <v>110.34610000000001</v>
      </c>
      <c r="I208" s="7">
        <v>110.3883</v>
      </c>
      <c r="J208" s="7">
        <v>110.419</v>
      </c>
      <c r="K208" s="7">
        <v>110.419</v>
      </c>
      <c r="L208" s="7">
        <v>110.419</v>
      </c>
      <c r="M208" s="7">
        <v>110.4545</v>
      </c>
      <c r="N208" s="7">
        <v>110.4746</v>
      </c>
      <c r="O208" s="7">
        <v>110.5363</v>
      </c>
      <c r="P208" s="10">
        <v>7.7653097967539907E-3</v>
      </c>
      <c r="Q208" s="7">
        <v>3.7242738863052562E-5</v>
      </c>
      <c r="R208" s="7">
        <v>7.1759765360999747E-2</v>
      </c>
      <c r="S208" s="7">
        <v>3.4539652609058294E-2</v>
      </c>
      <c r="T208" s="7">
        <v>0</v>
      </c>
      <c r="U208" s="7">
        <v>3.8243309006837596E-2</v>
      </c>
      <c r="V208" s="7">
        <v>2.7810918367250831E-2</v>
      </c>
      <c r="W208" s="7">
        <v>0</v>
      </c>
      <c r="X208" s="7">
        <v>0</v>
      </c>
      <c r="Y208" s="7">
        <v>3.2150263994420322E-2</v>
      </c>
      <c r="Z208" s="7">
        <v>1.8197538352895844E-2</v>
      </c>
      <c r="AA208" s="11">
        <v>5.5849941977614642E-2</v>
      </c>
      <c r="AB208" s="7">
        <f t="shared" si="7"/>
        <v>110.38072157897949</v>
      </c>
      <c r="AC208" s="157"/>
      <c r="AN208" s="98"/>
      <c r="AO208" s="157"/>
      <c r="AZ208" s="98"/>
    </row>
    <row r="209" spans="1:52" s="48" customFormat="1" x14ac:dyDescent="0.2">
      <c r="A209" s="48" t="s">
        <v>40</v>
      </c>
      <c r="B209" s="56" t="s">
        <v>48</v>
      </c>
      <c r="C209" s="26">
        <v>106.90519999999999</v>
      </c>
      <c r="D209" s="119">
        <v>110.47077941894531</v>
      </c>
      <c r="E209" s="119">
        <v>107.0737</v>
      </c>
      <c r="F209" s="120">
        <v>104.85420000000001</v>
      </c>
      <c r="G209" s="119">
        <v>102.1635</v>
      </c>
      <c r="H209" s="119">
        <v>98.554469999999995</v>
      </c>
      <c r="I209" s="119">
        <v>101.14579999999999</v>
      </c>
      <c r="J209" s="119">
        <v>103.5671</v>
      </c>
      <c r="K209" s="119">
        <v>106.8917</v>
      </c>
      <c r="L209" s="119">
        <v>110.2809</v>
      </c>
      <c r="M209" s="119">
        <v>112.6754</v>
      </c>
      <c r="N209" s="119">
        <v>115.7497</v>
      </c>
      <c r="O209" s="119">
        <v>117.8342</v>
      </c>
      <c r="P209" s="21">
        <v>3.3345955826061138</v>
      </c>
      <c r="Q209" s="20">
        <v>-3.0750931937054156</v>
      </c>
      <c r="R209" s="20">
        <v>-2.0728713026634891</v>
      </c>
      <c r="S209" s="20">
        <v>-2.5661346898836732</v>
      </c>
      <c r="T209" s="20">
        <v>-3.5326021524321352</v>
      </c>
      <c r="U209" s="20">
        <v>2.6293378676786547</v>
      </c>
      <c r="V209" s="20">
        <v>2.3938710257865403</v>
      </c>
      <c r="W209" s="20">
        <v>3.21009278042931</v>
      </c>
      <c r="X209" s="20">
        <v>3.1706858437091019</v>
      </c>
      <c r="Y209" s="20">
        <v>2.1712735387542117</v>
      </c>
      <c r="Z209" s="20">
        <v>2.7284571432628666</v>
      </c>
      <c r="AA209" s="19">
        <v>1.8008685983635304</v>
      </c>
      <c r="AB209" s="20">
        <f>(AB188/AB189)*100</f>
        <v>107.61644165203481</v>
      </c>
      <c r="AC209" s="156"/>
      <c r="AN209" s="162"/>
      <c r="AO209" s="156"/>
      <c r="AZ209" s="162"/>
    </row>
    <row r="210" spans="1:52" s="48" customFormat="1" x14ac:dyDescent="0.2">
      <c r="A210" s="56" t="s">
        <v>41</v>
      </c>
      <c r="B210" s="48" t="s">
        <v>73</v>
      </c>
      <c r="C210" s="26">
        <v>107.12690000000001</v>
      </c>
      <c r="D210" s="119">
        <v>111.38408660888672</v>
      </c>
      <c r="E210" s="119">
        <v>108.12779999999999</v>
      </c>
      <c r="F210" s="120">
        <v>105.75879999999999</v>
      </c>
      <c r="G210" s="119">
        <v>102.636</v>
      </c>
      <c r="H210" s="119">
        <v>99.180099999999996</v>
      </c>
      <c r="I210" s="119">
        <v>101.9957</v>
      </c>
      <c r="J210" s="119">
        <v>104.1469</v>
      </c>
      <c r="K210" s="119">
        <v>107.2754</v>
      </c>
      <c r="L210" s="119">
        <v>110.45399999999999</v>
      </c>
      <c r="M210" s="119">
        <v>113.50190000000001</v>
      </c>
      <c r="N210" s="119">
        <v>116.9481</v>
      </c>
      <c r="O210" s="119">
        <v>119.4846</v>
      </c>
      <c r="P210" s="21">
        <v>3.9684340797168391</v>
      </c>
      <c r="Q210" s="20">
        <v>-2.9234756131015613</v>
      </c>
      <c r="R210" s="20">
        <v>-2.1909259228431543</v>
      </c>
      <c r="S210" s="20">
        <v>-2.9527566500376312</v>
      </c>
      <c r="T210" s="20">
        <v>-3.3671421333645113</v>
      </c>
      <c r="U210" s="20">
        <v>2.8388759438637425</v>
      </c>
      <c r="V210" s="20">
        <v>2.1091085212415845</v>
      </c>
      <c r="W210" s="20">
        <v>3.003930025761691</v>
      </c>
      <c r="X210" s="20">
        <v>2.9630278703225423</v>
      </c>
      <c r="Y210" s="20">
        <v>2.7594292646712777</v>
      </c>
      <c r="Z210" s="20">
        <v>3.0362487324000655</v>
      </c>
      <c r="AA210" s="19">
        <v>2.1689108245452502</v>
      </c>
      <c r="AB210" s="20">
        <f>(AB188/AB202)*100</f>
        <v>108.41059491459508</v>
      </c>
      <c r="AC210" s="156"/>
      <c r="AN210" s="162"/>
      <c r="AO210" s="156"/>
      <c r="AZ210" s="162"/>
    </row>
    <row r="211" spans="1:52" s="48" customFormat="1" ht="20.25" customHeight="1" x14ac:dyDescent="0.2">
      <c r="B211" s="22" t="s">
        <v>279</v>
      </c>
      <c r="C211" s="39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133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4"/>
      <c r="AB211" s="132"/>
      <c r="AC211" s="156"/>
      <c r="AN211" s="162"/>
      <c r="AO211" s="156"/>
      <c r="AZ211" s="162"/>
    </row>
    <row r="212" spans="1:52" x14ac:dyDescent="0.2">
      <c r="A212" s="1" t="s">
        <v>14</v>
      </c>
      <c r="B212" s="1" t="s">
        <v>15</v>
      </c>
      <c r="C212" s="14">
        <v>111.2589</v>
      </c>
      <c r="D212" s="7">
        <v>115.74753570556641</v>
      </c>
      <c r="E212" s="7">
        <v>112.5373</v>
      </c>
      <c r="F212" s="117">
        <v>110.07210000000001</v>
      </c>
      <c r="G212" s="7">
        <v>106.9605</v>
      </c>
      <c r="H212" s="7">
        <v>103.2559</v>
      </c>
      <c r="I212" s="7">
        <v>106.3801</v>
      </c>
      <c r="J212" s="7">
        <v>108.79389999999999</v>
      </c>
      <c r="K212" s="7">
        <v>112.157</v>
      </c>
      <c r="L212" s="7">
        <v>115.5637</v>
      </c>
      <c r="M212" s="7">
        <v>118.6307</v>
      </c>
      <c r="N212" s="7">
        <v>122.3593</v>
      </c>
      <c r="O212" s="7">
        <v>125.1553</v>
      </c>
      <c r="P212" s="10">
        <v>4.0344059716269074</v>
      </c>
      <c r="Q212" s="7">
        <v>-2.7734808227213263</v>
      </c>
      <c r="R212" s="7">
        <v>-2.1905625956904919</v>
      </c>
      <c r="S212" s="7">
        <v>-2.8268743850621636</v>
      </c>
      <c r="T212" s="7">
        <v>-3.4635215803965012</v>
      </c>
      <c r="U212" s="7">
        <v>3.0256866677836345</v>
      </c>
      <c r="V212" s="7">
        <v>2.2690334000438002</v>
      </c>
      <c r="W212" s="7">
        <v>3.0912578738330025</v>
      </c>
      <c r="X212" s="7">
        <v>3.0374385905471804</v>
      </c>
      <c r="Y212" s="7">
        <v>2.6539475631188751</v>
      </c>
      <c r="Z212" s="7">
        <v>3.1430312726806804</v>
      </c>
      <c r="AA212" s="11">
        <v>2.2850735497832955</v>
      </c>
      <c r="AB212" s="20">
        <f t="shared" ref="AB212:AB232" si="8">AVERAGE(D212:O212)</f>
        <v>113.13444464213053</v>
      </c>
      <c r="AC212" s="157"/>
      <c r="AN212" s="98"/>
      <c r="AO212" s="157"/>
      <c r="AZ212" s="98"/>
    </row>
    <row r="213" spans="1:52" x14ac:dyDescent="0.2">
      <c r="A213" s="1" t="s">
        <v>318</v>
      </c>
      <c r="B213" s="1" t="s">
        <v>21</v>
      </c>
      <c r="C213" s="14">
        <v>104.0466</v>
      </c>
      <c r="D213" s="7">
        <v>104.66844177246094</v>
      </c>
      <c r="E213" s="7">
        <v>105.0545</v>
      </c>
      <c r="F213" s="117">
        <v>104.9787</v>
      </c>
      <c r="G213" s="7">
        <v>104.736</v>
      </c>
      <c r="H213" s="7">
        <v>104.89230000000001</v>
      </c>
      <c r="I213" s="7">
        <v>105.23690000000001</v>
      </c>
      <c r="J213" s="7">
        <v>105.0728</v>
      </c>
      <c r="K213" s="7">
        <v>104.89879999999999</v>
      </c>
      <c r="L213" s="7">
        <v>104.69580000000001</v>
      </c>
      <c r="M213" s="7">
        <v>105.15730000000001</v>
      </c>
      <c r="N213" s="7">
        <v>105.5301</v>
      </c>
      <c r="O213" s="7">
        <v>106.003</v>
      </c>
      <c r="P213" s="10">
        <v>0.59833378582042573</v>
      </c>
      <c r="Q213" s="7">
        <v>0.36883918495540441</v>
      </c>
      <c r="R213" s="7">
        <v>-7.2153025334470183E-2</v>
      </c>
      <c r="S213" s="7">
        <v>-0.23118975563614258</v>
      </c>
      <c r="T213" s="7">
        <v>0.14923235563703183</v>
      </c>
      <c r="U213" s="7">
        <v>0.32852745149071932</v>
      </c>
      <c r="V213" s="7">
        <v>-0.1559338977107885</v>
      </c>
      <c r="W213" s="7">
        <v>-0.165599470081702</v>
      </c>
      <c r="X213" s="7">
        <v>-0.19351984960742044</v>
      </c>
      <c r="Y213" s="7">
        <v>0.44080087262335349</v>
      </c>
      <c r="Z213" s="7">
        <v>0.35451651953787133</v>
      </c>
      <c r="AA213" s="11">
        <v>0.44811859365242301</v>
      </c>
      <c r="AB213" s="20">
        <f t="shared" si="8"/>
        <v>105.07705348103842</v>
      </c>
      <c r="AC213" s="157"/>
      <c r="AN213" s="98"/>
      <c r="AO213" s="157"/>
      <c r="AZ213" s="98"/>
    </row>
    <row r="214" spans="1:52" s="48" customFormat="1" x14ac:dyDescent="0.2">
      <c r="A214" s="48" t="s">
        <v>16</v>
      </c>
      <c r="B214" s="56" t="s">
        <v>23</v>
      </c>
      <c r="C214" s="26">
        <v>104.0975</v>
      </c>
      <c r="D214" s="119">
        <v>104.88311767578125</v>
      </c>
      <c r="E214" s="119">
        <v>105.3105</v>
      </c>
      <c r="F214" s="120">
        <v>105.2046</v>
      </c>
      <c r="G214" s="119">
        <v>104.8549</v>
      </c>
      <c r="H214" s="119">
        <v>105.0587</v>
      </c>
      <c r="I214" s="119">
        <v>105.45820000000001</v>
      </c>
      <c r="J214" s="119">
        <v>105.21550000000001</v>
      </c>
      <c r="K214" s="119">
        <v>104.98480000000001</v>
      </c>
      <c r="L214" s="119">
        <v>104.7282</v>
      </c>
      <c r="M214" s="119">
        <v>105.34780000000001</v>
      </c>
      <c r="N214" s="119">
        <v>105.8044</v>
      </c>
      <c r="O214" s="119">
        <v>106.3742</v>
      </c>
      <c r="P214" s="21">
        <v>0.75469408562285678</v>
      </c>
      <c r="Q214" s="20">
        <v>0.4074843823196555</v>
      </c>
      <c r="R214" s="20">
        <v>-0.10055977324198957</v>
      </c>
      <c r="S214" s="20">
        <v>-0.33239991407219699</v>
      </c>
      <c r="T214" s="20">
        <v>0.1943638303980082</v>
      </c>
      <c r="U214" s="20">
        <v>0.3802636050132005</v>
      </c>
      <c r="V214" s="20">
        <v>-0.2301385762320988</v>
      </c>
      <c r="W214" s="20">
        <v>-0.21926427189910117</v>
      </c>
      <c r="X214" s="20">
        <v>-0.24441633455510314</v>
      </c>
      <c r="Y214" s="20">
        <v>0.59162670608298962</v>
      </c>
      <c r="Z214" s="20">
        <v>0.43342148578327649</v>
      </c>
      <c r="AA214" s="19">
        <v>0.5385409302448676</v>
      </c>
      <c r="AB214" s="20">
        <f t="shared" si="8"/>
        <v>105.26874313964844</v>
      </c>
      <c r="AC214" s="156"/>
      <c r="AN214" s="162"/>
      <c r="AO214" s="156"/>
      <c r="AZ214" s="162"/>
    </row>
    <row r="215" spans="1:52" x14ac:dyDescent="0.2">
      <c r="A215" s="1" t="s">
        <v>18</v>
      </c>
      <c r="B215" s="1" t="s">
        <v>304</v>
      </c>
      <c r="C215" s="26">
        <v>103.9952</v>
      </c>
      <c r="D215" s="7">
        <v>105.29753112792969</v>
      </c>
      <c r="E215" s="7">
        <v>105.80880000000001</v>
      </c>
      <c r="F215" s="117">
        <v>105.5219</v>
      </c>
      <c r="G215" s="7">
        <v>104.8006</v>
      </c>
      <c r="H215" s="7">
        <v>104.9847</v>
      </c>
      <c r="I215" s="7">
        <v>105.6614</v>
      </c>
      <c r="J215" s="7">
        <v>105.15089999999999</v>
      </c>
      <c r="K215" s="7">
        <v>104.67310000000001</v>
      </c>
      <c r="L215" s="7">
        <v>104.1724</v>
      </c>
      <c r="M215" s="7">
        <v>105.25</v>
      </c>
      <c r="N215" s="7">
        <v>105.98439999999999</v>
      </c>
      <c r="O215" s="7">
        <v>106.96510000000001</v>
      </c>
      <c r="P215" s="10">
        <v>1.252299267590899</v>
      </c>
      <c r="Q215" s="7">
        <v>0.48554687521510731</v>
      </c>
      <c r="R215" s="7">
        <v>-0.27114946960933572</v>
      </c>
      <c r="S215" s="7">
        <v>-0.68355478815297999</v>
      </c>
      <c r="T215" s="7">
        <v>0.17566693320458165</v>
      </c>
      <c r="U215" s="7">
        <v>0.64457011354987603</v>
      </c>
      <c r="V215" s="7">
        <v>-0.48314710954048257</v>
      </c>
      <c r="W215" s="7">
        <v>-0.45439458910954428</v>
      </c>
      <c r="X215" s="7">
        <v>-0.47834639463244044</v>
      </c>
      <c r="Y215" s="7">
        <v>1.0344390644738952</v>
      </c>
      <c r="Z215" s="7">
        <v>0.6977672209026069</v>
      </c>
      <c r="AA215" s="11">
        <v>0.925324859130224</v>
      </c>
      <c r="AB215" s="7">
        <f t="shared" si="8"/>
        <v>105.35590259399414</v>
      </c>
      <c r="AC215" s="157"/>
      <c r="AN215" s="98"/>
      <c r="AO215" s="157"/>
      <c r="AZ215" s="98"/>
    </row>
    <row r="216" spans="1:52" x14ac:dyDescent="0.2">
      <c r="A216" s="1" t="s">
        <v>56</v>
      </c>
      <c r="B216" s="1" t="s">
        <v>305</v>
      </c>
      <c r="C216" s="26">
        <v>106.907</v>
      </c>
      <c r="D216" s="7">
        <v>106.61721801757813</v>
      </c>
      <c r="E216" s="7">
        <v>107.36069999999999</v>
      </c>
      <c r="F216" s="117">
        <v>107.625</v>
      </c>
      <c r="G216" s="7">
        <v>107.73099999999999</v>
      </c>
      <c r="H216" s="7">
        <v>108.9554</v>
      </c>
      <c r="I216" s="7">
        <v>108.4973</v>
      </c>
      <c r="J216" s="7">
        <v>108.526</v>
      </c>
      <c r="K216" s="7">
        <v>108.533</v>
      </c>
      <c r="L216" s="7">
        <v>108.4734</v>
      </c>
      <c r="M216" s="7">
        <v>108.68</v>
      </c>
      <c r="N216" s="7">
        <v>108.49550000000001</v>
      </c>
      <c r="O216" s="7">
        <v>108.45780000000001</v>
      </c>
      <c r="P216" s="10">
        <v>-0.27105987673573434</v>
      </c>
      <c r="Q216" s="7">
        <v>0.69733763105626179</v>
      </c>
      <c r="R216" s="7">
        <v>0.24617946790585918</v>
      </c>
      <c r="S216" s="7">
        <v>9.8490127758415369E-2</v>
      </c>
      <c r="T216" s="7">
        <v>1.1365345165272789</v>
      </c>
      <c r="U216" s="7">
        <v>-0.42044726557839418</v>
      </c>
      <c r="V216" s="7">
        <v>2.6452271162508759E-2</v>
      </c>
      <c r="W216" s="7">
        <v>6.4500672649918022E-3</v>
      </c>
      <c r="X216" s="7">
        <v>-5.4914173569332099E-2</v>
      </c>
      <c r="Y216" s="7">
        <v>0.19046144031625153</v>
      </c>
      <c r="Z216" s="7">
        <v>-0.16976444608023541</v>
      </c>
      <c r="AA216" s="11">
        <v>-3.4747984939468415E-2</v>
      </c>
      <c r="AB216" s="7">
        <f t="shared" si="8"/>
        <v>108.1626931681315</v>
      </c>
      <c r="AC216" s="157"/>
      <c r="AN216" s="98"/>
      <c r="AO216" s="157"/>
      <c r="AZ216" s="98"/>
    </row>
    <row r="217" spans="1:52" x14ac:dyDescent="0.2">
      <c r="A217" s="1" t="s">
        <v>58</v>
      </c>
      <c r="B217" s="1" t="s">
        <v>306</v>
      </c>
      <c r="C217" s="26">
        <v>103.08329999999999</v>
      </c>
      <c r="D217" s="7">
        <v>103.20250701904297</v>
      </c>
      <c r="E217" s="7">
        <v>103.3065</v>
      </c>
      <c r="F217" s="117">
        <v>103.42700000000001</v>
      </c>
      <c r="G217" s="7">
        <v>103.5722</v>
      </c>
      <c r="H217" s="7">
        <v>103.5497</v>
      </c>
      <c r="I217" s="7">
        <v>103.51600000000001</v>
      </c>
      <c r="J217" s="7">
        <v>103.5778</v>
      </c>
      <c r="K217" s="7">
        <v>103.6947</v>
      </c>
      <c r="L217" s="7">
        <v>103.908</v>
      </c>
      <c r="M217" s="7">
        <v>103.7657</v>
      </c>
      <c r="N217" s="7">
        <v>104.0047</v>
      </c>
      <c r="O217" s="7">
        <v>104.0455</v>
      </c>
      <c r="P217" s="10">
        <v>0.11564144632833311</v>
      </c>
      <c r="Q217" s="7">
        <v>0.1007659445112532</v>
      </c>
      <c r="R217" s="7">
        <v>0.11664319282911233</v>
      </c>
      <c r="S217" s="7">
        <v>0.14038887331159991</v>
      </c>
      <c r="T217" s="7">
        <v>-2.1723976124861447E-2</v>
      </c>
      <c r="U217" s="7">
        <v>-3.2544758700407697E-2</v>
      </c>
      <c r="V217" s="7">
        <v>5.970091580044725E-2</v>
      </c>
      <c r="W217" s="7">
        <v>0.11286202255695826</v>
      </c>
      <c r="X217" s="7">
        <v>0.20570000202517952</v>
      </c>
      <c r="Y217" s="7">
        <v>-0.13694806944605406</v>
      </c>
      <c r="Z217" s="7">
        <v>0.23032659154229609</v>
      </c>
      <c r="AA217" s="11">
        <v>3.9228996381898501E-2</v>
      </c>
      <c r="AB217" s="7">
        <f t="shared" si="8"/>
        <v>103.63085891825358</v>
      </c>
      <c r="AC217" s="157"/>
      <c r="AN217" s="98"/>
      <c r="AO217" s="157"/>
      <c r="AZ217" s="98"/>
    </row>
    <row r="218" spans="1:52" x14ac:dyDescent="0.2">
      <c r="A218" s="1" t="s">
        <v>20</v>
      </c>
      <c r="B218" s="1" t="s">
        <v>307</v>
      </c>
      <c r="C218" s="26">
        <v>106.80029999999999</v>
      </c>
      <c r="D218" s="7">
        <v>107.28877258300781</v>
      </c>
      <c r="E218" s="7">
        <v>107.7565</v>
      </c>
      <c r="F218" s="117">
        <v>107.8952</v>
      </c>
      <c r="G218" s="7">
        <v>107.9727</v>
      </c>
      <c r="H218" s="7">
        <v>108.3412</v>
      </c>
      <c r="I218" s="7">
        <v>108.25409999999999</v>
      </c>
      <c r="J218" s="7">
        <v>108.5087</v>
      </c>
      <c r="K218" s="7">
        <v>108.7565</v>
      </c>
      <c r="L218" s="7">
        <v>108.8296</v>
      </c>
      <c r="M218" s="7">
        <v>108.9355</v>
      </c>
      <c r="N218" s="7">
        <v>109.32850000000001</v>
      </c>
      <c r="O218" s="7">
        <v>109.3305</v>
      </c>
      <c r="P218" s="10">
        <v>0.45737004765700068</v>
      </c>
      <c r="Q218" s="7">
        <v>0.43595187616702014</v>
      </c>
      <c r="R218" s="7">
        <v>0.12871613313350011</v>
      </c>
      <c r="S218" s="7">
        <v>7.1828959953733409E-2</v>
      </c>
      <c r="T218" s="7">
        <v>0.34128997422496365</v>
      </c>
      <c r="U218" s="7">
        <v>-8.0394162147000972E-2</v>
      </c>
      <c r="V218" s="7">
        <v>0.23518739705933595</v>
      </c>
      <c r="W218" s="7">
        <v>0.22836878517574905</v>
      </c>
      <c r="X218" s="7">
        <v>6.7214373393771051E-2</v>
      </c>
      <c r="Y218" s="7">
        <v>9.730808530032771E-2</v>
      </c>
      <c r="Z218" s="7">
        <v>0.36076393829376158</v>
      </c>
      <c r="AA218" s="11">
        <v>1.829349163297163E-3</v>
      </c>
      <c r="AB218" s="7">
        <f t="shared" si="8"/>
        <v>108.43314771525066</v>
      </c>
      <c r="AC218" s="157"/>
      <c r="AN218" s="98"/>
      <c r="AO218" s="157"/>
      <c r="AZ218" s="98"/>
    </row>
    <row r="219" spans="1:52" x14ac:dyDescent="0.2">
      <c r="A219" s="1" t="s">
        <v>22</v>
      </c>
      <c r="B219" s="1" t="s">
        <v>32</v>
      </c>
      <c r="C219" s="26">
        <v>105.91840000000001</v>
      </c>
      <c r="D219" s="7">
        <v>106.22998809814453</v>
      </c>
      <c r="E219" s="7">
        <v>106.55759999999999</v>
      </c>
      <c r="F219" s="117">
        <v>106.81010000000001</v>
      </c>
      <c r="G219" s="7">
        <v>106.81010000000001</v>
      </c>
      <c r="H219" s="7">
        <v>106.82470000000001</v>
      </c>
      <c r="I219" s="7">
        <v>107.318</v>
      </c>
      <c r="J219" s="7">
        <v>107.42440000000001</v>
      </c>
      <c r="K219" s="7">
        <v>107.8275</v>
      </c>
      <c r="L219" s="7">
        <v>107.837</v>
      </c>
      <c r="M219" s="7">
        <v>107.8417</v>
      </c>
      <c r="N219" s="7">
        <v>107.8417</v>
      </c>
      <c r="O219" s="7">
        <v>107.86360000000001</v>
      </c>
      <c r="P219" s="10">
        <v>0.29417749715302138</v>
      </c>
      <c r="Q219" s="7">
        <v>0.30839869957698379</v>
      </c>
      <c r="R219" s="7">
        <v>0.23696104266613732</v>
      </c>
      <c r="S219" s="7">
        <v>0</v>
      </c>
      <c r="T219" s="7">
        <v>1.3669119306134438E-2</v>
      </c>
      <c r="U219" s="7">
        <v>0.46178458727241056</v>
      </c>
      <c r="V219" s="7">
        <v>9.9144598296658365E-2</v>
      </c>
      <c r="W219" s="7">
        <v>0.37524063434377558</v>
      </c>
      <c r="X219" s="7">
        <v>8.8103684125132534E-3</v>
      </c>
      <c r="Y219" s="7">
        <v>4.3584298524622384E-3</v>
      </c>
      <c r="Z219" s="7">
        <v>0</v>
      </c>
      <c r="AA219" s="11">
        <v>2.0307543371443745E-2</v>
      </c>
      <c r="AB219" s="7">
        <f t="shared" si="8"/>
        <v>107.26553234151203</v>
      </c>
      <c r="AC219" s="157"/>
      <c r="AN219" s="98"/>
      <c r="AO219" s="157"/>
      <c r="AZ219" s="98"/>
    </row>
    <row r="220" spans="1:52" x14ac:dyDescent="0.2">
      <c r="A220" s="1" t="s">
        <v>24</v>
      </c>
      <c r="B220" s="1" t="s">
        <v>43</v>
      </c>
      <c r="C220" s="26">
        <v>102.886</v>
      </c>
      <c r="D220" s="7">
        <v>102.90470123291016</v>
      </c>
      <c r="E220" s="7">
        <v>103.2346</v>
      </c>
      <c r="F220" s="117">
        <v>103.1713</v>
      </c>
      <c r="G220" s="7">
        <v>103.21420000000001</v>
      </c>
      <c r="H220" s="7">
        <v>103.2264</v>
      </c>
      <c r="I220" s="7">
        <v>103.479</v>
      </c>
      <c r="J220" s="7">
        <v>103.6401</v>
      </c>
      <c r="K220" s="7">
        <v>103.6538</v>
      </c>
      <c r="L220" s="7">
        <v>103.69070000000001</v>
      </c>
      <c r="M220" s="7">
        <v>103.68680000000001</v>
      </c>
      <c r="N220" s="7">
        <v>103.6947</v>
      </c>
      <c r="O220" s="7">
        <v>103.7204</v>
      </c>
      <c r="P220" s="10">
        <v>1.8176654656766295E-2</v>
      </c>
      <c r="Q220" s="7">
        <v>0.32058668179130628</v>
      </c>
      <c r="R220" s="7">
        <v>-6.1316651587741064E-2</v>
      </c>
      <c r="S220" s="7">
        <v>4.1581331242315493E-2</v>
      </c>
      <c r="T220" s="7">
        <v>1.182007902012793E-2</v>
      </c>
      <c r="U220" s="7">
        <v>0.24470484294715406</v>
      </c>
      <c r="V220" s="7">
        <v>0.15568376192271347</v>
      </c>
      <c r="W220" s="7">
        <v>1.3218821672306418E-2</v>
      </c>
      <c r="X220" s="7">
        <v>3.5599273736228502E-2</v>
      </c>
      <c r="Y220" s="7">
        <v>-3.7611859115634946E-3</v>
      </c>
      <c r="Z220" s="7">
        <v>7.6190990559957938E-3</v>
      </c>
      <c r="AA220" s="11">
        <v>2.478429466501229E-2</v>
      </c>
      <c r="AB220" s="7">
        <f t="shared" si="8"/>
        <v>103.44305843607584</v>
      </c>
      <c r="AC220" s="157"/>
      <c r="AN220" s="98"/>
      <c r="AO220" s="157"/>
      <c r="AZ220" s="98"/>
    </row>
    <row r="221" spans="1:52" x14ac:dyDescent="0.2">
      <c r="A221" s="1" t="s">
        <v>26</v>
      </c>
      <c r="B221" s="1" t="s">
        <v>308</v>
      </c>
      <c r="C221" s="26">
        <v>106.0855</v>
      </c>
      <c r="D221" s="7">
        <v>106.08550262451172</v>
      </c>
      <c r="E221" s="7">
        <v>106.0855</v>
      </c>
      <c r="F221" s="117">
        <v>106.06610000000001</v>
      </c>
      <c r="G221" s="7">
        <v>106.166</v>
      </c>
      <c r="H221" s="7">
        <v>106.17749999999999</v>
      </c>
      <c r="I221" s="7">
        <v>106.1716</v>
      </c>
      <c r="J221" s="7">
        <v>106.1716</v>
      </c>
      <c r="K221" s="7">
        <v>106.0955</v>
      </c>
      <c r="L221" s="7">
        <v>106.078</v>
      </c>
      <c r="M221" s="7">
        <v>106.078</v>
      </c>
      <c r="N221" s="7">
        <v>106.0468</v>
      </c>
      <c r="O221" s="7">
        <v>106.0483</v>
      </c>
      <c r="P221" s="10">
        <v>2.4739589506721964E-6</v>
      </c>
      <c r="Q221" s="7">
        <v>-2.4739588894674684E-6</v>
      </c>
      <c r="R221" s="7">
        <v>-1.82871363192805E-2</v>
      </c>
      <c r="S221" s="7">
        <v>9.418654970814519E-2</v>
      </c>
      <c r="T221" s="7">
        <v>1.0832093137160737E-2</v>
      </c>
      <c r="U221" s="7">
        <v>-5.5567328294571896E-3</v>
      </c>
      <c r="V221" s="7">
        <v>0</v>
      </c>
      <c r="W221" s="7">
        <v>-7.1676418175855613E-2</v>
      </c>
      <c r="X221" s="7">
        <v>-1.64945732853875E-2</v>
      </c>
      <c r="Y221" s="7">
        <v>0</v>
      </c>
      <c r="Z221" s="7">
        <v>-2.9412319236786458E-2</v>
      </c>
      <c r="AA221" s="11">
        <v>1.4144698378385312E-3</v>
      </c>
      <c r="AB221" s="7">
        <f t="shared" si="8"/>
        <v>106.10586688537597</v>
      </c>
      <c r="AC221" s="157"/>
      <c r="AN221" s="98"/>
      <c r="AO221" s="157"/>
      <c r="AZ221" s="98"/>
    </row>
    <row r="222" spans="1:52" x14ac:dyDescent="0.2">
      <c r="B222" s="1" t="s">
        <v>309</v>
      </c>
      <c r="C222" s="26">
        <v>105.1493</v>
      </c>
      <c r="D222" s="7">
        <v>105.17893981933594</v>
      </c>
      <c r="E222" s="7">
        <v>105.6752</v>
      </c>
      <c r="F222" s="117">
        <v>106.0316</v>
      </c>
      <c r="G222" s="7">
        <v>106.0316</v>
      </c>
      <c r="H222" s="7">
        <v>106.34650000000001</v>
      </c>
      <c r="I222" s="7">
        <v>106.62439999999999</v>
      </c>
      <c r="J222" s="7">
        <v>107.5187</v>
      </c>
      <c r="K222" s="7">
        <v>107.9821</v>
      </c>
      <c r="L222" s="7">
        <v>107.9821</v>
      </c>
      <c r="M222" s="7">
        <v>107.9768</v>
      </c>
      <c r="N222" s="7">
        <v>107.9768</v>
      </c>
      <c r="O222" s="7">
        <v>107.69119999999999</v>
      </c>
      <c r="P222" s="10">
        <v>2.818831826359362E-2</v>
      </c>
      <c r="Q222" s="7">
        <v>0.47182466520054667</v>
      </c>
      <c r="R222" s="7">
        <v>0.33725983012096838</v>
      </c>
      <c r="S222" s="7">
        <v>0</v>
      </c>
      <c r="T222" s="7">
        <v>0.29698693597003972</v>
      </c>
      <c r="U222" s="7">
        <v>0.26131560512098495</v>
      </c>
      <c r="V222" s="7">
        <v>0.83873860017031865</v>
      </c>
      <c r="W222" s="7">
        <v>0.43099479439391208</v>
      </c>
      <c r="X222" s="7">
        <v>0</v>
      </c>
      <c r="Y222" s="7">
        <v>-4.9082208995800333E-3</v>
      </c>
      <c r="Z222" s="7">
        <v>0</v>
      </c>
      <c r="AA222" s="11">
        <v>-0.26450126323432654</v>
      </c>
      <c r="AB222" s="7">
        <f t="shared" si="8"/>
        <v>106.91799498494464</v>
      </c>
      <c r="AC222" s="157"/>
      <c r="AN222" s="98"/>
      <c r="AO222" s="157"/>
      <c r="AZ222" s="98"/>
    </row>
    <row r="223" spans="1:52" x14ac:dyDescent="0.2">
      <c r="B223" s="1" t="s">
        <v>310</v>
      </c>
      <c r="C223" s="26">
        <v>100</v>
      </c>
      <c r="D223" s="7">
        <v>100.00000762939453</v>
      </c>
      <c r="E223" s="7">
        <v>100</v>
      </c>
      <c r="F223" s="117">
        <v>100</v>
      </c>
      <c r="G223" s="7">
        <v>100</v>
      </c>
      <c r="H223" s="7">
        <v>100</v>
      </c>
      <c r="I223" s="7">
        <v>100</v>
      </c>
      <c r="J223" s="7">
        <v>100</v>
      </c>
      <c r="K223" s="7">
        <v>100</v>
      </c>
      <c r="L223" s="7">
        <v>100</v>
      </c>
      <c r="M223" s="7">
        <v>100</v>
      </c>
      <c r="N223" s="7">
        <v>100</v>
      </c>
      <c r="O223" s="7">
        <v>100</v>
      </c>
      <c r="P223" s="10">
        <v>7.62939453125E-6</v>
      </c>
      <c r="Q223" s="7">
        <v>-7.6293939491734352E-6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11">
        <v>0</v>
      </c>
      <c r="AB223" s="7">
        <f t="shared" si="8"/>
        <v>100.00000063578288</v>
      </c>
      <c r="AC223" s="157"/>
      <c r="AN223" s="98"/>
      <c r="AO223" s="157"/>
      <c r="AZ223" s="98"/>
    </row>
    <row r="224" spans="1:52" x14ac:dyDescent="0.2">
      <c r="B224" s="1" t="s">
        <v>311</v>
      </c>
      <c r="C224" s="26">
        <v>101.4782</v>
      </c>
      <c r="D224" s="7">
        <v>101.55235290527344</v>
      </c>
      <c r="E224" s="7">
        <v>101.595</v>
      </c>
      <c r="F224" s="117">
        <v>101.7775</v>
      </c>
      <c r="G224" s="7">
        <v>102.43170000000001</v>
      </c>
      <c r="H224" s="7">
        <v>102.5213</v>
      </c>
      <c r="I224" s="7">
        <v>102.5911</v>
      </c>
      <c r="J224" s="7">
        <v>102.8719</v>
      </c>
      <c r="K224" s="7">
        <v>102.9328</v>
      </c>
      <c r="L224" s="7">
        <v>103.02509999999999</v>
      </c>
      <c r="M224" s="7">
        <v>103.1037</v>
      </c>
      <c r="N224" s="7">
        <v>103.3725</v>
      </c>
      <c r="O224" s="7">
        <v>103.3725</v>
      </c>
      <c r="P224" s="10">
        <v>7.3072743972041707E-2</v>
      </c>
      <c r="Q224" s="7">
        <v>4.1995181309429586E-2</v>
      </c>
      <c r="R224" s="7">
        <v>0.17963482454845667</v>
      </c>
      <c r="S224" s="7">
        <v>0.64277468006190264</v>
      </c>
      <c r="T224" s="7">
        <v>8.7472920980507129E-2</v>
      </c>
      <c r="U224" s="7">
        <v>6.8083412910293517E-2</v>
      </c>
      <c r="V224" s="7">
        <v>0.27370795322401192</v>
      </c>
      <c r="W224" s="7">
        <v>5.9199839800765541E-2</v>
      </c>
      <c r="X224" s="7">
        <v>8.9670153731361141E-2</v>
      </c>
      <c r="Y224" s="7">
        <v>7.6292088044572312E-2</v>
      </c>
      <c r="Z224" s="7">
        <v>0.2607083935882018</v>
      </c>
      <c r="AA224" s="11">
        <v>0</v>
      </c>
      <c r="AB224" s="7">
        <f t="shared" si="8"/>
        <v>102.59562107543945</v>
      </c>
      <c r="AC224" s="157"/>
      <c r="AN224" s="98"/>
      <c r="AO224" s="157"/>
      <c r="AZ224" s="98"/>
    </row>
    <row r="225" spans="1:52" x14ac:dyDescent="0.2">
      <c r="B225" s="1" t="s">
        <v>312</v>
      </c>
      <c r="C225" s="26">
        <v>105.9117</v>
      </c>
      <c r="D225" s="7">
        <v>106.48204803466797</v>
      </c>
      <c r="E225" s="7">
        <v>107.0301</v>
      </c>
      <c r="F225" s="117">
        <v>107.5809</v>
      </c>
      <c r="G225" s="7">
        <v>107.7949</v>
      </c>
      <c r="H225" s="7">
        <v>107.917</v>
      </c>
      <c r="I225" s="7">
        <v>108.15089999999999</v>
      </c>
      <c r="J225" s="7">
        <v>108.1195</v>
      </c>
      <c r="K225" s="7">
        <v>108.4134</v>
      </c>
      <c r="L225" s="7">
        <v>108.5391</v>
      </c>
      <c r="M225" s="7">
        <v>108.4637</v>
      </c>
      <c r="N225" s="7">
        <v>108.572</v>
      </c>
      <c r="O225" s="7">
        <v>108.73950000000001</v>
      </c>
      <c r="P225" s="10">
        <v>0.53851277495118344</v>
      </c>
      <c r="Q225" s="7">
        <v>0.51468954199078076</v>
      </c>
      <c r="R225" s="7">
        <v>0.51462158775895317</v>
      </c>
      <c r="S225" s="7">
        <v>0.19892006852517374</v>
      </c>
      <c r="T225" s="7">
        <v>0.11327066493869674</v>
      </c>
      <c r="U225" s="7">
        <v>0.2167406432721363</v>
      </c>
      <c r="V225" s="7">
        <v>-2.9033507811761873E-2</v>
      </c>
      <c r="W225" s="7">
        <v>0.27182885603428947</v>
      </c>
      <c r="X225" s="7">
        <v>0.11594507690009632</v>
      </c>
      <c r="Y225" s="7">
        <v>-6.9468053448021871E-2</v>
      </c>
      <c r="Z225" s="7">
        <v>9.9849073929803092E-2</v>
      </c>
      <c r="AA225" s="11">
        <v>0.15427550381314151</v>
      </c>
      <c r="AB225" s="7">
        <f t="shared" si="8"/>
        <v>107.9835873362223</v>
      </c>
      <c r="AC225" s="157"/>
      <c r="AN225" s="98"/>
      <c r="AO225" s="157"/>
      <c r="AZ225" s="98"/>
    </row>
    <row r="226" spans="1:52" s="48" customFormat="1" x14ac:dyDescent="0.2">
      <c r="A226" s="48" t="s">
        <v>27</v>
      </c>
      <c r="B226" s="48" t="s">
        <v>37</v>
      </c>
      <c r="C226" s="26">
        <v>103.84910000000001</v>
      </c>
      <c r="D226" s="119">
        <v>103.82318878173828</v>
      </c>
      <c r="E226" s="119">
        <v>104.0478</v>
      </c>
      <c r="F226" s="120">
        <v>104.09910000000001</v>
      </c>
      <c r="G226" s="119">
        <v>104.2771</v>
      </c>
      <c r="H226" s="119">
        <v>104.2533</v>
      </c>
      <c r="I226" s="119">
        <v>104.38209999999999</v>
      </c>
      <c r="J226" s="119">
        <v>104.5134</v>
      </c>
      <c r="K226" s="119">
        <v>104.5492</v>
      </c>
      <c r="L226" s="119">
        <v>104.5575</v>
      </c>
      <c r="M226" s="119">
        <v>104.4127</v>
      </c>
      <c r="N226" s="119">
        <v>104.4696</v>
      </c>
      <c r="O226" s="119">
        <v>104.55800000000001</v>
      </c>
      <c r="P226" s="21">
        <v>-1.9463170756852471E-2</v>
      </c>
      <c r="Q226" s="20">
        <v>0.21634012680336911</v>
      </c>
      <c r="R226" s="20">
        <v>4.9304262079555641E-2</v>
      </c>
      <c r="S226" s="20">
        <v>0.17099091154486182</v>
      </c>
      <c r="T226" s="20">
        <v>-2.2823803116895733E-2</v>
      </c>
      <c r="U226" s="20">
        <v>0.12354524988657267</v>
      </c>
      <c r="V226" s="20">
        <v>0.12578785059891515</v>
      </c>
      <c r="W226" s="20">
        <v>3.4253980829247466E-2</v>
      </c>
      <c r="X226" s="20">
        <v>7.9388460170001542E-3</v>
      </c>
      <c r="Y226" s="20">
        <v>-0.13848839155488948</v>
      </c>
      <c r="Z226" s="20">
        <v>5.4495286492925517E-2</v>
      </c>
      <c r="AA226" s="19">
        <v>8.4617917556884623E-2</v>
      </c>
      <c r="AB226" s="20">
        <f t="shared" si="8"/>
        <v>104.3285823984782</v>
      </c>
      <c r="AC226" s="156"/>
      <c r="AN226" s="162"/>
      <c r="AO226" s="156"/>
      <c r="AZ226" s="162"/>
    </row>
    <row r="227" spans="1:52" x14ac:dyDescent="0.2">
      <c r="A227" s="1" t="s">
        <v>29</v>
      </c>
      <c r="B227" s="1" t="s">
        <v>39</v>
      </c>
      <c r="C227" s="26">
        <v>97.647909999999996</v>
      </c>
      <c r="D227" s="7">
        <v>97.971656799316406</v>
      </c>
      <c r="E227" s="7">
        <v>98.389570000000006</v>
      </c>
      <c r="F227" s="117">
        <v>98.400800000000004</v>
      </c>
      <c r="G227" s="7">
        <v>98.18723</v>
      </c>
      <c r="H227" s="7">
        <v>97.723979999999997</v>
      </c>
      <c r="I227" s="7">
        <v>97.888469999999998</v>
      </c>
      <c r="J227" s="7">
        <v>97.460099999999997</v>
      </c>
      <c r="K227" s="7">
        <v>98.048630000000003</v>
      </c>
      <c r="L227" s="7">
        <v>98.112629999999996</v>
      </c>
      <c r="M227" s="7">
        <v>98.307000000000002</v>
      </c>
      <c r="N227" s="7">
        <v>98.388440000000003</v>
      </c>
      <c r="O227" s="7">
        <v>98.484380000000002</v>
      </c>
      <c r="P227" s="10">
        <v>0.34441077084488037</v>
      </c>
      <c r="Q227" s="7">
        <v>0.42656541119810476</v>
      </c>
      <c r="R227" s="7">
        <v>1.1413811443629268E-2</v>
      </c>
      <c r="S227" s="7">
        <v>-0.21704091836652167</v>
      </c>
      <c r="T227" s="7">
        <v>-0.47180269776426337</v>
      </c>
      <c r="U227" s="7">
        <v>0.16832102008125405</v>
      </c>
      <c r="V227" s="7">
        <v>-0.43761027218016696</v>
      </c>
      <c r="W227" s="7">
        <v>0.60386763403690924</v>
      </c>
      <c r="X227" s="7">
        <v>6.5273732024601419E-2</v>
      </c>
      <c r="Y227" s="7">
        <v>0.19810905079193819</v>
      </c>
      <c r="Z227" s="7">
        <v>8.2842523930137857E-2</v>
      </c>
      <c r="AA227" s="11">
        <v>9.7511455614093273E-2</v>
      </c>
      <c r="AB227" s="7">
        <f t="shared" si="8"/>
        <v>98.113573899943049</v>
      </c>
      <c r="AC227" s="157"/>
      <c r="AN227" s="98"/>
      <c r="AO227" s="157"/>
      <c r="AZ227" s="98"/>
    </row>
    <row r="228" spans="1:52" x14ac:dyDescent="0.2">
      <c r="A228" s="1" t="s">
        <v>31</v>
      </c>
      <c r="B228" s="1" t="s">
        <v>313</v>
      </c>
      <c r="C228" s="26">
        <v>101.78700000000001</v>
      </c>
      <c r="D228" s="7">
        <v>101.28214263916016</v>
      </c>
      <c r="E228" s="7">
        <v>101.84950000000001</v>
      </c>
      <c r="F228" s="117">
        <v>101.9126</v>
      </c>
      <c r="G228" s="7">
        <v>102.51900000000001</v>
      </c>
      <c r="H228" s="7">
        <v>102.471</v>
      </c>
      <c r="I228" s="7">
        <v>102.80370000000001</v>
      </c>
      <c r="J228" s="7">
        <v>103.09829999999999</v>
      </c>
      <c r="K228" s="7">
        <v>103.12909999999999</v>
      </c>
      <c r="L228" s="7">
        <v>103.1289</v>
      </c>
      <c r="M228" s="7">
        <v>103.0718</v>
      </c>
      <c r="N228" s="7">
        <v>103.1717</v>
      </c>
      <c r="O228" s="7">
        <v>103.3462</v>
      </c>
      <c r="P228" s="10">
        <v>-0.49599394897172511</v>
      </c>
      <c r="Q228" s="7">
        <v>0.56017511681322241</v>
      </c>
      <c r="R228" s="7">
        <v>6.1954157850545644E-2</v>
      </c>
      <c r="S228" s="7">
        <v>0.59501965409577207</v>
      </c>
      <c r="T228" s="7">
        <v>-4.6820589354170265E-2</v>
      </c>
      <c r="U228" s="7">
        <v>0.32467722575167868</v>
      </c>
      <c r="V228" s="7">
        <v>0.28656556135624345</v>
      </c>
      <c r="W228" s="7">
        <v>2.9874401420779271E-2</v>
      </c>
      <c r="X228" s="7">
        <v>-1.9393168367844621E-4</v>
      </c>
      <c r="Y228" s="7">
        <v>-5.5367603067622631E-2</v>
      </c>
      <c r="Z228" s="7">
        <v>9.692272765199135E-2</v>
      </c>
      <c r="AA228" s="11">
        <v>0.16913552844432606</v>
      </c>
      <c r="AB228" s="7">
        <f t="shared" si="8"/>
        <v>102.6486618865967</v>
      </c>
      <c r="AC228" s="157"/>
      <c r="AN228" s="98"/>
      <c r="AO228" s="157"/>
      <c r="AZ228" s="98"/>
    </row>
    <row r="229" spans="1:52" x14ac:dyDescent="0.2">
      <c r="A229" s="1" t="s">
        <v>33</v>
      </c>
      <c r="B229" s="1" t="s">
        <v>314</v>
      </c>
      <c r="C229" s="26">
        <v>100.6427</v>
      </c>
      <c r="D229" s="7">
        <v>100.65087127685547</v>
      </c>
      <c r="E229" s="7">
        <v>100.6339</v>
      </c>
      <c r="F229" s="117">
        <v>100.6339</v>
      </c>
      <c r="G229" s="7">
        <v>100.6339</v>
      </c>
      <c r="H229" s="7">
        <v>100.6339</v>
      </c>
      <c r="I229" s="7">
        <v>100.6683</v>
      </c>
      <c r="J229" s="7">
        <v>100.6683</v>
      </c>
      <c r="K229" s="7">
        <v>100.6683</v>
      </c>
      <c r="L229" s="7">
        <v>100.6683</v>
      </c>
      <c r="M229" s="7">
        <v>99.914910000000006</v>
      </c>
      <c r="N229" s="7">
        <v>99.914910000000006</v>
      </c>
      <c r="O229" s="7">
        <v>99.914910000000006</v>
      </c>
      <c r="P229" s="10">
        <v>8.1190954291407279E-3</v>
      </c>
      <c r="Q229" s="7">
        <v>-1.6861529999864244E-2</v>
      </c>
      <c r="R229" s="7">
        <v>0</v>
      </c>
      <c r="S229" s="7">
        <v>0</v>
      </c>
      <c r="T229" s="7">
        <v>0</v>
      </c>
      <c r="U229" s="7">
        <v>3.4183311985330089E-2</v>
      </c>
      <c r="V229" s="7">
        <v>0</v>
      </c>
      <c r="W229" s="7">
        <v>0</v>
      </c>
      <c r="X229" s="7">
        <v>0</v>
      </c>
      <c r="Y229" s="7">
        <v>-0.74838851952401697</v>
      </c>
      <c r="Z229" s="7">
        <v>0</v>
      </c>
      <c r="AA229" s="11">
        <v>0</v>
      </c>
      <c r="AB229" s="7">
        <f t="shared" si="8"/>
        <v>100.46703343973796</v>
      </c>
      <c r="AC229" s="157"/>
      <c r="AN229" s="98"/>
      <c r="AO229" s="157"/>
      <c r="AZ229" s="98"/>
    </row>
    <row r="230" spans="1:52" x14ac:dyDescent="0.2">
      <c r="A230" s="1" t="s">
        <v>34</v>
      </c>
      <c r="B230" s="1" t="s">
        <v>315</v>
      </c>
      <c r="C230" s="26">
        <v>102.61069999999999</v>
      </c>
      <c r="D230" s="7">
        <v>103.37854766845703</v>
      </c>
      <c r="E230" s="7">
        <v>103.67100000000001</v>
      </c>
      <c r="F230" s="117">
        <v>103.54940000000001</v>
      </c>
      <c r="G230" s="7">
        <v>103.60039999999999</v>
      </c>
      <c r="H230" s="7">
        <v>103.60429999999999</v>
      </c>
      <c r="I230" s="7">
        <v>103.61499999999999</v>
      </c>
      <c r="J230" s="7">
        <v>103.74509999999999</v>
      </c>
      <c r="K230" s="7">
        <v>103.7539</v>
      </c>
      <c r="L230" s="7">
        <v>103.7702</v>
      </c>
      <c r="M230" s="7">
        <v>103.8156</v>
      </c>
      <c r="N230" s="7">
        <v>103.8747</v>
      </c>
      <c r="O230" s="7">
        <v>103.9101</v>
      </c>
      <c r="P230" s="10">
        <v>0.7483115001233176</v>
      </c>
      <c r="Q230" s="7">
        <v>0.2828946025445167</v>
      </c>
      <c r="R230" s="7">
        <v>-0.11729413239961108</v>
      </c>
      <c r="S230" s="7">
        <v>4.9251854670319409E-2</v>
      </c>
      <c r="T230" s="7">
        <v>3.7644642298693526E-3</v>
      </c>
      <c r="U230" s="7">
        <v>1.0327756666470343E-2</v>
      </c>
      <c r="V230" s="7">
        <v>0.12556097090189527</v>
      </c>
      <c r="W230" s="7">
        <v>8.4823283220199445E-3</v>
      </c>
      <c r="X230" s="7">
        <v>1.5710252819413142E-2</v>
      </c>
      <c r="Y230" s="7">
        <v>4.3750517971441485E-2</v>
      </c>
      <c r="Z230" s="7">
        <v>5.6927860552750086E-2</v>
      </c>
      <c r="AA230" s="11">
        <v>3.407952080727613E-2</v>
      </c>
      <c r="AB230" s="7">
        <f t="shared" si="8"/>
        <v>103.69068730570477</v>
      </c>
      <c r="AC230" s="157"/>
      <c r="AN230" s="98"/>
      <c r="AO230" s="157"/>
      <c r="AZ230" s="98"/>
    </row>
    <row r="231" spans="1:52" x14ac:dyDescent="0.2">
      <c r="A231" s="1" t="s">
        <v>36</v>
      </c>
      <c r="B231" s="1" t="s">
        <v>316</v>
      </c>
      <c r="C231" s="26">
        <v>102.72790000000001</v>
      </c>
      <c r="D231" s="7">
        <v>102.81449127197266</v>
      </c>
      <c r="E231" s="7">
        <v>103.03489999999999</v>
      </c>
      <c r="F231" s="117">
        <v>103.2897</v>
      </c>
      <c r="G231" s="7">
        <v>103.28700000000001</v>
      </c>
      <c r="H231" s="7">
        <v>103.3005</v>
      </c>
      <c r="I231" s="7">
        <v>103.3703</v>
      </c>
      <c r="J231" s="7">
        <v>103.79989999999999</v>
      </c>
      <c r="K231" s="7">
        <v>103.8377</v>
      </c>
      <c r="L231" s="7">
        <v>103.8509</v>
      </c>
      <c r="M231" s="7">
        <v>103.9191</v>
      </c>
      <c r="N231" s="7">
        <v>103.9393</v>
      </c>
      <c r="O231" s="7">
        <v>104.0196</v>
      </c>
      <c r="P231" s="10">
        <v>8.4291873943350276E-2</v>
      </c>
      <c r="Q231" s="7">
        <v>0.2143751579184448</v>
      </c>
      <c r="R231" s="7">
        <v>0.2472948486386681</v>
      </c>
      <c r="S231" s="7">
        <v>-2.6140070113381633E-3</v>
      </c>
      <c r="T231" s="7">
        <v>1.3070376717295889E-2</v>
      </c>
      <c r="U231" s="7">
        <v>6.7569856873878384E-2</v>
      </c>
      <c r="V231" s="7">
        <v>0.41559326034653432</v>
      </c>
      <c r="W231" s="7">
        <v>3.6416220054166025E-2</v>
      </c>
      <c r="X231" s="7">
        <v>1.271214597395518E-2</v>
      </c>
      <c r="Y231" s="7">
        <v>6.5671072662831509E-2</v>
      </c>
      <c r="Z231" s="7">
        <v>1.9438197597941728E-2</v>
      </c>
      <c r="AA231" s="11">
        <v>7.7256629590534129E-2</v>
      </c>
      <c r="AB231" s="7">
        <f t="shared" si="8"/>
        <v>103.53861593933107</v>
      </c>
      <c r="AC231" s="157"/>
      <c r="AN231" s="98"/>
      <c r="AO231" s="157"/>
      <c r="AZ231" s="98"/>
    </row>
    <row r="232" spans="1:52" x14ac:dyDescent="0.2">
      <c r="A232" s="1" t="s">
        <v>38</v>
      </c>
      <c r="B232" s="1" t="s">
        <v>71</v>
      </c>
      <c r="C232" s="26">
        <v>110.444</v>
      </c>
      <c r="D232" s="7">
        <v>110.45278167724609</v>
      </c>
      <c r="E232" s="7">
        <v>110.4528</v>
      </c>
      <c r="F232" s="117">
        <v>110.5337</v>
      </c>
      <c r="G232" s="7">
        <v>110.5727</v>
      </c>
      <c r="H232" s="7">
        <v>110.5727</v>
      </c>
      <c r="I232" s="7">
        <v>110.61579999999999</v>
      </c>
      <c r="J232" s="7">
        <v>110.64709999999999</v>
      </c>
      <c r="K232" s="7">
        <v>110.64709999999999</v>
      </c>
      <c r="L232" s="7">
        <v>110.64709999999999</v>
      </c>
      <c r="M232" s="7">
        <v>110.68340000000001</v>
      </c>
      <c r="N232" s="7">
        <v>110.70399999999999</v>
      </c>
      <c r="O232" s="7">
        <v>110.7671</v>
      </c>
      <c r="P232" s="10">
        <v>7.9512488193936599E-3</v>
      </c>
      <c r="Q232" s="7">
        <v>1.6588766370870984E-5</v>
      </c>
      <c r="R232" s="7">
        <v>7.324395578925999E-2</v>
      </c>
      <c r="S232" s="7">
        <v>3.5283357021434619E-2</v>
      </c>
      <c r="T232" s="7">
        <v>0</v>
      </c>
      <c r="U232" s="7">
        <v>3.8978879958611372E-2</v>
      </c>
      <c r="V232" s="7">
        <v>2.8296138526324142E-2</v>
      </c>
      <c r="W232" s="7">
        <v>0</v>
      </c>
      <c r="X232" s="7">
        <v>0</v>
      </c>
      <c r="Y232" s="7">
        <v>3.280700533498964E-2</v>
      </c>
      <c r="Z232" s="7">
        <v>1.8611643661097795E-2</v>
      </c>
      <c r="AA232" s="11">
        <v>5.6998843763554803E-2</v>
      </c>
      <c r="AB232" s="7">
        <f t="shared" si="8"/>
        <v>110.60802347310386</v>
      </c>
      <c r="AC232" s="157"/>
      <c r="AN232" s="98"/>
      <c r="AO232" s="157"/>
      <c r="AZ232" s="98"/>
    </row>
    <row r="233" spans="1:52" s="48" customFormat="1" x14ac:dyDescent="0.2">
      <c r="A233" s="48" t="s">
        <v>40</v>
      </c>
      <c r="B233" s="48" t="s">
        <v>48</v>
      </c>
      <c r="C233" s="26">
        <v>106.93170000000001</v>
      </c>
      <c r="D233" s="119">
        <v>110.58494567871094</v>
      </c>
      <c r="E233" s="119">
        <v>107.1228</v>
      </c>
      <c r="F233" s="120">
        <v>104.8518</v>
      </c>
      <c r="G233" s="119">
        <v>102.12390000000001</v>
      </c>
      <c r="H233" s="119">
        <v>98.439899999999994</v>
      </c>
      <c r="I233" s="119">
        <v>101.08629999999999</v>
      </c>
      <c r="J233" s="119">
        <v>103.5415</v>
      </c>
      <c r="K233" s="119">
        <v>106.9192</v>
      </c>
      <c r="L233" s="119">
        <v>110.38039999999999</v>
      </c>
      <c r="M233" s="119">
        <v>112.8126</v>
      </c>
      <c r="N233" s="119">
        <v>115.9473</v>
      </c>
      <c r="O233" s="119">
        <v>118.0677</v>
      </c>
      <c r="P233" s="21">
        <v>3.4156553701736447</v>
      </c>
      <c r="Q233" s="20">
        <v>-3.130756774769071</v>
      </c>
      <c r="R233" s="20">
        <v>-2.1199968634128314</v>
      </c>
      <c r="S233" s="20">
        <v>-2.6016720742991453</v>
      </c>
      <c r="T233" s="20">
        <v>-3.6073827967792176</v>
      </c>
      <c r="U233" s="20">
        <v>2.6883408048972011</v>
      </c>
      <c r="V233" s="20">
        <v>2.4288157742443883</v>
      </c>
      <c r="W233" s="20">
        <v>3.262170240917897</v>
      </c>
      <c r="X233" s="20">
        <v>3.2372109031866971</v>
      </c>
      <c r="Y233" s="20">
        <v>2.2034709060666646</v>
      </c>
      <c r="Z233" s="20">
        <v>2.7786789773482705</v>
      </c>
      <c r="AA233" s="19">
        <v>1.828761859913947</v>
      </c>
      <c r="AB233" s="20">
        <f>(AB212/AB213)*100</f>
        <v>107.66807870430637</v>
      </c>
      <c r="AC233" s="156"/>
      <c r="AN233" s="162"/>
      <c r="AO233" s="156"/>
      <c r="AZ233" s="162"/>
    </row>
    <row r="234" spans="1:52" s="48" customFormat="1" x14ac:dyDescent="0.2">
      <c r="A234" s="48" t="s">
        <v>41</v>
      </c>
      <c r="B234" s="48" t="s">
        <v>73</v>
      </c>
      <c r="C234" s="26">
        <v>107.1352</v>
      </c>
      <c r="D234" s="119">
        <v>111.48524475097656</v>
      </c>
      <c r="E234" s="119">
        <v>108.1592</v>
      </c>
      <c r="F234" s="120">
        <v>105.73779999999999</v>
      </c>
      <c r="G234" s="119">
        <v>102.57340000000001</v>
      </c>
      <c r="H234" s="119">
        <v>99.043270000000007</v>
      </c>
      <c r="I234" s="119">
        <v>101.9141</v>
      </c>
      <c r="J234" s="119">
        <v>104.09569999999999</v>
      </c>
      <c r="K234" s="119">
        <v>107.27670000000001</v>
      </c>
      <c r="L234" s="119">
        <v>110.5264</v>
      </c>
      <c r="M234" s="119">
        <v>113.61709999999999</v>
      </c>
      <c r="N234" s="119">
        <v>117.12439999999999</v>
      </c>
      <c r="O234" s="119">
        <v>119.6994</v>
      </c>
      <c r="P234" s="21">
        <v>4.0546015963776449</v>
      </c>
      <c r="Q234" s="20">
        <v>-2.9833945814138145</v>
      </c>
      <c r="R234" s="20">
        <v>-2.2387369729066098</v>
      </c>
      <c r="S234" s="20">
        <v>-2.9926856809958093</v>
      </c>
      <c r="T234" s="20">
        <v>-3.441564772153404</v>
      </c>
      <c r="U234" s="20">
        <v>2.8985614065448342</v>
      </c>
      <c r="V234" s="20">
        <v>2.1406262725177272</v>
      </c>
      <c r="W234" s="20">
        <v>3.0558418839587147</v>
      </c>
      <c r="X234" s="20">
        <v>3.029269170285803</v>
      </c>
      <c r="Y234" s="20">
        <v>2.796345488498674</v>
      </c>
      <c r="Z234" s="20">
        <v>3.0869472993061793</v>
      </c>
      <c r="AA234" s="19">
        <v>2.1985171322115655</v>
      </c>
      <c r="AB234" s="20">
        <f>(AB212/AB226)*100</f>
        <v>108.44050790417026</v>
      </c>
      <c r="AC234" s="156"/>
      <c r="AN234" s="162"/>
      <c r="AO234" s="156"/>
      <c r="AZ234" s="162"/>
    </row>
    <row r="235" spans="1:52" x14ac:dyDescent="0.2">
      <c r="D235" s="169"/>
      <c r="O235" s="98"/>
      <c r="AB235" s="176"/>
      <c r="AC235" s="157"/>
      <c r="AN235" s="98"/>
      <c r="AO235" s="157"/>
      <c r="AZ235" s="98"/>
    </row>
    <row r="236" spans="1:52" x14ac:dyDescent="0.2">
      <c r="B236" s="48" t="s">
        <v>64</v>
      </c>
      <c r="D236" s="169"/>
      <c r="O236" s="98"/>
      <c r="AB236" s="176"/>
      <c r="AC236" s="157"/>
      <c r="AN236" s="98"/>
      <c r="AO236" s="157"/>
      <c r="AZ236" s="98"/>
    </row>
    <row r="237" spans="1:52" x14ac:dyDescent="0.2">
      <c r="B237" s="136" t="s">
        <v>49</v>
      </c>
      <c r="C237" s="103">
        <f>C30</f>
        <v>101.7786</v>
      </c>
      <c r="D237" s="170">
        <f t="shared" ref="D237:AA237" si="9">D30</f>
        <v>101.26871490478516</v>
      </c>
      <c r="E237" s="103">
        <f t="shared" si="9"/>
        <v>101.21914672851563</v>
      </c>
      <c r="F237" s="103">
        <f t="shared" si="9"/>
        <v>101.47280000000001</v>
      </c>
      <c r="G237" s="103">
        <f t="shared" si="9"/>
        <v>101.8015</v>
      </c>
      <c r="H237" s="103">
        <f t="shared" si="9"/>
        <v>100.49250000000001</v>
      </c>
      <c r="I237" s="103">
        <f t="shared" si="9"/>
        <v>99.905439999999999</v>
      </c>
      <c r="J237" s="103">
        <f t="shared" si="9"/>
        <v>99.917360000000002</v>
      </c>
      <c r="K237" s="103">
        <f t="shared" si="9"/>
        <v>100.6305</v>
      </c>
      <c r="L237" s="103">
        <f t="shared" si="9"/>
        <v>100.6195</v>
      </c>
      <c r="M237" s="103">
        <f t="shared" si="9"/>
        <v>100.0787</v>
      </c>
      <c r="N237" s="103">
        <f t="shared" si="9"/>
        <v>99.729119999999995</v>
      </c>
      <c r="O237" s="102">
        <f t="shared" si="9"/>
        <v>98.682919999999996</v>
      </c>
      <c r="P237" s="103">
        <f t="shared" si="9"/>
        <v>-0.50097475816609882</v>
      </c>
      <c r="Q237" s="103">
        <f t="shared" si="9"/>
        <v>-4.8947176150241689E-2</v>
      </c>
      <c r="R237" s="103">
        <f t="shared" si="9"/>
        <v>0.25059811279057337</v>
      </c>
      <c r="S237" s="103">
        <f t="shared" si="9"/>
        <v>0.32392917116704945</v>
      </c>
      <c r="T237" s="103">
        <f t="shared" si="9"/>
        <v>-1.2858356703977816</v>
      </c>
      <c r="U237" s="103">
        <f t="shared" si="9"/>
        <v>-0.58418289922134292</v>
      </c>
      <c r="V237" s="103">
        <f t="shared" si="9"/>
        <v>1.193128222047116E-2</v>
      </c>
      <c r="W237" s="103">
        <f t="shared" si="9"/>
        <v>0.71372982632847359</v>
      </c>
      <c r="X237" s="103">
        <f t="shared" si="9"/>
        <v>-1.0931079543474076E-2</v>
      </c>
      <c r="Y237" s="103">
        <f t="shared" si="9"/>
        <v>-0.53747037105134132</v>
      </c>
      <c r="Z237" s="103">
        <f t="shared" si="9"/>
        <v>-0.34930509688875166</v>
      </c>
      <c r="AA237" s="103">
        <f t="shared" si="9"/>
        <v>-1.0490416440052803</v>
      </c>
      <c r="AB237" s="82">
        <f>AB30</f>
        <v>100.48196955649576</v>
      </c>
      <c r="AC237" s="157"/>
      <c r="AN237" s="98"/>
      <c r="AO237" s="157"/>
      <c r="AZ237" s="98"/>
    </row>
    <row r="238" spans="1:52" x14ac:dyDescent="0.2">
      <c r="B238" s="136" t="s">
        <v>52</v>
      </c>
      <c r="C238" s="103">
        <f>C57</f>
        <v>99.075890000000001</v>
      </c>
      <c r="D238" s="170">
        <f t="shared" ref="D238:AA238" si="10">D57</f>
        <v>102.79635620117188</v>
      </c>
      <c r="E238" s="103">
        <f t="shared" si="10"/>
        <v>105.6855</v>
      </c>
      <c r="F238" s="103">
        <f t="shared" si="10"/>
        <v>101.8854</v>
      </c>
      <c r="G238" s="103">
        <f t="shared" si="10"/>
        <v>98.033959999999993</v>
      </c>
      <c r="H238" s="103">
        <f t="shared" si="10"/>
        <v>94.083110000000005</v>
      </c>
      <c r="I238" s="103">
        <f t="shared" si="10"/>
        <v>96.649119999999996</v>
      </c>
      <c r="J238" s="103">
        <f t="shared" si="10"/>
        <v>99.628590000000003</v>
      </c>
      <c r="K238" s="103">
        <f t="shared" si="10"/>
        <v>98.320719999999994</v>
      </c>
      <c r="L238" s="103">
        <f t="shared" si="10"/>
        <v>100.7914</v>
      </c>
      <c r="M238" s="103">
        <f t="shared" si="10"/>
        <v>103.992</v>
      </c>
      <c r="N238" s="103">
        <f t="shared" si="10"/>
        <v>102.6735</v>
      </c>
      <c r="O238" s="102">
        <f t="shared" si="10"/>
        <v>105.991</v>
      </c>
      <c r="P238" s="103">
        <f t="shared" si="10"/>
        <v>3.7551680849618143</v>
      </c>
      <c r="Q238" s="103">
        <f t="shared" si="10"/>
        <v>2.8105507875922102</v>
      </c>
      <c r="R238" s="103">
        <f t="shared" si="10"/>
        <v>-3.5956682799437956</v>
      </c>
      <c r="S238" s="103">
        <f t="shared" si="10"/>
        <v>-3.7801686993426049</v>
      </c>
      <c r="T238" s="103">
        <f t="shared" si="10"/>
        <v>-4.0300830446918487</v>
      </c>
      <c r="U238" s="103">
        <f t="shared" si="10"/>
        <v>2.7273864565063715</v>
      </c>
      <c r="V238" s="103">
        <f t="shared" si="10"/>
        <v>3.082769920719409</v>
      </c>
      <c r="W238" s="103">
        <f t="shared" si="10"/>
        <v>-1.3127456686880827</v>
      </c>
      <c r="X238" s="103">
        <f t="shared" si="10"/>
        <v>2.5128782620794494</v>
      </c>
      <c r="Y238" s="103">
        <f t="shared" si="10"/>
        <v>3.1754693356774575</v>
      </c>
      <c r="Z238" s="103">
        <f t="shared" si="10"/>
        <v>-1.2678859912300948</v>
      </c>
      <c r="AA238" s="103">
        <f t="shared" si="10"/>
        <v>3.2311161107783364</v>
      </c>
      <c r="AB238" s="82">
        <f>AB57</f>
        <v>100.88084470571575</v>
      </c>
      <c r="AC238" s="157"/>
      <c r="AN238" s="98"/>
      <c r="AO238" s="157"/>
      <c r="AZ238" s="98"/>
    </row>
    <row r="239" spans="1:52" x14ac:dyDescent="0.2">
      <c r="B239" s="136" t="s">
        <v>53</v>
      </c>
      <c r="C239" s="103">
        <f>C82</f>
        <v>108.6101</v>
      </c>
      <c r="D239" s="170">
        <f t="shared" ref="D239:AA239" si="11">D82</f>
        <v>113.03215026855469</v>
      </c>
      <c r="E239" s="103">
        <f t="shared" si="11"/>
        <v>108.49918365478516</v>
      </c>
      <c r="F239" s="103">
        <f t="shared" si="11"/>
        <v>105.8647</v>
      </c>
      <c r="G239" s="103">
        <f t="shared" si="11"/>
        <v>102.71420000000001</v>
      </c>
      <c r="H239" s="103">
        <f t="shared" si="11"/>
        <v>98.524770000000004</v>
      </c>
      <c r="I239" s="103">
        <f t="shared" si="11"/>
        <v>101.73139999999999</v>
      </c>
      <c r="J239" s="103">
        <f t="shared" si="11"/>
        <v>104.53749999999999</v>
      </c>
      <c r="K239" s="103">
        <f t="shared" si="11"/>
        <v>108.831</v>
      </c>
      <c r="L239" s="103">
        <f t="shared" si="11"/>
        <v>113.02970000000001</v>
      </c>
      <c r="M239" s="103">
        <f t="shared" si="11"/>
        <v>115.9781</v>
      </c>
      <c r="N239" s="103">
        <f t="shared" si="11"/>
        <v>120.05840000000001</v>
      </c>
      <c r="O239" s="102">
        <f t="shared" si="11"/>
        <v>122.6477</v>
      </c>
      <c r="P239" s="103">
        <f t="shared" si="11"/>
        <v>4.0714908360775697</v>
      </c>
      <c r="Q239" s="103">
        <f t="shared" si="11"/>
        <v>-4.0103338766887049</v>
      </c>
      <c r="R239" s="103">
        <f t="shared" si="11"/>
        <v>-2.4281138032958536</v>
      </c>
      <c r="S239" s="103">
        <f t="shared" si="11"/>
        <v>-2.9759683822841736</v>
      </c>
      <c r="T239" s="103">
        <f t="shared" si="11"/>
        <v>-4.0787252395481843</v>
      </c>
      <c r="U239" s="103">
        <f t="shared" si="11"/>
        <v>3.2546434769652235</v>
      </c>
      <c r="V239" s="103">
        <f t="shared" si="11"/>
        <v>2.7583420654783093</v>
      </c>
      <c r="W239" s="103">
        <f t="shared" si="11"/>
        <v>4.1071385866316001</v>
      </c>
      <c r="X239" s="103">
        <f t="shared" si="11"/>
        <v>3.858000018377119</v>
      </c>
      <c r="Y239" s="103">
        <f t="shared" si="11"/>
        <v>2.6085179382056149</v>
      </c>
      <c r="Z239" s="103">
        <f t="shared" si="11"/>
        <v>3.5181642051387358</v>
      </c>
      <c r="AA239" s="103">
        <f t="shared" si="11"/>
        <v>2.1567004058025048</v>
      </c>
      <c r="AB239" s="82">
        <f>AB82</f>
        <v>109.63381732690971</v>
      </c>
      <c r="AC239" s="157"/>
      <c r="AN239" s="98"/>
      <c r="AO239" s="157"/>
      <c r="AZ239" s="98"/>
    </row>
    <row r="240" spans="1:52" x14ac:dyDescent="0.2">
      <c r="B240" s="136" t="s">
        <v>60</v>
      </c>
      <c r="C240" s="103">
        <f>C110</f>
        <v>98.502840000000006</v>
      </c>
      <c r="D240" s="170">
        <f t="shared" ref="D240:AA240" si="12">D110</f>
        <v>98.1129150390625</v>
      </c>
      <c r="E240" s="103">
        <f t="shared" si="12"/>
        <v>97.126411437988281</v>
      </c>
      <c r="F240" s="103">
        <f t="shared" si="12"/>
        <v>97.528319999999994</v>
      </c>
      <c r="G240" s="103">
        <f t="shared" si="12"/>
        <v>96.277770000000004</v>
      </c>
      <c r="H240" s="103">
        <f t="shared" si="12"/>
        <v>97.000569999999996</v>
      </c>
      <c r="I240" s="103">
        <f t="shared" si="12"/>
        <v>97.584450000000004</v>
      </c>
      <c r="J240" s="103">
        <f t="shared" si="12"/>
        <v>99.195220000000006</v>
      </c>
      <c r="K240" s="103">
        <f t="shared" si="12"/>
        <v>98.211470000000006</v>
      </c>
      <c r="L240" s="103">
        <f t="shared" si="12"/>
        <v>97.776470000000003</v>
      </c>
      <c r="M240" s="103">
        <f t="shared" si="12"/>
        <v>96.872500000000002</v>
      </c>
      <c r="N240" s="103">
        <f t="shared" si="12"/>
        <v>97.426230000000004</v>
      </c>
      <c r="O240" s="102">
        <f t="shared" si="12"/>
        <v>97.323819999999998</v>
      </c>
      <c r="P240" s="103">
        <f t="shared" si="12"/>
        <v>-0.41772863042514607</v>
      </c>
      <c r="Q240" s="103">
        <f t="shared" si="12"/>
        <v>-1.0054778218356411</v>
      </c>
      <c r="R240" s="103">
        <f t="shared" si="12"/>
        <v>0.41379945584452749</v>
      </c>
      <c r="S240" s="103">
        <f t="shared" si="12"/>
        <v>-1.2822429423576556</v>
      </c>
      <c r="T240" s="103">
        <f t="shared" si="12"/>
        <v>0.75074443456676687</v>
      </c>
      <c r="U240" s="103">
        <f t="shared" si="12"/>
        <v>0.60193460718839875</v>
      </c>
      <c r="V240" s="103">
        <f t="shared" si="12"/>
        <v>1.6506420848813537</v>
      </c>
      <c r="W240" s="103">
        <f t="shared" si="12"/>
        <v>-0.99173125479231816</v>
      </c>
      <c r="X240" s="103">
        <f t="shared" si="12"/>
        <v>-0.44292178907412977</v>
      </c>
      <c r="Y240" s="103">
        <f t="shared" si="12"/>
        <v>-0.92452713827774824</v>
      </c>
      <c r="Z240" s="103">
        <f t="shared" si="12"/>
        <v>0.57160700921314256</v>
      </c>
      <c r="AA240" s="103">
        <f t="shared" si="12"/>
        <v>-0.10511542938693831</v>
      </c>
      <c r="AB240" s="82">
        <f>AB110</f>
        <v>97.536160447455302</v>
      </c>
      <c r="AC240" s="157"/>
      <c r="AN240" s="98"/>
      <c r="AO240" s="157"/>
      <c r="AZ240" s="98"/>
    </row>
    <row r="241" spans="2:52" x14ac:dyDescent="0.2">
      <c r="B241" s="136" t="s">
        <v>62</v>
      </c>
      <c r="C241" s="103">
        <f>C136</f>
        <v>105.7171</v>
      </c>
      <c r="D241" s="170">
        <f t="shared" ref="D241:AA241" si="13">D136</f>
        <v>105.35638427734375</v>
      </c>
      <c r="E241" s="103">
        <f t="shared" si="13"/>
        <v>104.87246704101563</v>
      </c>
      <c r="F241" s="103">
        <f t="shared" si="13"/>
        <v>104.9628</v>
      </c>
      <c r="G241" s="103">
        <f t="shared" si="13"/>
        <v>103.9341</v>
      </c>
      <c r="H241" s="103">
        <f t="shared" si="13"/>
        <v>103.6842</v>
      </c>
      <c r="I241" s="103">
        <f t="shared" si="13"/>
        <v>103.8125</v>
      </c>
      <c r="J241" s="103">
        <f t="shared" si="13"/>
        <v>104.7135</v>
      </c>
      <c r="K241" s="103">
        <f t="shared" si="13"/>
        <v>105.6623</v>
      </c>
      <c r="L241" s="103">
        <f t="shared" si="13"/>
        <v>105.82340000000001</v>
      </c>
      <c r="M241" s="103">
        <f t="shared" si="13"/>
        <v>106.52679999999999</v>
      </c>
      <c r="N241" s="103">
        <f t="shared" si="13"/>
        <v>106.89100000000001</v>
      </c>
      <c r="O241" s="102">
        <f t="shared" si="13"/>
        <v>107.3663</v>
      </c>
      <c r="P241" s="103">
        <f t="shared" si="13"/>
        <v>-0.34120849196227676</v>
      </c>
      <c r="Q241" s="103">
        <f t="shared" si="13"/>
        <v>-0.45931458226038269</v>
      </c>
      <c r="R241" s="103">
        <f t="shared" si="13"/>
        <v>8.6136010273361083E-2</v>
      </c>
      <c r="S241" s="103">
        <f t="shared" si="13"/>
        <v>-0.98006150750551668</v>
      </c>
      <c r="T241" s="103">
        <f t="shared" si="13"/>
        <v>-0.24044081778742174</v>
      </c>
      <c r="U241" s="103">
        <f t="shared" si="13"/>
        <v>0.12374112931381623</v>
      </c>
      <c r="V241" s="103">
        <f t="shared" si="13"/>
        <v>0.86791089704996627</v>
      </c>
      <c r="W241" s="103">
        <f t="shared" si="13"/>
        <v>0.90609138267750167</v>
      </c>
      <c r="X241" s="103">
        <f t="shared" si="13"/>
        <v>0.15246686850466504</v>
      </c>
      <c r="Y241" s="103">
        <f t="shared" si="13"/>
        <v>0.66469230812843638</v>
      </c>
      <c r="Z241" s="103">
        <f t="shared" si="13"/>
        <v>0.34188579775231304</v>
      </c>
      <c r="AA241" s="103">
        <f t="shared" si="13"/>
        <v>0.44465857742933457</v>
      </c>
      <c r="AB241" s="82">
        <f>AB136</f>
        <v>105.3027313832321</v>
      </c>
      <c r="AC241" s="157"/>
      <c r="AN241" s="98"/>
      <c r="AO241" s="157"/>
      <c r="AZ241" s="98"/>
    </row>
    <row r="242" spans="2:52" x14ac:dyDescent="0.2">
      <c r="B242" s="136" t="s">
        <v>82</v>
      </c>
      <c r="C242" s="103">
        <f>C160</f>
        <v>107.3467</v>
      </c>
      <c r="D242" s="170">
        <f t="shared" ref="D242:AA242" si="14">D160</f>
        <v>107.24559020996094</v>
      </c>
      <c r="E242" s="103">
        <f t="shared" si="14"/>
        <v>106.73445129394531</v>
      </c>
      <c r="F242" s="103">
        <f t="shared" si="14"/>
        <v>106.7441</v>
      </c>
      <c r="G242" s="103">
        <f t="shared" si="14"/>
        <v>105.73090000000001</v>
      </c>
      <c r="H242" s="103">
        <f t="shared" si="14"/>
        <v>105.658</v>
      </c>
      <c r="I242" s="103">
        <f t="shared" si="14"/>
        <v>105.6095</v>
      </c>
      <c r="J242" s="103">
        <f t="shared" si="14"/>
        <v>106.4906</v>
      </c>
      <c r="K242" s="103">
        <f t="shared" si="14"/>
        <v>107.6326</v>
      </c>
      <c r="L242" s="103">
        <f t="shared" si="14"/>
        <v>107.64319999999999</v>
      </c>
      <c r="M242" s="103">
        <f t="shared" si="14"/>
        <v>108.75069999999999</v>
      </c>
      <c r="N242" s="103">
        <f t="shared" si="14"/>
        <v>109.3304</v>
      </c>
      <c r="O242" s="102">
        <f t="shared" si="14"/>
        <v>110.1087</v>
      </c>
      <c r="P242" s="103">
        <f t="shared" si="14"/>
        <v>-9.4189937873321639E-2</v>
      </c>
      <c r="Q242" s="103">
        <f t="shared" si="14"/>
        <v>-0.47660599845172053</v>
      </c>
      <c r="R242" s="103">
        <f t="shared" si="14"/>
        <v>9.0399172317082322E-3</v>
      </c>
      <c r="S242" s="103">
        <f t="shared" si="14"/>
        <v>-0.94918595032418418</v>
      </c>
      <c r="T242" s="103">
        <f t="shared" si="14"/>
        <v>-6.8948623344740459E-2</v>
      </c>
      <c r="U242" s="103">
        <f t="shared" si="14"/>
        <v>-4.5902818527706564E-2</v>
      </c>
      <c r="V242" s="103">
        <f t="shared" si="14"/>
        <v>0.83429994460725942</v>
      </c>
      <c r="W242" s="103">
        <f t="shared" si="14"/>
        <v>1.0723951221985752</v>
      </c>
      <c r="X242" s="103">
        <f t="shared" si="14"/>
        <v>9.8483173313630001E-3</v>
      </c>
      <c r="Y242" s="103">
        <f t="shared" si="14"/>
        <v>1.0288620182231687</v>
      </c>
      <c r="Z242" s="103">
        <f t="shared" si="14"/>
        <v>0.53305404011192814</v>
      </c>
      <c r="AA242" s="103">
        <f t="shared" si="14"/>
        <v>0.71187885528636274</v>
      </c>
      <c r="AB242" s="82">
        <f>AB160</f>
        <v>107.30978122372161</v>
      </c>
      <c r="AC242" s="157"/>
      <c r="AN242" s="98"/>
      <c r="AO242" s="157"/>
      <c r="AZ242" s="98"/>
    </row>
    <row r="243" spans="2:52" x14ac:dyDescent="0.2">
      <c r="B243" s="136" t="s">
        <v>85</v>
      </c>
      <c r="C243" s="103">
        <f>C185</f>
        <v>100.2697</v>
      </c>
      <c r="D243" s="170">
        <f t="shared" ref="D243:AA243" si="15">D185</f>
        <v>99.002388000488281</v>
      </c>
      <c r="E243" s="103">
        <f t="shared" si="15"/>
        <v>98.622299194335938</v>
      </c>
      <c r="F243" s="103">
        <f t="shared" si="15"/>
        <v>98.987629999999996</v>
      </c>
      <c r="G243" s="103">
        <f t="shared" si="15"/>
        <v>97.910359999999997</v>
      </c>
      <c r="H243" s="103">
        <f t="shared" si="15"/>
        <v>97.062160000000006</v>
      </c>
      <c r="I243" s="103">
        <f t="shared" si="15"/>
        <v>97.787949999999995</v>
      </c>
      <c r="J243" s="103">
        <f t="shared" si="15"/>
        <v>98.754019999999997</v>
      </c>
      <c r="K243" s="103">
        <f t="shared" si="15"/>
        <v>99.057500000000005</v>
      </c>
      <c r="L243" s="103">
        <f t="shared" si="15"/>
        <v>99.730710000000002</v>
      </c>
      <c r="M243" s="103">
        <f t="shared" si="15"/>
        <v>99.058490000000006</v>
      </c>
      <c r="N243" s="103">
        <f t="shared" si="15"/>
        <v>98.694270000000003</v>
      </c>
      <c r="O243" s="102">
        <f t="shared" si="15"/>
        <v>98.161580000000001</v>
      </c>
      <c r="P243" s="103">
        <f t="shared" si="15"/>
        <v>-1.2639032524398888</v>
      </c>
      <c r="Q243" s="103">
        <f t="shared" si="15"/>
        <v>-0.38391882643322617</v>
      </c>
      <c r="R243" s="103">
        <f t="shared" si="15"/>
        <v>0.37043428174815857</v>
      </c>
      <c r="S243" s="103">
        <f t="shared" si="15"/>
        <v>-1.0882874961245146</v>
      </c>
      <c r="T243" s="103">
        <f t="shared" si="15"/>
        <v>-0.86630260577122942</v>
      </c>
      <c r="U243" s="103">
        <f t="shared" si="15"/>
        <v>0.74775793161824267</v>
      </c>
      <c r="V243" s="103">
        <f t="shared" si="15"/>
        <v>0.98792335865513292</v>
      </c>
      <c r="W243" s="103">
        <f t="shared" si="15"/>
        <v>0.30730900878770051</v>
      </c>
      <c r="X243" s="103">
        <f t="shared" si="15"/>
        <v>0.67961537490851009</v>
      </c>
      <c r="Y243" s="103">
        <f t="shared" si="15"/>
        <v>-0.67403510914541342</v>
      </c>
      <c r="Z243" s="103">
        <f t="shared" si="15"/>
        <v>-0.367681760543698</v>
      </c>
      <c r="AA243" s="103">
        <f t="shared" si="15"/>
        <v>-0.53973751465004227</v>
      </c>
      <c r="AB243" s="82">
        <f>AB185</f>
        <v>98.568583538727367</v>
      </c>
      <c r="AC243" s="157"/>
      <c r="AN243" s="98"/>
      <c r="AO243" s="157"/>
      <c r="AZ243" s="98"/>
    </row>
    <row r="244" spans="2:52" x14ac:dyDescent="0.2">
      <c r="B244" s="136" t="s">
        <v>63</v>
      </c>
      <c r="C244" s="103">
        <f>C209</f>
        <v>106.90519999999999</v>
      </c>
      <c r="D244" s="170">
        <f t="shared" ref="D244:AA244" si="16">D209</f>
        <v>110.47077941894531</v>
      </c>
      <c r="E244" s="103">
        <f t="shared" si="16"/>
        <v>107.0737</v>
      </c>
      <c r="F244" s="103">
        <f t="shared" si="16"/>
        <v>104.85420000000001</v>
      </c>
      <c r="G244" s="103">
        <f t="shared" si="16"/>
        <v>102.1635</v>
      </c>
      <c r="H244" s="103">
        <f t="shared" si="16"/>
        <v>98.554469999999995</v>
      </c>
      <c r="I244" s="103">
        <f t="shared" si="16"/>
        <v>101.14579999999999</v>
      </c>
      <c r="J244" s="103">
        <f t="shared" si="16"/>
        <v>103.5671</v>
      </c>
      <c r="K244" s="103">
        <f t="shared" si="16"/>
        <v>106.8917</v>
      </c>
      <c r="L244" s="103">
        <f t="shared" si="16"/>
        <v>110.2809</v>
      </c>
      <c r="M244" s="103">
        <f t="shared" si="16"/>
        <v>112.6754</v>
      </c>
      <c r="N244" s="103">
        <f t="shared" si="16"/>
        <v>115.7497</v>
      </c>
      <c r="O244" s="102">
        <f t="shared" si="16"/>
        <v>117.8342</v>
      </c>
      <c r="P244" s="103">
        <f t="shared" si="16"/>
        <v>3.3345955826061138</v>
      </c>
      <c r="Q244" s="103">
        <f t="shared" si="16"/>
        <v>-3.0750931937054156</v>
      </c>
      <c r="R244" s="103">
        <f t="shared" si="16"/>
        <v>-2.0728713026634891</v>
      </c>
      <c r="S244" s="103">
        <f t="shared" si="16"/>
        <v>-2.5661346898836732</v>
      </c>
      <c r="T244" s="103">
        <f t="shared" si="16"/>
        <v>-3.5326021524321352</v>
      </c>
      <c r="U244" s="103">
        <f t="shared" si="16"/>
        <v>2.6293378676786547</v>
      </c>
      <c r="V244" s="103">
        <f t="shared" si="16"/>
        <v>2.3938710257865403</v>
      </c>
      <c r="W244" s="103">
        <f t="shared" si="16"/>
        <v>3.21009278042931</v>
      </c>
      <c r="X244" s="103">
        <f t="shared" si="16"/>
        <v>3.1706858437091019</v>
      </c>
      <c r="Y244" s="103">
        <f t="shared" si="16"/>
        <v>2.1712735387542117</v>
      </c>
      <c r="Z244" s="103">
        <f t="shared" si="16"/>
        <v>2.7284571432628666</v>
      </c>
      <c r="AA244" s="103">
        <f t="shared" si="16"/>
        <v>1.8008685983635304</v>
      </c>
      <c r="AB244" s="82">
        <f>AB209</f>
        <v>107.61644165203481</v>
      </c>
      <c r="AC244" s="157"/>
      <c r="AN244" s="98"/>
      <c r="AO244" s="157"/>
      <c r="AZ244" s="98"/>
    </row>
    <row r="245" spans="2:52" x14ac:dyDescent="0.2">
      <c r="B245" s="136" t="s">
        <v>279</v>
      </c>
      <c r="C245" s="103">
        <f>C233</f>
        <v>106.93170000000001</v>
      </c>
      <c r="D245" s="170">
        <f t="shared" ref="D245:AA245" si="17">D233</f>
        <v>110.58494567871094</v>
      </c>
      <c r="E245" s="103">
        <f t="shared" si="17"/>
        <v>107.1228</v>
      </c>
      <c r="F245" s="103">
        <f t="shared" si="17"/>
        <v>104.8518</v>
      </c>
      <c r="G245" s="103">
        <f t="shared" si="17"/>
        <v>102.12390000000001</v>
      </c>
      <c r="H245" s="103">
        <f t="shared" si="17"/>
        <v>98.439899999999994</v>
      </c>
      <c r="I245" s="103">
        <f t="shared" si="17"/>
        <v>101.08629999999999</v>
      </c>
      <c r="J245" s="103">
        <f t="shared" si="17"/>
        <v>103.5415</v>
      </c>
      <c r="K245" s="103">
        <f t="shared" si="17"/>
        <v>106.9192</v>
      </c>
      <c r="L245" s="103">
        <f t="shared" si="17"/>
        <v>110.38039999999999</v>
      </c>
      <c r="M245" s="103">
        <f t="shared" si="17"/>
        <v>112.8126</v>
      </c>
      <c r="N245" s="103">
        <f t="shared" si="17"/>
        <v>115.9473</v>
      </c>
      <c r="O245" s="102">
        <f t="shared" si="17"/>
        <v>118.0677</v>
      </c>
      <c r="P245" s="103">
        <f t="shared" si="17"/>
        <v>3.4156553701736447</v>
      </c>
      <c r="Q245" s="103">
        <f t="shared" si="17"/>
        <v>-3.130756774769071</v>
      </c>
      <c r="R245" s="103">
        <f t="shared" si="17"/>
        <v>-2.1199968634128314</v>
      </c>
      <c r="S245" s="103">
        <f t="shared" si="17"/>
        <v>-2.6016720742991453</v>
      </c>
      <c r="T245" s="103">
        <f t="shared" si="17"/>
        <v>-3.6073827967792176</v>
      </c>
      <c r="U245" s="103">
        <f t="shared" si="17"/>
        <v>2.6883408048972011</v>
      </c>
      <c r="V245" s="103">
        <f t="shared" si="17"/>
        <v>2.4288157742443883</v>
      </c>
      <c r="W245" s="103">
        <f t="shared" si="17"/>
        <v>3.262170240917897</v>
      </c>
      <c r="X245" s="103">
        <f t="shared" si="17"/>
        <v>3.2372109031866971</v>
      </c>
      <c r="Y245" s="103">
        <f t="shared" si="17"/>
        <v>2.2034709060666646</v>
      </c>
      <c r="Z245" s="103">
        <f t="shared" si="17"/>
        <v>2.7786789773482705</v>
      </c>
      <c r="AA245" s="103">
        <f t="shared" si="17"/>
        <v>1.828761859913947</v>
      </c>
      <c r="AB245" s="82">
        <f>AB233</f>
        <v>107.66807870430637</v>
      </c>
      <c r="AC245" s="157"/>
      <c r="AN245" s="98"/>
      <c r="AO245" s="157"/>
      <c r="AZ245" s="98"/>
    </row>
    <row r="246" spans="2:52" x14ac:dyDescent="0.2">
      <c r="B246" s="177" t="s">
        <v>280</v>
      </c>
      <c r="D246" s="157"/>
      <c r="O246" s="98"/>
      <c r="AC246" s="157"/>
      <c r="AN246" s="98"/>
      <c r="AO246" s="157"/>
      <c r="AZ246" s="98"/>
    </row>
    <row r="247" spans="2:52" x14ac:dyDescent="0.2">
      <c r="B247" s="139" t="s">
        <v>49</v>
      </c>
      <c r="C247" s="106">
        <f>C7</f>
        <v>105.3865</v>
      </c>
      <c r="D247" s="171">
        <f t="shared" ref="D247:AA247" si="18">D7</f>
        <v>105.72385406494141</v>
      </c>
      <c r="E247" s="106">
        <f t="shared" si="18"/>
        <v>105.98870849609375</v>
      </c>
      <c r="F247" s="106">
        <f t="shared" si="18"/>
        <v>106.1772</v>
      </c>
      <c r="G247" s="106">
        <f t="shared" si="18"/>
        <v>106.0476</v>
      </c>
      <c r="H247" s="106">
        <f t="shared" si="18"/>
        <v>104.7653</v>
      </c>
      <c r="I247" s="106">
        <f t="shared" si="18"/>
        <v>104.6073</v>
      </c>
      <c r="J247" s="106">
        <f t="shared" si="18"/>
        <v>104.46250000000001</v>
      </c>
      <c r="K247" s="106">
        <f t="shared" si="18"/>
        <v>105.0655</v>
      </c>
      <c r="L247" s="106">
        <f t="shared" si="18"/>
        <v>104.7634</v>
      </c>
      <c r="M247" s="106">
        <f t="shared" si="18"/>
        <v>104.8918</v>
      </c>
      <c r="N247" s="106">
        <f t="shared" si="18"/>
        <v>104.94110000000001</v>
      </c>
      <c r="O247" s="105">
        <f t="shared" si="18"/>
        <v>104.49209999999999</v>
      </c>
      <c r="P247" s="106">
        <f t="shared" si="18"/>
        <v>0.3201112713121777</v>
      </c>
      <c r="Q247" s="106">
        <f t="shared" si="18"/>
        <v>0.25051530091747848</v>
      </c>
      <c r="R247" s="106">
        <f t="shared" si="18"/>
        <v>0.17784111777642431</v>
      </c>
      <c r="S247" s="106">
        <f t="shared" si="18"/>
        <v>-0.12206010329900993</v>
      </c>
      <c r="T247" s="106">
        <f t="shared" si="18"/>
        <v>-1.2091739935651598</v>
      </c>
      <c r="U247" s="106">
        <f t="shared" si="18"/>
        <v>-0.15081329409642436</v>
      </c>
      <c r="V247" s="106">
        <f t="shared" si="18"/>
        <v>-0.13842246191230381</v>
      </c>
      <c r="W247" s="106">
        <f t="shared" si="18"/>
        <v>0.57724063659207314</v>
      </c>
      <c r="X247" s="106">
        <f t="shared" si="18"/>
        <v>-0.28753491869357289</v>
      </c>
      <c r="Y247" s="106">
        <f t="shared" si="18"/>
        <v>0.12256188707124738</v>
      </c>
      <c r="Z247" s="106">
        <f t="shared" si="18"/>
        <v>4.7000814172320757E-2</v>
      </c>
      <c r="AA247" s="106">
        <f t="shared" si="18"/>
        <v>-0.42785905617533282</v>
      </c>
      <c r="AB247" s="84">
        <f>AB7</f>
        <v>105.16053021341959</v>
      </c>
      <c r="AC247" s="157"/>
      <c r="AN247" s="98"/>
      <c r="AO247" s="157"/>
      <c r="AZ247" s="98"/>
    </row>
    <row r="248" spans="2:52" x14ac:dyDescent="0.2">
      <c r="B248" s="139" t="s">
        <v>52</v>
      </c>
      <c r="C248" s="106">
        <f>C33</f>
        <v>102.2521</v>
      </c>
      <c r="D248" s="171">
        <f t="shared" ref="D248:AA248" si="19">D33</f>
        <v>106.50173950195313</v>
      </c>
      <c r="E248" s="106">
        <f t="shared" si="19"/>
        <v>109.8754</v>
      </c>
      <c r="F248" s="106">
        <f t="shared" si="19"/>
        <v>105.97320000000001</v>
      </c>
      <c r="G248" s="106">
        <f t="shared" si="19"/>
        <v>101.8223</v>
      </c>
      <c r="H248" s="106">
        <f t="shared" si="19"/>
        <v>97.879390000000001</v>
      </c>
      <c r="I248" s="106">
        <f t="shared" si="19"/>
        <v>100.9388</v>
      </c>
      <c r="J248" s="106">
        <f t="shared" si="19"/>
        <v>103.9474</v>
      </c>
      <c r="K248" s="106">
        <f t="shared" si="19"/>
        <v>102.5309</v>
      </c>
      <c r="L248" s="106">
        <f t="shared" si="19"/>
        <v>105.0017</v>
      </c>
      <c r="M248" s="106">
        <f t="shared" si="19"/>
        <v>108.633</v>
      </c>
      <c r="N248" s="106">
        <f t="shared" si="19"/>
        <v>107.5074</v>
      </c>
      <c r="O248" s="105">
        <f t="shared" si="19"/>
        <v>111.3026</v>
      </c>
      <c r="P248" s="106">
        <f t="shared" si="19"/>
        <v>4.1560412959275421</v>
      </c>
      <c r="Q248" s="106">
        <f t="shared" si="19"/>
        <v>3.1677045969610713</v>
      </c>
      <c r="R248" s="106">
        <f t="shared" si="19"/>
        <v>-3.5514774007648602</v>
      </c>
      <c r="S248" s="106">
        <f t="shared" si="19"/>
        <v>-3.9169337153167096</v>
      </c>
      <c r="T248" s="106">
        <f t="shared" si="19"/>
        <v>-3.8723442703612054</v>
      </c>
      <c r="U248" s="106">
        <f t="shared" si="19"/>
        <v>3.1256937747568712</v>
      </c>
      <c r="V248" s="106">
        <f t="shared" si="19"/>
        <v>2.9806179586046211</v>
      </c>
      <c r="W248" s="106">
        <f t="shared" si="19"/>
        <v>-1.3627084467721167</v>
      </c>
      <c r="X248" s="106">
        <f t="shared" si="19"/>
        <v>2.4098101157797278</v>
      </c>
      <c r="Y248" s="106">
        <f t="shared" si="19"/>
        <v>3.4583249604530173</v>
      </c>
      <c r="Z248" s="106">
        <f t="shared" si="19"/>
        <v>-1.0361492364198648</v>
      </c>
      <c r="AA248" s="106">
        <f t="shared" si="19"/>
        <v>3.530175597214698</v>
      </c>
      <c r="AB248" s="84">
        <f>AB33</f>
        <v>105.15948579182943</v>
      </c>
      <c r="AC248" s="157"/>
      <c r="AN248" s="98"/>
      <c r="AO248" s="157"/>
      <c r="AZ248" s="98"/>
    </row>
    <row r="249" spans="2:52" x14ac:dyDescent="0.2">
      <c r="B249" s="139" t="s">
        <v>53</v>
      </c>
      <c r="C249" s="106">
        <f>C60</f>
        <v>113.17149999999999</v>
      </c>
      <c r="D249" s="171">
        <f t="shared" ref="D249:AA249" si="20">D60</f>
        <v>118.45651245117188</v>
      </c>
      <c r="E249" s="106">
        <f t="shared" si="20"/>
        <v>114.13970184326172</v>
      </c>
      <c r="F249" s="106">
        <f t="shared" si="20"/>
        <v>111.27849999999999</v>
      </c>
      <c r="G249" s="106">
        <f t="shared" si="20"/>
        <v>107.7509</v>
      </c>
      <c r="H249" s="106">
        <f t="shared" si="20"/>
        <v>103.52</v>
      </c>
      <c r="I249" s="106">
        <f t="shared" si="20"/>
        <v>107.21559999999999</v>
      </c>
      <c r="J249" s="106">
        <f t="shared" si="20"/>
        <v>109.9953</v>
      </c>
      <c r="K249" s="106">
        <f t="shared" si="20"/>
        <v>114.31</v>
      </c>
      <c r="L249" s="106">
        <f t="shared" si="20"/>
        <v>118.4982</v>
      </c>
      <c r="M249" s="106">
        <f t="shared" si="20"/>
        <v>122.0924</v>
      </c>
      <c r="N249" s="106">
        <f t="shared" si="20"/>
        <v>126.8335</v>
      </c>
      <c r="O249" s="105">
        <f t="shared" si="20"/>
        <v>130.12549999999999</v>
      </c>
      <c r="P249" s="106">
        <f t="shared" si="20"/>
        <v>4.6699146438563428</v>
      </c>
      <c r="Q249" s="106">
        <f t="shared" si="20"/>
        <v>-3.6442155172258328</v>
      </c>
      <c r="R249" s="106">
        <f t="shared" si="20"/>
        <v>-2.5067542643407008</v>
      </c>
      <c r="S249" s="106">
        <f t="shared" si="20"/>
        <v>-3.1700642981348532</v>
      </c>
      <c r="T249" s="106">
        <f t="shared" si="20"/>
        <v>-3.9265565299222609</v>
      </c>
      <c r="U249" s="106">
        <f t="shared" si="20"/>
        <v>3.569938176197835</v>
      </c>
      <c r="V249" s="106">
        <f t="shared" si="20"/>
        <v>2.5926264461514981</v>
      </c>
      <c r="W249" s="106">
        <f t="shared" si="20"/>
        <v>3.9226221484008881</v>
      </c>
      <c r="X249" s="106">
        <f t="shared" si="20"/>
        <v>3.6638964220103181</v>
      </c>
      <c r="Y249" s="106">
        <f t="shared" si="20"/>
        <v>3.0331262415800415</v>
      </c>
      <c r="Z249" s="106">
        <f t="shared" si="20"/>
        <v>3.8832064895112253</v>
      </c>
      <c r="AA249" s="106">
        <f t="shared" si="20"/>
        <v>2.5955287837992227</v>
      </c>
      <c r="AB249" s="84">
        <f>AB60</f>
        <v>115.35134285786948</v>
      </c>
      <c r="AC249" s="157"/>
      <c r="AN249" s="98"/>
      <c r="AO249" s="157"/>
      <c r="AZ249" s="98"/>
    </row>
    <row r="250" spans="2:52" x14ac:dyDescent="0.2">
      <c r="B250" s="139" t="s">
        <v>60</v>
      </c>
      <c r="C250" s="106">
        <f>C85</f>
        <v>102.09099999999999</v>
      </c>
      <c r="D250" s="171">
        <f t="shared" ref="D250:AA250" si="21">D85</f>
        <v>102.42329406738281</v>
      </c>
      <c r="E250" s="106">
        <f t="shared" si="21"/>
        <v>101.74472045898438</v>
      </c>
      <c r="F250" s="106">
        <f t="shared" si="21"/>
        <v>102.0861</v>
      </c>
      <c r="G250" s="106">
        <f t="shared" si="21"/>
        <v>100.3822</v>
      </c>
      <c r="H250" s="106">
        <f t="shared" si="21"/>
        <v>101.2824</v>
      </c>
      <c r="I250" s="106">
        <f t="shared" si="21"/>
        <v>102.3073</v>
      </c>
      <c r="J250" s="106">
        <f t="shared" si="21"/>
        <v>103.8386</v>
      </c>
      <c r="K250" s="106">
        <f t="shared" si="21"/>
        <v>102.6084</v>
      </c>
      <c r="L250" s="106">
        <f t="shared" si="21"/>
        <v>101.91670000000001</v>
      </c>
      <c r="M250" s="106">
        <f t="shared" si="21"/>
        <v>101.5958</v>
      </c>
      <c r="N250" s="106">
        <f t="shared" si="21"/>
        <v>102.64879999999999</v>
      </c>
      <c r="O250" s="105">
        <f t="shared" si="21"/>
        <v>103.10599999999999</v>
      </c>
      <c r="P250" s="106">
        <f t="shared" si="21"/>
        <v>0.32548811098218111</v>
      </c>
      <c r="Q250" s="106">
        <f t="shared" si="21"/>
        <v>-0.66251882892187952</v>
      </c>
      <c r="R250" s="106">
        <f t="shared" si="21"/>
        <v>0.33552555796076394</v>
      </c>
      <c r="S250" s="106">
        <f t="shared" si="21"/>
        <v>-1.6690812951028637</v>
      </c>
      <c r="T250" s="106">
        <f t="shared" si="21"/>
        <v>0.89677253536981461</v>
      </c>
      <c r="U250" s="106">
        <f t="shared" si="21"/>
        <v>1.011923098188829</v>
      </c>
      <c r="V250" s="106">
        <f t="shared" si="21"/>
        <v>1.4967651379715834</v>
      </c>
      <c r="W250" s="106">
        <f t="shared" si="21"/>
        <v>-1.1847232146812423</v>
      </c>
      <c r="X250" s="106">
        <f t="shared" si="21"/>
        <v>-0.67411634914880003</v>
      </c>
      <c r="Y250" s="106">
        <f t="shared" si="21"/>
        <v>-0.31486498287327674</v>
      </c>
      <c r="Z250" s="106">
        <f t="shared" si="21"/>
        <v>1.0364601686290154</v>
      </c>
      <c r="AA250" s="106">
        <f t="shared" si="21"/>
        <v>0.44540218687407973</v>
      </c>
      <c r="AB250" s="84">
        <f>AB85</f>
        <v>102.16169287719725</v>
      </c>
      <c r="AC250" s="157"/>
      <c r="AN250" s="98"/>
      <c r="AO250" s="157"/>
      <c r="AZ250" s="98"/>
    </row>
    <row r="251" spans="2:52" x14ac:dyDescent="0.2">
      <c r="B251" s="139" t="s">
        <v>62</v>
      </c>
      <c r="C251" s="106">
        <f>C113</f>
        <v>109.78749999999999</v>
      </c>
      <c r="D251" s="171">
        <f t="shared" ref="D251:AA251" si="22">D113</f>
        <v>109.96768188476563</v>
      </c>
      <c r="E251" s="106">
        <f t="shared" si="22"/>
        <v>109.75499725341797</v>
      </c>
      <c r="F251" s="106">
        <f t="shared" si="22"/>
        <v>109.7811</v>
      </c>
      <c r="G251" s="106">
        <f t="shared" si="22"/>
        <v>108.6176</v>
      </c>
      <c r="H251" s="106">
        <f t="shared" si="22"/>
        <v>108.50790000000001</v>
      </c>
      <c r="I251" s="106">
        <f t="shared" si="22"/>
        <v>108.8802</v>
      </c>
      <c r="J251" s="106">
        <f t="shared" si="22"/>
        <v>109.6566</v>
      </c>
      <c r="K251" s="106">
        <f t="shared" si="22"/>
        <v>110.5183</v>
      </c>
      <c r="L251" s="106">
        <f t="shared" si="22"/>
        <v>110.5445</v>
      </c>
      <c r="M251" s="106">
        <f t="shared" si="22"/>
        <v>111.6913</v>
      </c>
      <c r="N251" s="106">
        <f t="shared" si="22"/>
        <v>112.45</v>
      </c>
      <c r="O251" s="105">
        <f t="shared" si="22"/>
        <v>113.4084</v>
      </c>
      <c r="P251" s="106">
        <f t="shared" si="22"/>
        <v>0.16411876102983552</v>
      </c>
      <c r="Q251" s="106">
        <f t="shared" si="22"/>
        <v>-0.19340648789025763</v>
      </c>
      <c r="R251" s="106">
        <f t="shared" si="22"/>
        <v>2.3782740863959508E-2</v>
      </c>
      <c r="S251" s="106">
        <f t="shared" si="22"/>
        <v>-1.0598363470579173</v>
      </c>
      <c r="T251" s="106">
        <f t="shared" si="22"/>
        <v>-0.10099652358364526</v>
      </c>
      <c r="U251" s="106">
        <f t="shared" si="22"/>
        <v>0.34310865844790617</v>
      </c>
      <c r="V251" s="106">
        <f t="shared" si="22"/>
        <v>0.71307730882198528</v>
      </c>
      <c r="W251" s="106">
        <f t="shared" si="22"/>
        <v>0.78581681357984756</v>
      </c>
      <c r="X251" s="106">
        <f t="shared" si="22"/>
        <v>2.3706481189090755E-2</v>
      </c>
      <c r="Y251" s="106">
        <f t="shared" si="22"/>
        <v>1.0374102736906847</v>
      </c>
      <c r="Z251" s="106">
        <f t="shared" si="22"/>
        <v>0.67928298802145259</v>
      </c>
      <c r="AA251" s="106">
        <f t="shared" si="22"/>
        <v>0.85228990662516457</v>
      </c>
      <c r="AB251" s="84">
        <f>AB113</f>
        <v>110.31488159484864</v>
      </c>
      <c r="AC251" s="157"/>
      <c r="AN251" s="98"/>
      <c r="AO251" s="157"/>
      <c r="AZ251" s="98"/>
    </row>
    <row r="252" spans="2:52" x14ac:dyDescent="0.2">
      <c r="B252" s="139" t="s">
        <v>82</v>
      </c>
      <c r="C252" s="106">
        <f>C139</f>
        <v>111.6759</v>
      </c>
      <c r="D252" s="171">
        <f t="shared" ref="D252:AA252" si="23">D139</f>
        <v>112.29400634765625</v>
      </c>
      <c r="E252" s="106">
        <f t="shared" si="23"/>
        <v>112.00669860839844</v>
      </c>
      <c r="F252" s="106">
        <f t="shared" si="23"/>
        <v>111.9298</v>
      </c>
      <c r="G252" s="106">
        <f t="shared" si="23"/>
        <v>110.7615</v>
      </c>
      <c r="H252" s="106">
        <f t="shared" si="23"/>
        <v>110.86</v>
      </c>
      <c r="I252" s="106">
        <f t="shared" si="23"/>
        <v>111.035</v>
      </c>
      <c r="J252" s="106">
        <f t="shared" si="23"/>
        <v>111.7961</v>
      </c>
      <c r="K252" s="106">
        <f t="shared" si="23"/>
        <v>112.84950000000001</v>
      </c>
      <c r="L252" s="106">
        <f t="shared" si="23"/>
        <v>112.6827</v>
      </c>
      <c r="M252" s="106">
        <f t="shared" si="23"/>
        <v>114.3436</v>
      </c>
      <c r="N252" s="106">
        <f t="shared" si="23"/>
        <v>115.3552</v>
      </c>
      <c r="O252" s="105">
        <f t="shared" si="23"/>
        <v>116.6182</v>
      </c>
      <c r="P252" s="106">
        <f t="shared" si="23"/>
        <v>0.5534823069760364</v>
      </c>
      <c r="Q252" s="106">
        <f t="shared" si="23"/>
        <v>-0.25585313820607936</v>
      </c>
      <c r="R252" s="106">
        <f t="shared" si="23"/>
        <v>-6.8655365575315097E-2</v>
      </c>
      <c r="S252" s="106">
        <f t="shared" si="23"/>
        <v>-1.043779225907669</v>
      </c>
      <c r="T252" s="106">
        <f t="shared" si="23"/>
        <v>8.8929817671303993E-2</v>
      </c>
      <c r="U252" s="106">
        <f t="shared" si="23"/>
        <v>0.15785675626916576</v>
      </c>
      <c r="V252" s="106">
        <f t="shared" si="23"/>
        <v>0.68545953978475171</v>
      </c>
      <c r="W252" s="106">
        <f t="shared" si="23"/>
        <v>0.94225111609439927</v>
      </c>
      <c r="X252" s="106">
        <f t="shared" si="23"/>
        <v>-0.14780747810137321</v>
      </c>
      <c r="Y252" s="106">
        <f t="shared" si="23"/>
        <v>1.4739618415249174</v>
      </c>
      <c r="Z252" s="106">
        <f t="shared" si="23"/>
        <v>0.88470189848841685</v>
      </c>
      <c r="AA252" s="106">
        <f t="shared" si="23"/>
        <v>1.094879121183965</v>
      </c>
      <c r="AB252" s="84">
        <f>AB139</f>
        <v>112.71102541300456</v>
      </c>
      <c r="AC252" s="157"/>
      <c r="AN252" s="98"/>
      <c r="AO252" s="157"/>
      <c r="AZ252" s="98"/>
    </row>
    <row r="253" spans="2:52" x14ac:dyDescent="0.2">
      <c r="B253" s="139" t="s">
        <v>85</v>
      </c>
      <c r="C253" s="106">
        <f>C139</f>
        <v>111.6759</v>
      </c>
      <c r="D253" s="171">
        <f>D163</f>
        <v>102.25010681152344</v>
      </c>
      <c r="E253" s="106">
        <f t="shared" ref="E253:O253" si="24">E163</f>
        <v>102.28496551513672</v>
      </c>
      <c r="F253" s="106">
        <f t="shared" si="24"/>
        <v>102.6527</v>
      </c>
      <c r="G253" s="106">
        <f t="shared" si="24"/>
        <v>101.5052</v>
      </c>
      <c r="H253" s="106">
        <f t="shared" si="24"/>
        <v>100.70489999999999</v>
      </c>
      <c r="I253" s="106">
        <f t="shared" si="24"/>
        <v>101.7317</v>
      </c>
      <c r="J253" s="106">
        <f t="shared" si="24"/>
        <v>102.559</v>
      </c>
      <c r="K253" s="106">
        <f t="shared" si="24"/>
        <v>102.7846</v>
      </c>
      <c r="L253" s="106">
        <f t="shared" si="24"/>
        <v>103.45099999999999</v>
      </c>
      <c r="M253" s="106">
        <f t="shared" si="24"/>
        <v>102.8922</v>
      </c>
      <c r="N253" s="106">
        <f t="shared" si="24"/>
        <v>102.81189999999999</v>
      </c>
      <c r="O253" s="105">
        <f t="shared" si="24"/>
        <v>102.76</v>
      </c>
      <c r="P253" s="106">
        <f>P163</f>
        <v>-1.2290027940586452</v>
      </c>
      <c r="Q253" s="106">
        <f>Q163</f>
        <v>3.4091606063097746E-2</v>
      </c>
      <c r="R253" s="106">
        <f t="shared" ref="R253:AA253" si="25">R163</f>
        <v>0.3595195862962457</v>
      </c>
      <c r="S253" s="106">
        <f t="shared" si="25"/>
        <v>-1.1178468759224003</v>
      </c>
      <c r="T253" s="106">
        <f t="shared" si="25"/>
        <v>-0.78843251380225565</v>
      </c>
      <c r="U253" s="106">
        <f t="shared" si="25"/>
        <v>1.0196127497271816</v>
      </c>
      <c r="V253" s="106">
        <f t="shared" si="25"/>
        <v>0.81321751233882256</v>
      </c>
      <c r="W253" s="106">
        <f t="shared" si="25"/>
        <v>0.21997094355444186</v>
      </c>
      <c r="X253" s="106">
        <f t="shared" si="25"/>
        <v>0.64834615302291965</v>
      </c>
      <c r="Y253" s="106">
        <f t="shared" si="25"/>
        <v>-0.54015910914345044</v>
      </c>
      <c r="Z253" s="106">
        <f t="shared" si="25"/>
        <v>-7.8042844841502326E-2</v>
      </c>
      <c r="AA253" s="106">
        <f t="shared" si="25"/>
        <v>-5.0480537758750867E-2</v>
      </c>
      <c r="AB253" s="84">
        <f>AB139</f>
        <v>112.71102541300456</v>
      </c>
      <c r="AC253" s="157"/>
      <c r="AN253" s="98"/>
      <c r="AO253" s="157"/>
      <c r="AZ253" s="98"/>
    </row>
    <row r="254" spans="2:52" x14ac:dyDescent="0.2">
      <c r="B254" s="139" t="s">
        <v>63</v>
      </c>
      <c r="C254" s="106">
        <f>C188</f>
        <v>111.22669999999999</v>
      </c>
      <c r="D254" s="171">
        <f t="shared" ref="D254:AA254" si="26">D188</f>
        <v>115.62098693847656</v>
      </c>
      <c r="E254" s="106">
        <f t="shared" si="26"/>
        <v>112.47629999999999</v>
      </c>
      <c r="F254" s="106">
        <f t="shared" si="26"/>
        <v>110.06570000000001</v>
      </c>
      <c r="G254" s="106">
        <f t="shared" si="26"/>
        <v>106.99679999999999</v>
      </c>
      <c r="H254" s="106">
        <f t="shared" si="26"/>
        <v>103.37090000000001</v>
      </c>
      <c r="I254" s="106">
        <f t="shared" si="26"/>
        <v>106.4348</v>
      </c>
      <c r="J254" s="106">
        <f t="shared" si="26"/>
        <v>108.8128</v>
      </c>
      <c r="K254" s="106">
        <f t="shared" si="26"/>
        <v>112.1211</v>
      </c>
      <c r="L254" s="106">
        <f t="shared" si="26"/>
        <v>115.4538</v>
      </c>
      <c r="M254" s="106">
        <f t="shared" si="26"/>
        <v>118.47880000000001</v>
      </c>
      <c r="N254" s="106">
        <f t="shared" si="26"/>
        <v>122.14230000000001</v>
      </c>
      <c r="O254" s="105">
        <f t="shared" si="26"/>
        <v>124.8981</v>
      </c>
      <c r="P254" s="106">
        <f t="shared" si="26"/>
        <v>3.9507482811919883</v>
      </c>
      <c r="Q254" s="106">
        <f t="shared" si="26"/>
        <v>-2.7198236425277158</v>
      </c>
      <c r="R254" s="106">
        <f t="shared" si="26"/>
        <v>-2.1432070578423974</v>
      </c>
      <c r="S254" s="106">
        <f t="shared" si="26"/>
        <v>-2.78824374896086</v>
      </c>
      <c r="T254" s="106">
        <f t="shared" si="26"/>
        <v>-3.3887929358634912</v>
      </c>
      <c r="U254" s="106">
        <f t="shared" si="26"/>
        <v>2.9639869634490843</v>
      </c>
      <c r="V254" s="106">
        <f t="shared" si="26"/>
        <v>2.2342316610732582</v>
      </c>
      <c r="W254" s="106">
        <f t="shared" si="26"/>
        <v>3.0403592224444211</v>
      </c>
      <c r="X254" s="106">
        <f t="shared" si="26"/>
        <v>2.972411080519191</v>
      </c>
      <c r="Y254" s="106">
        <f t="shared" si="26"/>
        <v>2.6200956573105483</v>
      </c>
      <c r="Z254" s="106">
        <f t="shared" si="26"/>
        <v>3.0921143698281877</v>
      </c>
      <c r="AA254" s="106">
        <f t="shared" si="26"/>
        <v>2.2562208178493393</v>
      </c>
      <c r="AB254" s="84">
        <f>AB188</f>
        <v>113.07269891153972</v>
      </c>
      <c r="AC254" s="157"/>
      <c r="AN254" s="98"/>
      <c r="AO254" s="157"/>
      <c r="AZ254" s="98"/>
    </row>
    <row r="255" spans="2:52" x14ac:dyDescent="0.2">
      <c r="B255" s="139" t="s">
        <v>279</v>
      </c>
      <c r="C255" s="106">
        <f>C212</f>
        <v>111.2589</v>
      </c>
      <c r="D255" s="171">
        <f t="shared" ref="D255:AA255" si="27">D212</f>
        <v>115.74753570556641</v>
      </c>
      <c r="E255" s="106">
        <f t="shared" si="27"/>
        <v>112.5373</v>
      </c>
      <c r="F255" s="106">
        <f t="shared" si="27"/>
        <v>110.07210000000001</v>
      </c>
      <c r="G255" s="106">
        <f t="shared" si="27"/>
        <v>106.9605</v>
      </c>
      <c r="H255" s="106">
        <f t="shared" si="27"/>
        <v>103.2559</v>
      </c>
      <c r="I255" s="106">
        <f t="shared" si="27"/>
        <v>106.3801</v>
      </c>
      <c r="J255" s="106">
        <f t="shared" si="27"/>
        <v>108.79389999999999</v>
      </c>
      <c r="K255" s="106">
        <f t="shared" si="27"/>
        <v>112.157</v>
      </c>
      <c r="L255" s="106">
        <f t="shared" si="27"/>
        <v>115.5637</v>
      </c>
      <c r="M255" s="106">
        <f t="shared" si="27"/>
        <v>118.6307</v>
      </c>
      <c r="N255" s="106">
        <f t="shared" si="27"/>
        <v>122.3593</v>
      </c>
      <c r="O255" s="105">
        <f t="shared" si="27"/>
        <v>125.1553</v>
      </c>
      <c r="P255" s="106">
        <f t="shared" si="27"/>
        <v>4.0344059716269074</v>
      </c>
      <c r="Q255" s="106">
        <f t="shared" si="27"/>
        <v>-2.7734808227213263</v>
      </c>
      <c r="R255" s="106">
        <f t="shared" si="27"/>
        <v>-2.1905625956904919</v>
      </c>
      <c r="S255" s="106">
        <f t="shared" si="27"/>
        <v>-2.8268743850621636</v>
      </c>
      <c r="T255" s="106">
        <f t="shared" si="27"/>
        <v>-3.4635215803965012</v>
      </c>
      <c r="U255" s="106">
        <f t="shared" si="27"/>
        <v>3.0256866677836345</v>
      </c>
      <c r="V255" s="106">
        <f t="shared" si="27"/>
        <v>2.2690334000438002</v>
      </c>
      <c r="W255" s="106">
        <f t="shared" si="27"/>
        <v>3.0912578738330025</v>
      </c>
      <c r="X255" s="106">
        <f t="shared" si="27"/>
        <v>3.0374385905471804</v>
      </c>
      <c r="Y255" s="106">
        <f t="shared" si="27"/>
        <v>2.6539475631188751</v>
      </c>
      <c r="Z255" s="106">
        <f t="shared" si="27"/>
        <v>3.1430312726806804</v>
      </c>
      <c r="AA255" s="106">
        <f t="shared" si="27"/>
        <v>2.2850735497832955</v>
      </c>
      <c r="AB255" s="84">
        <f>AB212</f>
        <v>113.13444464213053</v>
      </c>
      <c r="AC255" s="157"/>
      <c r="AN255" s="98"/>
      <c r="AO255" s="157"/>
      <c r="AZ255" s="98"/>
    </row>
    <row r="256" spans="2:52" x14ac:dyDescent="0.2">
      <c r="B256" s="177" t="s">
        <v>281</v>
      </c>
      <c r="D256" s="157"/>
      <c r="O256" s="98"/>
      <c r="AC256" s="157"/>
      <c r="AN256" s="98"/>
      <c r="AO256" s="157"/>
      <c r="AZ256" s="98"/>
    </row>
    <row r="257" spans="2:52" x14ac:dyDescent="0.2">
      <c r="B257" s="140" t="s">
        <v>49</v>
      </c>
      <c r="C257" s="110">
        <f>C10</f>
        <v>103.5449</v>
      </c>
      <c r="D257" s="172">
        <f>D10</f>
        <v>104.39932250976563</v>
      </c>
      <c r="E257" s="110">
        <f t="shared" ref="E257:AA257" si="28">E10</f>
        <v>104.71211242675781</v>
      </c>
      <c r="F257" s="110">
        <f t="shared" si="28"/>
        <v>104.6361</v>
      </c>
      <c r="G257" s="110">
        <f t="shared" si="28"/>
        <v>104.17100000000001</v>
      </c>
      <c r="H257" s="110">
        <f t="shared" si="28"/>
        <v>104.25190000000001</v>
      </c>
      <c r="I257" s="110">
        <f t="shared" si="28"/>
        <v>104.7063</v>
      </c>
      <c r="J257" s="110">
        <f t="shared" si="28"/>
        <v>104.5489</v>
      </c>
      <c r="K257" s="110">
        <f t="shared" si="28"/>
        <v>104.4072</v>
      </c>
      <c r="L257" s="110">
        <f t="shared" si="28"/>
        <v>104.1185</v>
      </c>
      <c r="M257" s="110">
        <f t="shared" si="28"/>
        <v>104.80929999999999</v>
      </c>
      <c r="N257" s="110">
        <f t="shared" si="28"/>
        <v>105.2261</v>
      </c>
      <c r="O257" s="109">
        <f t="shared" si="28"/>
        <v>105.8867</v>
      </c>
      <c r="P257" s="110">
        <f t="shared" si="28"/>
        <v>0.82517102219967042</v>
      </c>
      <c r="Q257" s="110">
        <f t="shared" si="28"/>
        <v>0.29960914445869974</v>
      </c>
      <c r="R257" s="110">
        <f t="shared" si="28"/>
        <v>-7.2591818650379475E-2</v>
      </c>
      <c r="S257" s="110">
        <f t="shared" si="28"/>
        <v>-0.44449286622876094</v>
      </c>
      <c r="T257" s="110">
        <f t="shared" si="28"/>
        <v>7.7660769311996378E-2</v>
      </c>
      <c r="U257" s="110">
        <f t="shared" si="28"/>
        <v>0.4358673558947056</v>
      </c>
      <c r="V257" s="110">
        <f t="shared" si="28"/>
        <v>-0.1503252430847003</v>
      </c>
      <c r="W257" s="110">
        <f t="shared" si="28"/>
        <v>-0.13553466368369266</v>
      </c>
      <c r="X257" s="110">
        <f t="shared" si="28"/>
        <v>-0.27651349715345847</v>
      </c>
      <c r="Y257" s="110">
        <f t="shared" si="28"/>
        <v>0.66347479074323579</v>
      </c>
      <c r="Z257" s="110">
        <f t="shared" si="28"/>
        <v>0.3976746338349833</v>
      </c>
      <c r="AA257" s="110">
        <f t="shared" si="28"/>
        <v>0.62779101382641977</v>
      </c>
      <c r="AB257" s="88">
        <f>AB10</f>
        <v>104.65611957804363</v>
      </c>
      <c r="AC257" s="157"/>
      <c r="AN257" s="98"/>
      <c r="AO257" s="157"/>
      <c r="AZ257" s="98"/>
    </row>
    <row r="258" spans="2:52" x14ac:dyDescent="0.2">
      <c r="B258" s="140" t="s">
        <v>52</v>
      </c>
      <c r="C258" s="110">
        <f>C37</f>
        <v>103.2058</v>
      </c>
      <c r="D258" s="172">
        <f>D37</f>
        <v>103.60458374023438</v>
      </c>
      <c r="E258" s="110">
        <f t="shared" ref="E258:AA258" si="29">E37</f>
        <v>103.9645</v>
      </c>
      <c r="F258" s="110">
        <f t="shared" si="29"/>
        <v>104.0121</v>
      </c>
      <c r="G258" s="110">
        <f t="shared" si="29"/>
        <v>103.8643</v>
      </c>
      <c r="H258" s="110">
        <f t="shared" si="29"/>
        <v>104.035</v>
      </c>
      <c r="I258" s="110">
        <f t="shared" si="29"/>
        <v>104.4384</v>
      </c>
      <c r="J258" s="110">
        <f t="shared" si="29"/>
        <v>104.3349</v>
      </c>
      <c r="K258" s="110">
        <f t="shared" si="29"/>
        <v>104.282</v>
      </c>
      <c r="L258" s="110">
        <f t="shared" si="29"/>
        <v>104.1773</v>
      </c>
      <c r="M258" s="110">
        <f t="shared" si="29"/>
        <v>104.4629</v>
      </c>
      <c r="N258" s="110">
        <f t="shared" si="29"/>
        <v>104.7081</v>
      </c>
      <c r="O258" s="109">
        <f t="shared" si="29"/>
        <v>105.01130000000001</v>
      </c>
      <c r="P258" s="110">
        <f t="shared" si="29"/>
        <v>0.38639663685023379</v>
      </c>
      <c r="Q258" s="110">
        <f t="shared" si="29"/>
        <v>0.34739414683431058</v>
      </c>
      <c r="R258" s="110">
        <f t="shared" si="29"/>
        <v>4.5784859254844441E-2</v>
      </c>
      <c r="S258" s="110">
        <f t="shared" si="29"/>
        <v>-0.14209885196049662</v>
      </c>
      <c r="T258" s="110">
        <f t="shared" si="29"/>
        <v>0.16434905930141205</v>
      </c>
      <c r="U258" s="110">
        <f t="shared" si="29"/>
        <v>0.3877541212092131</v>
      </c>
      <c r="V258" s="110">
        <f t="shared" si="29"/>
        <v>-9.9101479915430363E-2</v>
      </c>
      <c r="W258" s="110">
        <f t="shared" si="29"/>
        <v>-5.0702114057720057E-2</v>
      </c>
      <c r="X258" s="110">
        <f t="shared" si="29"/>
        <v>-0.10040083619416008</v>
      </c>
      <c r="Y258" s="110">
        <f t="shared" si="29"/>
        <v>0.27414801497063401</v>
      </c>
      <c r="Z258" s="110">
        <f t="shared" si="29"/>
        <v>0.23472448113157585</v>
      </c>
      <c r="AA258" s="110">
        <f t="shared" si="29"/>
        <v>0.28956690074598229</v>
      </c>
      <c r="AB258" s="88">
        <f>AB37</f>
        <v>104.24128197835289</v>
      </c>
      <c r="AC258" s="157"/>
      <c r="AN258" s="98"/>
      <c r="AO258" s="157"/>
      <c r="AZ258" s="98"/>
    </row>
    <row r="259" spans="2:52" x14ac:dyDescent="0.2">
      <c r="B259" s="140" t="s">
        <v>53</v>
      </c>
      <c r="C259" s="110">
        <f>C62</f>
        <v>104.1998</v>
      </c>
      <c r="D259" s="172">
        <f>D62</f>
        <v>104.79895782470703</v>
      </c>
      <c r="E259" s="110">
        <f t="shared" ref="E259:AA259" si="30">E62</f>
        <v>105.19867706298828</v>
      </c>
      <c r="F259" s="110">
        <f t="shared" si="30"/>
        <v>105.1139</v>
      </c>
      <c r="G259" s="110">
        <f t="shared" si="30"/>
        <v>104.90349999999999</v>
      </c>
      <c r="H259" s="110">
        <f t="shared" si="30"/>
        <v>105.07</v>
      </c>
      <c r="I259" s="110">
        <f t="shared" si="30"/>
        <v>105.3908</v>
      </c>
      <c r="J259" s="110">
        <f t="shared" si="30"/>
        <v>105.2209</v>
      </c>
      <c r="K259" s="110">
        <f t="shared" si="30"/>
        <v>105.03440000000001</v>
      </c>
      <c r="L259" s="110">
        <f t="shared" si="30"/>
        <v>104.8381</v>
      </c>
      <c r="M259" s="110">
        <f t="shared" si="30"/>
        <v>105.2719</v>
      </c>
      <c r="N259" s="110">
        <f t="shared" si="30"/>
        <v>105.64319999999999</v>
      </c>
      <c r="O259" s="109">
        <f t="shared" si="30"/>
        <v>106.09699999999999</v>
      </c>
      <c r="P259" s="110">
        <f t="shared" si="30"/>
        <v>0.5750086129791373</v>
      </c>
      <c r="Q259" s="110">
        <f t="shared" si="30"/>
        <v>0.38141527986360724</v>
      </c>
      <c r="R259" s="110">
        <f t="shared" si="30"/>
        <v>-8.0587575200702879E-2</v>
      </c>
      <c r="S259" s="110">
        <f t="shared" si="30"/>
        <v>-0.20016382229182539</v>
      </c>
      <c r="T259" s="110">
        <f t="shared" si="30"/>
        <v>0.15871729732563664</v>
      </c>
      <c r="U259" s="110">
        <f t="shared" si="30"/>
        <v>0.30532026268202683</v>
      </c>
      <c r="V259" s="110">
        <f t="shared" si="30"/>
        <v>-0.16120951733927286</v>
      </c>
      <c r="W259" s="110">
        <f t="shared" si="30"/>
        <v>-0.17724615546910852</v>
      </c>
      <c r="X259" s="110">
        <f t="shared" si="30"/>
        <v>-0.18689115185121058</v>
      </c>
      <c r="Y259" s="110">
        <f t="shared" si="30"/>
        <v>0.41378086783335932</v>
      </c>
      <c r="Z259" s="110">
        <f t="shared" si="30"/>
        <v>0.35270570779095928</v>
      </c>
      <c r="AA259" s="110">
        <f t="shared" si="30"/>
        <v>0.4295591197540411</v>
      </c>
      <c r="AB259" s="88">
        <f>AB62</f>
        <v>105.21511124064126</v>
      </c>
      <c r="AC259" s="157"/>
      <c r="AN259" s="98"/>
      <c r="AO259" s="157"/>
      <c r="AZ259" s="98"/>
    </row>
    <row r="260" spans="2:52" x14ac:dyDescent="0.2">
      <c r="B260" s="140" t="s">
        <v>60</v>
      </c>
      <c r="C260" s="110">
        <f>C90</f>
        <v>103.6427</v>
      </c>
      <c r="D260" s="172">
        <f>D90</f>
        <v>104.39328002929688</v>
      </c>
      <c r="E260" s="110">
        <f t="shared" ref="E260:AA260" si="31">E90</f>
        <v>104.75494384765625</v>
      </c>
      <c r="F260" s="110">
        <f t="shared" si="31"/>
        <v>104.6733</v>
      </c>
      <c r="G260" s="110">
        <f t="shared" si="31"/>
        <v>104.26309999999999</v>
      </c>
      <c r="H260" s="110">
        <f t="shared" si="31"/>
        <v>104.41419999999999</v>
      </c>
      <c r="I260" s="110">
        <f t="shared" si="31"/>
        <v>104.83969999999999</v>
      </c>
      <c r="J260" s="110">
        <f t="shared" si="31"/>
        <v>104.681</v>
      </c>
      <c r="K260" s="110">
        <f t="shared" si="31"/>
        <v>104.477</v>
      </c>
      <c r="L260" s="110">
        <f t="shared" si="31"/>
        <v>104.23439999999999</v>
      </c>
      <c r="M260" s="110">
        <f t="shared" si="31"/>
        <v>104.8758</v>
      </c>
      <c r="N260" s="110">
        <f t="shared" si="31"/>
        <v>105.36060000000001</v>
      </c>
      <c r="O260" s="109">
        <f t="shared" si="31"/>
        <v>105.94119999999999</v>
      </c>
      <c r="P260" s="110">
        <f t="shared" si="31"/>
        <v>0.74636245479572338</v>
      </c>
      <c r="Q260" s="110">
        <f t="shared" si="31"/>
        <v>0.34644358167295619</v>
      </c>
      <c r="R260" s="110">
        <f t="shared" si="31"/>
        <v>-7.793794226550875E-2</v>
      </c>
      <c r="S260" s="110">
        <f t="shared" si="31"/>
        <v>-0.39188599193873053</v>
      </c>
      <c r="T260" s="110">
        <f t="shared" si="31"/>
        <v>0.14492183716003032</v>
      </c>
      <c r="U260" s="110">
        <f t="shared" si="31"/>
        <v>0.40751162198245028</v>
      </c>
      <c r="V260" s="110">
        <f t="shared" si="31"/>
        <v>-0.15137395471371634</v>
      </c>
      <c r="W260" s="110">
        <f t="shared" si="31"/>
        <v>-0.19487777151535954</v>
      </c>
      <c r="X260" s="110">
        <f t="shared" si="31"/>
        <v>-0.23220421719613898</v>
      </c>
      <c r="Y260" s="110">
        <f t="shared" si="31"/>
        <v>0.61534387879625574</v>
      </c>
      <c r="Z260" s="110">
        <f t="shared" si="31"/>
        <v>0.46226107452816284</v>
      </c>
      <c r="AA260" s="110">
        <f t="shared" si="31"/>
        <v>0.55105988386549598</v>
      </c>
      <c r="AB260" s="88">
        <f>AB90</f>
        <v>104.74237698974609</v>
      </c>
      <c r="AC260" s="157"/>
      <c r="AN260" s="98"/>
      <c r="AO260" s="157"/>
      <c r="AZ260" s="98"/>
    </row>
    <row r="261" spans="2:52" x14ac:dyDescent="0.2">
      <c r="B261" s="140" t="s">
        <v>62</v>
      </c>
      <c r="C261" s="110">
        <f>C116</f>
        <v>103.8502</v>
      </c>
      <c r="D261" s="172">
        <f>D116</f>
        <v>104.37685394287109</v>
      </c>
      <c r="E261" s="110">
        <f t="shared" ref="E261:AA261" si="32">E116</f>
        <v>104.65568542480469</v>
      </c>
      <c r="F261" s="110">
        <f t="shared" si="32"/>
        <v>104.5904</v>
      </c>
      <c r="G261" s="110">
        <f t="shared" si="32"/>
        <v>104.50620000000001</v>
      </c>
      <c r="H261" s="110">
        <f t="shared" si="32"/>
        <v>104.6523</v>
      </c>
      <c r="I261" s="110">
        <f t="shared" si="32"/>
        <v>104.88160000000001</v>
      </c>
      <c r="J261" s="110">
        <f t="shared" si="32"/>
        <v>104.7206</v>
      </c>
      <c r="K261" s="110">
        <f t="shared" si="32"/>
        <v>104.5958</v>
      </c>
      <c r="L261" s="110">
        <f t="shared" si="32"/>
        <v>104.46129999999999</v>
      </c>
      <c r="M261" s="110">
        <f t="shared" si="32"/>
        <v>104.848</v>
      </c>
      <c r="N261" s="110">
        <f t="shared" si="32"/>
        <v>105.2007</v>
      </c>
      <c r="O261" s="109">
        <f t="shared" si="32"/>
        <v>105.6276</v>
      </c>
      <c r="P261" s="110">
        <f t="shared" si="32"/>
        <v>0.50712848205501071</v>
      </c>
      <c r="Q261" s="110">
        <f t="shared" si="32"/>
        <v>0.26713918977305778</v>
      </c>
      <c r="R261" s="110">
        <f t="shared" si="32"/>
        <v>-6.2381154487390678E-2</v>
      </c>
      <c r="S261" s="110">
        <f t="shared" si="32"/>
        <v>-8.0504520491360212E-2</v>
      </c>
      <c r="T261" s="110">
        <f t="shared" si="32"/>
        <v>0.13980031806724377</v>
      </c>
      <c r="U261" s="110">
        <f t="shared" si="32"/>
        <v>0.21910650793151146</v>
      </c>
      <c r="V261" s="110">
        <f t="shared" si="32"/>
        <v>-0.15350643010785625</v>
      </c>
      <c r="W261" s="110">
        <f t="shared" si="32"/>
        <v>-0.1191742598877466</v>
      </c>
      <c r="X261" s="110">
        <f t="shared" si="32"/>
        <v>-0.12859024932167709</v>
      </c>
      <c r="Y261" s="110">
        <f t="shared" si="32"/>
        <v>0.37018493930288515</v>
      </c>
      <c r="Z261" s="110">
        <f t="shared" si="32"/>
        <v>0.33639172897909225</v>
      </c>
      <c r="AA261" s="110">
        <f t="shared" si="32"/>
        <v>0.40579577892542862</v>
      </c>
      <c r="AB261" s="88">
        <f>AB116</f>
        <v>104.75975328063964</v>
      </c>
      <c r="AC261" s="157"/>
      <c r="AN261" s="98"/>
      <c r="AO261" s="157"/>
      <c r="AZ261" s="98"/>
    </row>
    <row r="262" spans="2:52" x14ac:dyDescent="0.2">
      <c r="B262" s="140" t="s">
        <v>82</v>
      </c>
      <c r="C262" s="110">
        <f>C142</f>
        <v>104.033</v>
      </c>
      <c r="D262" s="172">
        <f>D142</f>
        <v>104.70734405517578</v>
      </c>
      <c r="E262" s="110">
        <f t="shared" ref="E262:AA262" si="33">E142</f>
        <v>104.93959045410156</v>
      </c>
      <c r="F262" s="110">
        <f t="shared" si="33"/>
        <v>104.85809999999999</v>
      </c>
      <c r="G262" s="110">
        <f t="shared" si="33"/>
        <v>104.75790000000001</v>
      </c>
      <c r="H262" s="110">
        <f t="shared" si="33"/>
        <v>104.9234</v>
      </c>
      <c r="I262" s="110">
        <f t="shared" si="33"/>
        <v>105.1374</v>
      </c>
      <c r="J262" s="110">
        <f t="shared" si="33"/>
        <v>104.9821</v>
      </c>
      <c r="K262" s="110">
        <f t="shared" si="33"/>
        <v>104.84699999999999</v>
      </c>
      <c r="L262" s="110">
        <f t="shared" si="33"/>
        <v>104.68170000000001</v>
      </c>
      <c r="M262" s="110">
        <f t="shared" si="33"/>
        <v>105.14279999999999</v>
      </c>
      <c r="N262" s="110">
        <f t="shared" si="33"/>
        <v>105.5107</v>
      </c>
      <c r="O262" s="109">
        <f t="shared" si="33"/>
        <v>105.9118</v>
      </c>
      <c r="P262" s="110">
        <f t="shared" si="33"/>
        <v>0.64820206585965989</v>
      </c>
      <c r="Q262" s="110">
        <f t="shared" si="33"/>
        <v>0.22180526210596888</v>
      </c>
      <c r="R262" s="110">
        <f t="shared" si="33"/>
        <v>-7.7654633250366617E-2</v>
      </c>
      <c r="S262" s="110">
        <f t="shared" si="33"/>
        <v>-9.5557710849220767E-2</v>
      </c>
      <c r="T262" s="110">
        <f t="shared" si="33"/>
        <v>0.15798331199842153</v>
      </c>
      <c r="U262" s="110">
        <f t="shared" si="33"/>
        <v>0.20395831625738264</v>
      </c>
      <c r="V262" s="110">
        <f t="shared" si="33"/>
        <v>-0.14771147089427442</v>
      </c>
      <c r="W262" s="110">
        <f t="shared" si="33"/>
        <v>-0.12868860500981447</v>
      </c>
      <c r="X262" s="110">
        <f t="shared" si="33"/>
        <v>-0.1576583020973302</v>
      </c>
      <c r="Y262" s="110">
        <f t="shared" si="33"/>
        <v>0.44047813514681894</v>
      </c>
      <c r="Z262" s="110">
        <f t="shared" si="33"/>
        <v>0.34990508147015859</v>
      </c>
      <c r="AA262" s="110">
        <f t="shared" si="33"/>
        <v>0.3801510178588518</v>
      </c>
      <c r="AB262" s="88">
        <f>AB142</f>
        <v>105.03331954243977</v>
      </c>
      <c r="AC262" s="157"/>
      <c r="AN262" s="98"/>
      <c r="AO262" s="157"/>
      <c r="AZ262" s="98"/>
    </row>
    <row r="263" spans="2:52" x14ac:dyDescent="0.2">
      <c r="B263" s="140" t="s">
        <v>85</v>
      </c>
      <c r="C263" s="110">
        <f>C165</f>
        <v>103.244</v>
      </c>
      <c r="D263" s="172">
        <f>D165</f>
        <v>103.28044128417969</v>
      </c>
      <c r="E263" s="110">
        <f t="shared" ref="E263:AA263" si="34">E165</f>
        <v>103.71382904052734</v>
      </c>
      <c r="F263" s="110">
        <f t="shared" si="34"/>
        <v>103.7026</v>
      </c>
      <c r="G263" s="110">
        <f t="shared" si="34"/>
        <v>103.67149999999999</v>
      </c>
      <c r="H263" s="110">
        <f t="shared" si="34"/>
        <v>103.753</v>
      </c>
      <c r="I263" s="110">
        <f t="shared" si="34"/>
        <v>104.033</v>
      </c>
      <c r="J263" s="110">
        <f t="shared" si="34"/>
        <v>103.85299999999999</v>
      </c>
      <c r="K263" s="110">
        <f t="shared" si="34"/>
        <v>103.7625</v>
      </c>
      <c r="L263" s="110">
        <f t="shared" si="34"/>
        <v>103.7303</v>
      </c>
      <c r="M263" s="110">
        <f t="shared" si="34"/>
        <v>103.8702</v>
      </c>
      <c r="N263" s="110">
        <f t="shared" si="34"/>
        <v>104.1721</v>
      </c>
      <c r="O263" s="109">
        <f t="shared" si="34"/>
        <v>104.6845</v>
      </c>
      <c r="P263" s="110">
        <f t="shared" si="34"/>
        <v>3.5296273080941971E-2</v>
      </c>
      <c r="Q263" s="110">
        <f t="shared" si="34"/>
        <v>0.41962229339742552</v>
      </c>
      <c r="R263" s="110">
        <f t="shared" si="34"/>
        <v>-1.0826946253186726E-2</v>
      </c>
      <c r="S263" s="110">
        <f t="shared" si="34"/>
        <v>-2.9989604889375222E-2</v>
      </c>
      <c r="T263" s="110">
        <f t="shared" si="34"/>
        <v>7.8613698075175403E-2</v>
      </c>
      <c r="U263" s="110">
        <f t="shared" si="34"/>
        <v>0.26987171455283332</v>
      </c>
      <c r="V263" s="110">
        <f t="shared" si="34"/>
        <v>-0.17302202185845533</v>
      </c>
      <c r="W263" s="110">
        <f t="shared" si="34"/>
        <v>-8.7142403204521379E-2</v>
      </c>
      <c r="X263" s="110">
        <f t="shared" si="34"/>
        <v>-3.1032405734251887E-2</v>
      </c>
      <c r="Y263" s="110">
        <f t="shared" si="34"/>
        <v>0.13486898235134503</v>
      </c>
      <c r="Z263" s="110">
        <f t="shared" si="34"/>
        <v>0.29065121661458571</v>
      </c>
      <c r="AA263" s="110">
        <f t="shared" si="34"/>
        <v>0.49187834362559607</v>
      </c>
      <c r="AB263" s="88">
        <f>AB165</f>
        <v>103.85224752705894</v>
      </c>
      <c r="AC263" s="157"/>
      <c r="AN263" s="98"/>
      <c r="AO263" s="157"/>
      <c r="AZ263" s="98"/>
    </row>
    <row r="264" spans="2:52" x14ac:dyDescent="0.2">
      <c r="B264" s="140" t="s">
        <v>63</v>
      </c>
      <c r="C264" s="110">
        <f>C189</f>
        <v>104.0423</v>
      </c>
      <c r="D264" s="172">
        <f>D189</f>
        <v>104.66205596923828</v>
      </c>
      <c r="E264" s="110">
        <f t="shared" ref="E264:AA264" si="35">E189</f>
        <v>105.0457</v>
      </c>
      <c r="F264" s="110">
        <f t="shared" si="35"/>
        <v>104.97020000000001</v>
      </c>
      <c r="G264" s="110">
        <f t="shared" si="35"/>
        <v>104.73099999999999</v>
      </c>
      <c r="H264" s="110">
        <f t="shared" si="35"/>
        <v>104.8871</v>
      </c>
      <c r="I264" s="110">
        <f t="shared" si="35"/>
        <v>105.2291</v>
      </c>
      <c r="J264" s="110">
        <f t="shared" si="35"/>
        <v>105.065</v>
      </c>
      <c r="K264" s="110">
        <f t="shared" si="35"/>
        <v>104.8922</v>
      </c>
      <c r="L264" s="110">
        <f t="shared" si="35"/>
        <v>104.6906</v>
      </c>
      <c r="M264" s="110">
        <f t="shared" si="35"/>
        <v>105.1506</v>
      </c>
      <c r="N264" s="110">
        <f t="shared" si="35"/>
        <v>105.5228</v>
      </c>
      <c r="O264" s="109">
        <f t="shared" si="35"/>
        <v>105.9948</v>
      </c>
      <c r="P264" s="110">
        <f t="shared" si="35"/>
        <v>0.59635373661908186</v>
      </c>
      <c r="Q264" s="110">
        <f t="shared" si="35"/>
        <v>0.36655503010037743</v>
      </c>
      <c r="R264" s="110">
        <f t="shared" si="35"/>
        <v>-7.1873479828294756E-2</v>
      </c>
      <c r="S264" s="110">
        <f t="shared" si="35"/>
        <v>-0.22787419667678155</v>
      </c>
      <c r="T264" s="110">
        <f t="shared" si="35"/>
        <v>0.14904851476641034</v>
      </c>
      <c r="U264" s="110">
        <f t="shared" si="35"/>
        <v>0.32606488309811094</v>
      </c>
      <c r="V264" s="110">
        <f t="shared" si="35"/>
        <v>-0.15594545615234265</v>
      </c>
      <c r="W264" s="110">
        <f t="shared" si="35"/>
        <v>-0.16446961404844163</v>
      </c>
      <c r="X264" s="110">
        <f t="shared" si="35"/>
        <v>-0.19219732258451927</v>
      </c>
      <c r="Y264" s="110">
        <f t="shared" si="35"/>
        <v>0.43938997388494638</v>
      </c>
      <c r="Z264" s="110">
        <f t="shared" si="35"/>
        <v>0.3539684985154688</v>
      </c>
      <c r="AA264" s="110">
        <f t="shared" si="35"/>
        <v>0.44729669796479454</v>
      </c>
      <c r="AB264" s="88">
        <f>AB189</f>
        <v>105.07009633076986</v>
      </c>
      <c r="AC264" s="157"/>
      <c r="AN264" s="98"/>
      <c r="AO264" s="157"/>
      <c r="AZ264" s="98"/>
    </row>
    <row r="265" spans="2:52" x14ac:dyDescent="0.2">
      <c r="B265" s="140" t="s">
        <v>279</v>
      </c>
      <c r="C265" s="110">
        <f>C213</f>
        <v>104.0466</v>
      </c>
      <c r="D265" s="172">
        <f>D213</f>
        <v>104.66844177246094</v>
      </c>
      <c r="E265" s="110">
        <f t="shared" ref="E265:AA265" si="36">E213</f>
        <v>105.0545</v>
      </c>
      <c r="F265" s="110">
        <f t="shared" si="36"/>
        <v>104.9787</v>
      </c>
      <c r="G265" s="110">
        <f t="shared" si="36"/>
        <v>104.736</v>
      </c>
      <c r="H265" s="110">
        <f t="shared" si="36"/>
        <v>104.89230000000001</v>
      </c>
      <c r="I265" s="110">
        <f t="shared" si="36"/>
        <v>105.23690000000001</v>
      </c>
      <c r="J265" s="110">
        <f t="shared" si="36"/>
        <v>105.0728</v>
      </c>
      <c r="K265" s="110">
        <f t="shared" si="36"/>
        <v>104.89879999999999</v>
      </c>
      <c r="L265" s="110">
        <f t="shared" si="36"/>
        <v>104.69580000000001</v>
      </c>
      <c r="M265" s="110">
        <f t="shared" si="36"/>
        <v>105.15730000000001</v>
      </c>
      <c r="N265" s="110">
        <f t="shared" si="36"/>
        <v>105.5301</v>
      </c>
      <c r="O265" s="109">
        <f t="shared" si="36"/>
        <v>106.003</v>
      </c>
      <c r="P265" s="110">
        <f t="shared" si="36"/>
        <v>0.59833378582042573</v>
      </c>
      <c r="Q265" s="110">
        <f t="shared" si="36"/>
        <v>0.36883918495540441</v>
      </c>
      <c r="R265" s="110">
        <f t="shared" si="36"/>
        <v>-7.2153025334470183E-2</v>
      </c>
      <c r="S265" s="110">
        <f t="shared" si="36"/>
        <v>-0.23118975563614258</v>
      </c>
      <c r="T265" s="110">
        <f t="shared" si="36"/>
        <v>0.14923235563703183</v>
      </c>
      <c r="U265" s="110">
        <f t="shared" si="36"/>
        <v>0.32852745149071932</v>
      </c>
      <c r="V265" s="110">
        <f t="shared" si="36"/>
        <v>-0.1559338977107885</v>
      </c>
      <c r="W265" s="110">
        <f t="shared" si="36"/>
        <v>-0.165599470081702</v>
      </c>
      <c r="X265" s="110">
        <f t="shared" si="36"/>
        <v>-0.19351984960742044</v>
      </c>
      <c r="Y265" s="110">
        <f t="shared" si="36"/>
        <v>0.44080087262335349</v>
      </c>
      <c r="Z265" s="110">
        <f t="shared" si="36"/>
        <v>0.35451651953787133</v>
      </c>
      <c r="AA265" s="110">
        <f t="shared" si="36"/>
        <v>0.44811859365242301</v>
      </c>
      <c r="AB265" s="88">
        <f>AB213</f>
        <v>105.07705348103842</v>
      </c>
      <c r="AC265" s="157"/>
      <c r="AN265" s="98"/>
      <c r="AO265" s="157"/>
      <c r="AZ265" s="98"/>
    </row>
    <row r="266" spans="2:52" x14ac:dyDescent="0.2">
      <c r="B266" s="177" t="s">
        <v>282</v>
      </c>
      <c r="D266" s="157"/>
      <c r="O266" s="98"/>
      <c r="AC266" s="157"/>
      <c r="AN266" s="98"/>
      <c r="AO266" s="157"/>
      <c r="AZ266" s="98"/>
    </row>
    <row r="267" spans="2:52" x14ac:dyDescent="0.2">
      <c r="B267" s="141" t="s">
        <v>49</v>
      </c>
      <c r="C267" s="101">
        <f>C31</f>
        <v>102.07170000000001</v>
      </c>
      <c r="D267" s="173">
        <f t="shared" ref="D267:AA267" si="37">D31</f>
        <v>102.24800872802734</v>
      </c>
      <c r="E267" s="101">
        <f t="shared" si="37"/>
        <v>102.49278259277344</v>
      </c>
      <c r="F267" s="101">
        <f t="shared" si="37"/>
        <v>102.3737</v>
      </c>
      <c r="G267" s="101">
        <f t="shared" si="37"/>
        <v>101.9958</v>
      </c>
      <c r="H267" s="101">
        <f t="shared" si="37"/>
        <v>100.825</v>
      </c>
      <c r="I267" s="101">
        <f t="shared" si="37"/>
        <v>100.6755</v>
      </c>
      <c r="J267" s="101">
        <f t="shared" si="37"/>
        <v>100.52970000000001</v>
      </c>
      <c r="K267" s="101">
        <f t="shared" si="37"/>
        <v>101.16070000000001</v>
      </c>
      <c r="L267" s="101">
        <f t="shared" si="37"/>
        <v>100.8687</v>
      </c>
      <c r="M267" s="101">
        <f t="shared" si="37"/>
        <v>100.8693</v>
      </c>
      <c r="N267" s="101">
        <f t="shared" si="37"/>
        <v>100.7946</v>
      </c>
      <c r="O267" s="100">
        <f t="shared" si="37"/>
        <v>100.2538</v>
      </c>
      <c r="P267" s="101">
        <f t="shared" si="37"/>
        <v>0.1727302749217822</v>
      </c>
      <c r="Q267" s="101">
        <f t="shared" si="37"/>
        <v>0.2393923048390853</v>
      </c>
      <c r="R267" s="101">
        <f t="shared" si="37"/>
        <v>-0.11618632040324203</v>
      </c>
      <c r="S267" s="101">
        <f t="shared" si="37"/>
        <v>-0.36913777659691577</v>
      </c>
      <c r="T267" s="101">
        <f t="shared" si="37"/>
        <v>-1.147890403330333</v>
      </c>
      <c r="U267" s="101">
        <f t="shared" si="37"/>
        <v>-0.14827671708405982</v>
      </c>
      <c r="V267" s="101">
        <f t="shared" si="37"/>
        <v>-0.14482172921911901</v>
      </c>
      <c r="W267" s="101">
        <f t="shared" si="37"/>
        <v>0.62767520444207059</v>
      </c>
      <c r="X267" s="101">
        <f t="shared" si="37"/>
        <v>-0.2886496435868886</v>
      </c>
      <c r="Y267" s="101">
        <f t="shared" si="37"/>
        <v>5.9483268842712976E-4</v>
      </c>
      <c r="Z267" s="101">
        <f t="shared" si="37"/>
        <v>-7.4056229199561105E-2</v>
      </c>
      <c r="AA267" s="101">
        <f t="shared" si="37"/>
        <v>-0.53653667954434492</v>
      </c>
      <c r="AB267" s="87">
        <f>AB31</f>
        <v>101.25593060728819</v>
      </c>
      <c r="AC267" s="157"/>
      <c r="AN267" s="98"/>
      <c r="AO267" s="157"/>
      <c r="AZ267" s="98"/>
    </row>
    <row r="268" spans="2:52" x14ac:dyDescent="0.2">
      <c r="B268" s="141" t="s">
        <v>52</v>
      </c>
      <c r="C268" s="101">
        <f>C58</f>
        <v>99.799270000000007</v>
      </c>
      <c r="D268" s="173">
        <f t="shared" ref="D268:AA268" si="38">D58</f>
        <v>103.80307769775391</v>
      </c>
      <c r="E268" s="101">
        <f t="shared" si="38"/>
        <v>106.9967</v>
      </c>
      <c r="F268" s="101">
        <f t="shared" si="38"/>
        <v>103.00879999999999</v>
      </c>
      <c r="G268" s="101">
        <f t="shared" si="38"/>
        <v>98.876080000000002</v>
      </c>
      <c r="H268" s="101">
        <f t="shared" si="38"/>
        <v>95.04</v>
      </c>
      <c r="I268" s="101">
        <f t="shared" si="38"/>
        <v>97.816720000000004</v>
      </c>
      <c r="J268" s="101">
        <f t="shared" si="38"/>
        <v>100.46769999999999</v>
      </c>
      <c r="K268" s="101">
        <f t="shared" si="38"/>
        <v>98.883189999999999</v>
      </c>
      <c r="L268" s="101">
        <f t="shared" si="38"/>
        <v>101.2223</v>
      </c>
      <c r="M268" s="101">
        <f t="shared" si="38"/>
        <v>104.8186</v>
      </c>
      <c r="N268" s="101">
        <f t="shared" si="38"/>
        <v>103.80459999999999</v>
      </c>
      <c r="O268" s="100">
        <f t="shared" si="38"/>
        <v>107.27630000000001</v>
      </c>
      <c r="P268" s="101">
        <f t="shared" si="38"/>
        <v>4.011860705748548</v>
      </c>
      <c r="Q268" s="101">
        <f t="shared" si="38"/>
        <v>3.0766161977827386</v>
      </c>
      <c r="R268" s="101">
        <f t="shared" si="38"/>
        <v>-3.7271242944875964</v>
      </c>
      <c r="S268" s="101">
        <f t="shared" si="38"/>
        <v>-4.0120067411716205</v>
      </c>
      <c r="T268" s="101">
        <f t="shared" si="38"/>
        <v>-3.8796845506011111</v>
      </c>
      <c r="U268" s="101">
        <f t="shared" si="38"/>
        <v>2.9216329966329937</v>
      </c>
      <c r="V268" s="101">
        <f t="shared" si="38"/>
        <v>2.7101501665563821</v>
      </c>
      <c r="W268" s="101">
        <f t="shared" si="38"/>
        <v>-1.5771337454724204</v>
      </c>
      <c r="X268" s="101">
        <f t="shared" si="38"/>
        <v>2.3655284583759943</v>
      </c>
      <c r="Y268" s="101">
        <f t="shared" si="38"/>
        <v>3.5528732305035544</v>
      </c>
      <c r="Z268" s="101">
        <f t="shared" si="38"/>
        <v>-0.96738555943316362</v>
      </c>
      <c r="AA268" s="101">
        <f t="shared" si="38"/>
        <v>3.3444567967122967</v>
      </c>
      <c r="AB268" s="87">
        <f>AB58</f>
        <v>101.8351788515275</v>
      </c>
      <c r="AC268" s="157"/>
      <c r="AN268" s="98"/>
      <c r="AO268" s="157"/>
      <c r="AZ268" s="98"/>
    </row>
    <row r="269" spans="2:52" x14ac:dyDescent="0.2">
      <c r="B269" s="141" t="s">
        <v>53</v>
      </c>
      <c r="C269" s="101">
        <f>C83</f>
        <v>108.6815</v>
      </c>
      <c r="D269" s="173">
        <f t="shared" ref="D269:AA269" si="39">D83</f>
        <v>113.82307434082031</v>
      </c>
      <c r="E269" s="101">
        <f t="shared" si="39"/>
        <v>109.38388061523438</v>
      </c>
      <c r="F269" s="101">
        <f t="shared" si="39"/>
        <v>106.648</v>
      </c>
      <c r="G269" s="101">
        <f t="shared" si="39"/>
        <v>103.0727</v>
      </c>
      <c r="H269" s="101">
        <f t="shared" si="39"/>
        <v>99.045649999999995</v>
      </c>
      <c r="I269" s="101">
        <f t="shared" si="39"/>
        <v>102.45489999999999</v>
      </c>
      <c r="J269" s="101">
        <f t="shared" si="39"/>
        <v>104.9837</v>
      </c>
      <c r="K269" s="101">
        <f t="shared" si="39"/>
        <v>109.0673</v>
      </c>
      <c r="L269" s="101">
        <f t="shared" si="39"/>
        <v>113.0592</v>
      </c>
      <c r="M269" s="101">
        <f t="shared" si="39"/>
        <v>116.7226</v>
      </c>
      <c r="N269" s="101">
        <f t="shared" si="39"/>
        <v>121.2055</v>
      </c>
      <c r="O269" s="100">
        <f t="shared" si="39"/>
        <v>124.2734</v>
      </c>
      <c r="P269" s="101">
        <f t="shared" si="39"/>
        <v>4.73086435209333</v>
      </c>
      <c r="Q269" s="101">
        <f t="shared" si="39"/>
        <v>-3.9000824316989231</v>
      </c>
      <c r="R269" s="101">
        <f t="shared" si="39"/>
        <v>-2.5011734817290261</v>
      </c>
      <c r="S269" s="101">
        <f t="shared" si="39"/>
        <v>-3.3524304253244304</v>
      </c>
      <c r="T269" s="101">
        <f t="shared" si="39"/>
        <v>-3.9069996225964805</v>
      </c>
      <c r="U269" s="101">
        <f t="shared" si="39"/>
        <v>3.442099678279662</v>
      </c>
      <c r="V269" s="101">
        <f t="shared" si="39"/>
        <v>2.4682079627231146</v>
      </c>
      <c r="W269" s="101">
        <f t="shared" si="39"/>
        <v>3.8897466940105976</v>
      </c>
      <c r="X269" s="101">
        <f t="shared" si="39"/>
        <v>3.6600337589726721</v>
      </c>
      <c r="Y269" s="101">
        <f t="shared" si="39"/>
        <v>3.2402493560895493</v>
      </c>
      <c r="Z269" s="101">
        <f t="shared" si="39"/>
        <v>3.8406443996278363</v>
      </c>
      <c r="AA269" s="101">
        <f t="shared" si="39"/>
        <v>2.5311557643836249</v>
      </c>
      <c r="AB269" s="87">
        <f>AB83</f>
        <v>110.31304600958028</v>
      </c>
      <c r="AC269" s="157"/>
      <c r="AN269" s="98"/>
      <c r="AO269" s="157"/>
      <c r="AZ269" s="98"/>
    </row>
    <row r="270" spans="2:52" x14ac:dyDescent="0.2">
      <c r="B270" s="141" t="s">
        <v>60</v>
      </c>
      <c r="C270" s="101">
        <f>C111</f>
        <v>100.41540000000001</v>
      </c>
      <c r="D270" s="173">
        <f t="shared" ref="D270:AA270" si="40">D111</f>
        <v>100.86058044433594</v>
      </c>
      <c r="E270" s="101">
        <f t="shared" si="40"/>
        <v>100.24066925048828</v>
      </c>
      <c r="F270" s="101">
        <f t="shared" si="40"/>
        <v>100.2869</v>
      </c>
      <c r="G270" s="101">
        <f t="shared" si="40"/>
        <v>99.021190000000004</v>
      </c>
      <c r="H270" s="101">
        <f t="shared" si="40"/>
        <v>99.907550000000001</v>
      </c>
      <c r="I270" s="101">
        <f t="shared" si="40"/>
        <v>100.4723</v>
      </c>
      <c r="J270" s="101">
        <f t="shared" si="40"/>
        <v>101.5582</v>
      </c>
      <c r="K270" s="101">
        <f t="shared" si="40"/>
        <v>100.2897</v>
      </c>
      <c r="L270" s="101">
        <f t="shared" si="40"/>
        <v>99.544759999999997</v>
      </c>
      <c r="M270" s="101">
        <f t="shared" si="40"/>
        <v>98.852779999999996</v>
      </c>
      <c r="N270" s="101">
        <f t="shared" si="40"/>
        <v>99.506230000000002</v>
      </c>
      <c r="O270" s="100">
        <f t="shared" si="40"/>
        <v>99.588930000000005</v>
      </c>
      <c r="P270" s="101">
        <f t="shared" si="40"/>
        <v>0.27098704053758266</v>
      </c>
      <c r="Q270" s="101">
        <f t="shared" si="40"/>
        <v>-0.61462187815762159</v>
      </c>
      <c r="R270" s="101">
        <f t="shared" si="40"/>
        <v>4.6119753446774173E-2</v>
      </c>
      <c r="S270" s="101">
        <f t="shared" si="40"/>
        <v>-1.2620890664683009</v>
      </c>
      <c r="T270" s="101">
        <f t="shared" si="40"/>
        <v>0.89512153913722525</v>
      </c>
      <c r="U270" s="101">
        <f t="shared" si="40"/>
        <v>0.56527259451363143</v>
      </c>
      <c r="V270" s="101">
        <f t="shared" si="40"/>
        <v>1.0807954033101614</v>
      </c>
      <c r="W270" s="101">
        <f t="shared" si="40"/>
        <v>-1.2490374977106753</v>
      </c>
      <c r="X270" s="101">
        <f t="shared" si="40"/>
        <v>-0.74278814275045169</v>
      </c>
      <c r="Y270" s="101">
        <f t="shared" si="40"/>
        <v>-0.69514457616855063</v>
      </c>
      <c r="Z270" s="101">
        <f t="shared" si="40"/>
        <v>0.66103350861756904</v>
      </c>
      <c r="AA270" s="101">
        <f t="shared" si="40"/>
        <v>8.3110374094167425E-2</v>
      </c>
      <c r="AB270" s="87">
        <f>AB111</f>
        <v>100.00933204121536</v>
      </c>
      <c r="AC270" s="157"/>
      <c r="AN270" s="98"/>
      <c r="AO270" s="157"/>
      <c r="AZ270" s="98"/>
    </row>
    <row r="271" spans="2:52" x14ac:dyDescent="0.2">
      <c r="B271" s="141" t="s">
        <v>62</v>
      </c>
      <c r="C271" s="101">
        <f>C137</f>
        <v>106.7521</v>
      </c>
      <c r="D271" s="173">
        <f t="shared" ref="D271:AA271" si="41">D137</f>
        <v>106.82637786865234</v>
      </c>
      <c r="E271" s="101">
        <f t="shared" si="41"/>
        <v>106.70991516113281</v>
      </c>
      <c r="F271" s="101">
        <f t="shared" si="41"/>
        <v>106.7056</v>
      </c>
      <c r="G271" s="101">
        <f t="shared" si="41"/>
        <v>105.4696</v>
      </c>
      <c r="H271" s="101">
        <f t="shared" si="41"/>
        <v>105.3685</v>
      </c>
      <c r="I271" s="101">
        <f t="shared" si="41"/>
        <v>105.69029999999999</v>
      </c>
      <c r="J271" s="101">
        <f t="shared" si="41"/>
        <v>106.4712</v>
      </c>
      <c r="K271" s="101">
        <f t="shared" si="41"/>
        <v>107.2163</v>
      </c>
      <c r="L271" s="101">
        <f t="shared" si="41"/>
        <v>107.1739</v>
      </c>
      <c r="M271" s="101">
        <f t="shared" si="41"/>
        <v>108.2911</v>
      </c>
      <c r="N271" s="101">
        <f t="shared" si="41"/>
        <v>108.97709999999999</v>
      </c>
      <c r="O271" s="100">
        <f t="shared" si="41"/>
        <v>109.77200000000001</v>
      </c>
      <c r="P271" s="101">
        <f t="shared" si="41"/>
        <v>6.957977281228668E-2</v>
      </c>
      <c r="Q271" s="101">
        <f t="shared" si="41"/>
        <v>-0.10902055264171476</v>
      </c>
      <c r="R271" s="101">
        <f t="shared" si="41"/>
        <v>-4.0438239748317398E-3</v>
      </c>
      <c r="S271" s="101">
        <f t="shared" si="41"/>
        <v>-1.1583272105681466</v>
      </c>
      <c r="T271" s="101">
        <f t="shared" si="41"/>
        <v>-9.5857005241323012E-2</v>
      </c>
      <c r="U271" s="101">
        <f t="shared" si="41"/>
        <v>0.3054043665801412</v>
      </c>
      <c r="V271" s="101">
        <f t="shared" si="41"/>
        <v>0.73885682981314527</v>
      </c>
      <c r="W271" s="101">
        <f t="shared" si="41"/>
        <v>0.69981365852926225</v>
      </c>
      <c r="X271" s="101">
        <f t="shared" si="41"/>
        <v>-3.9546225713814651E-2</v>
      </c>
      <c r="Y271" s="101">
        <f t="shared" si="41"/>
        <v>1.0424179767648625</v>
      </c>
      <c r="Z271" s="101">
        <f t="shared" si="41"/>
        <v>0.63347772808660441</v>
      </c>
      <c r="AA271" s="101">
        <f t="shared" si="41"/>
        <v>0.72941930001808886</v>
      </c>
      <c r="AB271" s="87">
        <f>AB137</f>
        <v>107.05725648245638</v>
      </c>
      <c r="AC271" s="157"/>
      <c r="AN271" s="98"/>
      <c r="AO271" s="157"/>
      <c r="AZ271" s="98"/>
    </row>
    <row r="272" spans="2:52" x14ac:dyDescent="0.2">
      <c r="B272" s="141" t="s">
        <v>82</v>
      </c>
      <c r="C272" s="101">
        <f>C161</f>
        <v>108.6413</v>
      </c>
      <c r="D272" s="173">
        <f t="shared" ref="D272:AA272" si="42">D161</f>
        <v>109.03476715087891</v>
      </c>
      <c r="E272" s="101">
        <f t="shared" si="42"/>
        <v>109.02896118164063</v>
      </c>
      <c r="F272" s="101">
        <f t="shared" si="42"/>
        <v>108.9297</v>
      </c>
      <c r="G272" s="101">
        <f t="shared" si="42"/>
        <v>107.682</v>
      </c>
      <c r="H272" s="101">
        <f t="shared" si="42"/>
        <v>107.7778</v>
      </c>
      <c r="I272" s="101">
        <f t="shared" si="42"/>
        <v>107.9479</v>
      </c>
      <c r="J272" s="101">
        <f t="shared" si="42"/>
        <v>108.6921</v>
      </c>
      <c r="K272" s="101">
        <f t="shared" si="42"/>
        <v>109.5925</v>
      </c>
      <c r="L272" s="101">
        <f t="shared" si="42"/>
        <v>109.3569</v>
      </c>
      <c r="M272" s="101">
        <f t="shared" si="42"/>
        <v>110.964</v>
      </c>
      <c r="N272" s="101">
        <f t="shared" si="42"/>
        <v>111.94580000000001</v>
      </c>
      <c r="O272" s="100">
        <f t="shared" si="42"/>
        <v>113.1657</v>
      </c>
      <c r="P272" s="101">
        <f t="shared" si="42"/>
        <v>0.36217087873479531</v>
      </c>
      <c r="Q272" s="101">
        <f t="shared" si="42"/>
        <v>-5.3248788345162702E-3</v>
      </c>
      <c r="R272" s="101">
        <f t="shared" si="42"/>
        <v>-9.1041114732131112E-2</v>
      </c>
      <c r="S272" s="101">
        <f t="shared" si="42"/>
        <v>-1.145417640918863</v>
      </c>
      <c r="T272" s="101">
        <f t="shared" si="42"/>
        <v>8.8965658141562182E-2</v>
      </c>
      <c r="U272" s="101">
        <f t="shared" si="42"/>
        <v>0.15782470972686866</v>
      </c>
      <c r="V272" s="101">
        <f t="shared" si="42"/>
        <v>0.68940664894823533</v>
      </c>
      <c r="W272" s="101">
        <f t="shared" si="42"/>
        <v>0.82839507195095574</v>
      </c>
      <c r="X272" s="101">
        <f t="shared" si="42"/>
        <v>-0.21497821475010165</v>
      </c>
      <c r="Y272" s="101">
        <f t="shared" si="42"/>
        <v>1.4695917678719885</v>
      </c>
      <c r="Z272" s="101">
        <f t="shared" si="42"/>
        <v>0.8847914638982074</v>
      </c>
      <c r="AA272" s="101">
        <f t="shared" si="42"/>
        <v>1.0897237770421002</v>
      </c>
      <c r="AB272" s="87">
        <f>AB161</f>
        <v>109.51103857839438</v>
      </c>
      <c r="AC272" s="157"/>
      <c r="AN272" s="98"/>
      <c r="AO272" s="157"/>
      <c r="AZ272" s="98"/>
    </row>
    <row r="273" spans="2:52" x14ac:dyDescent="0.2">
      <c r="B273" s="141" t="s">
        <v>85</v>
      </c>
      <c r="C273" s="101">
        <f>C186</f>
        <v>100.4979</v>
      </c>
      <c r="D273" s="173">
        <f t="shared" ref="D273:AA273" si="43">D186</f>
        <v>99.485122680664063</v>
      </c>
      <c r="E273" s="101">
        <f t="shared" si="43"/>
        <v>99.055824279785156</v>
      </c>
      <c r="F273" s="101">
        <f t="shared" si="43"/>
        <v>99.366460000000004</v>
      </c>
      <c r="G273" s="101">
        <f t="shared" si="43"/>
        <v>98.168329999999997</v>
      </c>
      <c r="H273" s="101">
        <f t="shared" si="43"/>
        <v>97.41574</v>
      </c>
      <c r="I273" s="101">
        <f t="shared" si="43"/>
        <v>98.250280000000004</v>
      </c>
      <c r="J273" s="101">
        <f t="shared" si="43"/>
        <v>99.145269999999996</v>
      </c>
      <c r="K273" s="101">
        <f t="shared" si="43"/>
        <v>99.368799999999993</v>
      </c>
      <c r="L273" s="101">
        <f t="shared" si="43"/>
        <v>99.963329999999999</v>
      </c>
      <c r="M273" s="101">
        <f t="shared" si="43"/>
        <v>99.458439999999996</v>
      </c>
      <c r="N273" s="101">
        <f t="shared" si="43"/>
        <v>99.186199999999999</v>
      </c>
      <c r="O273" s="100">
        <f t="shared" si="43"/>
        <v>98.635649999999998</v>
      </c>
      <c r="P273" s="101">
        <f t="shared" si="43"/>
        <v>-1.0077596838699503</v>
      </c>
      <c r="Q273" s="101">
        <f t="shared" si="43"/>
        <v>-0.43152020051973539</v>
      </c>
      <c r="R273" s="101">
        <f t="shared" si="43"/>
        <v>0.3135966233923313</v>
      </c>
      <c r="S273" s="101">
        <f t="shared" si="43"/>
        <v>-1.2057690291070107</v>
      </c>
      <c r="T273" s="101">
        <f t="shared" si="43"/>
        <v>-0.7666321714956319</v>
      </c>
      <c r="U273" s="101">
        <f t="shared" si="43"/>
        <v>0.85667880775735417</v>
      </c>
      <c r="V273" s="101">
        <f t="shared" si="43"/>
        <v>0.91092870167901085</v>
      </c>
      <c r="W273" s="101">
        <f t="shared" si="43"/>
        <v>0.22545704903521538</v>
      </c>
      <c r="X273" s="101">
        <f t="shared" si="43"/>
        <v>0.5983065106955161</v>
      </c>
      <c r="Y273" s="101">
        <f t="shared" si="43"/>
        <v>-0.50507521107990616</v>
      </c>
      <c r="Z273" s="101">
        <f t="shared" si="43"/>
        <v>-0.27372237087168921</v>
      </c>
      <c r="AA273" s="101">
        <f t="shared" si="43"/>
        <v>-0.55506713635566363</v>
      </c>
      <c r="AB273" s="87">
        <f>AB186</f>
        <v>98.957883721119671</v>
      </c>
      <c r="AC273" s="157"/>
      <c r="AN273" s="98"/>
      <c r="AO273" s="157"/>
      <c r="AZ273" s="98"/>
    </row>
    <row r="274" spans="2:52" x14ac:dyDescent="0.2">
      <c r="B274" s="141" t="s">
        <v>283</v>
      </c>
      <c r="C274" s="101">
        <f>C210</f>
        <v>107.12690000000001</v>
      </c>
      <c r="D274" s="173">
        <f t="shared" ref="D274:AA274" si="44">D210</f>
        <v>111.38408660888672</v>
      </c>
      <c r="E274" s="101">
        <f t="shared" si="44"/>
        <v>108.12779999999999</v>
      </c>
      <c r="F274" s="101">
        <f t="shared" si="44"/>
        <v>105.75879999999999</v>
      </c>
      <c r="G274" s="101">
        <f t="shared" si="44"/>
        <v>102.636</v>
      </c>
      <c r="H274" s="101">
        <f t="shared" si="44"/>
        <v>99.180099999999996</v>
      </c>
      <c r="I274" s="101">
        <f t="shared" si="44"/>
        <v>101.9957</v>
      </c>
      <c r="J274" s="101">
        <f t="shared" si="44"/>
        <v>104.1469</v>
      </c>
      <c r="K274" s="101">
        <f t="shared" si="44"/>
        <v>107.2754</v>
      </c>
      <c r="L274" s="101">
        <f t="shared" si="44"/>
        <v>110.45399999999999</v>
      </c>
      <c r="M274" s="101">
        <f t="shared" si="44"/>
        <v>113.50190000000001</v>
      </c>
      <c r="N274" s="101">
        <f t="shared" si="44"/>
        <v>116.9481</v>
      </c>
      <c r="O274" s="100">
        <f t="shared" si="44"/>
        <v>119.4846</v>
      </c>
      <c r="P274" s="101">
        <f t="shared" si="44"/>
        <v>3.9684340797168391</v>
      </c>
      <c r="Q274" s="101">
        <f t="shared" si="44"/>
        <v>-2.9234756131015613</v>
      </c>
      <c r="R274" s="101">
        <f t="shared" si="44"/>
        <v>-2.1909259228431543</v>
      </c>
      <c r="S274" s="101">
        <f t="shared" si="44"/>
        <v>-2.9527566500376312</v>
      </c>
      <c r="T274" s="101">
        <f t="shared" si="44"/>
        <v>-3.3671421333645113</v>
      </c>
      <c r="U274" s="101">
        <f t="shared" si="44"/>
        <v>2.8388759438637425</v>
      </c>
      <c r="V274" s="101">
        <f t="shared" si="44"/>
        <v>2.1091085212415845</v>
      </c>
      <c r="W274" s="101">
        <f t="shared" si="44"/>
        <v>3.003930025761691</v>
      </c>
      <c r="X274" s="101">
        <f t="shared" si="44"/>
        <v>2.9630278703225423</v>
      </c>
      <c r="Y274" s="101">
        <f t="shared" si="44"/>
        <v>2.7594292646712777</v>
      </c>
      <c r="Z274" s="101">
        <f t="shared" si="44"/>
        <v>3.0362487324000655</v>
      </c>
      <c r="AA274" s="101">
        <f t="shared" si="44"/>
        <v>2.1689108245452502</v>
      </c>
      <c r="AB274" s="87">
        <f>AB210</f>
        <v>108.41059491459508</v>
      </c>
      <c r="AC274" s="157"/>
      <c r="AN274" s="98"/>
      <c r="AO274" s="157"/>
      <c r="AZ274" s="98"/>
    </row>
    <row r="275" spans="2:52" x14ac:dyDescent="0.2">
      <c r="B275" s="141" t="s">
        <v>284</v>
      </c>
      <c r="C275" s="101">
        <f>C234</f>
        <v>107.1352</v>
      </c>
      <c r="D275" s="173">
        <f t="shared" ref="D275:AA275" si="45">D234</f>
        <v>111.48524475097656</v>
      </c>
      <c r="E275" s="101">
        <f t="shared" si="45"/>
        <v>108.1592</v>
      </c>
      <c r="F275" s="101">
        <f t="shared" si="45"/>
        <v>105.73779999999999</v>
      </c>
      <c r="G275" s="101">
        <f t="shared" si="45"/>
        <v>102.57340000000001</v>
      </c>
      <c r="H275" s="101">
        <f t="shared" si="45"/>
        <v>99.043270000000007</v>
      </c>
      <c r="I275" s="101">
        <f t="shared" si="45"/>
        <v>101.9141</v>
      </c>
      <c r="J275" s="101">
        <f t="shared" si="45"/>
        <v>104.09569999999999</v>
      </c>
      <c r="K275" s="101">
        <f t="shared" si="45"/>
        <v>107.27670000000001</v>
      </c>
      <c r="L275" s="101">
        <f t="shared" si="45"/>
        <v>110.5264</v>
      </c>
      <c r="M275" s="101">
        <f t="shared" si="45"/>
        <v>113.61709999999999</v>
      </c>
      <c r="N275" s="101">
        <f t="shared" si="45"/>
        <v>117.12439999999999</v>
      </c>
      <c r="O275" s="100">
        <f t="shared" si="45"/>
        <v>119.6994</v>
      </c>
      <c r="P275" s="101">
        <f t="shared" si="45"/>
        <v>4.0546015963776449</v>
      </c>
      <c r="Q275" s="101">
        <f t="shared" si="45"/>
        <v>-2.9833945814138145</v>
      </c>
      <c r="R275" s="101">
        <f t="shared" si="45"/>
        <v>-2.2387369729066098</v>
      </c>
      <c r="S275" s="101">
        <f t="shared" si="45"/>
        <v>-2.9926856809958093</v>
      </c>
      <c r="T275" s="101">
        <f t="shared" si="45"/>
        <v>-3.441564772153404</v>
      </c>
      <c r="U275" s="101">
        <f t="shared" si="45"/>
        <v>2.8985614065448342</v>
      </c>
      <c r="V275" s="101">
        <f t="shared" si="45"/>
        <v>2.1406262725177272</v>
      </c>
      <c r="W275" s="101">
        <f t="shared" si="45"/>
        <v>3.0558418839587147</v>
      </c>
      <c r="X275" s="101">
        <f t="shared" si="45"/>
        <v>3.029269170285803</v>
      </c>
      <c r="Y275" s="101">
        <f t="shared" si="45"/>
        <v>2.796345488498674</v>
      </c>
      <c r="Z275" s="101">
        <f t="shared" si="45"/>
        <v>3.0869472993061793</v>
      </c>
      <c r="AA275" s="101">
        <f t="shared" si="45"/>
        <v>2.1985171322115655</v>
      </c>
      <c r="AB275" s="87">
        <f>AB234</f>
        <v>108.44050790417026</v>
      </c>
      <c r="AC275" s="157"/>
      <c r="AN275" s="98"/>
      <c r="AO275" s="157"/>
      <c r="AZ275" s="98"/>
    </row>
    <row r="276" spans="2:52" x14ac:dyDescent="0.2">
      <c r="B276" s="177" t="s">
        <v>296</v>
      </c>
      <c r="D276" s="157"/>
      <c r="O276" s="98"/>
      <c r="AC276" s="157"/>
      <c r="AN276" s="98"/>
      <c r="AO276" s="157"/>
      <c r="AZ276" s="98"/>
    </row>
    <row r="277" spans="2:52" x14ac:dyDescent="0.2">
      <c r="B277" s="142" t="s">
        <v>285</v>
      </c>
      <c r="C277" s="143">
        <v>102.0852</v>
      </c>
      <c r="D277" s="174">
        <v>101.09492492675781</v>
      </c>
      <c r="E277" s="143">
        <v>99.199610000000007</v>
      </c>
      <c r="F277" s="143">
        <v>98.779390000000006</v>
      </c>
      <c r="G277" s="143">
        <v>98.515060000000005</v>
      </c>
      <c r="H277" s="143">
        <v>97.235100000000003</v>
      </c>
      <c r="I277" s="143">
        <v>99.067449999999994</v>
      </c>
      <c r="J277" s="143">
        <v>97.970070000000007</v>
      </c>
      <c r="K277" s="143">
        <v>98.598479999999995</v>
      </c>
      <c r="L277" s="143">
        <v>98.880709999999993</v>
      </c>
      <c r="M277" s="143">
        <v>98.515110000000007</v>
      </c>
      <c r="N277" s="143">
        <v>99.117599999999996</v>
      </c>
      <c r="O277" s="167">
        <v>98.007499999999993</v>
      </c>
      <c r="P277" s="96">
        <v>-0.97004763985591247</v>
      </c>
      <c r="Q277" s="96">
        <v>-1.874787412059449</v>
      </c>
      <c r="R277" s="96">
        <v>-0.42361053637206886</v>
      </c>
      <c r="S277" s="96">
        <v>-0.26759630728636918</v>
      </c>
      <c r="T277" s="96">
        <v>-1.299253129420012</v>
      </c>
      <c r="U277" s="96">
        <v>1.8844532478497897</v>
      </c>
      <c r="V277" s="96">
        <v>-1.2910142746572182</v>
      </c>
      <c r="W277" s="96">
        <v>0.76820074479681721</v>
      </c>
      <c r="X277" s="96">
        <v>0.28624173516670687</v>
      </c>
      <c r="Y277" s="203">
        <v>-0.37</v>
      </c>
      <c r="Z277" s="96">
        <v>-0.36973844544601914</v>
      </c>
      <c r="AA277" s="96">
        <v>0.61157115898260561</v>
      </c>
      <c r="AB277" s="209">
        <v>-1.1199827275882415</v>
      </c>
      <c r="AC277" s="158">
        <f t="shared" ref="AC277:AP286" si="46">_xlfn.RANK.AVG(D277,D$277:D$286,)</f>
        <v>8</v>
      </c>
      <c r="AD277" s="144">
        <f t="shared" si="46"/>
        <v>8</v>
      </c>
      <c r="AE277" s="144">
        <f t="shared" si="46"/>
        <v>8</v>
      </c>
      <c r="AF277" s="144">
        <f t="shared" si="46"/>
        <v>8</v>
      </c>
      <c r="AG277" s="144">
        <f t="shared" si="46"/>
        <v>7</v>
      </c>
      <c r="AH277" s="144">
        <f t="shared" si="46"/>
        <v>5</v>
      </c>
      <c r="AI277" s="144">
        <f t="shared" si="46"/>
        <v>7</v>
      </c>
      <c r="AJ277" s="144">
        <f t="shared" si="46"/>
        <v>7</v>
      </c>
      <c r="AK277" s="144">
        <f t="shared" si="46"/>
        <v>7</v>
      </c>
      <c r="AL277" s="144">
        <f t="shared" si="46"/>
        <v>8</v>
      </c>
      <c r="AM277" s="144">
        <f t="shared" si="46"/>
        <v>9</v>
      </c>
      <c r="AN277" s="163">
        <f t="shared" si="46"/>
        <v>9</v>
      </c>
      <c r="AO277" s="158">
        <f>_xlfn.RANK.AVG(P277,P$277:P$286,)</f>
        <v>10</v>
      </c>
      <c r="AP277" s="144">
        <f>_xlfn.RANK.AVG(Q277,Q$277:Q$286,)</f>
        <v>6</v>
      </c>
      <c r="AQ277" s="144">
        <f t="shared" ref="AQ277:AZ286" si="47">_xlfn.RANK.AVG(R277,R$277:R$286,)</f>
        <v>1</v>
      </c>
      <c r="AR277" s="144">
        <f t="shared" si="47"/>
        <v>2</v>
      </c>
      <c r="AS277" s="144">
        <f t="shared" si="47"/>
        <v>1</v>
      </c>
      <c r="AT277" s="144">
        <f t="shared" si="47"/>
        <v>2</v>
      </c>
      <c r="AU277" s="144">
        <f t="shared" si="47"/>
        <v>10</v>
      </c>
      <c r="AV277" s="144">
        <f t="shared" si="47"/>
        <v>10</v>
      </c>
      <c r="AW277" s="144">
        <f t="shared" si="47"/>
        <v>10</v>
      </c>
      <c r="AX277" s="144">
        <f>_xlfn.RANK.AVG(Y277,Y$277:Y$286,)</f>
        <v>9</v>
      </c>
      <c r="AY277" s="144">
        <f>_xlfn.RANK.AVG(Z277,Z$277:Z$286,)</f>
        <v>9</v>
      </c>
      <c r="AZ277" s="163">
        <f t="shared" si="47"/>
        <v>10</v>
      </c>
    </row>
    <row r="278" spans="2:52" x14ac:dyDescent="0.2">
      <c r="B278" s="142" t="s">
        <v>286</v>
      </c>
      <c r="C278" s="143">
        <v>111.7368</v>
      </c>
      <c r="D278" s="174">
        <v>113.6878662109375</v>
      </c>
      <c r="E278" s="143">
        <v>111.70650000000001</v>
      </c>
      <c r="F278" s="143">
        <v>109.4067</v>
      </c>
      <c r="G278" s="143">
        <v>106.4079</v>
      </c>
      <c r="H278" s="143">
        <v>104.5044</v>
      </c>
      <c r="I278" s="143">
        <v>105.1341</v>
      </c>
      <c r="J278" s="143">
        <v>107.0929</v>
      </c>
      <c r="K278" s="143">
        <v>108.5334</v>
      </c>
      <c r="L278" s="143">
        <v>110.4448</v>
      </c>
      <c r="M278" s="143">
        <v>112.01300000000001</v>
      </c>
      <c r="N278" s="143">
        <v>113.99590000000001</v>
      </c>
      <c r="O278" s="167">
        <v>115.2069</v>
      </c>
      <c r="P278" s="96">
        <v>1.7461268006041857</v>
      </c>
      <c r="Q278" s="96">
        <v>-1.7428123835671696</v>
      </c>
      <c r="R278" s="96">
        <v>-2.0587879845846073</v>
      </c>
      <c r="S278" s="96">
        <v>-2.7409655898587588</v>
      </c>
      <c r="T278" s="96">
        <v>-1.7888709390938025</v>
      </c>
      <c r="U278" s="96">
        <v>0.60255836117905059</v>
      </c>
      <c r="V278" s="96">
        <v>1.6361563990892984</v>
      </c>
      <c r="W278" s="96">
        <v>1.5815640805813409</v>
      </c>
      <c r="X278" s="96">
        <v>1.7611168543508269</v>
      </c>
      <c r="Y278" s="203">
        <v>1.42</v>
      </c>
      <c r="Z278" s="96">
        <v>1.419894825288293</v>
      </c>
      <c r="AA278" s="96">
        <v>1.7702409541749624</v>
      </c>
      <c r="AB278" s="209">
        <v>1.0623189079607236</v>
      </c>
      <c r="AC278" s="158">
        <f t="shared" si="46"/>
        <v>3</v>
      </c>
      <c r="AD278" s="144">
        <f t="shared" si="46"/>
        <v>3</v>
      </c>
      <c r="AE278" s="144">
        <f t="shared" si="46"/>
        <v>3</v>
      </c>
      <c r="AF278" s="144">
        <f t="shared" si="46"/>
        <v>3</v>
      </c>
      <c r="AG278" s="144">
        <f t="shared" si="46"/>
        <v>3</v>
      </c>
      <c r="AH278" s="144">
        <f t="shared" si="46"/>
        <v>3</v>
      </c>
      <c r="AI278" s="144">
        <f t="shared" si="46"/>
        <v>3</v>
      </c>
      <c r="AJ278" s="144">
        <f t="shared" si="46"/>
        <v>3</v>
      </c>
      <c r="AK278" s="144">
        <f t="shared" si="46"/>
        <v>3</v>
      </c>
      <c r="AL278" s="144">
        <f t="shared" si="46"/>
        <v>4</v>
      </c>
      <c r="AM278" s="144">
        <f t="shared" si="46"/>
        <v>4</v>
      </c>
      <c r="AN278" s="163">
        <f t="shared" si="46"/>
        <v>4</v>
      </c>
      <c r="AO278" s="158">
        <f t="shared" si="46"/>
        <v>6</v>
      </c>
      <c r="AP278" s="144">
        <f t="shared" si="46"/>
        <v>5</v>
      </c>
      <c r="AQ278" s="144">
        <f t="shared" si="47"/>
        <v>5</v>
      </c>
      <c r="AR278" s="144">
        <f t="shared" si="47"/>
        <v>9</v>
      </c>
      <c r="AS278" s="144">
        <f t="shared" si="47"/>
        <v>4</v>
      </c>
      <c r="AT278" s="144">
        <f t="shared" si="47"/>
        <v>5</v>
      </c>
      <c r="AU278" s="144">
        <f t="shared" si="47"/>
        <v>6</v>
      </c>
      <c r="AV278" s="144">
        <f t="shared" si="47"/>
        <v>6</v>
      </c>
      <c r="AW278" s="144">
        <f t="shared" si="47"/>
        <v>6</v>
      </c>
      <c r="AX278" s="144">
        <f t="shared" si="47"/>
        <v>5</v>
      </c>
      <c r="AY278" s="144">
        <f t="shared" si="47"/>
        <v>5</v>
      </c>
      <c r="AZ278" s="163">
        <f t="shared" si="47"/>
        <v>5</v>
      </c>
    </row>
    <row r="279" spans="2:52" x14ac:dyDescent="0.2">
      <c r="B279" s="142" t="s">
        <v>287</v>
      </c>
      <c r="C279" s="143">
        <v>102.2325</v>
      </c>
      <c r="D279" s="174">
        <v>103.39778137207031</v>
      </c>
      <c r="E279" s="143">
        <v>102.6323</v>
      </c>
      <c r="F279" s="143">
        <v>101.738</v>
      </c>
      <c r="G279" s="143">
        <v>99.618989999999997</v>
      </c>
      <c r="H279" s="143">
        <v>97.733149999999995</v>
      </c>
      <c r="I279" s="143">
        <v>97.982150000000004</v>
      </c>
      <c r="J279" s="143">
        <v>98.452979999999997</v>
      </c>
      <c r="K279" s="143">
        <v>99.409760000000006</v>
      </c>
      <c r="L279" s="143">
        <v>100.5406</v>
      </c>
      <c r="M279" s="208">
        <v>100.938</v>
      </c>
      <c r="N279" s="143">
        <v>101.9538</v>
      </c>
      <c r="O279" s="167">
        <v>102.6836</v>
      </c>
      <c r="P279" s="96">
        <v>1.1398345653978048</v>
      </c>
      <c r="Q279" s="96">
        <v>-0.74032668971472027</v>
      </c>
      <c r="R279" s="96">
        <v>-0.87136310888482593</v>
      </c>
      <c r="S279" s="96">
        <v>-2.0828107491792673</v>
      </c>
      <c r="T279" s="96">
        <v>-1.8930527201691181</v>
      </c>
      <c r="U279" s="96">
        <v>0.25477537560183977</v>
      </c>
      <c r="V279" s="96">
        <v>0.40798368717958877</v>
      </c>
      <c r="W279" s="96">
        <v>1.0398253991824833</v>
      </c>
      <c r="X279" s="96">
        <v>1.1375543005032827</v>
      </c>
      <c r="Y279" s="203">
        <v>0.4</v>
      </c>
      <c r="Z279" s="96">
        <v>0.39526320710240903</v>
      </c>
      <c r="AA279" s="96">
        <v>1.0063603400106984</v>
      </c>
      <c r="AB279" s="209">
        <v>0.71581441790300837</v>
      </c>
      <c r="AC279" s="158">
        <f t="shared" si="46"/>
        <v>6</v>
      </c>
      <c r="AD279" s="144">
        <f t="shared" si="46"/>
        <v>6</v>
      </c>
      <c r="AE279" s="144">
        <f t="shared" si="46"/>
        <v>6</v>
      </c>
      <c r="AF279" s="144">
        <f t="shared" si="46"/>
        <v>6</v>
      </c>
      <c r="AG279" s="144">
        <f t="shared" si="46"/>
        <v>5</v>
      </c>
      <c r="AH279" s="144">
        <f t="shared" si="46"/>
        <v>6</v>
      </c>
      <c r="AI279" s="144">
        <f t="shared" si="46"/>
        <v>5</v>
      </c>
      <c r="AJ279" s="144">
        <f t="shared" si="46"/>
        <v>6</v>
      </c>
      <c r="AK279" s="144">
        <f t="shared" si="46"/>
        <v>6</v>
      </c>
      <c r="AL279" s="144">
        <f t="shared" si="46"/>
        <v>6</v>
      </c>
      <c r="AM279" s="144">
        <f t="shared" si="46"/>
        <v>6</v>
      </c>
      <c r="AN279" s="163">
        <f t="shared" si="46"/>
        <v>6</v>
      </c>
      <c r="AO279" s="158">
        <f t="shared" si="46"/>
        <v>7</v>
      </c>
      <c r="AP279" s="144">
        <f t="shared" si="46"/>
        <v>3</v>
      </c>
      <c r="AQ279" s="144">
        <f t="shared" si="47"/>
        <v>3</v>
      </c>
      <c r="AR279" s="144">
        <f t="shared" si="47"/>
        <v>5</v>
      </c>
      <c r="AS279" s="144">
        <f t="shared" si="47"/>
        <v>5</v>
      </c>
      <c r="AT279" s="144">
        <f t="shared" si="47"/>
        <v>7</v>
      </c>
      <c r="AU279" s="144">
        <f t="shared" si="47"/>
        <v>8</v>
      </c>
      <c r="AV279" s="144">
        <f t="shared" si="47"/>
        <v>9</v>
      </c>
      <c r="AW279" s="144">
        <f t="shared" si="47"/>
        <v>8</v>
      </c>
      <c r="AX279" s="144">
        <f t="shared" si="47"/>
        <v>7</v>
      </c>
      <c r="AY279" s="144">
        <f t="shared" si="47"/>
        <v>7</v>
      </c>
      <c r="AZ279" s="163">
        <f t="shared" si="47"/>
        <v>8</v>
      </c>
    </row>
    <row r="280" spans="2:52" x14ac:dyDescent="0.2">
      <c r="B280" s="142" t="s">
        <v>288</v>
      </c>
      <c r="C280" s="143">
        <v>117.36839999999999</v>
      </c>
      <c r="D280" s="174">
        <v>123.92765808105469</v>
      </c>
      <c r="E280" s="143">
        <v>117.89870000000001</v>
      </c>
      <c r="F280" s="143">
        <v>113.7568</v>
      </c>
      <c r="G280" s="143">
        <v>115.6444</v>
      </c>
      <c r="H280" s="143">
        <v>111.7389</v>
      </c>
      <c r="I280" s="143">
        <v>109.6589</v>
      </c>
      <c r="J280" s="143">
        <v>114.0917</v>
      </c>
      <c r="K280" s="143">
        <v>116.875</v>
      </c>
      <c r="L280" s="143">
        <v>120.94119999999999</v>
      </c>
      <c r="M280" s="208">
        <v>123.6109</v>
      </c>
      <c r="N280" s="143">
        <v>127.3198</v>
      </c>
      <c r="O280" s="167">
        <v>130.33680000000001</v>
      </c>
      <c r="P280" s="96">
        <v>5.5886065423527063</v>
      </c>
      <c r="Q280" s="96">
        <v>-4.864901164445028</v>
      </c>
      <c r="R280" s="96">
        <v>-3.5131006533575064</v>
      </c>
      <c r="S280" s="96">
        <v>1.6593293763537706</v>
      </c>
      <c r="T280" s="96">
        <v>-3.3771630965269424</v>
      </c>
      <c r="U280" s="96">
        <v>-1.8614824380766215</v>
      </c>
      <c r="V280" s="96">
        <v>3.6697772891243359</v>
      </c>
      <c r="W280" s="96">
        <v>2.9083778645950282</v>
      </c>
      <c r="X280" s="96">
        <v>3.4791016042780702</v>
      </c>
      <c r="Y280" s="203">
        <v>2.21</v>
      </c>
      <c r="Z280" s="96">
        <v>2.2074363409656974</v>
      </c>
      <c r="AA280" s="96">
        <v>3.0004635513534805</v>
      </c>
      <c r="AB280" s="209">
        <v>2.3696235777938783</v>
      </c>
      <c r="AC280" s="158">
        <f t="shared" si="46"/>
        <v>1</v>
      </c>
      <c r="AD280" s="144">
        <f t="shared" si="46"/>
        <v>1</v>
      </c>
      <c r="AE280" s="144">
        <f t="shared" si="46"/>
        <v>1</v>
      </c>
      <c r="AF280" s="144">
        <f t="shared" si="46"/>
        <v>1</v>
      </c>
      <c r="AG280" s="144">
        <f t="shared" si="46"/>
        <v>1</v>
      </c>
      <c r="AH280" s="144">
        <f t="shared" si="46"/>
        <v>1</v>
      </c>
      <c r="AI280" s="144">
        <f t="shared" si="46"/>
        <v>1</v>
      </c>
      <c r="AJ280" s="144">
        <f t="shared" si="46"/>
        <v>1</v>
      </c>
      <c r="AK280" s="144">
        <f t="shared" si="46"/>
        <v>1</v>
      </c>
      <c r="AL280" s="144">
        <f t="shared" si="46"/>
        <v>1</v>
      </c>
      <c r="AM280" s="144">
        <f t="shared" si="46"/>
        <v>1</v>
      </c>
      <c r="AN280" s="163">
        <f t="shared" si="46"/>
        <v>1</v>
      </c>
      <c r="AO280" s="158">
        <f t="shared" si="46"/>
        <v>1</v>
      </c>
      <c r="AP280" s="144">
        <f t="shared" si="46"/>
        <v>10</v>
      </c>
      <c r="AQ280" s="144">
        <f t="shared" si="47"/>
        <v>10</v>
      </c>
      <c r="AR280" s="144">
        <f t="shared" si="47"/>
        <v>1</v>
      </c>
      <c r="AS280" s="144">
        <f t="shared" si="47"/>
        <v>9</v>
      </c>
      <c r="AT280" s="144">
        <f t="shared" si="47"/>
        <v>10</v>
      </c>
      <c r="AU280" s="144">
        <f t="shared" si="47"/>
        <v>1</v>
      </c>
      <c r="AV280" s="144">
        <f t="shared" si="47"/>
        <v>4</v>
      </c>
      <c r="AW280" s="144">
        <f t="shared" si="47"/>
        <v>1</v>
      </c>
      <c r="AX280" s="144">
        <f t="shared" si="47"/>
        <v>2</v>
      </c>
      <c r="AY280" s="144">
        <f t="shared" si="47"/>
        <v>2</v>
      </c>
      <c r="AZ280" s="163">
        <f t="shared" si="47"/>
        <v>1</v>
      </c>
    </row>
    <row r="281" spans="2:52" s="48" customFormat="1" x14ac:dyDescent="0.2">
      <c r="B281" s="145" t="s">
        <v>289</v>
      </c>
      <c r="C281" s="143">
        <v>106.9059</v>
      </c>
      <c r="D281" s="174">
        <v>110.47077941894531</v>
      </c>
      <c r="E281" s="143">
        <v>107.0737</v>
      </c>
      <c r="F281" s="143">
        <v>104.85420000000001</v>
      </c>
      <c r="G281" s="143">
        <v>102.1635</v>
      </c>
      <c r="H281" s="143">
        <v>98.554469999999995</v>
      </c>
      <c r="I281" s="143">
        <v>101.14579999999999</v>
      </c>
      <c r="J281" s="143">
        <v>103.5415</v>
      </c>
      <c r="K281" s="143">
        <v>106.8917</v>
      </c>
      <c r="L281" s="143">
        <v>110.2809</v>
      </c>
      <c r="M281" s="208">
        <v>112.6754</v>
      </c>
      <c r="N281" s="143">
        <v>115.7497</v>
      </c>
      <c r="O281" s="167">
        <v>117.8342</v>
      </c>
      <c r="P281" s="146">
        <v>3.3345955826061138</v>
      </c>
      <c r="Q281" s="146">
        <v>-3.0750931937054156</v>
      </c>
      <c r="R281" s="146">
        <v>-2.0728713026634891</v>
      </c>
      <c r="S281" s="146">
        <v>-2.5661346898836732</v>
      </c>
      <c r="T281" s="146">
        <v>-3.5326021524321352</v>
      </c>
      <c r="U281" s="146">
        <v>2.6293378676786547</v>
      </c>
      <c r="V281" s="146">
        <v>2.4288157742443883</v>
      </c>
      <c r="W281" s="146">
        <v>3.21009278042931</v>
      </c>
      <c r="X281" s="146">
        <v>3.1706858437091019</v>
      </c>
      <c r="Y281" s="204">
        <v>2.17</v>
      </c>
      <c r="Z281" s="146">
        <v>2.1712735387542117</v>
      </c>
      <c r="AA281" s="146">
        <v>2.7284571432628666</v>
      </c>
      <c r="AB281" s="210">
        <v>1.8008685983635304</v>
      </c>
      <c r="AC281" s="159">
        <f t="shared" si="46"/>
        <v>4</v>
      </c>
      <c r="AD281" s="147">
        <f t="shared" si="46"/>
        <v>4</v>
      </c>
      <c r="AE281" s="147">
        <f t="shared" si="46"/>
        <v>4</v>
      </c>
      <c r="AF281" s="147">
        <f t="shared" si="46"/>
        <v>4</v>
      </c>
      <c r="AG281" s="147">
        <f t="shared" si="46"/>
        <v>4</v>
      </c>
      <c r="AH281" s="147">
        <f t="shared" si="46"/>
        <v>4</v>
      </c>
      <c r="AI281" s="147">
        <f t="shared" si="46"/>
        <v>4</v>
      </c>
      <c r="AJ281" s="147">
        <f t="shared" si="46"/>
        <v>4</v>
      </c>
      <c r="AK281" s="147">
        <f t="shared" si="46"/>
        <v>4</v>
      </c>
      <c r="AL281" s="147">
        <f t="shared" si="46"/>
        <v>3</v>
      </c>
      <c r="AM281" s="147">
        <f t="shared" si="46"/>
        <v>3</v>
      </c>
      <c r="AN281" s="164">
        <f t="shared" si="46"/>
        <v>3</v>
      </c>
      <c r="AO281" s="158">
        <f t="shared" si="46"/>
        <v>3</v>
      </c>
      <c r="AP281" s="144">
        <f t="shared" si="46"/>
        <v>8</v>
      </c>
      <c r="AQ281" s="144">
        <f t="shared" si="47"/>
        <v>6</v>
      </c>
      <c r="AR281" s="144">
        <f t="shared" si="47"/>
        <v>7</v>
      </c>
      <c r="AS281" s="144">
        <f t="shared" si="47"/>
        <v>10</v>
      </c>
      <c r="AT281" s="144">
        <f t="shared" si="47"/>
        <v>1</v>
      </c>
      <c r="AU281" s="144">
        <f t="shared" si="47"/>
        <v>4</v>
      </c>
      <c r="AV281" s="144">
        <f t="shared" si="47"/>
        <v>3</v>
      </c>
      <c r="AW281" s="144">
        <f t="shared" si="47"/>
        <v>2</v>
      </c>
      <c r="AX281" s="144">
        <f t="shared" si="47"/>
        <v>3</v>
      </c>
      <c r="AY281" s="144">
        <f t="shared" si="47"/>
        <v>3</v>
      </c>
      <c r="AZ281" s="163">
        <f t="shared" si="47"/>
        <v>2</v>
      </c>
    </row>
    <row r="282" spans="2:52" x14ac:dyDescent="0.2">
      <c r="B282" s="142" t="s">
        <v>290</v>
      </c>
      <c r="C282" s="143">
        <v>98.70093</v>
      </c>
      <c r="D282" s="174">
        <v>100.63578033447266</v>
      </c>
      <c r="E282" s="143">
        <v>96.854150000000004</v>
      </c>
      <c r="F282" s="143">
        <v>94.127250000000004</v>
      </c>
      <c r="G282" s="143">
        <v>91.21378</v>
      </c>
      <c r="H282" s="143">
        <v>88.564049999999995</v>
      </c>
      <c r="I282" s="143">
        <v>89.992289999999997</v>
      </c>
      <c r="J282" s="143">
        <v>91.627319999999997</v>
      </c>
      <c r="K282" s="143">
        <v>94.170640000000006</v>
      </c>
      <c r="L282" s="143">
        <v>96.491560000000007</v>
      </c>
      <c r="M282" s="208">
        <v>98.400409999999994</v>
      </c>
      <c r="N282" s="143">
        <v>100.411</v>
      </c>
      <c r="O282" s="167">
        <v>101.83369999999999</v>
      </c>
      <c r="P282" s="96">
        <v>1.9603162143179975</v>
      </c>
      <c r="Q282" s="96">
        <v>-3.7577393665593304</v>
      </c>
      <c r="R282" s="96">
        <v>-2.815470478033208</v>
      </c>
      <c r="S282" s="96">
        <v>-3.0952460631751206</v>
      </c>
      <c r="T282" s="96">
        <v>-2.9049667714680889</v>
      </c>
      <c r="U282" s="96">
        <v>1.6126633775216948</v>
      </c>
      <c r="V282" s="96">
        <v>1.9199395069724832</v>
      </c>
      <c r="W282" s="96">
        <v>2.6739866314297256</v>
      </c>
      <c r="X282" s="96">
        <v>2.4645898127059569</v>
      </c>
      <c r="Y282" s="203">
        <v>1.98</v>
      </c>
      <c r="Z282" s="96">
        <v>1.9782559220723417</v>
      </c>
      <c r="AA282" s="96">
        <v>2.0432740066835167</v>
      </c>
      <c r="AB282" s="209">
        <v>1.416876637021832</v>
      </c>
      <c r="AC282" s="158">
        <f t="shared" si="46"/>
        <v>9</v>
      </c>
      <c r="AD282" s="144">
        <f t="shared" si="46"/>
        <v>9</v>
      </c>
      <c r="AE282" s="144">
        <f t="shared" si="46"/>
        <v>10</v>
      </c>
      <c r="AF282" s="144">
        <f t="shared" si="46"/>
        <v>10</v>
      </c>
      <c r="AG282" s="144">
        <f t="shared" si="46"/>
        <v>10</v>
      </c>
      <c r="AH282" s="144">
        <f t="shared" si="46"/>
        <v>10</v>
      </c>
      <c r="AI282" s="144">
        <f t="shared" si="46"/>
        <v>10</v>
      </c>
      <c r="AJ282" s="144">
        <f t="shared" si="46"/>
        <v>10</v>
      </c>
      <c r="AK282" s="144">
        <f t="shared" si="46"/>
        <v>9</v>
      </c>
      <c r="AL282" s="144">
        <f t="shared" si="46"/>
        <v>9</v>
      </c>
      <c r="AM282" s="144">
        <f t="shared" si="46"/>
        <v>7</v>
      </c>
      <c r="AN282" s="163">
        <f t="shared" si="46"/>
        <v>7</v>
      </c>
      <c r="AO282" s="158">
        <f t="shared" si="46"/>
        <v>5</v>
      </c>
      <c r="AP282" s="144">
        <f t="shared" si="46"/>
        <v>9</v>
      </c>
      <c r="AQ282" s="144">
        <f t="shared" si="47"/>
        <v>9</v>
      </c>
      <c r="AR282" s="144">
        <f t="shared" si="47"/>
        <v>10</v>
      </c>
      <c r="AS282" s="144">
        <f t="shared" si="47"/>
        <v>6</v>
      </c>
      <c r="AT282" s="144">
        <f t="shared" si="47"/>
        <v>3</v>
      </c>
      <c r="AU282" s="144">
        <f t="shared" si="47"/>
        <v>5</v>
      </c>
      <c r="AV282" s="144">
        <f t="shared" si="47"/>
        <v>5</v>
      </c>
      <c r="AW282" s="144">
        <f t="shared" si="47"/>
        <v>5</v>
      </c>
      <c r="AX282" s="144">
        <f t="shared" si="47"/>
        <v>4</v>
      </c>
      <c r="AY282" s="144">
        <f t="shared" si="47"/>
        <v>4</v>
      </c>
      <c r="AZ282" s="163">
        <f t="shared" si="47"/>
        <v>4</v>
      </c>
    </row>
    <row r="283" spans="2:52" x14ac:dyDescent="0.2">
      <c r="B283" s="142" t="s">
        <v>291</v>
      </c>
      <c r="C283" s="143">
        <v>112.9378</v>
      </c>
      <c r="D283" s="174">
        <v>116.70686340332031</v>
      </c>
      <c r="E283" s="143">
        <v>113.76349999999999</v>
      </c>
      <c r="F283" s="143">
        <v>110.68340000000001</v>
      </c>
      <c r="G283" s="143">
        <v>109.965</v>
      </c>
      <c r="H283" s="143">
        <v>106.72029999999999</v>
      </c>
      <c r="I283" s="143">
        <v>107.845</v>
      </c>
      <c r="J283" s="143">
        <v>111.1241</v>
      </c>
      <c r="K283" s="143">
        <v>114.5707</v>
      </c>
      <c r="L283" s="143">
        <v>117.6574</v>
      </c>
      <c r="M283" s="208">
        <v>118.10899999999999</v>
      </c>
      <c r="N283" s="143">
        <v>119.8586</v>
      </c>
      <c r="O283" s="167">
        <v>122.1208</v>
      </c>
      <c r="P283" s="96">
        <v>3.3372913261284678</v>
      </c>
      <c r="Q283" s="96">
        <v>-2.5220139737185159</v>
      </c>
      <c r="R283" s="96">
        <v>-2.7074588949882763</v>
      </c>
      <c r="S283" s="96">
        <v>-0.64905848573499059</v>
      </c>
      <c r="T283" s="96">
        <v>-2.9506661210385201</v>
      </c>
      <c r="U283" s="96">
        <v>1.0538763477988764</v>
      </c>
      <c r="V283" s="96">
        <v>2.8941142701055953</v>
      </c>
      <c r="W283" s="96">
        <v>3.2751833693446737</v>
      </c>
      <c r="X283" s="96">
        <v>2.6941443143840385</v>
      </c>
      <c r="Y283" s="203">
        <v>0.38</v>
      </c>
      <c r="Z283" s="96">
        <v>0.38382626167159833</v>
      </c>
      <c r="AA283" s="96">
        <v>1.4813435047286838</v>
      </c>
      <c r="AB283" s="209">
        <v>1.8873906419731312</v>
      </c>
      <c r="AC283" s="158">
        <f t="shared" si="46"/>
        <v>2</v>
      </c>
      <c r="AD283" s="144">
        <f t="shared" si="46"/>
        <v>2</v>
      </c>
      <c r="AE283" s="144">
        <f t="shared" si="46"/>
        <v>2</v>
      </c>
      <c r="AF283" s="144">
        <f t="shared" si="46"/>
        <v>2</v>
      </c>
      <c r="AG283" s="144">
        <f t="shared" si="46"/>
        <v>2</v>
      </c>
      <c r="AH283" s="144">
        <f t="shared" si="46"/>
        <v>2</v>
      </c>
      <c r="AI283" s="144">
        <f t="shared" si="46"/>
        <v>2</v>
      </c>
      <c r="AJ283" s="144">
        <f t="shared" si="46"/>
        <v>2</v>
      </c>
      <c r="AK283" s="144">
        <f t="shared" si="46"/>
        <v>2</v>
      </c>
      <c r="AL283" s="144">
        <f t="shared" si="46"/>
        <v>2</v>
      </c>
      <c r="AM283" s="144">
        <f t="shared" si="46"/>
        <v>2</v>
      </c>
      <c r="AN283" s="163">
        <f t="shared" si="46"/>
        <v>2</v>
      </c>
      <c r="AO283" s="158">
        <f t="shared" si="46"/>
        <v>2</v>
      </c>
      <c r="AP283" s="144">
        <f t="shared" si="46"/>
        <v>7</v>
      </c>
      <c r="AQ283" s="144">
        <f t="shared" si="47"/>
        <v>8</v>
      </c>
      <c r="AR283" s="144">
        <f t="shared" si="47"/>
        <v>3</v>
      </c>
      <c r="AS283" s="144">
        <f t="shared" si="47"/>
        <v>7</v>
      </c>
      <c r="AT283" s="144">
        <f t="shared" si="47"/>
        <v>4</v>
      </c>
      <c r="AU283" s="144">
        <f t="shared" si="47"/>
        <v>3</v>
      </c>
      <c r="AV283" s="144">
        <f t="shared" si="47"/>
        <v>2</v>
      </c>
      <c r="AW283" s="144">
        <f t="shared" si="47"/>
        <v>4</v>
      </c>
      <c r="AX283" s="144">
        <f t="shared" si="47"/>
        <v>8</v>
      </c>
      <c r="AY283" s="144">
        <f t="shared" si="47"/>
        <v>8</v>
      </c>
      <c r="AZ283" s="163">
        <f t="shared" si="47"/>
        <v>6</v>
      </c>
    </row>
    <row r="284" spans="2:52" x14ac:dyDescent="0.2">
      <c r="B284" s="142" t="s">
        <v>292</v>
      </c>
      <c r="C284" s="143">
        <v>97.559809999999999</v>
      </c>
      <c r="D284" s="174">
        <v>97.916587829589844</v>
      </c>
      <c r="E284" s="143">
        <v>96.833830000000006</v>
      </c>
      <c r="F284" s="143">
        <v>95.401290000000003</v>
      </c>
      <c r="G284" s="143">
        <v>93.000979999999998</v>
      </c>
      <c r="H284" s="143">
        <v>91.511619999999994</v>
      </c>
      <c r="I284" s="143">
        <v>91.830020000000005</v>
      </c>
      <c r="J284" s="143">
        <v>92.809979999999996</v>
      </c>
      <c r="K284" s="143">
        <v>94.258849999999995</v>
      </c>
      <c r="L284" s="143">
        <v>95.63176</v>
      </c>
      <c r="M284" s="208">
        <v>94.740110000000001</v>
      </c>
      <c r="N284" s="143">
        <v>95.850110000000001</v>
      </c>
      <c r="O284" s="167">
        <v>96.748800000000003</v>
      </c>
      <c r="P284" s="96">
        <v>0.36570164454998932</v>
      </c>
      <c r="Q284" s="96">
        <v>-1.1057961205451998</v>
      </c>
      <c r="R284" s="96">
        <v>-1.4793796754708588</v>
      </c>
      <c r="S284" s="96">
        <v>-2.5160141964537424</v>
      </c>
      <c r="T284" s="96">
        <v>-1.6014454901443029</v>
      </c>
      <c r="U284" s="96">
        <v>0.34793395636533497</v>
      </c>
      <c r="V284" s="96">
        <v>1.3008888087979993</v>
      </c>
      <c r="W284" s="96">
        <v>1.3649048824046186</v>
      </c>
      <c r="X284" s="96">
        <v>1.4565316678487004</v>
      </c>
      <c r="Y284" s="203">
        <v>-0.93</v>
      </c>
      <c r="Z284" s="96">
        <v>-0.93237853198560661</v>
      </c>
      <c r="AA284" s="96">
        <v>1.1716262520700043</v>
      </c>
      <c r="AB284" s="209">
        <v>0.9375993413048791</v>
      </c>
      <c r="AC284" s="158">
        <f t="shared" si="46"/>
        <v>10</v>
      </c>
      <c r="AD284" s="144">
        <f t="shared" si="46"/>
        <v>10</v>
      </c>
      <c r="AE284" s="144">
        <f t="shared" si="46"/>
        <v>9</v>
      </c>
      <c r="AF284" s="144">
        <f t="shared" si="46"/>
        <v>9</v>
      </c>
      <c r="AG284" s="144">
        <f t="shared" si="46"/>
        <v>9</v>
      </c>
      <c r="AH284" s="144">
        <f t="shared" si="46"/>
        <v>9</v>
      </c>
      <c r="AI284" s="144">
        <f t="shared" si="46"/>
        <v>9</v>
      </c>
      <c r="AJ284" s="144">
        <f t="shared" si="46"/>
        <v>9</v>
      </c>
      <c r="AK284" s="144">
        <f t="shared" si="46"/>
        <v>10</v>
      </c>
      <c r="AL284" s="144">
        <f t="shared" si="46"/>
        <v>10</v>
      </c>
      <c r="AM284" s="144">
        <f t="shared" si="46"/>
        <v>10</v>
      </c>
      <c r="AN284" s="163">
        <f t="shared" si="46"/>
        <v>10</v>
      </c>
      <c r="AO284" s="158">
        <f t="shared" si="46"/>
        <v>8</v>
      </c>
      <c r="AP284" s="144">
        <f t="shared" si="46"/>
        <v>4</v>
      </c>
      <c r="AQ284" s="144">
        <f t="shared" si="47"/>
        <v>4</v>
      </c>
      <c r="AR284" s="144">
        <f t="shared" si="47"/>
        <v>6</v>
      </c>
      <c r="AS284" s="144">
        <f t="shared" si="47"/>
        <v>2</v>
      </c>
      <c r="AT284" s="144">
        <f t="shared" si="47"/>
        <v>6</v>
      </c>
      <c r="AU284" s="144">
        <f t="shared" si="47"/>
        <v>7</v>
      </c>
      <c r="AV284" s="144">
        <f t="shared" si="47"/>
        <v>7</v>
      </c>
      <c r="AW284" s="144">
        <f t="shared" si="47"/>
        <v>7</v>
      </c>
      <c r="AX284" s="144">
        <f t="shared" si="47"/>
        <v>10</v>
      </c>
      <c r="AY284" s="144">
        <f t="shared" si="47"/>
        <v>10</v>
      </c>
      <c r="AZ284" s="163">
        <f t="shared" si="47"/>
        <v>7</v>
      </c>
    </row>
    <row r="285" spans="2:52" x14ac:dyDescent="0.2">
      <c r="B285" s="142" t="s">
        <v>293</v>
      </c>
      <c r="C285" s="143">
        <v>102.6833</v>
      </c>
      <c r="D285" s="174">
        <v>105.91863250732422</v>
      </c>
      <c r="E285" s="143">
        <v>105.7851</v>
      </c>
      <c r="F285" s="143">
        <v>103.0479</v>
      </c>
      <c r="G285" s="143">
        <v>100.2324</v>
      </c>
      <c r="H285" s="143">
        <v>96.915710000000004</v>
      </c>
      <c r="I285" s="143">
        <v>96.109570000000005</v>
      </c>
      <c r="J285" s="143">
        <v>98.263549999999995</v>
      </c>
      <c r="K285" s="143">
        <v>102.53400000000001</v>
      </c>
      <c r="L285" s="143">
        <v>105.4614</v>
      </c>
      <c r="M285" s="208">
        <v>108.0847</v>
      </c>
      <c r="N285" s="143">
        <v>110.8433</v>
      </c>
      <c r="O285" s="167">
        <v>113.4602</v>
      </c>
      <c r="P285" s="96">
        <v>3.1507874282616708</v>
      </c>
      <c r="Q285" s="96">
        <v>-0.12607083773951211</v>
      </c>
      <c r="R285" s="96">
        <v>-2.587509961232727</v>
      </c>
      <c r="S285" s="96">
        <v>-2.7322245285930133</v>
      </c>
      <c r="T285" s="96">
        <v>-3.3089998842689532</v>
      </c>
      <c r="U285" s="96">
        <v>-0.83179496905094052</v>
      </c>
      <c r="V285" s="96">
        <v>3.0875310137903176</v>
      </c>
      <c r="W285" s="96">
        <v>3.637469593752527</v>
      </c>
      <c r="X285" s="96">
        <v>2.8550529580431774</v>
      </c>
      <c r="Y285" s="203">
        <v>2.4900000000000002</v>
      </c>
      <c r="Z285" s="96">
        <v>2.4874503846905127</v>
      </c>
      <c r="AA285" s="96">
        <v>2.5522576275828137</v>
      </c>
      <c r="AB285" s="209">
        <v>2.3609004784231442</v>
      </c>
      <c r="AC285" s="158">
        <f t="shared" si="46"/>
        <v>5</v>
      </c>
      <c r="AD285" s="144">
        <f t="shared" si="46"/>
        <v>5</v>
      </c>
      <c r="AE285" s="144">
        <f t="shared" si="46"/>
        <v>5</v>
      </c>
      <c r="AF285" s="144">
        <f t="shared" si="46"/>
        <v>5</v>
      </c>
      <c r="AG285" s="144">
        <f t="shared" si="46"/>
        <v>8</v>
      </c>
      <c r="AH285" s="144">
        <f t="shared" si="46"/>
        <v>8</v>
      </c>
      <c r="AI285" s="144">
        <f t="shared" si="46"/>
        <v>6</v>
      </c>
      <c r="AJ285" s="144">
        <f t="shared" si="46"/>
        <v>5</v>
      </c>
      <c r="AK285" s="144">
        <f t="shared" si="46"/>
        <v>5</v>
      </c>
      <c r="AL285" s="144">
        <f t="shared" si="46"/>
        <v>5</v>
      </c>
      <c r="AM285" s="144">
        <f t="shared" si="46"/>
        <v>5</v>
      </c>
      <c r="AN285" s="163">
        <f t="shared" si="46"/>
        <v>5</v>
      </c>
      <c r="AO285" s="158">
        <f t="shared" si="46"/>
        <v>4</v>
      </c>
      <c r="AP285" s="144">
        <f t="shared" si="46"/>
        <v>2</v>
      </c>
      <c r="AQ285" s="144">
        <f t="shared" si="47"/>
        <v>7</v>
      </c>
      <c r="AR285" s="144">
        <f t="shared" si="47"/>
        <v>8</v>
      </c>
      <c r="AS285" s="144">
        <f t="shared" si="47"/>
        <v>8</v>
      </c>
      <c r="AT285" s="144">
        <f t="shared" si="47"/>
        <v>9</v>
      </c>
      <c r="AU285" s="144">
        <f t="shared" si="47"/>
        <v>2</v>
      </c>
      <c r="AV285" s="144">
        <f t="shared" si="47"/>
        <v>1</v>
      </c>
      <c r="AW285" s="144">
        <f t="shared" si="47"/>
        <v>3</v>
      </c>
      <c r="AX285" s="144">
        <f t="shared" si="47"/>
        <v>1</v>
      </c>
      <c r="AY285" s="144">
        <f t="shared" si="47"/>
        <v>1</v>
      </c>
      <c r="AZ285" s="163">
        <f t="shared" si="47"/>
        <v>3</v>
      </c>
    </row>
    <row r="286" spans="2:52" x14ac:dyDescent="0.2">
      <c r="B286" s="142" t="s">
        <v>294</v>
      </c>
      <c r="C286" s="143">
        <v>101.4083</v>
      </c>
      <c r="D286" s="174">
        <v>101.37623596191406</v>
      </c>
      <c r="E286" s="143">
        <v>101.2747</v>
      </c>
      <c r="F286" s="143">
        <v>100.58969999999999</v>
      </c>
      <c r="G286" s="143">
        <v>99.275220000000004</v>
      </c>
      <c r="H286" s="143">
        <v>97.602860000000007</v>
      </c>
      <c r="I286" s="143">
        <v>97.051990000000004</v>
      </c>
      <c r="J286" s="143">
        <v>94.477940000000004</v>
      </c>
      <c r="K286" s="143">
        <v>97.941850000000002</v>
      </c>
      <c r="L286" s="143">
        <v>98.349310000000003</v>
      </c>
      <c r="M286" s="208">
        <v>98.987729999999999</v>
      </c>
      <c r="N286" s="143">
        <v>99.664199999999994</v>
      </c>
      <c r="O286" s="167">
        <v>101.3485</v>
      </c>
      <c r="P286" s="96">
        <v>-3.1618751212607349E-2</v>
      </c>
      <c r="Q286" s="96">
        <v>-0.10015755758796641</v>
      </c>
      <c r="R286" s="96">
        <v>-0.6763782069954315</v>
      </c>
      <c r="S286" s="96">
        <v>-1.3067739539932905</v>
      </c>
      <c r="T286" s="96">
        <v>-1.6845694222586436</v>
      </c>
      <c r="U286" s="96">
        <v>-0.56439944485233651</v>
      </c>
      <c r="V286" s="96">
        <v>-1.1852898838954093</v>
      </c>
      <c r="W286" s="96">
        <v>1.1169735272421724</v>
      </c>
      <c r="X286" s="96">
        <v>0.41602236429064837</v>
      </c>
      <c r="Y286" s="203">
        <v>0.65</v>
      </c>
      <c r="Z286" s="96">
        <v>0.64913520999791086</v>
      </c>
      <c r="AA286" s="96">
        <v>0.68338772896397848</v>
      </c>
      <c r="AB286" s="209">
        <v>1.6899749358345399</v>
      </c>
      <c r="AC286" s="158">
        <f t="shared" si="46"/>
        <v>7</v>
      </c>
      <c r="AD286" s="144">
        <f t="shared" si="46"/>
        <v>7</v>
      </c>
      <c r="AE286" s="144">
        <f t="shared" si="46"/>
        <v>7</v>
      </c>
      <c r="AF286" s="144">
        <f t="shared" si="46"/>
        <v>7</v>
      </c>
      <c r="AG286" s="144">
        <f t="shared" si="46"/>
        <v>6</v>
      </c>
      <c r="AH286" s="144">
        <f t="shared" si="46"/>
        <v>7</v>
      </c>
      <c r="AI286" s="144">
        <f t="shared" si="46"/>
        <v>8</v>
      </c>
      <c r="AJ286" s="144">
        <f t="shared" si="46"/>
        <v>8</v>
      </c>
      <c r="AK286" s="144">
        <f t="shared" si="46"/>
        <v>8</v>
      </c>
      <c r="AL286" s="144">
        <f t="shared" si="46"/>
        <v>7</v>
      </c>
      <c r="AM286" s="144">
        <f t="shared" si="46"/>
        <v>8</v>
      </c>
      <c r="AN286" s="163">
        <f t="shared" si="46"/>
        <v>8</v>
      </c>
      <c r="AO286" s="158">
        <f t="shared" si="46"/>
        <v>9</v>
      </c>
      <c r="AP286" s="144">
        <f t="shared" si="46"/>
        <v>1</v>
      </c>
      <c r="AQ286" s="144">
        <f t="shared" si="47"/>
        <v>2</v>
      </c>
      <c r="AR286" s="144">
        <f t="shared" si="47"/>
        <v>4</v>
      </c>
      <c r="AS286" s="144">
        <f t="shared" si="47"/>
        <v>3</v>
      </c>
      <c r="AT286" s="144">
        <f t="shared" si="47"/>
        <v>8</v>
      </c>
      <c r="AU286" s="144">
        <f t="shared" si="47"/>
        <v>9</v>
      </c>
      <c r="AV286" s="144">
        <f t="shared" si="47"/>
        <v>8</v>
      </c>
      <c r="AW286" s="144">
        <f t="shared" si="47"/>
        <v>9</v>
      </c>
      <c r="AX286" s="144">
        <f t="shared" si="47"/>
        <v>6</v>
      </c>
      <c r="AY286" s="144">
        <f t="shared" si="47"/>
        <v>6</v>
      </c>
      <c r="AZ286" s="163">
        <f t="shared" si="47"/>
        <v>9</v>
      </c>
    </row>
    <row r="287" spans="2:52" x14ac:dyDescent="0.2">
      <c r="B287" s="177" t="s">
        <v>297</v>
      </c>
      <c r="D287" s="157"/>
      <c r="O287" s="98"/>
      <c r="AB287" s="7"/>
      <c r="AC287" s="157"/>
      <c r="AN287" s="98"/>
      <c r="AO287" s="157"/>
      <c r="AZ287" s="98"/>
    </row>
    <row r="288" spans="2:52" x14ac:dyDescent="0.2">
      <c r="B288" s="148" t="s">
        <v>285</v>
      </c>
      <c r="C288" s="149">
        <v>101.87</v>
      </c>
      <c r="D288" s="175">
        <v>101.94472503662109</v>
      </c>
      <c r="E288" s="149">
        <v>100.5047</v>
      </c>
      <c r="F288" s="149">
        <v>100.2396</v>
      </c>
      <c r="G288" s="149">
        <v>99.405619999999999</v>
      </c>
      <c r="H288" s="149">
        <v>98.080669999999998</v>
      </c>
      <c r="I288" s="149">
        <v>99.729939999999999</v>
      </c>
      <c r="J288" s="149">
        <v>98.615790000000004</v>
      </c>
      <c r="K288" s="149">
        <v>99.354029999999995</v>
      </c>
      <c r="L288" s="149">
        <v>99.532309999999995</v>
      </c>
      <c r="M288" s="207">
        <v>99.694640000000007</v>
      </c>
      <c r="N288" s="149">
        <v>100.22150000000001</v>
      </c>
      <c r="O288" s="168">
        <v>99.76979</v>
      </c>
      <c r="P288" s="97">
        <v>7.3353329362019437E-2</v>
      </c>
      <c r="Q288" s="97">
        <v>-1.412554731109237</v>
      </c>
      <c r="R288" s="97">
        <v>-0.26376875907296266</v>
      </c>
      <c r="S288" s="97">
        <v>-0.83198656020175343</v>
      </c>
      <c r="T288" s="97">
        <v>-1.3328723265344566</v>
      </c>
      <c r="U288" s="97">
        <v>1.6815443858611501</v>
      </c>
      <c r="V288" s="97">
        <v>-1.2772834256783452</v>
      </c>
      <c r="W288" s="97">
        <v>0.84804333803125376</v>
      </c>
      <c r="X288" s="97">
        <v>0.17943912290221231</v>
      </c>
      <c r="Y288" s="205">
        <v>0.16</v>
      </c>
      <c r="Z288" s="97">
        <v>0.16309276856933333</v>
      </c>
      <c r="AA288" s="97">
        <v>0.52847374743516717</v>
      </c>
      <c r="AB288" s="211">
        <v>-0.45071167364288661</v>
      </c>
      <c r="AC288" s="160">
        <f t="shared" ref="AC288:AO297" si="48">_xlfn.RANK.AVG(D288,D$288:D$297,)</f>
        <v>8</v>
      </c>
      <c r="AD288" s="150">
        <f t="shared" si="48"/>
        <v>8</v>
      </c>
      <c r="AE288" s="150">
        <f t="shared" si="48"/>
        <v>8</v>
      </c>
      <c r="AF288" s="150">
        <f t="shared" si="48"/>
        <v>8</v>
      </c>
      <c r="AG288" s="150">
        <f t="shared" si="48"/>
        <v>7</v>
      </c>
      <c r="AH288" s="150">
        <f t="shared" si="48"/>
        <v>5</v>
      </c>
      <c r="AI288" s="150">
        <f t="shared" si="48"/>
        <v>6</v>
      </c>
      <c r="AJ288" s="150">
        <f t="shared" si="48"/>
        <v>7</v>
      </c>
      <c r="AK288" s="150">
        <f t="shared" si="48"/>
        <v>7</v>
      </c>
      <c r="AL288" s="150">
        <f t="shared" si="48"/>
        <v>8</v>
      </c>
      <c r="AM288" s="150">
        <f t="shared" si="48"/>
        <v>9</v>
      </c>
      <c r="AN288" s="165">
        <f t="shared" si="48"/>
        <v>9</v>
      </c>
      <c r="AO288" s="160">
        <f>_xlfn.RANK.AVG(P288,P$288:P$297,)</f>
        <v>10</v>
      </c>
      <c r="AP288" s="150">
        <f t="shared" ref="AP288:AZ297" si="49">_xlfn.RANK.AVG(Q288,Q$288:Q$297,)</f>
        <v>5</v>
      </c>
      <c r="AQ288" s="150">
        <f t="shared" si="49"/>
        <v>1</v>
      </c>
      <c r="AR288" s="150">
        <f t="shared" si="49"/>
        <v>3</v>
      </c>
      <c r="AS288" s="150">
        <f t="shared" si="49"/>
        <v>1</v>
      </c>
      <c r="AT288" s="150">
        <f t="shared" si="49"/>
        <v>2</v>
      </c>
      <c r="AU288" s="150">
        <f t="shared" si="49"/>
        <v>9</v>
      </c>
      <c r="AV288" s="150">
        <f t="shared" si="49"/>
        <v>9</v>
      </c>
      <c r="AW288" s="150">
        <f t="shared" si="49"/>
        <v>10</v>
      </c>
      <c r="AX288" s="150">
        <f t="shared" si="49"/>
        <v>9</v>
      </c>
      <c r="AY288" s="150">
        <f t="shared" si="49"/>
        <v>9</v>
      </c>
      <c r="AZ288" s="165">
        <f t="shared" si="49"/>
        <v>10</v>
      </c>
    </row>
    <row r="289" spans="2:52" x14ac:dyDescent="0.2">
      <c r="B289" s="148" t="s">
        <v>286</v>
      </c>
      <c r="C289" s="149">
        <v>111.9755</v>
      </c>
      <c r="D289" s="175">
        <v>114.24990081787109</v>
      </c>
      <c r="E289" s="149">
        <v>112.5275</v>
      </c>
      <c r="F289" s="149">
        <v>110.0658</v>
      </c>
      <c r="G289" s="149">
        <v>106.85639999999999</v>
      </c>
      <c r="H289" s="149">
        <v>105.05459999999999</v>
      </c>
      <c r="I289" s="149">
        <v>105.2701</v>
      </c>
      <c r="J289" s="149">
        <v>107.066</v>
      </c>
      <c r="K289" s="149">
        <v>108.449</v>
      </c>
      <c r="L289" s="149">
        <v>110.48399999999999</v>
      </c>
      <c r="M289" s="207">
        <v>112.49850000000001</v>
      </c>
      <c r="N289" s="149">
        <v>114.7349</v>
      </c>
      <c r="O289" s="168">
        <v>116.68429999999999</v>
      </c>
      <c r="P289" s="97">
        <v>2.0311593320602248</v>
      </c>
      <c r="Q289" s="97">
        <v>-1.5075731405813795</v>
      </c>
      <c r="R289" s="97">
        <v>-2.1876430205949724</v>
      </c>
      <c r="S289" s="97">
        <v>-2.9158921299804321</v>
      </c>
      <c r="T289" s="97">
        <v>-1.6861881927521423</v>
      </c>
      <c r="U289" s="97">
        <v>0.2051314268961148</v>
      </c>
      <c r="V289" s="97">
        <v>1.5021591463906045</v>
      </c>
      <c r="W289" s="97">
        <v>1.5070353588440193</v>
      </c>
      <c r="X289" s="97">
        <v>1.8764580586266324</v>
      </c>
      <c r="Y289" s="205">
        <v>1.82</v>
      </c>
      <c r="Z289" s="97">
        <v>1.8233409362441733</v>
      </c>
      <c r="AA289" s="97">
        <v>1.9879376169459939</v>
      </c>
      <c r="AB289" s="211">
        <v>1.699047107723977</v>
      </c>
      <c r="AC289" s="160">
        <f t="shared" si="48"/>
        <v>3</v>
      </c>
      <c r="AD289" s="150">
        <f t="shared" si="48"/>
        <v>3</v>
      </c>
      <c r="AE289" s="150">
        <f t="shared" si="48"/>
        <v>2</v>
      </c>
      <c r="AF289" s="150">
        <f t="shared" si="48"/>
        <v>3</v>
      </c>
      <c r="AG289" s="150">
        <f t="shared" si="48"/>
        <v>3</v>
      </c>
      <c r="AH289" s="150">
        <f t="shared" si="48"/>
        <v>3</v>
      </c>
      <c r="AI289" s="150">
        <f t="shared" si="48"/>
        <v>3</v>
      </c>
      <c r="AJ289" s="150">
        <f t="shared" si="48"/>
        <v>3</v>
      </c>
      <c r="AK289" s="150">
        <f t="shared" si="48"/>
        <v>3</v>
      </c>
      <c r="AL289" s="150">
        <f t="shared" si="48"/>
        <v>4</v>
      </c>
      <c r="AM289" s="150">
        <f t="shared" si="48"/>
        <v>4</v>
      </c>
      <c r="AN289" s="165">
        <f t="shared" si="48"/>
        <v>4</v>
      </c>
      <c r="AO289" s="160">
        <f t="shared" si="48"/>
        <v>6</v>
      </c>
      <c r="AP289" s="150">
        <f t="shared" si="49"/>
        <v>6</v>
      </c>
      <c r="AQ289" s="150">
        <f t="shared" si="49"/>
        <v>5</v>
      </c>
      <c r="AR289" s="150">
        <f t="shared" si="49"/>
        <v>7</v>
      </c>
      <c r="AS289" s="150">
        <f t="shared" si="49"/>
        <v>4</v>
      </c>
      <c r="AT289" s="150">
        <f t="shared" si="49"/>
        <v>6</v>
      </c>
      <c r="AU289" s="150">
        <f t="shared" si="49"/>
        <v>5</v>
      </c>
      <c r="AV289" s="150">
        <f t="shared" si="49"/>
        <v>6</v>
      </c>
      <c r="AW289" s="150">
        <f t="shared" si="49"/>
        <v>6</v>
      </c>
      <c r="AX289" s="150">
        <f t="shared" si="49"/>
        <v>5</v>
      </c>
      <c r="AY289" s="150">
        <f t="shared" si="49"/>
        <v>5</v>
      </c>
      <c r="AZ289" s="165">
        <f t="shared" si="49"/>
        <v>5</v>
      </c>
    </row>
    <row r="290" spans="2:52" x14ac:dyDescent="0.2">
      <c r="B290" s="148" t="s">
        <v>287</v>
      </c>
      <c r="C290" s="149">
        <v>103.4452</v>
      </c>
      <c r="D290" s="175">
        <v>104.99210357666016</v>
      </c>
      <c r="E290" s="149">
        <v>104.5812</v>
      </c>
      <c r="F290" s="149">
        <v>103.4653</v>
      </c>
      <c r="G290" s="149">
        <v>101.30029999999999</v>
      </c>
      <c r="H290" s="149">
        <v>99.833439999999996</v>
      </c>
      <c r="I290" s="149">
        <v>99.531199999999998</v>
      </c>
      <c r="J290" s="149">
        <v>100.2718</v>
      </c>
      <c r="K290" s="149">
        <v>100.7246</v>
      </c>
      <c r="L290" s="149">
        <v>101.9464</v>
      </c>
      <c r="M290" s="207">
        <v>103.0201</v>
      </c>
      <c r="N290" s="149">
        <v>104.3219</v>
      </c>
      <c r="O290" s="168">
        <v>105.3395</v>
      </c>
      <c r="P290" s="97">
        <v>1.4953845868732007</v>
      </c>
      <c r="Q290" s="97">
        <v>-0.39136617199039053</v>
      </c>
      <c r="R290" s="97">
        <v>-1.0670177813985653</v>
      </c>
      <c r="S290" s="97">
        <v>-2.092488979396963</v>
      </c>
      <c r="T290" s="97">
        <v>-1.4480312496606595</v>
      </c>
      <c r="U290" s="97">
        <v>-0.30274425082417039</v>
      </c>
      <c r="V290" s="97">
        <v>0.65058842447667342</v>
      </c>
      <c r="W290" s="97">
        <v>0.54101211188370191</v>
      </c>
      <c r="X290" s="97">
        <v>1.2130105257305581</v>
      </c>
      <c r="Y290" s="205">
        <v>1.05</v>
      </c>
      <c r="Z290" s="97">
        <v>1.0532005053636051</v>
      </c>
      <c r="AA290" s="97">
        <v>1.2636369019249643</v>
      </c>
      <c r="AB290" s="211">
        <v>0.97544235678223046</v>
      </c>
      <c r="AC290" s="160">
        <f t="shared" si="48"/>
        <v>6</v>
      </c>
      <c r="AD290" s="150">
        <f t="shared" si="48"/>
        <v>6</v>
      </c>
      <c r="AE290" s="150">
        <f t="shared" si="48"/>
        <v>5</v>
      </c>
      <c r="AF290" s="150">
        <f t="shared" si="48"/>
        <v>5</v>
      </c>
      <c r="AG290" s="150">
        <f t="shared" si="48"/>
        <v>4</v>
      </c>
      <c r="AH290" s="150">
        <f t="shared" si="48"/>
        <v>6</v>
      </c>
      <c r="AI290" s="150">
        <f t="shared" si="48"/>
        <v>5</v>
      </c>
      <c r="AJ290" s="150">
        <f t="shared" si="48"/>
        <v>6</v>
      </c>
      <c r="AK290" s="150">
        <f t="shared" si="48"/>
        <v>6</v>
      </c>
      <c r="AL290" s="150">
        <f t="shared" si="48"/>
        <v>6</v>
      </c>
      <c r="AM290" s="150">
        <f t="shared" si="48"/>
        <v>6</v>
      </c>
      <c r="AN290" s="165">
        <f t="shared" si="48"/>
        <v>6</v>
      </c>
      <c r="AO290" s="160">
        <f t="shared" si="48"/>
        <v>7</v>
      </c>
      <c r="AP290" s="150">
        <f t="shared" si="49"/>
        <v>3</v>
      </c>
      <c r="AQ290" s="150">
        <f t="shared" si="49"/>
        <v>3</v>
      </c>
      <c r="AR290" s="150">
        <f t="shared" si="49"/>
        <v>5</v>
      </c>
      <c r="AS290" s="150">
        <f t="shared" si="49"/>
        <v>2</v>
      </c>
      <c r="AT290" s="150">
        <f t="shared" si="49"/>
        <v>7</v>
      </c>
      <c r="AU290" s="150">
        <f t="shared" si="49"/>
        <v>8</v>
      </c>
      <c r="AV290" s="150">
        <f t="shared" si="49"/>
        <v>10</v>
      </c>
      <c r="AW290" s="150">
        <f t="shared" si="49"/>
        <v>8</v>
      </c>
      <c r="AX290" s="150">
        <f t="shared" si="49"/>
        <v>6</v>
      </c>
      <c r="AY290" s="150">
        <f t="shared" si="49"/>
        <v>6</v>
      </c>
      <c r="AZ290" s="165">
        <f t="shared" si="49"/>
        <v>7</v>
      </c>
    </row>
    <row r="291" spans="2:52" x14ac:dyDescent="0.2">
      <c r="B291" s="148" t="s">
        <v>288</v>
      </c>
      <c r="C291" s="149">
        <v>118.8794</v>
      </c>
      <c r="D291" s="175">
        <v>126.37215423583984</v>
      </c>
      <c r="E291" s="149">
        <v>120.2773</v>
      </c>
      <c r="F291" s="149">
        <v>116.19159999999999</v>
      </c>
      <c r="G291" s="149">
        <v>117.97839999999999</v>
      </c>
      <c r="H291" s="149">
        <v>114.3206</v>
      </c>
      <c r="I291" s="149">
        <v>111.70099999999999</v>
      </c>
      <c r="J291" s="149">
        <v>115.8305</v>
      </c>
      <c r="K291" s="149">
        <v>118.596</v>
      </c>
      <c r="L291" s="149">
        <v>122.58880000000001</v>
      </c>
      <c r="M291" s="207">
        <v>125.625</v>
      </c>
      <c r="N291" s="149">
        <v>129.9992</v>
      </c>
      <c r="O291" s="168">
        <v>133.62569999999999</v>
      </c>
      <c r="P291" s="97">
        <v>6.302819694446506</v>
      </c>
      <c r="Q291" s="97">
        <v>-4.8229408390597115</v>
      </c>
      <c r="R291" s="97">
        <v>-3.3969003294886093</v>
      </c>
      <c r="S291" s="97">
        <v>1.5378047982814589</v>
      </c>
      <c r="T291" s="97">
        <v>-3.1003980389630601</v>
      </c>
      <c r="U291" s="97">
        <v>-2.2914505347242802</v>
      </c>
      <c r="V291" s="97">
        <v>3.3164038946628622</v>
      </c>
      <c r="W291" s="97">
        <v>2.8587188713953871</v>
      </c>
      <c r="X291" s="97">
        <v>3.3667240041822679</v>
      </c>
      <c r="Y291" s="205">
        <v>2.48</v>
      </c>
      <c r="Z291" s="97">
        <v>2.4767352319298284</v>
      </c>
      <c r="AA291" s="97">
        <v>3.4819502487562199</v>
      </c>
      <c r="AB291" s="211">
        <v>2.7896325515849272</v>
      </c>
      <c r="AC291" s="160">
        <f t="shared" si="48"/>
        <v>1</v>
      </c>
      <c r="AD291" s="150">
        <f t="shared" si="48"/>
        <v>1</v>
      </c>
      <c r="AE291" s="150">
        <f t="shared" si="48"/>
        <v>1</v>
      </c>
      <c r="AF291" s="150">
        <f t="shared" si="48"/>
        <v>1</v>
      </c>
      <c r="AG291" s="150">
        <f t="shared" si="48"/>
        <v>1</v>
      </c>
      <c r="AH291" s="150">
        <f t="shared" si="48"/>
        <v>1</v>
      </c>
      <c r="AI291" s="150">
        <f t="shared" si="48"/>
        <v>1</v>
      </c>
      <c r="AJ291" s="150">
        <f t="shared" si="48"/>
        <v>1</v>
      </c>
      <c r="AK291" s="150">
        <f t="shared" si="48"/>
        <v>1</v>
      </c>
      <c r="AL291" s="150">
        <f t="shared" si="48"/>
        <v>1</v>
      </c>
      <c r="AM291" s="150">
        <f t="shared" si="48"/>
        <v>1</v>
      </c>
      <c r="AN291" s="165">
        <f t="shared" si="48"/>
        <v>1</v>
      </c>
      <c r="AO291" s="160">
        <f t="shared" si="48"/>
        <v>1</v>
      </c>
      <c r="AP291" s="150">
        <f t="shared" si="49"/>
        <v>10</v>
      </c>
      <c r="AQ291" s="150">
        <f t="shared" si="49"/>
        <v>10</v>
      </c>
      <c r="AR291" s="150">
        <f t="shared" si="49"/>
        <v>1</v>
      </c>
      <c r="AS291" s="150">
        <f t="shared" si="49"/>
        <v>9</v>
      </c>
      <c r="AT291" s="150">
        <f t="shared" si="49"/>
        <v>10</v>
      </c>
      <c r="AU291" s="150">
        <f t="shared" si="49"/>
        <v>1</v>
      </c>
      <c r="AV291" s="150">
        <f t="shared" si="49"/>
        <v>3</v>
      </c>
      <c r="AW291" s="150">
        <f t="shared" si="49"/>
        <v>1</v>
      </c>
      <c r="AX291" s="150">
        <f t="shared" si="49"/>
        <v>3</v>
      </c>
      <c r="AY291" s="150">
        <f t="shared" si="49"/>
        <v>3</v>
      </c>
      <c r="AZ291" s="165">
        <f t="shared" si="49"/>
        <v>1</v>
      </c>
    </row>
    <row r="292" spans="2:52" s="48" customFormat="1" x14ac:dyDescent="0.2">
      <c r="B292" s="151" t="s">
        <v>289</v>
      </c>
      <c r="C292" s="149">
        <v>107.1326</v>
      </c>
      <c r="D292" s="175">
        <v>111.38408660888672</v>
      </c>
      <c r="E292" s="149">
        <v>108.12779999999999</v>
      </c>
      <c r="F292" s="149">
        <v>105.75879999999999</v>
      </c>
      <c r="G292" s="149">
        <v>102.636</v>
      </c>
      <c r="H292" s="149">
        <v>99.180099999999996</v>
      </c>
      <c r="I292" s="149">
        <v>101.9957</v>
      </c>
      <c r="J292" s="149">
        <v>104.09569999999999</v>
      </c>
      <c r="K292" s="149">
        <v>107.2754</v>
      </c>
      <c r="L292" s="149">
        <v>110.45399999999999</v>
      </c>
      <c r="M292" s="207">
        <v>113.50190000000001</v>
      </c>
      <c r="N292" s="149">
        <v>116.9481</v>
      </c>
      <c r="O292" s="168">
        <v>119.4846</v>
      </c>
      <c r="P292" s="152">
        <v>3.9684340797168391</v>
      </c>
      <c r="Q292" s="152">
        <v>-2.9234756131015613</v>
      </c>
      <c r="R292" s="152">
        <v>-2.1909259228431543</v>
      </c>
      <c r="S292" s="152">
        <v>-2.9527566500376312</v>
      </c>
      <c r="T292" s="152">
        <v>-3.3671421333645113</v>
      </c>
      <c r="U292" s="152">
        <v>2.8388759438637425</v>
      </c>
      <c r="V292" s="152">
        <v>2.1406262725177272</v>
      </c>
      <c r="W292" s="152">
        <v>3.003930025761691</v>
      </c>
      <c r="X292" s="152">
        <v>2.9630278703225423</v>
      </c>
      <c r="Y292" s="206">
        <v>2.76</v>
      </c>
      <c r="Z292" s="152">
        <v>2.7594292646712777</v>
      </c>
      <c r="AA292" s="152">
        <v>3.0362487324000655</v>
      </c>
      <c r="AB292" s="212">
        <v>2.1689108245452502</v>
      </c>
      <c r="AC292" s="161">
        <f t="shared" si="48"/>
        <v>4</v>
      </c>
      <c r="AD292" s="153">
        <f t="shared" si="48"/>
        <v>4</v>
      </c>
      <c r="AE292" s="153">
        <f t="shared" si="48"/>
        <v>4</v>
      </c>
      <c r="AF292" s="153">
        <f t="shared" si="48"/>
        <v>4</v>
      </c>
      <c r="AG292" s="153">
        <f t="shared" si="48"/>
        <v>5</v>
      </c>
      <c r="AH292" s="153">
        <f t="shared" si="48"/>
        <v>4</v>
      </c>
      <c r="AI292" s="153">
        <f t="shared" si="48"/>
        <v>4</v>
      </c>
      <c r="AJ292" s="153">
        <f t="shared" si="48"/>
        <v>4</v>
      </c>
      <c r="AK292" s="153">
        <f t="shared" si="48"/>
        <v>4</v>
      </c>
      <c r="AL292" s="153">
        <f t="shared" si="48"/>
        <v>3</v>
      </c>
      <c r="AM292" s="153">
        <f t="shared" si="48"/>
        <v>3</v>
      </c>
      <c r="AN292" s="166">
        <f t="shared" si="48"/>
        <v>3</v>
      </c>
      <c r="AO292" s="160">
        <f t="shared" si="48"/>
        <v>2</v>
      </c>
      <c r="AP292" s="150">
        <f t="shared" si="49"/>
        <v>8</v>
      </c>
      <c r="AQ292" s="150">
        <f t="shared" si="49"/>
        <v>6</v>
      </c>
      <c r="AR292" s="150">
        <f t="shared" si="49"/>
        <v>9</v>
      </c>
      <c r="AS292" s="150">
        <f t="shared" si="49"/>
        <v>10</v>
      </c>
      <c r="AT292" s="150">
        <f t="shared" si="49"/>
        <v>1</v>
      </c>
      <c r="AU292" s="150">
        <f t="shared" si="49"/>
        <v>3</v>
      </c>
      <c r="AV292" s="150">
        <f t="shared" si="49"/>
        <v>2</v>
      </c>
      <c r="AW292" s="150">
        <f t="shared" si="49"/>
        <v>3</v>
      </c>
      <c r="AX292" s="150">
        <f t="shared" si="49"/>
        <v>2</v>
      </c>
      <c r="AY292" s="150">
        <f t="shared" si="49"/>
        <v>2</v>
      </c>
      <c r="AZ292" s="165">
        <f t="shared" si="49"/>
        <v>2</v>
      </c>
    </row>
    <row r="293" spans="2:52" x14ac:dyDescent="0.2">
      <c r="B293" s="148" t="s">
        <v>290</v>
      </c>
      <c r="C293" s="149">
        <v>98.574209999999994</v>
      </c>
      <c r="D293" s="175">
        <v>101.18050384521484</v>
      </c>
      <c r="E293" s="149">
        <v>97.730029999999999</v>
      </c>
      <c r="F293" s="149">
        <v>94.986620000000002</v>
      </c>
      <c r="G293" s="149">
        <v>91.933000000000007</v>
      </c>
      <c r="H293" s="149">
        <v>89.227260000000001</v>
      </c>
      <c r="I293" s="149">
        <v>90.654899999999998</v>
      </c>
      <c r="J293" s="149">
        <v>91.820689999999999</v>
      </c>
      <c r="K293" s="149">
        <v>94.027699999999996</v>
      </c>
      <c r="L293" s="149">
        <v>96.395160000000004</v>
      </c>
      <c r="M293" s="207">
        <v>98.521659999999997</v>
      </c>
      <c r="N293" s="149">
        <v>100.92270000000001</v>
      </c>
      <c r="O293" s="168">
        <v>102.8755</v>
      </c>
      <c r="P293" s="97">
        <v>2.6439916132372252</v>
      </c>
      <c r="Q293" s="97">
        <v>-3.4102161128722512</v>
      </c>
      <c r="R293" s="97">
        <v>-2.8071310322937557</v>
      </c>
      <c r="S293" s="97">
        <v>-3.2147896198432946</v>
      </c>
      <c r="T293" s="97">
        <v>-2.9431651311281102</v>
      </c>
      <c r="U293" s="97">
        <v>1.6000043036175231</v>
      </c>
      <c r="V293" s="97">
        <v>1.3899102890440975</v>
      </c>
      <c r="W293" s="97">
        <v>2.2955762799009438</v>
      </c>
      <c r="X293" s="97">
        <v>2.5178325110579207</v>
      </c>
      <c r="Y293" s="205">
        <v>2.21</v>
      </c>
      <c r="Z293" s="97">
        <v>2.2060236219328782</v>
      </c>
      <c r="AA293" s="97">
        <v>2.4370681533380671</v>
      </c>
      <c r="AB293" s="211">
        <v>1.9349462509425492</v>
      </c>
      <c r="AC293" s="160">
        <f t="shared" si="48"/>
        <v>9</v>
      </c>
      <c r="AD293" s="150">
        <f t="shared" si="48"/>
        <v>10</v>
      </c>
      <c r="AE293" s="150">
        <f t="shared" si="48"/>
        <v>10</v>
      </c>
      <c r="AF293" s="150">
        <f t="shared" si="48"/>
        <v>10</v>
      </c>
      <c r="AG293" s="150">
        <f t="shared" si="48"/>
        <v>10</v>
      </c>
      <c r="AH293" s="150">
        <f t="shared" si="48"/>
        <v>10</v>
      </c>
      <c r="AI293" s="150">
        <f t="shared" si="48"/>
        <v>10</v>
      </c>
      <c r="AJ293" s="150">
        <f t="shared" si="48"/>
        <v>10</v>
      </c>
      <c r="AK293" s="150">
        <f t="shared" si="48"/>
        <v>9</v>
      </c>
      <c r="AL293" s="150">
        <f t="shared" si="48"/>
        <v>9</v>
      </c>
      <c r="AM293" s="150">
        <f t="shared" si="48"/>
        <v>7</v>
      </c>
      <c r="AN293" s="165">
        <f t="shared" si="48"/>
        <v>7</v>
      </c>
      <c r="AO293" s="160">
        <f t="shared" si="48"/>
        <v>5</v>
      </c>
      <c r="AP293" s="150">
        <f t="shared" si="49"/>
        <v>9</v>
      </c>
      <c r="AQ293" s="150">
        <f t="shared" si="49"/>
        <v>8</v>
      </c>
      <c r="AR293" s="150">
        <f t="shared" si="49"/>
        <v>10</v>
      </c>
      <c r="AS293" s="150">
        <f t="shared" si="49"/>
        <v>8</v>
      </c>
      <c r="AT293" s="150">
        <f t="shared" si="49"/>
        <v>3</v>
      </c>
      <c r="AU293" s="150">
        <f t="shared" si="49"/>
        <v>6</v>
      </c>
      <c r="AV293" s="150">
        <f t="shared" si="49"/>
        <v>5</v>
      </c>
      <c r="AW293" s="150">
        <f t="shared" si="49"/>
        <v>5</v>
      </c>
      <c r="AX293" s="150">
        <f t="shared" si="49"/>
        <v>4</v>
      </c>
      <c r="AY293" s="150">
        <f t="shared" si="49"/>
        <v>4</v>
      </c>
      <c r="AZ293" s="165">
        <f t="shared" si="49"/>
        <v>4</v>
      </c>
    </row>
    <row r="294" spans="2:52" x14ac:dyDescent="0.2">
      <c r="B294" s="148" t="s">
        <v>291</v>
      </c>
      <c r="C294" s="149">
        <v>112.1369</v>
      </c>
      <c r="D294" s="175">
        <v>116.10176086425781</v>
      </c>
      <c r="E294" s="149">
        <v>112.98399999999999</v>
      </c>
      <c r="F294" s="149">
        <v>109.62949999999999</v>
      </c>
      <c r="G294" s="149">
        <v>108.79340000000001</v>
      </c>
      <c r="H294" s="149">
        <v>105.6602</v>
      </c>
      <c r="I294" s="149">
        <v>107.2277</v>
      </c>
      <c r="J294" s="149">
        <v>109.3409</v>
      </c>
      <c r="K294" s="149">
        <v>112.6707</v>
      </c>
      <c r="L294" s="149">
        <v>115.7017</v>
      </c>
      <c r="M294" s="207">
        <v>116.6448</v>
      </c>
      <c r="N294" s="149">
        <v>118.8693</v>
      </c>
      <c r="O294" s="168">
        <v>121.8541</v>
      </c>
      <c r="P294" s="97">
        <v>3.5357325414362406</v>
      </c>
      <c r="Q294" s="97">
        <v>-2.6853691460399096</v>
      </c>
      <c r="R294" s="97">
        <v>-2.9690044608086117</v>
      </c>
      <c r="S294" s="97">
        <v>-0.76265968557731967</v>
      </c>
      <c r="T294" s="97">
        <v>-2.8799541148635872</v>
      </c>
      <c r="U294" s="97">
        <v>1.4835292759241374</v>
      </c>
      <c r="V294" s="97">
        <v>1.8436776684379392</v>
      </c>
      <c r="W294" s="97">
        <v>3.1905812963081677</v>
      </c>
      <c r="X294" s="97">
        <v>2.6901403825484409</v>
      </c>
      <c r="Y294" s="205">
        <v>0.82</v>
      </c>
      <c r="Z294" s="97">
        <v>0.81511334751347753</v>
      </c>
      <c r="AA294" s="97">
        <v>1.9070717254433904</v>
      </c>
      <c r="AB294" s="211">
        <v>2.5109931664441594</v>
      </c>
      <c r="AC294" s="160">
        <f t="shared" si="48"/>
        <v>2</v>
      </c>
      <c r="AD294" s="150">
        <f t="shared" si="48"/>
        <v>2</v>
      </c>
      <c r="AE294" s="150">
        <f t="shared" si="48"/>
        <v>3</v>
      </c>
      <c r="AF294" s="150">
        <f t="shared" si="48"/>
        <v>2</v>
      </c>
      <c r="AG294" s="150">
        <f t="shared" si="48"/>
        <v>2</v>
      </c>
      <c r="AH294" s="150">
        <f t="shared" si="48"/>
        <v>2</v>
      </c>
      <c r="AI294" s="150">
        <f t="shared" si="48"/>
        <v>2</v>
      </c>
      <c r="AJ294" s="150">
        <f t="shared" si="48"/>
        <v>2</v>
      </c>
      <c r="AK294" s="150">
        <f t="shared" si="48"/>
        <v>2</v>
      </c>
      <c r="AL294" s="150">
        <f t="shared" si="48"/>
        <v>2</v>
      </c>
      <c r="AM294" s="150">
        <f t="shared" si="48"/>
        <v>2</v>
      </c>
      <c r="AN294" s="165">
        <f t="shared" si="48"/>
        <v>2</v>
      </c>
      <c r="AO294" s="160">
        <f t="shared" si="48"/>
        <v>3</v>
      </c>
      <c r="AP294" s="150">
        <f t="shared" si="49"/>
        <v>7</v>
      </c>
      <c r="AQ294" s="150">
        <f t="shared" si="49"/>
        <v>9</v>
      </c>
      <c r="AR294" s="150">
        <f t="shared" si="49"/>
        <v>2</v>
      </c>
      <c r="AS294" s="150">
        <f t="shared" si="49"/>
        <v>7</v>
      </c>
      <c r="AT294" s="150">
        <f t="shared" si="49"/>
        <v>4</v>
      </c>
      <c r="AU294" s="150">
        <f t="shared" si="49"/>
        <v>4</v>
      </c>
      <c r="AV294" s="150">
        <f t="shared" si="49"/>
        <v>1</v>
      </c>
      <c r="AW294" s="150">
        <f t="shared" si="49"/>
        <v>4</v>
      </c>
      <c r="AX294" s="150">
        <f t="shared" si="49"/>
        <v>8</v>
      </c>
      <c r="AY294" s="150">
        <f t="shared" si="49"/>
        <v>8</v>
      </c>
      <c r="AZ294" s="165">
        <f t="shared" si="49"/>
        <v>6</v>
      </c>
    </row>
    <row r="295" spans="2:52" x14ac:dyDescent="0.2">
      <c r="B295" s="148" t="s">
        <v>292</v>
      </c>
      <c r="C295" s="149">
        <v>98.341120000000004</v>
      </c>
      <c r="D295" s="175">
        <v>98.543960571289063</v>
      </c>
      <c r="E295" s="149">
        <v>97.821879999999993</v>
      </c>
      <c r="F295" s="149">
        <v>96.520079999999993</v>
      </c>
      <c r="G295" s="149">
        <v>94.19014</v>
      </c>
      <c r="H295" s="149">
        <v>92.30565</v>
      </c>
      <c r="I295" s="149">
        <v>92.946529999999996</v>
      </c>
      <c r="J295" s="149">
        <v>93.893469999999994</v>
      </c>
      <c r="K295" s="149">
        <v>94.889049999999997</v>
      </c>
      <c r="L295" s="149">
        <v>96.337109999999996</v>
      </c>
      <c r="M295" s="207">
        <v>95.652889999999999</v>
      </c>
      <c r="N295" s="149">
        <v>96.797349999999994</v>
      </c>
      <c r="O295" s="168">
        <v>98.153139999999993</v>
      </c>
      <c r="P295" s="97">
        <v>0.20626221390305385</v>
      </c>
      <c r="Q295" s="97">
        <v>-0.73274969577328797</v>
      </c>
      <c r="R295" s="97">
        <v>-1.3307861186065941</v>
      </c>
      <c r="S295" s="97">
        <v>-2.4139432955297941</v>
      </c>
      <c r="T295" s="97">
        <v>-2.0007295880439284</v>
      </c>
      <c r="U295" s="97">
        <v>0.69430202809903363</v>
      </c>
      <c r="V295" s="97">
        <v>1.2594030046476841</v>
      </c>
      <c r="W295" s="97">
        <v>0.85858738316484506</v>
      </c>
      <c r="X295" s="97">
        <v>1.5260559569307504</v>
      </c>
      <c r="Y295" s="205">
        <v>-0.71</v>
      </c>
      <c r="Z295" s="97">
        <v>-0.71023513161231044</v>
      </c>
      <c r="AA295" s="97">
        <v>1.1964719518667917</v>
      </c>
      <c r="AB295" s="211">
        <v>1.4006478483140283</v>
      </c>
      <c r="AC295" s="160">
        <f t="shared" si="48"/>
        <v>10</v>
      </c>
      <c r="AD295" s="150">
        <f t="shared" si="48"/>
        <v>9</v>
      </c>
      <c r="AE295" s="150">
        <f t="shared" si="48"/>
        <v>9</v>
      </c>
      <c r="AF295" s="150">
        <f t="shared" si="48"/>
        <v>9</v>
      </c>
      <c r="AG295" s="150">
        <f t="shared" si="48"/>
        <v>9</v>
      </c>
      <c r="AH295" s="150">
        <f t="shared" si="48"/>
        <v>9</v>
      </c>
      <c r="AI295" s="150">
        <f t="shared" si="48"/>
        <v>9</v>
      </c>
      <c r="AJ295" s="150">
        <f t="shared" si="48"/>
        <v>9</v>
      </c>
      <c r="AK295" s="150">
        <f t="shared" si="48"/>
        <v>10</v>
      </c>
      <c r="AL295" s="150">
        <f t="shared" si="48"/>
        <v>10</v>
      </c>
      <c r="AM295" s="150">
        <f t="shared" si="48"/>
        <v>10</v>
      </c>
      <c r="AN295" s="165">
        <f t="shared" si="48"/>
        <v>10</v>
      </c>
      <c r="AO295" s="160">
        <f t="shared" si="48"/>
        <v>9</v>
      </c>
      <c r="AP295" s="150">
        <f t="shared" si="49"/>
        <v>4</v>
      </c>
      <c r="AQ295" s="150">
        <f t="shared" si="49"/>
        <v>4</v>
      </c>
      <c r="AR295" s="150">
        <f t="shared" si="49"/>
        <v>6</v>
      </c>
      <c r="AS295" s="150">
        <f t="shared" si="49"/>
        <v>5</v>
      </c>
      <c r="AT295" s="150">
        <f t="shared" si="49"/>
        <v>5</v>
      </c>
      <c r="AU295" s="150">
        <f t="shared" si="49"/>
        <v>7</v>
      </c>
      <c r="AV295" s="150">
        <f t="shared" si="49"/>
        <v>8</v>
      </c>
      <c r="AW295" s="150">
        <f t="shared" si="49"/>
        <v>7</v>
      </c>
      <c r="AX295" s="150">
        <f t="shared" si="49"/>
        <v>10</v>
      </c>
      <c r="AY295" s="150">
        <f t="shared" si="49"/>
        <v>10</v>
      </c>
      <c r="AZ295" s="165">
        <f t="shared" si="49"/>
        <v>8</v>
      </c>
    </row>
    <row r="296" spans="2:52" x14ac:dyDescent="0.2">
      <c r="B296" s="148" t="s">
        <v>293</v>
      </c>
      <c r="C296" s="149">
        <v>102.20099999999999</v>
      </c>
      <c r="D296" s="175">
        <v>105.79523468017578</v>
      </c>
      <c r="E296" s="149">
        <v>105.411</v>
      </c>
      <c r="F296" s="149">
        <v>102.5857</v>
      </c>
      <c r="G296" s="149">
        <v>99.575710000000001</v>
      </c>
      <c r="H296" s="149">
        <v>97.009450000000001</v>
      </c>
      <c r="I296" s="149">
        <v>96.510319999999993</v>
      </c>
      <c r="J296" s="149">
        <v>98.481660000000005</v>
      </c>
      <c r="K296" s="149">
        <v>101.7958</v>
      </c>
      <c r="L296" s="149">
        <v>105.01049999999999</v>
      </c>
      <c r="M296" s="207">
        <v>108.02330000000001</v>
      </c>
      <c r="N296" s="149">
        <v>111.2912</v>
      </c>
      <c r="O296" s="168">
        <v>114.82259999999999</v>
      </c>
      <c r="P296" s="97">
        <v>3.5168292679873856</v>
      </c>
      <c r="Q296" s="97">
        <v>-0.36318713346337411</v>
      </c>
      <c r="R296" s="97">
        <v>-2.6802705599984806</v>
      </c>
      <c r="S296" s="97">
        <v>-2.9341223971762163</v>
      </c>
      <c r="T296" s="97">
        <v>-2.5771947797309203</v>
      </c>
      <c r="U296" s="97">
        <v>-0.51451688469526224</v>
      </c>
      <c r="V296" s="97">
        <v>2.8541869084325948</v>
      </c>
      <c r="W296" s="97">
        <v>2.6560060022962477</v>
      </c>
      <c r="X296" s="97">
        <v>3.1579888364745829</v>
      </c>
      <c r="Y296" s="205">
        <v>2.87</v>
      </c>
      <c r="Z296" s="97">
        <v>2.8690464286904764</v>
      </c>
      <c r="AA296" s="97">
        <v>3.0251806786128523</v>
      </c>
      <c r="AB296" s="211">
        <v>3.1731170119470278</v>
      </c>
      <c r="AC296" s="160">
        <f t="shared" si="48"/>
        <v>5</v>
      </c>
      <c r="AD296" s="150">
        <f t="shared" si="48"/>
        <v>5</v>
      </c>
      <c r="AE296" s="150">
        <f t="shared" si="48"/>
        <v>6</v>
      </c>
      <c r="AF296" s="150">
        <f t="shared" si="48"/>
        <v>7</v>
      </c>
      <c r="AG296" s="150">
        <f t="shared" si="48"/>
        <v>8</v>
      </c>
      <c r="AH296" s="150">
        <f t="shared" si="48"/>
        <v>8</v>
      </c>
      <c r="AI296" s="150">
        <f t="shared" si="48"/>
        <v>7</v>
      </c>
      <c r="AJ296" s="150">
        <f t="shared" si="48"/>
        <v>5</v>
      </c>
      <c r="AK296" s="150">
        <f t="shared" si="48"/>
        <v>5</v>
      </c>
      <c r="AL296" s="150">
        <f t="shared" si="48"/>
        <v>5</v>
      </c>
      <c r="AM296" s="150">
        <f t="shared" si="48"/>
        <v>5</v>
      </c>
      <c r="AN296" s="165">
        <f t="shared" si="48"/>
        <v>5</v>
      </c>
      <c r="AO296" s="160">
        <f t="shared" si="48"/>
        <v>4</v>
      </c>
      <c r="AP296" s="150">
        <f t="shared" si="49"/>
        <v>2</v>
      </c>
      <c r="AQ296" s="150">
        <f t="shared" si="49"/>
        <v>7</v>
      </c>
      <c r="AR296" s="150">
        <f t="shared" si="49"/>
        <v>8</v>
      </c>
      <c r="AS296" s="150">
        <f t="shared" si="49"/>
        <v>6</v>
      </c>
      <c r="AT296" s="150">
        <f t="shared" si="49"/>
        <v>8</v>
      </c>
      <c r="AU296" s="150">
        <f t="shared" si="49"/>
        <v>2</v>
      </c>
      <c r="AV296" s="150">
        <f t="shared" si="49"/>
        <v>4</v>
      </c>
      <c r="AW296" s="150">
        <f t="shared" si="49"/>
        <v>2</v>
      </c>
      <c r="AX296" s="150">
        <f t="shared" si="49"/>
        <v>1</v>
      </c>
      <c r="AY296" s="150">
        <f t="shared" si="49"/>
        <v>1</v>
      </c>
      <c r="AZ296" s="165">
        <f t="shared" si="49"/>
        <v>3</v>
      </c>
    </row>
    <row r="297" spans="2:52" x14ac:dyDescent="0.2">
      <c r="B297" s="148" t="s">
        <v>294</v>
      </c>
      <c r="C297" s="149">
        <v>102.1392</v>
      </c>
      <c r="D297" s="175">
        <v>102.37979888916016</v>
      </c>
      <c r="E297" s="149">
        <v>102.5864</v>
      </c>
      <c r="F297" s="149">
        <v>101.986</v>
      </c>
      <c r="G297" s="149">
        <v>100.5652</v>
      </c>
      <c r="H297" s="149">
        <v>98.930589999999995</v>
      </c>
      <c r="I297" s="149">
        <v>98.275959999999998</v>
      </c>
      <c r="J297" s="149">
        <v>95.621650000000002</v>
      </c>
      <c r="K297" s="149">
        <v>98.867779999999996</v>
      </c>
      <c r="L297" s="149">
        <v>99.079220000000007</v>
      </c>
      <c r="M297" s="207">
        <v>99.935519999999997</v>
      </c>
      <c r="N297" s="149">
        <v>100.8184</v>
      </c>
      <c r="O297" s="168">
        <v>102.6985</v>
      </c>
      <c r="P297" s="97">
        <v>0.23555979404592339</v>
      </c>
      <c r="Q297" s="97">
        <v>0.20179870744180178</v>
      </c>
      <c r="R297" s="97">
        <v>-0.5852627638751271</v>
      </c>
      <c r="S297" s="97">
        <v>-1.3931323907202948</v>
      </c>
      <c r="T297" s="97">
        <v>-1.6254231085902571</v>
      </c>
      <c r="U297" s="97">
        <v>-0.66170635391944743</v>
      </c>
      <c r="V297" s="97">
        <v>-1.4201053741301155</v>
      </c>
      <c r="W297" s="97">
        <v>0.98853932584268689</v>
      </c>
      <c r="X297" s="97">
        <v>0.21386138133172436</v>
      </c>
      <c r="Y297" s="205">
        <v>0.86</v>
      </c>
      <c r="Z297" s="97">
        <v>0.86425791402071017</v>
      </c>
      <c r="AA297" s="97">
        <v>0.88344964833324546</v>
      </c>
      <c r="AB297" s="211">
        <v>1.8648381644620415</v>
      </c>
      <c r="AC297" s="160">
        <f t="shared" si="48"/>
        <v>7</v>
      </c>
      <c r="AD297" s="150">
        <f t="shared" si="48"/>
        <v>7</v>
      </c>
      <c r="AE297" s="150">
        <f t="shared" si="48"/>
        <v>7</v>
      </c>
      <c r="AF297" s="150">
        <f t="shared" si="48"/>
        <v>6</v>
      </c>
      <c r="AG297" s="150">
        <f t="shared" si="48"/>
        <v>6</v>
      </c>
      <c r="AH297" s="150">
        <f t="shared" si="48"/>
        <v>7</v>
      </c>
      <c r="AI297" s="150">
        <f t="shared" si="48"/>
        <v>8</v>
      </c>
      <c r="AJ297" s="150">
        <f t="shared" si="48"/>
        <v>8</v>
      </c>
      <c r="AK297" s="150">
        <f t="shared" si="48"/>
        <v>8</v>
      </c>
      <c r="AL297" s="150">
        <f t="shared" si="48"/>
        <v>7</v>
      </c>
      <c r="AM297" s="150">
        <f t="shared" si="48"/>
        <v>8</v>
      </c>
      <c r="AN297" s="165">
        <f t="shared" si="48"/>
        <v>8</v>
      </c>
      <c r="AO297" s="160">
        <f t="shared" si="48"/>
        <v>8</v>
      </c>
      <c r="AP297" s="150">
        <f t="shared" si="49"/>
        <v>1</v>
      </c>
      <c r="AQ297" s="150">
        <f t="shared" si="49"/>
        <v>2</v>
      </c>
      <c r="AR297" s="150">
        <f t="shared" si="49"/>
        <v>4</v>
      </c>
      <c r="AS297" s="150">
        <f t="shared" si="49"/>
        <v>3</v>
      </c>
      <c r="AT297" s="150">
        <f t="shared" si="49"/>
        <v>9</v>
      </c>
      <c r="AU297" s="150">
        <f t="shared" si="49"/>
        <v>10</v>
      </c>
      <c r="AV297" s="150">
        <f t="shared" si="49"/>
        <v>7</v>
      </c>
      <c r="AW297" s="150">
        <f t="shared" si="49"/>
        <v>9</v>
      </c>
      <c r="AX297" s="150">
        <f t="shared" si="49"/>
        <v>7</v>
      </c>
      <c r="AY297" s="150">
        <f t="shared" si="49"/>
        <v>7</v>
      </c>
      <c r="AZ297" s="165">
        <f t="shared" si="49"/>
        <v>9</v>
      </c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-0.249977111117893"/>
  </sheetPr>
  <dimension ref="A1:AZ297"/>
  <sheetViews>
    <sheetView workbookViewId="0">
      <pane xSplit="2" ySplit="5" topLeftCell="C234" activePane="bottomRight" state="frozen"/>
      <selection activeCell="F17" sqref="F17"/>
      <selection pane="topRight" activeCell="F17" sqref="F17"/>
      <selection pane="bottomLeft" activeCell="F17" sqref="F17"/>
      <selection pane="bottomRight" activeCell="L2" sqref="L2"/>
    </sheetView>
  </sheetViews>
  <sheetFormatPr defaultColWidth="9.140625" defaultRowHeight="12" x14ac:dyDescent="0.2"/>
  <cols>
    <col min="1" max="1" width="2.42578125" style="1" bestFit="1" customWidth="1"/>
    <col min="2" max="2" width="39" style="1" customWidth="1"/>
    <col min="3" max="3" width="7.5703125" style="1" bestFit="1" customWidth="1"/>
    <col min="4" max="15" width="7.42578125" style="1" customWidth="1"/>
    <col min="16" max="16" width="6.42578125" style="1" customWidth="1"/>
    <col min="17" max="25" width="5.85546875" style="1" customWidth="1"/>
    <col min="26" max="26" width="6" style="1" customWidth="1"/>
    <col min="27" max="27" width="6.7109375" style="1" customWidth="1"/>
    <col min="28" max="28" width="7.140625" style="1" customWidth="1"/>
    <col min="29" max="30" width="4.42578125" style="1" customWidth="1"/>
    <col min="31" max="31" width="6.140625" style="1" customWidth="1"/>
    <col min="32" max="33" width="4.28515625" style="1" customWidth="1"/>
    <col min="34" max="34" width="4.42578125" style="1" customWidth="1"/>
    <col min="35" max="35" width="3.85546875" style="1" customWidth="1"/>
    <col min="36" max="36" width="6.28515625" style="1" customWidth="1"/>
    <col min="37" max="37" width="4.42578125" style="1" customWidth="1"/>
    <col min="38" max="40" width="5.28515625" style="1" customWidth="1"/>
    <col min="41" max="41" width="4.140625" style="1" customWidth="1"/>
    <col min="42" max="43" width="4.42578125" style="1" customWidth="1"/>
    <col min="44" max="45" width="4.28515625" style="1" customWidth="1"/>
    <col min="46" max="46" width="4.42578125" style="1" customWidth="1"/>
    <col min="47" max="47" width="3.85546875" style="1" customWidth="1"/>
    <col min="48" max="48" width="6.28515625" style="1" customWidth="1"/>
    <col min="49" max="49" width="4.42578125" style="1" customWidth="1"/>
    <col min="50" max="52" width="5.28515625" style="1" customWidth="1"/>
    <col min="53" max="16384" width="9.140625" style="1"/>
  </cols>
  <sheetData>
    <row r="1" spans="1:52" s="48" customFormat="1" x14ac:dyDescent="0.2">
      <c r="A1" s="1" t="s">
        <v>65</v>
      </c>
      <c r="AB1" s="1"/>
    </row>
    <row r="2" spans="1:52" s="48" customFormat="1" x14ac:dyDescent="0.2">
      <c r="A2" s="48" t="s">
        <v>334</v>
      </c>
      <c r="AB2" s="1"/>
    </row>
    <row r="3" spans="1:52" s="48" customFormat="1" x14ac:dyDescent="0.2">
      <c r="AB3" s="1"/>
    </row>
    <row r="4" spans="1:52" s="48" customFormat="1" x14ac:dyDescent="0.2">
      <c r="A4" s="123"/>
      <c r="B4" s="316" t="s">
        <v>2</v>
      </c>
      <c r="C4" s="80" t="s">
        <v>64</v>
      </c>
      <c r="D4" s="311" t="s">
        <v>336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1" t="s">
        <v>302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37">
        <v>2021</v>
      </c>
      <c r="AC4" s="311" t="s">
        <v>295</v>
      </c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3"/>
      <c r="AO4" s="311" t="s">
        <v>299</v>
      </c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s="48" customFormat="1" x14ac:dyDescent="0.2">
      <c r="A5" s="124"/>
      <c r="B5" s="317"/>
      <c r="C5" s="125" t="s">
        <v>335</v>
      </c>
      <c r="D5" s="154" t="s">
        <v>3</v>
      </c>
      <c r="E5" s="154" t="s">
        <v>4</v>
      </c>
      <c r="F5" s="154" t="s">
        <v>5</v>
      </c>
      <c r="G5" s="154" t="s">
        <v>6</v>
      </c>
      <c r="H5" s="154" t="s">
        <v>0</v>
      </c>
      <c r="I5" s="154" t="s">
        <v>303</v>
      </c>
      <c r="J5" s="154" t="s">
        <v>8</v>
      </c>
      <c r="K5" s="154" t="s">
        <v>9</v>
      </c>
      <c r="L5" s="154" t="s">
        <v>10</v>
      </c>
      <c r="M5" s="154" t="s">
        <v>11</v>
      </c>
      <c r="N5" s="154" t="s">
        <v>12</v>
      </c>
      <c r="O5" s="154" t="s">
        <v>13</v>
      </c>
      <c r="P5" s="126" t="s">
        <v>3</v>
      </c>
      <c r="Q5" s="154" t="s">
        <v>4</v>
      </c>
      <c r="R5" s="154" t="s">
        <v>5</v>
      </c>
      <c r="S5" s="154" t="s">
        <v>6</v>
      </c>
      <c r="T5" s="154" t="s">
        <v>0</v>
      </c>
      <c r="U5" s="154" t="s">
        <v>7</v>
      </c>
      <c r="V5" s="154" t="s">
        <v>8</v>
      </c>
      <c r="W5" s="154" t="s">
        <v>9</v>
      </c>
      <c r="X5" s="154" t="s">
        <v>10</v>
      </c>
      <c r="Y5" s="154" t="s">
        <v>11</v>
      </c>
      <c r="Z5" s="154" t="s">
        <v>12</v>
      </c>
      <c r="AA5" s="127" t="s">
        <v>13</v>
      </c>
      <c r="AB5" s="138" t="s">
        <v>323</v>
      </c>
      <c r="AC5" s="126" t="s">
        <v>3</v>
      </c>
      <c r="AD5" s="154" t="s">
        <v>4</v>
      </c>
      <c r="AE5" s="154" t="s">
        <v>5</v>
      </c>
      <c r="AF5" s="154" t="s">
        <v>6</v>
      </c>
      <c r="AG5" s="154" t="s">
        <v>0</v>
      </c>
      <c r="AH5" s="154" t="s">
        <v>7</v>
      </c>
      <c r="AI5" s="154" t="s">
        <v>8</v>
      </c>
      <c r="AJ5" s="154" t="s">
        <v>9</v>
      </c>
      <c r="AK5" s="154" t="s">
        <v>10</v>
      </c>
      <c r="AL5" s="154" t="s">
        <v>11</v>
      </c>
      <c r="AM5" s="154" t="s">
        <v>12</v>
      </c>
      <c r="AN5" s="127" t="s">
        <v>13</v>
      </c>
      <c r="AO5" s="126" t="s">
        <v>3</v>
      </c>
      <c r="AP5" s="154" t="s">
        <v>4</v>
      </c>
      <c r="AQ5" s="154" t="s">
        <v>5</v>
      </c>
      <c r="AR5" s="154" t="s">
        <v>6</v>
      </c>
      <c r="AS5" s="154" t="s">
        <v>0</v>
      </c>
      <c r="AT5" s="154" t="s">
        <v>7</v>
      </c>
      <c r="AU5" s="154" t="s">
        <v>8</v>
      </c>
      <c r="AV5" s="154" t="s">
        <v>9</v>
      </c>
      <c r="AW5" s="154" t="s">
        <v>10</v>
      </c>
      <c r="AX5" s="154" t="s">
        <v>11</v>
      </c>
      <c r="AY5" s="154" t="s">
        <v>12</v>
      </c>
      <c r="AZ5" s="127" t="s">
        <v>13</v>
      </c>
    </row>
    <row r="6" spans="1:52" s="48" customFormat="1" ht="20.25" customHeight="1" x14ac:dyDescent="0.2">
      <c r="B6" s="22" t="s">
        <v>49</v>
      </c>
      <c r="C6" s="128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3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31"/>
      <c r="AB6" s="132"/>
      <c r="AC6" s="156"/>
      <c r="AN6" s="162"/>
      <c r="AO6" s="156"/>
      <c r="AZ6" s="162"/>
    </row>
    <row r="7" spans="1:52" s="48" customFormat="1" x14ac:dyDescent="0.2">
      <c r="A7" s="56" t="s">
        <v>14</v>
      </c>
      <c r="B7" s="56" t="s">
        <v>15</v>
      </c>
      <c r="C7" s="26">
        <v>104.49209999999999</v>
      </c>
      <c r="D7" s="20">
        <v>104.9569</v>
      </c>
      <c r="E7" s="112">
        <v>104.6054</v>
      </c>
      <c r="F7" s="116">
        <v>104.4121</v>
      </c>
      <c r="G7" s="20">
        <v>102.9686</v>
      </c>
      <c r="H7" s="20">
        <v>103.2467</v>
      </c>
      <c r="I7" s="239">
        <v>103.49509999999999</v>
      </c>
      <c r="J7" s="20">
        <v>103.66240000000001</v>
      </c>
      <c r="K7" s="239">
        <v>102.4543</v>
      </c>
      <c r="L7" s="20">
        <v>102.37949999999999</v>
      </c>
      <c r="M7" s="20">
        <v>103.0316</v>
      </c>
      <c r="N7" s="20">
        <v>104.9889</v>
      </c>
      <c r="O7" s="20">
        <v>106.426</v>
      </c>
      <c r="P7" s="21">
        <v>0.44481831640861941</v>
      </c>
      <c r="Q7" s="20">
        <v>-0.33489937298072014</v>
      </c>
      <c r="R7" s="20">
        <v>-0.18478969536946255</v>
      </c>
      <c r="S7" s="112">
        <v>-1.3825026026676988</v>
      </c>
      <c r="T7" s="112">
        <v>0.27008233578004281</v>
      </c>
      <c r="U7" s="240">
        <f t="shared" ref="U7:U31" si="0">(I7-H7)/H7*100</f>
        <v>0.24058880332251731</v>
      </c>
      <c r="V7" s="112">
        <v>0.16165016508029034</v>
      </c>
      <c r="W7" s="240">
        <f t="shared" ref="W7:W31" si="1">(K7-J7)/J7*100</f>
        <v>-1.1654177406658555</v>
      </c>
      <c r="X7" s="20">
        <v>-7.300816071166405E-2</v>
      </c>
      <c r="Y7" s="20">
        <v>0.63694391943700102</v>
      </c>
      <c r="Z7" s="20">
        <v>1.8997084389643599</v>
      </c>
      <c r="AA7" s="19">
        <v>1.3688113695828805</v>
      </c>
      <c r="AB7" s="20">
        <f t="shared" ref="AB7:AB29" si="2">AVERAGE(D7:O7)</f>
        <v>103.885625</v>
      </c>
      <c r="AC7" s="156"/>
      <c r="AN7" s="162"/>
      <c r="AO7" s="156"/>
      <c r="AZ7" s="162"/>
    </row>
    <row r="8" spans="1:52" x14ac:dyDescent="0.2">
      <c r="A8" s="3" t="s">
        <v>16</v>
      </c>
      <c r="B8" s="3" t="s">
        <v>17</v>
      </c>
      <c r="C8" s="14">
        <v>104.20480000000001</v>
      </c>
      <c r="D8" s="7">
        <v>104.6435</v>
      </c>
      <c r="E8" s="113">
        <v>104.2689</v>
      </c>
      <c r="F8" s="117">
        <v>104.0698</v>
      </c>
      <c r="G8" s="7">
        <v>101.9997</v>
      </c>
      <c r="H8" s="7">
        <v>101.97709999999999</v>
      </c>
      <c r="I8" s="241">
        <v>102.5552</v>
      </c>
      <c r="J8" s="7">
        <v>102.97620000000001</v>
      </c>
      <c r="K8" s="241">
        <v>101.5581</v>
      </c>
      <c r="L8" s="7">
        <v>101.40430000000001</v>
      </c>
      <c r="M8" s="7">
        <v>102.1767</v>
      </c>
      <c r="N8" s="7">
        <v>104.4413</v>
      </c>
      <c r="O8" s="7">
        <v>106.01430000000001</v>
      </c>
      <c r="P8" s="10">
        <v>0.42099788109568576</v>
      </c>
      <c r="Q8" s="7">
        <v>-0.35797732300620766</v>
      </c>
      <c r="R8" s="7">
        <v>-0.19094859541052164</v>
      </c>
      <c r="S8" s="113">
        <v>-1.9891457464125006</v>
      </c>
      <c r="T8" s="113">
        <v>-2.215692791254413E-2</v>
      </c>
      <c r="U8" s="242">
        <f t="shared" si="0"/>
        <v>0.56689197868933938</v>
      </c>
      <c r="V8" s="113">
        <v>0.41051063232289192</v>
      </c>
      <c r="W8" s="242">
        <f t="shared" si="1"/>
        <v>-1.377114323503887</v>
      </c>
      <c r="X8" s="7">
        <v>-0.15144040701823855</v>
      </c>
      <c r="Y8" s="7">
        <v>0.76170339916550911</v>
      </c>
      <c r="Z8" s="7">
        <v>2.216356566614504</v>
      </c>
      <c r="AA8" s="11">
        <v>1.5061091732868201</v>
      </c>
      <c r="AB8" s="7">
        <f t="shared" si="2"/>
        <v>103.17375833333334</v>
      </c>
      <c r="AC8" s="157"/>
      <c r="AN8" s="98"/>
      <c r="AO8" s="157"/>
      <c r="AZ8" s="98"/>
    </row>
    <row r="9" spans="1:52" x14ac:dyDescent="0.2">
      <c r="A9" s="3" t="s">
        <v>18</v>
      </c>
      <c r="B9" s="3" t="s">
        <v>19</v>
      </c>
      <c r="C9" s="14">
        <v>106.13379999999999</v>
      </c>
      <c r="D9" s="7">
        <v>106.7471</v>
      </c>
      <c r="E9" s="113">
        <v>106.5282</v>
      </c>
      <c r="F9" s="117">
        <v>106.3673</v>
      </c>
      <c r="G9" s="7">
        <v>108.5039</v>
      </c>
      <c r="H9" s="7">
        <v>110.50069999999999</v>
      </c>
      <c r="I9" s="241">
        <v>108.86490000000001</v>
      </c>
      <c r="J9" s="7">
        <v>107.58320000000001</v>
      </c>
      <c r="K9" s="241">
        <v>107.5745</v>
      </c>
      <c r="L9" s="7">
        <v>107.9509</v>
      </c>
      <c r="M9" s="7">
        <v>107.9161</v>
      </c>
      <c r="N9" s="7">
        <v>108.1172</v>
      </c>
      <c r="O9" s="7">
        <v>108.7777</v>
      </c>
      <c r="P9" s="10">
        <v>0.57785549937909464</v>
      </c>
      <c r="Q9" s="7">
        <v>-0.20506411883789347</v>
      </c>
      <c r="R9" s="7">
        <v>-0.15103981856447218</v>
      </c>
      <c r="S9" s="113">
        <v>2.0087000422122228</v>
      </c>
      <c r="T9" s="113">
        <v>1.8403025144718237</v>
      </c>
      <c r="U9" s="242">
        <f t="shared" si="0"/>
        <v>-1.4803526131508571</v>
      </c>
      <c r="V9" s="113">
        <v>-1.1773308017552035</v>
      </c>
      <c r="W9" s="242">
        <f t="shared" si="1"/>
        <v>-8.0867644762421947E-3</v>
      </c>
      <c r="X9" s="7">
        <v>0.34989704809225591</v>
      </c>
      <c r="Y9" s="7">
        <v>-3.2236878062159892E-2</v>
      </c>
      <c r="Z9" s="7">
        <v>0.18634846885682185</v>
      </c>
      <c r="AA9" s="11">
        <v>0.61091112237460732</v>
      </c>
      <c r="AB9" s="7">
        <f t="shared" si="2"/>
        <v>107.95264166666668</v>
      </c>
      <c r="AC9" s="157"/>
      <c r="AN9" s="98"/>
      <c r="AO9" s="157"/>
      <c r="AZ9" s="98"/>
    </row>
    <row r="10" spans="1:52" s="48" customFormat="1" x14ac:dyDescent="0.2">
      <c r="A10" s="56" t="s">
        <v>20</v>
      </c>
      <c r="B10" s="56" t="s">
        <v>21</v>
      </c>
      <c r="C10" s="26">
        <v>105.8867</v>
      </c>
      <c r="D10" s="20">
        <v>106.7938</v>
      </c>
      <c r="E10" s="112">
        <v>106.97280000000001</v>
      </c>
      <c r="F10" s="116">
        <v>107.0954</v>
      </c>
      <c r="G10" s="20">
        <v>107.1812</v>
      </c>
      <c r="H10" s="20">
        <v>107.1129</v>
      </c>
      <c r="I10" s="239">
        <v>106.2136</v>
      </c>
      <c r="J10" s="20">
        <v>106.5928</v>
      </c>
      <c r="K10" s="239">
        <v>106.3339</v>
      </c>
      <c r="L10" s="20">
        <v>106.2864</v>
      </c>
      <c r="M10" s="20">
        <v>106.6795</v>
      </c>
      <c r="N10" s="20">
        <v>107.526</v>
      </c>
      <c r="O10" s="20">
        <v>107.30880000000001</v>
      </c>
      <c r="P10" s="21">
        <v>0.85667038447699262</v>
      </c>
      <c r="Q10" s="20">
        <v>0.16761272658150758</v>
      </c>
      <c r="R10" s="20">
        <v>0.11460857339435013</v>
      </c>
      <c r="S10" s="112">
        <v>8.0115485819191201E-2</v>
      </c>
      <c r="T10" s="112">
        <v>-6.3723862020585512E-2</v>
      </c>
      <c r="U10" s="240">
        <f t="shared" si="0"/>
        <v>-0.83958141362991456</v>
      </c>
      <c r="V10" s="112">
        <v>0.35701642727484745</v>
      </c>
      <c r="W10" s="240">
        <f t="shared" si="1"/>
        <v>-0.24288694921232676</v>
      </c>
      <c r="X10" s="20">
        <v>-4.4670608338450324E-2</v>
      </c>
      <c r="Y10" s="20">
        <v>0.36984976441012585</v>
      </c>
      <c r="Z10" s="20">
        <v>0.79349828223791063</v>
      </c>
      <c r="AA10" s="19">
        <v>-0.2019976563807741</v>
      </c>
      <c r="AB10" s="20">
        <f>AVERAGE(D10:O10)</f>
        <v>106.84142500000002</v>
      </c>
      <c r="AC10" s="156"/>
      <c r="AN10" s="162"/>
      <c r="AO10" s="156"/>
      <c r="AZ10" s="162"/>
    </row>
    <row r="11" spans="1:52" s="48" customFormat="1" x14ac:dyDescent="0.2">
      <c r="A11" s="56" t="s">
        <v>22</v>
      </c>
      <c r="B11" s="56" t="s">
        <v>23</v>
      </c>
      <c r="C11" s="26">
        <v>106.1871</v>
      </c>
      <c r="D11" s="20">
        <v>107.1831</v>
      </c>
      <c r="E11" s="112">
        <v>107.37</v>
      </c>
      <c r="F11" s="116">
        <v>107.4577</v>
      </c>
      <c r="G11" s="20">
        <v>107.5014</v>
      </c>
      <c r="H11" s="20">
        <v>107.3502</v>
      </c>
      <c r="I11" s="239">
        <v>106.25449999999999</v>
      </c>
      <c r="J11" s="20">
        <v>106.6782</v>
      </c>
      <c r="K11" s="239">
        <v>106.3497</v>
      </c>
      <c r="L11" s="20">
        <v>106.24890000000001</v>
      </c>
      <c r="M11" s="20">
        <v>106.6683</v>
      </c>
      <c r="N11" s="20">
        <v>107.5822</v>
      </c>
      <c r="O11" s="20">
        <v>107.2937</v>
      </c>
      <c r="P11" s="21">
        <v>0.93796704119426477</v>
      </c>
      <c r="Q11" s="20">
        <v>0.17437450493595399</v>
      </c>
      <c r="R11" s="20">
        <v>8.1680171370027116E-2</v>
      </c>
      <c r="S11" s="112">
        <v>4.0667164847192135E-2</v>
      </c>
      <c r="T11" s="112">
        <v>-0.14064933107848168</v>
      </c>
      <c r="U11" s="240">
        <f t="shared" si="0"/>
        <v>-1.0206781170412424</v>
      </c>
      <c r="V11" s="112">
        <v>0.39875958194712774</v>
      </c>
      <c r="W11" s="240">
        <f t="shared" si="1"/>
        <v>-0.30793545447898946</v>
      </c>
      <c r="X11" s="20">
        <v>-9.478164959561941E-2</v>
      </c>
      <c r="Y11" s="20">
        <v>0.39473349841739164</v>
      </c>
      <c r="Z11" s="20">
        <v>0.8567681307379964</v>
      </c>
      <c r="AA11" s="19">
        <v>-0.26816703878522569</v>
      </c>
      <c r="AB11" s="20">
        <f t="shared" si="2"/>
        <v>106.99482500000001</v>
      </c>
      <c r="AC11" s="156"/>
      <c r="AN11" s="162"/>
      <c r="AO11" s="156"/>
      <c r="AZ11" s="162"/>
    </row>
    <row r="12" spans="1:52" ht="15" customHeight="1" x14ac:dyDescent="0.2">
      <c r="A12" s="3" t="s">
        <v>24</v>
      </c>
      <c r="B12" s="3" t="s">
        <v>304</v>
      </c>
      <c r="C12" s="26">
        <v>106.7577</v>
      </c>
      <c r="D12" s="7">
        <v>108.3796</v>
      </c>
      <c r="E12" s="113">
        <v>108.5864</v>
      </c>
      <c r="F12" s="117">
        <v>108.65860000000001</v>
      </c>
      <c r="G12" s="7">
        <v>108.6379</v>
      </c>
      <c r="H12" s="7">
        <v>108.0979</v>
      </c>
      <c r="I12" s="241">
        <v>106.1972</v>
      </c>
      <c r="J12" s="7">
        <v>106.73139999999999</v>
      </c>
      <c r="K12" s="241">
        <v>106.1031</v>
      </c>
      <c r="L12" s="7">
        <v>105.9016</v>
      </c>
      <c r="M12" s="7">
        <v>106.58110000000001</v>
      </c>
      <c r="N12" s="7">
        <v>108.07510000000001</v>
      </c>
      <c r="O12" s="7">
        <v>107.46850000000001</v>
      </c>
      <c r="P12" s="10">
        <v>1.5192346781543595</v>
      </c>
      <c r="Q12" s="7">
        <v>0.19081081679578188</v>
      </c>
      <c r="R12" s="7">
        <v>6.6490831264329031E-2</v>
      </c>
      <c r="S12" s="113">
        <v>-1.9050493932376313E-2</v>
      </c>
      <c r="T12" s="113">
        <v>-0.49706410009766966</v>
      </c>
      <c r="U12" s="242">
        <f t="shared" si="0"/>
        <v>-1.7583135287549532</v>
      </c>
      <c r="V12" s="113">
        <v>0.50302644514167838</v>
      </c>
      <c r="W12" s="242">
        <f t="shared" si="1"/>
        <v>-0.58867399846717638</v>
      </c>
      <c r="X12" s="7">
        <v>-0.18990962563770125</v>
      </c>
      <c r="Y12" s="7">
        <v>0.64163336531270954</v>
      </c>
      <c r="Z12" s="7">
        <v>1.4017494658996761</v>
      </c>
      <c r="AA12" s="11">
        <v>-0.561276371708192</v>
      </c>
      <c r="AB12" s="7">
        <f t="shared" si="2"/>
        <v>107.45153333333333</v>
      </c>
      <c r="AC12" s="157"/>
      <c r="AN12" s="98"/>
      <c r="AO12" s="157"/>
      <c r="AZ12" s="98"/>
    </row>
    <row r="13" spans="1:52" ht="15" customHeight="1" x14ac:dyDescent="0.2">
      <c r="A13" s="3" t="s">
        <v>26</v>
      </c>
      <c r="B13" s="3" t="s">
        <v>305</v>
      </c>
      <c r="C13" s="26">
        <v>108.1923</v>
      </c>
      <c r="D13" s="7">
        <v>108.39190000000001</v>
      </c>
      <c r="E13" s="113">
        <v>108.56</v>
      </c>
      <c r="F13" s="117">
        <v>108.6698</v>
      </c>
      <c r="G13" s="7">
        <v>109.3044</v>
      </c>
      <c r="H13" s="7">
        <v>110.5621</v>
      </c>
      <c r="I13" s="241">
        <v>110.4004</v>
      </c>
      <c r="J13" s="7">
        <v>110.67189999999999</v>
      </c>
      <c r="K13" s="241">
        <v>110.4853</v>
      </c>
      <c r="L13" s="7">
        <v>110.4953</v>
      </c>
      <c r="M13" s="7">
        <v>110.5457</v>
      </c>
      <c r="N13" s="7">
        <v>110.7277</v>
      </c>
      <c r="O13" s="7">
        <v>110.83329999999999</v>
      </c>
      <c r="P13" s="10">
        <v>0.1844863266609581</v>
      </c>
      <c r="Q13" s="7">
        <v>0.15508538922188417</v>
      </c>
      <c r="R13" s="7">
        <v>0.10114222549741413</v>
      </c>
      <c r="S13" s="113">
        <v>0.58397089163687244</v>
      </c>
      <c r="T13" s="113">
        <v>1.150639864451934</v>
      </c>
      <c r="U13" s="242">
        <f t="shared" si="0"/>
        <v>-0.14625264896379156</v>
      </c>
      <c r="V13" s="113">
        <v>0.24592302201802618</v>
      </c>
      <c r="W13" s="242">
        <f t="shared" si="1"/>
        <v>-0.16860648457286678</v>
      </c>
      <c r="X13" s="7">
        <v>9.0509778223936722E-3</v>
      </c>
      <c r="Y13" s="7">
        <v>4.5612799820441439E-2</v>
      </c>
      <c r="Z13" s="7">
        <v>0.16463779233385123</v>
      </c>
      <c r="AA13" s="11">
        <v>9.53690901192705E-2</v>
      </c>
      <c r="AB13" s="7">
        <f t="shared" si="2"/>
        <v>109.97064999999999</v>
      </c>
      <c r="AC13" s="157"/>
      <c r="AN13" s="98"/>
      <c r="AO13" s="157"/>
      <c r="AZ13" s="98"/>
    </row>
    <row r="14" spans="1:52" ht="15" customHeight="1" x14ac:dyDescent="0.2">
      <c r="A14" s="3" t="s">
        <v>27</v>
      </c>
      <c r="B14" s="3" t="s">
        <v>306</v>
      </c>
      <c r="C14" s="26">
        <v>104.10129999999999</v>
      </c>
      <c r="D14" s="7">
        <v>104.3121</v>
      </c>
      <c r="E14" s="113">
        <v>104.44450000000001</v>
      </c>
      <c r="F14" s="117">
        <v>104.7077</v>
      </c>
      <c r="G14" s="7">
        <v>104.74</v>
      </c>
      <c r="H14" s="7">
        <v>104.892</v>
      </c>
      <c r="I14" s="241">
        <v>104.82989999999999</v>
      </c>
      <c r="J14" s="7">
        <v>104.8425</v>
      </c>
      <c r="K14" s="241">
        <v>104.8302</v>
      </c>
      <c r="L14" s="7">
        <v>104.842</v>
      </c>
      <c r="M14" s="7">
        <v>104.7586</v>
      </c>
      <c r="N14" s="7">
        <v>104.9102</v>
      </c>
      <c r="O14" s="7">
        <v>105.0707</v>
      </c>
      <c r="P14" s="10">
        <v>0.20249506970614786</v>
      </c>
      <c r="Q14" s="7">
        <v>0.12692678989302686</v>
      </c>
      <c r="R14" s="7">
        <v>0.25199986595751589</v>
      </c>
      <c r="S14" s="113">
        <v>3.0847779103153086E-2</v>
      </c>
      <c r="T14" s="113">
        <v>0.14512125262554995</v>
      </c>
      <c r="U14" s="242">
        <f t="shared" si="0"/>
        <v>-5.9203752431072849E-2</v>
      </c>
      <c r="V14" s="113">
        <v>1.2019471543907E-2</v>
      </c>
      <c r="W14" s="242">
        <f t="shared" si="1"/>
        <v>-1.1731883539591486E-2</v>
      </c>
      <c r="X14" s="7">
        <v>1.1256298280451448E-2</v>
      </c>
      <c r="Y14" s="7">
        <v>-7.9548272638825551E-2</v>
      </c>
      <c r="Z14" s="7">
        <v>0.14471365596714919</v>
      </c>
      <c r="AA14" s="11">
        <v>0.15298798400918021</v>
      </c>
      <c r="AB14" s="7">
        <f t="shared" si="2"/>
        <v>104.76503333333331</v>
      </c>
      <c r="AC14" s="157"/>
      <c r="AN14" s="98"/>
      <c r="AO14" s="157"/>
      <c r="AZ14" s="98"/>
    </row>
    <row r="15" spans="1:52" ht="15" customHeight="1" x14ac:dyDescent="0.2">
      <c r="A15" s="3" t="s">
        <v>29</v>
      </c>
      <c r="B15" s="3" t="s">
        <v>307</v>
      </c>
      <c r="C15" s="26">
        <v>104.9953</v>
      </c>
      <c r="D15" s="7">
        <v>105.1377</v>
      </c>
      <c r="E15" s="113">
        <v>105.15730000000001</v>
      </c>
      <c r="F15" s="117">
        <v>105.2088</v>
      </c>
      <c r="G15" s="7">
        <v>105.3184</v>
      </c>
      <c r="H15" s="7">
        <v>106.55370000000001</v>
      </c>
      <c r="I15" s="241">
        <v>106.4746</v>
      </c>
      <c r="J15" s="7">
        <v>107.9532</v>
      </c>
      <c r="K15" s="241">
        <v>108.2925</v>
      </c>
      <c r="L15" s="7">
        <v>108.5119</v>
      </c>
      <c r="M15" s="7">
        <v>108.8043</v>
      </c>
      <c r="N15" s="7">
        <v>109.0437</v>
      </c>
      <c r="O15" s="7">
        <v>109.16589999999999</v>
      </c>
      <c r="P15" s="10">
        <v>0.13562511845767858</v>
      </c>
      <c r="Q15" s="7">
        <v>1.8642218728402053E-2</v>
      </c>
      <c r="R15" s="7">
        <v>4.8974250955463962E-2</v>
      </c>
      <c r="S15" s="113">
        <v>0.10417379534791801</v>
      </c>
      <c r="T15" s="113">
        <v>1.1729194518716668</v>
      </c>
      <c r="U15" s="242">
        <f t="shared" si="0"/>
        <v>-7.4234869366348655E-2</v>
      </c>
      <c r="V15" s="113">
        <v>1.3886880063414189</v>
      </c>
      <c r="W15" s="242">
        <f t="shared" si="1"/>
        <v>0.314302864574657</v>
      </c>
      <c r="X15" s="7">
        <v>0.2025994413278788</v>
      </c>
      <c r="Y15" s="7">
        <v>0.26946353349264057</v>
      </c>
      <c r="Z15" s="7">
        <v>0.22002806874360975</v>
      </c>
      <c r="AA15" s="11">
        <v>0.11206516286588984</v>
      </c>
      <c r="AB15" s="7">
        <f t="shared" si="2"/>
        <v>107.13516666666665</v>
      </c>
      <c r="AC15" s="157"/>
      <c r="AN15" s="98"/>
      <c r="AO15" s="157"/>
      <c r="AZ15" s="98"/>
    </row>
    <row r="16" spans="1:52" ht="15" customHeight="1" x14ac:dyDescent="0.2">
      <c r="A16" s="3" t="s">
        <v>31</v>
      </c>
      <c r="B16" s="3" t="s">
        <v>32</v>
      </c>
      <c r="C16" s="26">
        <v>106.8143</v>
      </c>
      <c r="D16" s="7">
        <v>107.0314</v>
      </c>
      <c r="E16" s="113">
        <v>107.203</v>
      </c>
      <c r="F16" s="117">
        <v>107.20950000000001</v>
      </c>
      <c r="G16" s="7">
        <v>107.20950000000001</v>
      </c>
      <c r="H16" s="7">
        <v>107.17919999999999</v>
      </c>
      <c r="I16" s="241">
        <v>107.1874</v>
      </c>
      <c r="J16" s="7">
        <v>107.2714</v>
      </c>
      <c r="K16" s="241">
        <v>107.44499999999999</v>
      </c>
      <c r="L16" s="7">
        <v>107.447</v>
      </c>
      <c r="M16" s="7">
        <v>107.77209999999999</v>
      </c>
      <c r="N16" s="7">
        <v>107.94370000000001</v>
      </c>
      <c r="O16" s="7">
        <v>108.31910000000001</v>
      </c>
      <c r="P16" s="10">
        <v>0.20324993938077773</v>
      </c>
      <c r="Q16" s="7">
        <v>0.16032678260771882</v>
      </c>
      <c r="R16" s="7">
        <v>6.0632631549514607E-3</v>
      </c>
      <c r="S16" s="113">
        <v>0</v>
      </c>
      <c r="T16" s="113">
        <v>-2.8262420774288748E-2</v>
      </c>
      <c r="U16" s="242">
        <f t="shared" si="0"/>
        <v>7.6507382029369552E-3</v>
      </c>
      <c r="V16" s="113">
        <v>7.8367420051240338E-2</v>
      </c>
      <c r="W16" s="242">
        <f t="shared" si="1"/>
        <v>0.16183251080902583</v>
      </c>
      <c r="X16" s="7">
        <v>1.8614174694118386E-3</v>
      </c>
      <c r="Y16" s="7">
        <v>0.30256777760197301</v>
      </c>
      <c r="Z16" s="7">
        <v>0.15922488287786191</v>
      </c>
      <c r="AA16" s="11">
        <v>0.34777388583122409</v>
      </c>
      <c r="AB16" s="7">
        <f t="shared" si="2"/>
        <v>107.43485833333334</v>
      </c>
      <c r="AC16" s="157"/>
      <c r="AN16" s="98"/>
      <c r="AO16" s="157"/>
      <c r="AZ16" s="98"/>
    </row>
    <row r="17" spans="1:52" ht="15" customHeight="1" x14ac:dyDescent="0.2">
      <c r="A17" s="3" t="s">
        <v>33</v>
      </c>
      <c r="B17" s="3" t="s">
        <v>43</v>
      </c>
      <c r="C17" s="26">
        <v>103.2782</v>
      </c>
      <c r="D17" s="7">
        <v>103.3194</v>
      </c>
      <c r="E17" s="113">
        <v>103.57380000000001</v>
      </c>
      <c r="F17" s="117">
        <v>103.61</v>
      </c>
      <c r="G17" s="7">
        <v>103.6118</v>
      </c>
      <c r="H17" s="7">
        <v>103.4224</v>
      </c>
      <c r="I17" s="241">
        <v>103.4329</v>
      </c>
      <c r="J17" s="7">
        <v>103.50149999999999</v>
      </c>
      <c r="K17" s="241">
        <v>103.5406</v>
      </c>
      <c r="L17" s="7">
        <v>103.6</v>
      </c>
      <c r="M17" s="7">
        <v>103.6121</v>
      </c>
      <c r="N17" s="7">
        <v>103.6596</v>
      </c>
      <c r="O17" s="7">
        <v>103.7632</v>
      </c>
      <c r="P17" s="10">
        <v>3.9892252188751795E-2</v>
      </c>
      <c r="Q17" s="7">
        <v>0.24622674928426214</v>
      </c>
      <c r="R17" s="7">
        <v>3.4950923882288563E-2</v>
      </c>
      <c r="S17" s="113">
        <v>1.7372840459443204E-3</v>
      </c>
      <c r="T17" s="113">
        <v>-0.18279771222969415</v>
      </c>
      <c r="U17" s="242">
        <f t="shared" si="0"/>
        <v>1.0152539488551323E-2</v>
      </c>
      <c r="V17" s="113">
        <v>6.6323191170303969E-2</v>
      </c>
      <c r="W17" s="242">
        <f t="shared" si="1"/>
        <v>3.7777230281691374E-2</v>
      </c>
      <c r="X17" s="7">
        <v>5.7368800258059703E-2</v>
      </c>
      <c r="Y17" s="7">
        <v>1.1679536679540324E-2</v>
      </c>
      <c r="Z17" s="7">
        <v>4.584406647486098E-2</v>
      </c>
      <c r="AA17" s="11">
        <v>9.9942504119251985E-2</v>
      </c>
      <c r="AB17" s="7">
        <f t="shared" si="2"/>
        <v>103.55394166666667</v>
      </c>
      <c r="AC17" s="157"/>
      <c r="AN17" s="98"/>
      <c r="AO17" s="157"/>
      <c r="AZ17" s="98"/>
    </row>
    <row r="18" spans="1:52" ht="15" customHeight="1" x14ac:dyDescent="0.2">
      <c r="A18" s="3" t="s">
        <v>34</v>
      </c>
      <c r="B18" s="3" t="s">
        <v>308</v>
      </c>
      <c r="C18" s="26">
        <v>103.32940000000001</v>
      </c>
      <c r="D18" s="7">
        <v>103.32989999999999</v>
      </c>
      <c r="E18" s="113">
        <v>103.3338</v>
      </c>
      <c r="F18" s="117">
        <v>103.3338</v>
      </c>
      <c r="G18" s="7">
        <v>103.3338</v>
      </c>
      <c r="H18" s="7">
        <v>103.262</v>
      </c>
      <c r="I18" s="241">
        <v>103.2878</v>
      </c>
      <c r="J18" s="7">
        <v>103.3807</v>
      </c>
      <c r="K18" s="241">
        <v>103.3807</v>
      </c>
      <c r="L18" s="7">
        <v>103.4002</v>
      </c>
      <c r="M18" s="7">
        <v>103.4002</v>
      </c>
      <c r="N18" s="7">
        <v>103.35469999999999</v>
      </c>
      <c r="O18" s="7">
        <v>103.42829999999999</v>
      </c>
      <c r="P18" s="10">
        <v>4.8388938674585993E-4</v>
      </c>
      <c r="Q18" s="7">
        <v>3.7743189531796398E-3</v>
      </c>
      <c r="R18" s="7">
        <v>0</v>
      </c>
      <c r="S18" s="113">
        <v>0</v>
      </c>
      <c r="T18" s="113">
        <v>-6.9483557171028346E-2</v>
      </c>
      <c r="U18" s="242">
        <f t="shared" si="0"/>
        <v>2.4984989638011875E-2</v>
      </c>
      <c r="V18" s="113">
        <v>8.9942858691927016E-2</v>
      </c>
      <c r="W18" s="242">
        <f t="shared" si="1"/>
        <v>0</v>
      </c>
      <c r="X18" s="7">
        <v>1.8862321497139824E-2</v>
      </c>
      <c r="Y18" s="7">
        <v>0</v>
      </c>
      <c r="Z18" s="7">
        <v>-4.4003783358256651E-2</v>
      </c>
      <c r="AA18" s="11">
        <v>7.1211081837593268E-2</v>
      </c>
      <c r="AB18" s="7">
        <f t="shared" si="2"/>
        <v>103.35215833333336</v>
      </c>
      <c r="AC18" s="157"/>
      <c r="AN18" s="98"/>
      <c r="AO18" s="157"/>
      <c r="AZ18" s="98"/>
    </row>
    <row r="19" spans="1:52" ht="15" customHeight="1" x14ac:dyDescent="0.2">
      <c r="A19" s="3"/>
      <c r="B19" s="3" t="s">
        <v>309</v>
      </c>
      <c r="C19" s="26">
        <v>106.3514</v>
      </c>
      <c r="D19" s="7">
        <v>106.50579999999999</v>
      </c>
      <c r="E19" s="113">
        <v>106.50579999999999</v>
      </c>
      <c r="F19" s="117">
        <v>106.5444</v>
      </c>
      <c r="G19" s="7">
        <v>106.5444</v>
      </c>
      <c r="H19" s="7">
        <v>106.6793</v>
      </c>
      <c r="I19" s="241">
        <v>106.6793</v>
      </c>
      <c r="J19" s="7">
        <v>106.82429999999999</v>
      </c>
      <c r="K19" s="241">
        <v>106.8934</v>
      </c>
      <c r="L19" s="7">
        <v>106.8934</v>
      </c>
      <c r="M19" s="7">
        <v>106.7811</v>
      </c>
      <c r="N19" s="7">
        <v>106.90519999999999</v>
      </c>
      <c r="O19" s="7">
        <v>106.7611</v>
      </c>
      <c r="P19" s="10">
        <v>0.14517909496254439</v>
      </c>
      <c r="Q19" s="7">
        <v>0</v>
      </c>
      <c r="R19" s="7">
        <v>3.6242157704089742E-2</v>
      </c>
      <c r="S19" s="113">
        <v>0</v>
      </c>
      <c r="T19" s="113">
        <v>0.1266138811612828</v>
      </c>
      <c r="U19" s="242">
        <f t="shared" si="0"/>
        <v>0</v>
      </c>
      <c r="V19" s="113">
        <v>0.13592140180896953</v>
      </c>
      <c r="W19" s="242">
        <f t="shared" si="1"/>
        <v>6.4685656727922342E-2</v>
      </c>
      <c r="X19" s="7">
        <v>0</v>
      </c>
      <c r="Y19" s="7">
        <v>-0.10505793622431762</v>
      </c>
      <c r="Z19" s="7">
        <v>0.11621906873032638</v>
      </c>
      <c r="AA19" s="11">
        <v>-0.13479232067289015</v>
      </c>
      <c r="AB19" s="7">
        <f t="shared" si="2"/>
        <v>106.70979166666666</v>
      </c>
      <c r="AC19" s="157"/>
      <c r="AN19" s="98"/>
      <c r="AO19" s="157"/>
      <c r="AZ19" s="98"/>
    </row>
    <row r="20" spans="1:52" ht="15" customHeight="1" x14ac:dyDescent="0.2">
      <c r="A20" s="3"/>
      <c r="B20" s="3" t="s">
        <v>310</v>
      </c>
      <c r="C20" s="26">
        <v>100</v>
      </c>
      <c r="D20" s="7">
        <v>100</v>
      </c>
      <c r="E20" s="113">
        <v>100</v>
      </c>
      <c r="F20" s="117">
        <v>100</v>
      </c>
      <c r="G20" s="7">
        <v>100</v>
      </c>
      <c r="H20" s="7">
        <v>100</v>
      </c>
      <c r="I20" s="241">
        <v>100</v>
      </c>
      <c r="J20" s="7">
        <v>100</v>
      </c>
      <c r="K20" s="241">
        <v>100</v>
      </c>
      <c r="L20" s="7">
        <v>100</v>
      </c>
      <c r="M20" s="7">
        <v>100</v>
      </c>
      <c r="N20" s="7">
        <v>100</v>
      </c>
      <c r="O20" s="7">
        <v>100</v>
      </c>
      <c r="P20" s="10">
        <v>0</v>
      </c>
      <c r="Q20" s="7">
        <v>0</v>
      </c>
      <c r="R20" s="7">
        <v>0</v>
      </c>
      <c r="S20" s="113">
        <v>0</v>
      </c>
      <c r="T20" s="113">
        <v>0</v>
      </c>
      <c r="U20" s="242">
        <f t="shared" si="0"/>
        <v>0</v>
      </c>
      <c r="V20" s="113">
        <v>0</v>
      </c>
      <c r="W20" s="242">
        <f t="shared" si="1"/>
        <v>0</v>
      </c>
      <c r="X20" s="7">
        <v>0</v>
      </c>
      <c r="Y20" s="7">
        <v>0</v>
      </c>
      <c r="Z20" s="7">
        <v>0</v>
      </c>
      <c r="AA20" s="11">
        <v>0</v>
      </c>
      <c r="AB20" s="7">
        <f t="shared" si="2"/>
        <v>100</v>
      </c>
      <c r="AC20" s="157"/>
      <c r="AN20" s="98"/>
      <c r="AO20" s="157"/>
      <c r="AZ20" s="98"/>
    </row>
    <row r="21" spans="1:52" ht="15" customHeight="1" x14ac:dyDescent="0.2">
      <c r="A21" s="3"/>
      <c r="B21" s="3" t="s">
        <v>311</v>
      </c>
      <c r="C21" s="26">
        <v>103.8621</v>
      </c>
      <c r="D21" s="7">
        <v>104.1605</v>
      </c>
      <c r="E21" s="113">
        <v>104.21720000000001</v>
      </c>
      <c r="F21" s="117">
        <v>104.23609999999999</v>
      </c>
      <c r="G21" s="7">
        <v>104.23609999999999</v>
      </c>
      <c r="H21" s="7">
        <v>104.6681</v>
      </c>
      <c r="I21" s="241">
        <v>104.6681</v>
      </c>
      <c r="J21" s="7">
        <v>104.76600000000001</v>
      </c>
      <c r="K21" s="241">
        <v>104.96380000000001</v>
      </c>
      <c r="L21" s="7">
        <v>104.96380000000001</v>
      </c>
      <c r="M21" s="7">
        <v>105.0861</v>
      </c>
      <c r="N21" s="7">
        <v>105.13120000000001</v>
      </c>
      <c r="O21" s="7">
        <v>105.1712</v>
      </c>
      <c r="P21" s="10">
        <v>0.28730403101805269</v>
      </c>
      <c r="Q21" s="7">
        <v>5.4435222565182018E-2</v>
      </c>
      <c r="R21" s="7">
        <v>1.8135202250672562E-2</v>
      </c>
      <c r="S21" s="113">
        <v>0</v>
      </c>
      <c r="T21" s="113">
        <v>0.41444374837508519</v>
      </c>
      <c r="U21" s="242">
        <f t="shared" si="0"/>
        <v>0</v>
      </c>
      <c r="V21" s="113">
        <v>9.3533750970935622E-2</v>
      </c>
      <c r="W21" s="242">
        <f t="shared" si="1"/>
        <v>0.18880171047859121</v>
      </c>
      <c r="X21" s="7">
        <v>0</v>
      </c>
      <c r="Y21" s="7">
        <v>0.11651636087869877</v>
      </c>
      <c r="Z21" s="7">
        <v>4.2917188857522569E-2</v>
      </c>
      <c r="AA21" s="11">
        <v>3.804769659244072E-2</v>
      </c>
      <c r="AB21" s="7">
        <f t="shared" si="2"/>
        <v>104.68901666666666</v>
      </c>
      <c r="AC21" s="157"/>
      <c r="AN21" s="98"/>
      <c r="AO21" s="157"/>
      <c r="AZ21" s="98"/>
    </row>
    <row r="22" spans="1:52" ht="15" customHeight="1" x14ac:dyDescent="0.2">
      <c r="A22" s="3"/>
      <c r="B22" s="3" t="s">
        <v>312</v>
      </c>
      <c r="C22" s="26">
        <v>110.9473</v>
      </c>
      <c r="D22" s="7">
        <v>111.1876</v>
      </c>
      <c r="E22" s="113">
        <v>111.5936</v>
      </c>
      <c r="F22" s="117">
        <v>111.8783</v>
      </c>
      <c r="G22" s="7">
        <v>111.96980000000001</v>
      </c>
      <c r="H22" s="7">
        <v>111.9207</v>
      </c>
      <c r="I22" s="241">
        <v>112.0942</v>
      </c>
      <c r="J22" s="7">
        <v>112.3818</v>
      </c>
      <c r="K22" s="241">
        <v>112.6258</v>
      </c>
      <c r="L22" s="7">
        <v>112.5401</v>
      </c>
      <c r="M22" s="7">
        <v>112.6658</v>
      </c>
      <c r="N22" s="7">
        <v>113.0167</v>
      </c>
      <c r="O22" s="7">
        <v>113.2529</v>
      </c>
      <c r="P22" s="10">
        <v>0.21658931763098771</v>
      </c>
      <c r="Q22" s="7">
        <v>0.36514863168194267</v>
      </c>
      <c r="R22" s="7">
        <v>0.2551221575430857</v>
      </c>
      <c r="S22" s="113">
        <v>8.1785297059403461E-2</v>
      </c>
      <c r="T22" s="113">
        <v>-4.385110985284417E-2</v>
      </c>
      <c r="U22" s="242">
        <f t="shared" si="0"/>
        <v>0.15502047431798069</v>
      </c>
      <c r="V22" s="113">
        <v>0.25656992065601752</v>
      </c>
      <c r="W22" s="242">
        <f t="shared" si="1"/>
        <v>0.21711700649037458</v>
      </c>
      <c r="X22" s="7">
        <v>-7.6092689241721495E-2</v>
      </c>
      <c r="Y22" s="7">
        <v>0.11169352079837234</v>
      </c>
      <c r="Z22" s="7">
        <v>0.31145209992739215</v>
      </c>
      <c r="AA22" s="11">
        <v>0.20899566170309047</v>
      </c>
      <c r="AB22" s="7">
        <f t="shared" si="2"/>
        <v>112.26060833333332</v>
      </c>
      <c r="AC22" s="157"/>
      <c r="AN22" s="98"/>
      <c r="AO22" s="157"/>
      <c r="AZ22" s="98"/>
    </row>
    <row r="23" spans="1:52" s="48" customFormat="1" x14ac:dyDescent="0.2">
      <c r="A23" s="56" t="s">
        <v>36</v>
      </c>
      <c r="B23" s="56" t="s">
        <v>37</v>
      </c>
      <c r="C23" s="26">
        <v>104.2276</v>
      </c>
      <c r="D23" s="20">
        <v>104.6437</v>
      </c>
      <c r="E23" s="112">
        <v>104.779</v>
      </c>
      <c r="F23" s="116">
        <v>105.0947</v>
      </c>
      <c r="G23" s="20">
        <v>105.4123</v>
      </c>
      <c r="H23" s="20">
        <v>105.8026</v>
      </c>
      <c r="I23" s="239">
        <v>105.9875</v>
      </c>
      <c r="J23" s="20">
        <v>106.1207</v>
      </c>
      <c r="K23" s="239">
        <v>106.2465</v>
      </c>
      <c r="L23" s="20">
        <v>106.4937</v>
      </c>
      <c r="M23" s="20">
        <v>106.7418</v>
      </c>
      <c r="N23" s="20">
        <v>107.215</v>
      </c>
      <c r="O23" s="20">
        <v>107.39239999999999</v>
      </c>
      <c r="P23" s="21">
        <v>0.39922247082346723</v>
      </c>
      <c r="Q23" s="20">
        <v>0.12929588690002441</v>
      </c>
      <c r="R23" s="20">
        <v>0.30130083318222806</v>
      </c>
      <c r="S23" s="112">
        <v>0.30220363158180075</v>
      </c>
      <c r="T23" s="112">
        <v>0.3702603965571345</v>
      </c>
      <c r="U23" s="240">
        <f t="shared" si="0"/>
        <v>0.17475941044926963</v>
      </c>
      <c r="V23" s="112">
        <v>0.12567519754688261</v>
      </c>
      <c r="W23" s="240">
        <f t="shared" si="1"/>
        <v>0.1185442613929216</v>
      </c>
      <c r="X23" s="20">
        <v>0.23266648783725252</v>
      </c>
      <c r="Y23" s="20">
        <v>0.23297152789319345</v>
      </c>
      <c r="Z23" s="20">
        <v>0.44331274158764949</v>
      </c>
      <c r="AA23" s="19">
        <v>0.16546192230563966</v>
      </c>
      <c r="AB23" s="20">
        <f>AVERAGE(D23:O23)</f>
        <v>105.99415833333332</v>
      </c>
      <c r="AC23" s="156"/>
      <c r="AN23" s="162"/>
      <c r="AO23" s="156"/>
      <c r="AZ23" s="162"/>
    </row>
    <row r="24" spans="1:52" ht="15" customHeight="1" x14ac:dyDescent="0.2">
      <c r="A24" s="3" t="s">
        <v>38</v>
      </c>
      <c r="B24" s="3" t="s">
        <v>39</v>
      </c>
      <c r="C24" s="26">
        <v>98.483519999999999</v>
      </c>
      <c r="D24" s="7">
        <v>98.517150000000001</v>
      </c>
      <c r="E24" s="113">
        <v>98.526390000000006</v>
      </c>
      <c r="F24" s="117">
        <v>98.598380000000006</v>
      </c>
      <c r="G24" s="7">
        <v>98.601429999999993</v>
      </c>
      <c r="H24" s="7">
        <v>98.601429999999993</v>
      </c>
      <c r="I24" s="241">
        <v>98.939089999999993</v>
      </c>
      <c r="J24" s="7">
        <v>98.967650000000006</v>
      </c>
      <c r="K24" s="241">
        <v>99.031220000000005</v>
      </c>
      <c r="L24" s="7">
        <v>99.074070000000006</v>
      </c>
      <c r="M24" s="7">
        <v>99.078140000000005</v>
      </c>
      <c r="N24" s="7">
        <v>99.116749999999996</v>
      </c>
      <c r="O24" s="7">
        <v>100.3879</v>
      </c>
      <c r="P24" s="10">
        <v>3.4147845243551682E-2</v>
      </c>
      <c r="Q24" s="7">
        <v>9.3790776529827195E-3</v>
      </c>
      <c r="R24" s="7">
        <v>7.3066718470045991E-2</v>
      </c>
      <c r="S24" s="113">
        <v>3.0933571119399349E-3</v>
      </c>
      <c r="T24" s="113">
        <v>0</v>
      </c>
      <c r="U24" s="242">
        <f t="shared" si="0"/>
        <v>0.34244939449661088</v>
      </c>
      <c r="V24" s="113">
        <v>2.8866244878554086E-2</v>
      </c>
      <c r="W24" s="242">
        <f t="shared" si="1"/>
        <v>6.4233110516414782E-2</v>
      </c>
      <c r="X24" s="7">
        <v>4.3269183192937932E-2</v>
      </c>
      <c r="Y24" s="7">
        <v>4.1080375521048897E-3</v>
      </c>
      <c r="Z24" s="7">
        <v>3.8969241852936855E-2</v>
      </c>
      <c r="AA24" s="11">
        <v>1.2824774823629768</v>
      </c>
      <c r="AB24" s="7">
        <f t="shared" si="2"/>
        <v>98.953299999999999</v>
      </c>
      <c r="AC24" s="157"/>
      <c r="AN24" s="98"/>
      <c r="AO24" s="157"/>
      <c r="AZ24" s="98"/>
    </row>
    <row r="25" spans="1:52" ht="15" customHeight="1" x14ac:dyDescent="0.2">
      <c r="A25" s="3" t="s">
        <v>40</v>
      </c>
      <c r="B25" s="3" t="s">
        <v>313</v>
      </c>
      <c r="C25" s="26">
        <v>104.617</v>
      </c>
      <c r="D25" s="7">
        <v>104.8261</v>
      </c>
      <c r="E25" s="113">
        <v>105.2119</v>
      </c>
      <c r="F25" s="117">
        <v>106.29559999999999</v>
      </c>
      <c r="G25" s="7">
        <v>106.027</v>
      </c>
      <c r="H25" s="7">
        <v>106.1164</v>
      </c>
      <c r="I25" s="241">
        <v>106.4755</v>
      </c>
      <c r="J25" s="7">
        <v>106.9182</v>
      </c>
      <c r="K25" s="241">
        <v>107.3018</v>
      </c>
      <c r="L25" s="7">
        <v>108.1585</v>
      </c>
      <c r="M25" s="7">
        <v>108.9684</v>
      </c>
      <c r="N25" s="7">
        <v>110.65430000000001</v>
      </c>
      <c r="O25" s="7">
        <v>111.0218</v>
      </c>
      <c r="P25" s="10">
        <v>0.19987191374250102</v>
      </c>
      <c r="Q25" s="7">
        <v>0.36803811264561331</v>
      </c>
      <c r="R25" s="7">
        <v>1.0300165665670835</v>
      </c>
      <c r="S25" s="113">
        <v>-0.25269155073210198</v>
      </c>
      <c r="T25" s="113">
        <v>8.4318145378061912E-2</v>
      </c>
      <c r="U25" s="242">
        <f t="shared" si="0"/>
        <v>0.33840198122061999</v>
      </c>
      <c r="V25" s="113">
        <v>0.4157763992655607</v>
      </c>
      <c r="W25" s="242">
        <f t="shared" si="1"/>
        <v>0.35877895437820806</v>
      </c>
      <c r="X25" s="7">
        <v>0.79840226352214361</v>
      </c>
      <c r="Y25" s="7">
        <v>0.74880846165580972</v>
      </c>
      <c r="Z25" s="7">
        <v>1.5471457780420779</v>
      </c>
      <c r="AA25" s="11">
        <v>0.33211542615153011</v>
      </c>
      <c r="AB25" s="7">
        <f t="shared" si="2"/>
        <v>107.33129166666664</v>
      </c>
      <c r="AC25" s="157"/>
      <c r="AN25" s="98"/>
      <c r="AO25" s="157"/>
      <c r="AZ25" s="98"/>
    </row>
    <row r="26" spans="1:52" ht="15" customHeight="1" x14ac:dyDescent="0.2">
      <c r="A26" s="3" t="s">
        <v>41</v>
      </c>
      <c r="B26" s="3" t="s">
        <v>314</v>
      </c>
      <c r="C26" s="26">
        <v>99.861599999999996</v>
      </c>
      <c r="D26" s="7">
        <v>101.1477</v>
      </c>
      <c r="E26" s="113">
        <v>101.1477</v>
      </c>
      <c r="F26" s="117">
        <v>101.1477</v>
      </c>
      <c r="G26" s="7">
        <v>101.1477</v>
      </c>
      <c r="H26" s="7">
        <v>101.31019999999999</v>
      </c>
      <c r="I26" s="241">
        <v>101.31019999999999</v>
      </c>
      <c r="J26" s="7">
        <v>101.31019999999999</v>
      </c>
      <c r="K26" s="241">
        <v>101.446</v>
      </c>
      <c r="L26" s="7">
        <v>101.446</v>
      </c>
      <c r="M26" s="7">
        <v>101.446</v>
      </c>
      <c r="N26" s="7">
        <v>101.446</v>
      </c>
      <c r="O26" s="7">
        <v>101.446</v>
      </c>
      <c r="P26" s="10">
        <v>1.2878824292821314</v>
      </c>
      <c r="Q26" s="7">
        <v>0</v>
      </c>
      <c r="R26" s="7">
        <v>0</v>
      </c>
      <c r="S26" s="113">
        <v>0</v>
      </c>
      <c r="T26" s="113">
        <v>0.16065614937363312</v>
      </c>
      <c r="U26" s="242">
        <f t="shared" si="0"/>
        <v>0</v>
      </c>
      <c r="V26" s="113">
        <v>0</v>
      </c>
      <c r="W26" s="242">
        <f t="shared" si="1"/>
        <v>0.13404375867385837</v>
      </c>
      <c r="X26" s="7">
        <v>0</v>
      </c>
      <c r="Y26" s="7">
        <v>0</v>
      </c>
      <c r="Z26" s="7">
        <v>0</v>
      </c>
      <c r="AA26" s="11">
        <v>0</v>
      </c>
      <c r="AB26" s="7">
        <f t="shared" si="2"/>
        <v>101.31261666666666</v>
      </c>
      <c r="AC26" s="157"/>
      <c r="AN26" s="98"/>
      <c r="AO26" s="157"/>
      <c r="AZ26" s="98"/>
    </row>
    <row r="27" spans="1:52" ht="15" customHeight="1" x14ac:dyDescent="0.2">
      <c r="A27" s="3" t="s">
        <v>42</v>
      </c>
      <c r="B27" s="3" t="s">
        <v>315</v>
      </c>
      <c r="C27" s="26">
        <v>103.7007</v>
      </c>
      <c r="D27" s="7">
        <v>103.9525</v>
      </c>
      <c r="E27" s="113">
        <v>104.17919999999999</v>
      </c>
      <c r="F27" s="117">
        <v>104.27200000000001</v>
      </c>
      <c r="G27" s="7">
        <v>104.675</v>
      </c>
      <c r="H27" s="7">
        <v>104.71510000000001</v>
      </c>
      <c r="I27" s="241">
        <v>104.9102</v>
      </c>
      <c r="J27" s="7">
        <v>105.0908</v>
      </c>
      <c r="K27" s="241">
        <v>105.101</v>
      </c>
      <c r="L27" s="7">
        <v>105.10639999999999</v>
      </c>
      <c r="M27" s="7">
        <v>105.15389999999999</v>
      </c>
      <c r="N27" s="7">
        <v>105.1657</v>
      </c>
      <c r="O27" s="7">
        <v>105.1793</v>
      </c>
      <c r="P27" s="10">
        <v>0.2428141757963089</v>
      </c>
      <c r="Q27" s="7">
        <v>0.21808037324739077</v>
      </c>
      <c r="R27" s="7">
        <v>8.9077282221413784E-2</v>
      </c>
      <c r="S27" s="113">
        <v>0.3864891821390129</v>
      </c>
      <c r="T27" s="113">
        <v>3.8309051827092974E-2</v>
      </c>
      <c r="U27" s="242">
        <f t="shared" si="0"/>
        <v>0.18631505866870823</v>
      </c>
      <c r="V27" s="113">
        <v>0.17214722686640416</v>
      </c>
      <c r="W27" s="242">
        <f t="shared" si="1"/>
        <v>9.7058924282596992E-3</v>
      </c>
      <c r="X27" s="7">
        <v>5.1379149579875742E-3</v>
      </c>
      <c r="Y27" s="7">
        <v>4.5192300373716E-2</v>
      </c>
      <c r="Z27" s="7">
        <v>1.1221647509039633E-2</v>
      </c>
      <c r="AA27" s="11">
        <v>1.2931973067261212E-2</v>
      </c>
      <c r="AB27" s="7">
        <f t="shared" si="2"/>
        <v>104.79175833333335</v>
      </c>
      <c r="AC27" s="157"/>
      <c r="AN27" s="98"/>
      <c r="AO27" s="157"/>
      <c r="AZ27" s="98"/>
    </row>
    <row r="28" spans="1:52" ht="15" customHeight="1" x14ac:dyDescent="0.2">
      <c r="A28" s="3" t="s">
        <v>44</v>
      </c>
      <c r="B28" s="3" t="s">
        <v>316</v>
      </c>
      <c r="C28" s="26">
        <v>105.4705</v>
      </c>
      <c r="D28" s="7">
        <v>105.6003</v>
      </c>
      <c r="E28" s="113">
        <v>105.8828</v>
      </c>
      <c r="F28" s="117">
        <v>105.9222</v>
      </c>
      <c r="G28" s="7">
        <v>106.23739999999999</v>
      </c>
      <c r="H28" s="7">
        <v>106.262</v>
      </c>
      <c r="I28" s="241">
        <v>106.28570000000001</v>
      </c>
      <c r="J28" s="7">
        <v>106.2993</v>
      </c>
      <c r="K28" s="241">
        <v>106.32389999999999</v>
      </c>
      <c r="L28" s="7">
        <v>106.4937</v>
      </c>
      <c r="M28" s="7">
        <v>106.6807</v>
      </c>
      <c r="N28" s="7">
        <v>106.83750000000001</v>
      </c>
      <c r="O28" s="7">
        <v>106.96040000000001</v>
      </c>
      <c r="P28" s="10">
        <v>0.12306758761928978</v>
      </c>
      <c r="Q28" s="7">
        <v>0.26751817939911049</v>
      </c>
      <c r="R28" s="7">
        <v>3.721095399819474E-2</v>
      </c>
      <c r="S28" s="113">
        <v>0.29757690078188531</v>
      </c>
      <c r="T28" s="113">
        <v>2.3155687168555161E-2</v>
      </c>
      <c r="U28" s="242">
        <f t="shared" si="0"/>
        <v>2.2303363384846096E-2</v>
      </c>
      <c r="V28" s="113">
        <v>1.2795700644580339E-2</v>
      </c>
      <c r="W28" s="242">
        <f t="shared" si="1"/>
        <v>2.3142203194181341E-2</v>
      </c>
      <c r="X28" s="7">
        <v>0.15970068818018271</v>
      </c>
      <c r="Y28" s="7">
        <v>0.17559724190257039</v>
      </c>
      <c r="Z28" s="7">
        <v>0.14698066285654671</v>
      </c>
      <c r="AA28" s="11">
        <v>0.11503451503451628</v>
      </c>
      <c r="AB28" s="7">
        <f t="shared" si="2"/>
        <v>106.31549166666667</v>
      </c>
      <c r="AC28" s="157"/>
      <c r="AN28" s="98"/>
      <c r="AO28" s="157"/>
      <c r="AZ28" s="98"/>
    </row>
    <row r="29" spans="1:52" ht="15" customHeight="1" x14ac:dyDescent="0.2">
      <c r="A29" s="3" t="s">
        <v>46</v>
      </c>
      <c r="B29" s="3" t="s">
        <v>71</v>
      </c>
      <c r="C29" s="26">
        <v>105.7042</v>
      </c>
      <c r="D29" s="7">
        <v>106.1298</v>
      </c>
      <c r="E29" s="113">
        <v>106.1298</v>
      </c>
      <c r="F29" s="117">
        <v>106.148</v>
      </c>
      <c r="G29" s="7">
        <v>106.93640000000001</v>
      </c>
      <c r="H29" s="7">
        <v>107.7105</v>
      </c>
      <c r="I29" s="241">
        <v>107.8377</v>
      </c>
      <c r="J29" s="7">
        <v>107.8377</v>
      </c>
      <c r="K29" s="241">
        <v>107.8377</v>
      </c>
      <c r="L29" s="7">
        <v>107.8377</v>
      </c>
      <c r="M29" s="7">
        <v>107.8663</v>
      </c>
      <c r="N29" s="7">
        <v>107.8663</v>
      </c>
      <c r="O29" s="7">
        <v>107.8663</v>
      </c>
      <c r="P29" s="10">
        <v>0.40263300795995133</v>
      </c>
      <c r="Q29" s="7">
        <v>0</v>
      </c>
      <c r="R29" s="7">
        <v>1.71488121149697E-2</v>
      </c>
      <c r="S29" s="113">
        <v>0.74273655650601988</v>
      </c>
      <c r="T29" s="113">
        <v>0.72388821766955869</v>
      </c>
      <c r="U29" s="242">
        <f t="shared" si="0"/>
        <v>0.11809433620677834</v>
      </c>
      <c r="V29" s="113">
        <v>0</v>
      </c>
      <c r="W29" s="242">
        <f t="shared" si="1"/>
        <v>0</v>
      </c>
      <c r="X29" s="7">
        <v>0</v>
      </c>
      <c r="Y29" s="7">
        <v>2.6521337157596366E-2</v>
      </c>
      <c r="Z29" s="7">
        <v>0</v>
      </c>
      <c r="AA29" s="11">
        <v>0</v>
      </c>
      <c r="AB29" s="7">
        <f t="shared" si="2"/>
        <v>107.33368333333333</v>
      </c>
      <c r="AC29" s="157"/>
      <c r="AN29" s="98"/>
      <c r="AO29" s="157"/>
      <c r="AZ29" s="98"/>
    </row>
    <row r="30" spans="1:52" s="48" customFormat="1" x14ac:dyDescent="0.2">
      <c r="A30" s="56" t="s">
        <v>47</v>
      </c>
      <c r="B30" s="56" t="s">
        <v>48</v>
      </c>
      <c r="C30" s="26">
        <v>98.682919999999996</v>
      </c>
      <c r="D30" s="20">
        <v>98.279910000000001</v>
      </c>
      <c r="E30" s="112">
        <v>97.786969999999997</v>
      </c>
      <c r="F30" s="116">
        <v>97.494410000000002</v>
      </c>
      <c r="G30" s="20">
        <v>96.069630000000004</v>
      </c>
      <c r="H30" s="20">
        <v>96.390529999999998</v>
      </c>
      <c r="I30" s="241">
        <v>97.440510000000003</v>
      </c>
      <c r="J30" s="20">
        <v>97.250889999999998</v>
      </c>
      <c r="K30" s="241">
        <v>96.35154</v>
      </c>
      <c r="L30" s="20">
        <v>96.324169999999995</v>
      </c>
      <c r="M30" s="20">
        <v>96.580470000000005</v>
      </c>
      <c r="N30" s="20">
        <v>97.640469999999993</v>
      </c>
      <c r="O30" s="20">
        <v>99.177279999999996</v>
      </c>
      <c r="P30" s="21">
        <v>-0.40838880730322408</v>
      </c>
      <c r="Q30" s="20">
        <v>-0.50156741087777179</v>
      </c>
      <c r="R30" s="20">
        <v>-0.29918096449863885</v>
      </c>
      <c r="S30" s="112">
        <v>-1.4613966072516347</v>
      </c>
      <c r="T30" s="112">
        <v>0.33402855824467587</v>
      </c>
      <c r="U30" s="242">
        <f t="shared" si="0"/>
        <v>1.0892978801963276</v>
      </c>
      <c r="V30" s="112">
        <v>-0.19460078770113684</v>
      </c>
      <c r="W30" s="242">
        <f t="shared" si="1"/>
        <v>-0.92477302778411419</v>
      </c>
      <c r="X30" s="20">
        <v>-2.8406395995336224E-2</v>
      </c>
      <c r="Y30" s="20">
        <v>0.26608067321006784</v>
      </c>
      <c r="Z30" s="20">
        <v>1.0975303806245589</v>
      </c>
      <c r="AA30" s="19">
        <v>1.5739477698130733</v>
      </c>
      <c r="AB30" s="20">
        <f>(AB7/AB10)*100</f>
        <v>97.233470070246625</v>
      </c>
      <c r="AC30" s="156"/>
      <c r="AN30" s="162"/>
      <c r="AO30" s="156"/>
      <c r="AZ30" s="162"/>
    </row>
    <row r="31" spans="1:52" s="48" customFormat="1" x14ac:dyDescent="0.2">
      <c r="A31" s="56" t="s">
        <v>317</v>
      </c>
      <c r="B31" s="48" t="s">
        <v>73</v>
      </c>
      <c r="C31" s="26">
        <v>100.2538</v>
      </c>
      <c r="D31" s="20">
        <v>100.2993</v>
      </c>
      <c r="E31" s="112">
        <v>99.834389999999999</v>
      </c>
      <c r="F31" s="116">
        <v>99.350480000000005</v>
      </c>
      <c r="G31" s="20">
        <v>97.681749999999994</v>
      </c>
      <c r="H31" s="20">
        <v>97.584299999999999</v>
      </c>
      <c r="I31" s="241">
        <v>97.648340000000005</v>
      </c>
      <c r="J31" s="20">
        <v>97.683499999999995</v>
      </c>
      <c r="K31" s="241">
        <v>96.430729999999997</v>
      </c>
      <c r="L31" s="20">
        <v>96.136700000000005</v>
      </c>
      <c r="M31" s="20">
        <v>96.524090000000001</v>
      </c>
      <c r="N31" s="20">
        <v>97.923670000000001</v>
      </c>
      <c r="O31" s="20">
        <v>99.100059999999999</v>
      </c>
      <c r="P31" s="21">
        <v>4.5384813343737687E-2</v>
      </c>
      <c r="Q31" s="20">
        <v>-0.4635226766288531</v>
      </c>
      <c r="R31" s="20">
        <v>-0.48471273275671295</v>
      </c>
      <c r="S31" s="112">
        <v>-1.6796395950980918</v>
      </c>
      <c r="T31" s="112">
        <v>-9.9762749950727675E-2</v>
      </c>
      <c r="U31" s="242">
        <f t="shared" si="0"/>
        <v>6.5625310628867201E-2</v>
      </c>
      <c r="V31" s="112">
        <v>3.6006756489655158E-2</v>
      </c>
      <c r="W31" s="242">
        <f t="shared" si="1"/>
        <v>-1.282478617166664</v>
      </c>
      <c r="X31" s="20">
        <v>-0.30491317446211619</v>
      </c>
      <c r="Y31" s="20">
        <v>0.40295745537343841</v>
      </c>
      <c r="Z31" s="20">
        <v>1.4499799998114464</v>
      </c>
      <c r="AA31" s="19">
        <v>1.2013336509957171</v>
      </c>
      <c r="AB31" s="20">
        <f>(AB7/AB23)*100</f>
        <v>98.010707980054576</v>
      </c>
      <c r="AC31" s="21"/>
      <c r="AN31" s="162"/>
      <c r="AO31" s="21"/>
      <c r="AZ31" s="162"/>
    </row>
    <row r="32" spans="1:52" s="48" customFormat="1" ht="20.25" customHeight="1" x14ac:dyDescent="0.2">
      <c r="B32" s="22" t="s">
        <v>52</v>
      </c>
      <c r="C32" s="39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13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134"/>
      <c r="AB32" s="23"/>
      <c r="AC32" s="156"/>
      <c r="AN32" s="162"/>
      <c r="AO32" s="156"/>
      <c r="AZ32" s="162"/>
    </row>
    <row r="33" spans="1:52" s="48" customFormat="1" x14ac:dyDescent="0.2">
      <c r="A33" s="56" t="s">
        <v>14</v>
      </c>
      <c r="B33" s="56" t="s">
        <v>15</v>
      </c>
      <c r="C33" s="26">
        <v>111.3026</v>
      </c>
      <c r="D33" s="119">
        <v>114.7229</v>
      </c>
      <c r="E33" s="119">
        <v>110.05289999999999</v>
      </c>
      <c r="F33" s="120">
        <v>110.2731</v>
      </c>
      <c r="G33" s="20">
        <v>105.33839999999999</v>
      </c>
      <c r="H33" s="20">
        <v>101.8867</v>
      </c>
      <c r="I33" s="239">
        <v>97.674880000000002</v>
      </c>
      <c r="J33" s="20">
        <v>100.9419</v>
      </c>
      <c r="K33" s="239">
        <v>101.06059999999999</v>
      </c>
      <c r="L33" s="20">
        <v>100.0222</v>
      </c>
      <c r="M33" s="20">
        <v>102.3751</v>
      </c>
      <c r="N33" s="20">
        <v>105.2526</v>
      </c>
      <c r="O33" s="20">
        <v>105.1153</v>
      </c>
      <c r="P33" s="21">
        <v>3.0729740365454155</v>
      </c>
      <c r="Q33" s="20">
        <v>-4.0706781296497931</v>
      </c>
      <c r="R33" s="119">
        <v>0.20008559520013147</v>
      </c>
      <c r="S33" s="112">
        <v>-4.4749807523321703</v>
      </c>
      <c r="T33" s="112">
        <v>-3.2767727628291188</v>
      </c>
      <c r="U33" s="20">
        <f t="shared" ref="U33:U58" si="3">(I33-H33)/H33*100</f>
        <v>-4.1338270843986535</v>
      </c>
      <c r="V33" s="112">
        <v>3.3447903903234919</v>
      </c>
      <c r="W33" s="20">
        <f t="shared" ref="W33:W58" si="4">(K33-J33)/J33*100</f>
        <v>0.11759239721066259</v>
      </c>
      <c r="X33" s="119">
        <v>-1.0275023104948871</v>
      </c>
      <c r="Y33" s="119">
        <v>2.3523777721345915</v>
      </c>
      <c r="Z33" s="119">
        <v>2.8107420652092099</v>
      </c>
      <c r="AA33" s="19">
        <v>-0.13044808394281585</v>
      </c>
      <c r="AB33" s="20">
        <f>AVERAGE(D33:O33)</f>
        <v>104.559715</v>
      </c>
      <c r="AC33" s="156"/>
      <c r="AN33" s="162"/>
      <c r="AO33" s="156"/>
      <c r="AZ33" s="162"/>
    </row>
    <row r="34" spans="1:52" x14ac:dyDescent="0.2">
      <c r="A34" s="3" t="s">
        <v>318</v>
      </c>
      <c r="B34" s="3" t="s">
        <v>50</v>
      </c>
      <c r="C34" s="14">
        <v>111.5886</v>
      </c>
      <c r="D34" s="7">
        <v>115.24299999999999</v>
      </c>
      <c r="E34" s="7">
        <v>110.09699999999999</v>
      </c>
      <c r="F34" s="117">
        <v>110.3249</v>
      </c>
      <c r="G34" s="7">
        <v>104.9438</v>
      </c>
      <c r="H34" s="7">
        <v>101.14700000000001</v>
      </c>
      <c r="I34" s="241">
        <v>96.608670000000004</v>
      </c>
      <c r="J34" s="7">
        <v>100.3098</v>
      </c>
      <c r="K34" s="241">
        <v>100.46380000000001</v>
      </c>
      <c r="L34" s="7">
        <v>99.124210000000005</v>
      </c>
      <c r="M34" s="7">
        <v>101.5658</v>
      </c>
      <c r="N34" s="7">
        <v>104.63290000000001</v>
      </c>
      <c r="O34" s="7">
        <v>104.4854</v>
      </c>
      <c r="P34" s="10">
        <v>3.2748865027431071</v>
      </c>
      <c r="Q34" s="7">
        <v>-4.4653471360516486</v>
      </c>
      <c r="R34" s="7">
        <v>0.20699928245093446</v>
      </c>
      <c r="S34" s="113">
        <v>-4.8775027215071152</v>
      </c>
      <c r="T34" s="113">
        <v>-3.6179364574181521</v>
      </c>
      <c r="U34" s="7">
        <f t="shared" si="3"/>
        <v>-4.4868656509832237</v>
      </c>
      <c r="V34" s="113">
        <v>3.831053672511993</v>
      </c>
      <c r="W34" s="7">
        <f t="shared" si="4"/>
        <v>0.15352438146622821</v>
      </c>
      <c r="X34" s="7">
        <v>-1.3334056645279206</v>
      </c>
      <c r="Y34" s="7">
        <v>2.4631621275972746</v>
      </c>
      <c r="Z34" s="7">
        <v>3.0198157253721338</v>
      </c>
      <c r="AA34" s="11">
        <v>-0.14096904510914632</v>
      </c>
      <c r="AB34" s="7">
        <f t="shared" ref="AB34:AB58" si="5">AVERAGE(D34:O34)</f>
        <v>104.07885666666668</v>
      </c>
      <c r="AC34" s="157"/>
      <c r="AN34" s="98"/>
      <c r="AO34" s="157"/>
      <c r="AZ34" s="98"/>
    </row>
    <row r="35" spans="1:52" x14ac:dyDescent="0.2">
      <c r="A35" s="3" t="s">
        <v>16</v>
      </c>
      <c r="B35" s="3" t="s">
        <v>51</v>
      </c>
      <c r="C35" s="14">
        <v>106.3571</v>
      </c>
      <c r="D35" s="7">
        <v>105.6293</v>
      </c>
      <c r="E35" s="7">
        <v>109.38420000000001</v>
      </c>
      <c r="F35" s="117">
        <v>109.48439999999999</v>
      </c>
      <c r="G35" s="7">
        <v>112.3284</v>
      </c>
      <c r="H35" s="7">
        <v>114.95099999999999</v>
      </c>
      <c r="I35" s="241">
        <v>116.5806</v>
      </c>
      <c r="J35" s="7">
        <v>112.1807</v>
      </c>
      <c r="K35" s="241">
        <v>111.7788</v>
      </c>
      <c r="L35" s="7">
        <v>116.1785</v>
      </c>
      <c r="M35" s="7">
        <v>117.0604</v>
      </c>
      <c r="N35" s="7">
        <v>116.72029999999999</v>
      </c>
      <c r="O35" s="7">
        <v>116.72029999999999</v>
      </c>
      <c r="P35" s="10">
        <v>-0.68429846244397607</v>
      </c>
      <c r="Q35" s="7">
        <v>3.5547901955234074</v>
      </c>
      <c r="R35" s="7">
        <v>9.1603723389654765E-2</v>
      </c>
      <c r="S35" s="113">
        <v>2.5976303473371627</v>
      </c>
      <c r="T35" s="113">
        <v>2.3347612892198155</v>
      </c>
      <c r="U35" s="7">
        <f t="shared" si="3"/>
        <v>1.4176475193778313</v>
      </c>
      <c r="V35" s="113">
        <v>-3.7741270846092765</v>
      </c>
      <c r="W35" s="7">
        <f t="shared" si="4"/>
        <v>-0.35826126954101523</v>
      </c>
      <c r="X35" s="7">
        <v>3.936077324143751</v>
      </c>
      <c r="Y35" s="7">
        <v>0.75909053740580379</v>
      </c>
      <c r="Z35" s="7">
        <v>-0.29053377572604122</v>
      </c>
      <c r="AA35" s="11">
        <v>0</v>
      </c>
      <c r="AB35" s="7">
        <f t="shared" si="5"/>
        <v>113.24974166666665</v>
      </c>
      <c r="AC35" s="157"/>
      <c r="AN35" s="98"/>
      <c r="AO35" s="157"/>
      <c r="AZ35" s="98"/>
    </row>
    <row r="36" spans="1:52" x14ac:dyDescent="0.2">
      <c r="A36" s="3" t="s">
        <v>18</v>
      </c>
      <c r="B36" s="1" t="s">
        <v>74</v>
      </c>
      <c r="C36" s="14">
        <v>107.005</v>
      </c>
      <c r="D36" s="7">
        <v>109.2276</v>
      </c>
      <c r="E36" s="7">
        <v>107.2422</v>
      </c>
      <c r="F36" s="117">
        <v>107.0401</v>
      </c>
      <c r="G36" s="7">
        <v>107.4098</v>
      </c>
      <c r="H36" s="7">
        <v>106.6601</v>
      </c>
      <c r="I36" s="241">
        <v>102.884</v>
      </c>
      <c r="J36" s="7">
        <v>103.3442</v>
      </c>
      <c r="K36" s="241">
        <v>100.8212</v>
      </c>
      <c r="L36" s="7">
        <v>99.011089999999996</v>
      </c>
      <c r="M36" s="7">
        <v>98.605009999999993</v>
      </c>
      <c r="N36" s="7">
        <v>97.220320000000001</v>
      </c>
      <c r="O36" s="7">
        <v>98.161799999999999</v>
      </c>
      <c r="P36" s="10">
        <v>2.0770992009719174</v>
      </c>
      <c r="Q36" s="7">
        <v>-1.8176724564121143</v>
      </c>
      <c r="R36" s="7">
        <v>-0.18845193403343227</v>
      </c>
      <c r="S36" s="113">
        <v>0.34538458017136459</v>
      </c>
      <c r="T36" s="113">
        <v>-0.69798100359557902</v>
      </c>
      <c r="U36" s="7">
        <f t="shared" si="3"/>
        <v>-3.5403117004390574</v>
      </c>
      <c r="V36" s="113">
        <v>0.44729987170016755</v>
      </c>
      <c r="W36" s="7">
        <f t="shared" si="4"/>
        <v>-2.4413561670611377</v>
      </c>
      <c r="X36" s="7">
        <v>-1.7953664507068046</v>
      </c>
      <c r="Y36" s="7">
        <v>-0.41013587467828388</v>
      </c>
      <c r="Z36" s="7">
        <v>-1.4042795594260293</v>
      </c>
      <c r="AA36" s="11">
        <v>0.96839837597736622</v>
      </c>
      <c r="AB36" s="7">
        <f t="shared" si="5"/>
        <v>103.13561833333334</v>
      </c>
      <c r="AC36" s="157"/>
      <c r="AN36" s="98"/>
      <c r="AO36" s="157"/>
      <c r="AZ36" s="98"/>
    </row>
    <row r="37" spans="1:52" s="48" customFormat="1" x14ac:dyDescent="0.2">
      <c r="A37" s="56" t="s">
        <v>56</v>
      </c>
      <c r="B37" s="56" t="s">
        <v>21</v>
      </c>
      <c r="C37" s="26">
        <v>105.01130000000001</v>
      </c>
      <c r="D37" s="119">
        <v>105.49460000000001</v>
      </c>
      <c r="E37" s="119">
        <v>105.5544</v>
      </c>
      <c r="F37" s="120">
        <v>105.68129999999999</v>
      </c>
      <c r="G37" s="20">
        <v>105.94070000000001</v>
      </c>
      <c r="H37" s="20">
        <v>105.9791</v>
      </c>
      <c r="I37" s="243">
        <v>105.68129999999999</v>
      </c>
      <c r="J37" s="20">
        <v>105.7538</v>
      </c>
      <c r="K37" s="243">
        <v>105.6367</v>
      </c>
      <c r="L37" s="20">
        <v>105.7409</v>
      </c>
      <c r="M37" s="20">
        <v>105.88720000000001</v>
      </c>
      <c r="N37" s="20">
        <v>106.4311</v>
      </c>
      <c r="O37" s="20">
        <v>106.4787</v>
      </c>
      <c r="P37" s="21">
        <v>0.46023618410590084</v>
      </c>
      <c r="Q37" s="20">
        <v>5.6685365886022257E-2</v>
      </c>
      <c r="R37" s="119">
        <v>0.12022236875013455</v>
      </c>
      <c r="S37" s="112">
        <v>0.24545496696200148</v>
      </c>
      <c r="T37" s="112">
        <v>3.62466927252659E-2</v>
      </c>
      <c r="U37" s="240">
        <f t="shared" si="3"/>
        <v>-0.28099880070694072</v>
      </c>
      <c r="V37" s="112">
        <v>6.8602486911123459E-2</v>
      </c>
      <c r="W37" s="240">
        <f t="shared" si="4"/>
        <v>-0.11072888160992186</v>
      </c>
      <c r="X37" s="119">
        <v>9.863996130132012E-2</v>
      </c>
      <c r="Y37" s="119">
        <v>0.13835705956731101</v>
      </c>
      <c r="Z37" s="119">
        <v>0.51365981912827374</v>
      </c>
      <c r="AA37" s="19">
        <v>4.4723769650039089E-2</v>
      </c>
      <c r="AB37" s="20">
        <f t="shared" si="5"/>
        <v>105.85498333333332</v>
      </c>
      <c r="AC37" s="156"/>
      <c r="AN37" s="162"/>
      <c r="AO37" s="156"/>
      <c r="AZ37" s="162"/>
    </row>
    <row r="38" spans="1:52" s="48" customFormat="1" x14ac:dyDescent="0.2">
      <c r="A38" s="56" t="s">
        <v>58</v>
      </c>
      <c r="B38" s="56" t="s">
        <v>23</v>
      </c>
      <c r="C38" s="26">
        <v>105.5946</v>
      </c>
      <c r="D38" s="119">
        <v>106.2411</v>
      </c>
      <c r="E38" s="119">
        <v>106.3741</v>
      </c>
      <c r="F38" s="120">
        <v>106.5226</v>
      </c>
      <c r="G38" s="20">
        <v>106.83199999999999</v>
      </c>
      <c r="H38" s="20">
        <v>106.8793</v>
      </c>
      <c r="I38" s="243">
        <v>106.3267</v>
      </c>
      <c r="J38" s="20">
        <v>106.3259</v>
      </c>
      <c r="K38" s="243">
        <v>106.1195</v>
      </c>
      <c r="L38" s="20">
        <v>106.17700000000001</v>
      </c>
      <c r="M38" s="20">
        <v>106.33369999999999</v>
      </c>
      <c r="N38" s="20">
        <v>106.9413</v>
      </c>
      <c r="O38" s="20">
        <v>106.9678</v>
      </c>
      <c r="P38" s="21">
        <v>0.61224721718724562</v>
      </c>
      <c r="Q38" s="20">
        <v>0.12518695683685085</v>
      </c>
      <c r="R38" s="119">
        <v>0.13960165115380391</v>
      </c>
      <c r="S38" s="112">
        <v>0.29045479550817999</v>
      </c>
      <c r="T38" s="112">
        <v>4.4275123558490906E-2</v>
      </c>
      <c r="U38" s="240">
        <f t="shared" si="3"/>
        <v>-0.51703182936265324</v>
      </c>
      <c r="V38" s="112">
        <v>-7.5239803360598566E-4</v>
      </c>
      <c r="W38" s="240">
        <f t="shared" si="4"/>
        <v>-0.19412015322701442</v>
      </c>
      <c r="X38" s="119">
        <v>5.4184198003198798E-2</v>
      </c>
      <c r="Y38" s="119">
        <v>0.14758375165995133</v>
      </c>
      <c r="Z38" s="119">
        <v>0.57140868793242883</v>
      </c>
      <c r="AA38" s="19">
        <v>2.4779949374094605E-2</v>
      </c>
      <c r="AB38" s="20">
        <f t="shared" si="5"/>
        <v>106.50341666666667</v>
      </c>
      <c r="AC38" s="156"/>
      <c r="AN38" s="162"/>
      <c r="AO38" s="156"/>
      <c r="AZ38" s="162"/>
    </row>
    <row r="39" spans="1:52" ht="15" customHeight="1" x14ac:dyDescent="0.2">
      <c r="A39" s="3" t="s">
        <v>20</v>
      </c>
      <c r="B39" s="3" t="s">
        <v>304</v>
      </c>
      <c r="C39" s="26">
        <v>106.16670000000001</v>
      </c>
      <c r="D39" s="7">
        <v>107.27209999999999</v>
      </c>
      <c r="E39" s="7">
        <v>107.3511</v>
      </c>
      <c r="F39" s="117">
        <v>107.5333</v>
      </c>
      <c r="G39" s="7">
        <v>107.98390000000001</v>
      </c>
      <c r="H39" s="7">
        <v>107.8485</v>
      </c>
      <c r="I39" s="244">
        <v>106.8048</v>
      </c>
      <c r="J39" s="7">
        <v>106.6943</v>
      </c>
      <c r="K39" s="244">
        <v>106.2713</v>
      </c>
      <c r="L39" s="7">
        <v>106.37139999999999</v>
      </c>
      <c r="M39" s="7">
        <v>106.6159</v>
      </c>
      <c r="N39" s="7">
        <v>107.66970000000001</v>
      </c>
      <c r="O39" s="7">
        <v>107.59910000000001</v>
      </c>
      <c r="P39" s="10">
        <v>1.0411927657165465</v>
      </c>
      <c r="Q39" s="7">
        <v>7.3644498429701416E-2</v>
      </c>
      <c r="R39" s="7">
        <v>0.16972345881876813</v>
      </c>
      <c r="S39" s="113">
        <v>0.41903298792095894</v>
      </c>
      <c r="T39" s="113">
        <v>-0.12538906262878463</v>
      </c>
      <c r="U39" s="242">
        <f t="shared" si="3"/>
        <v>-0.96774642206428563</v>
      </c>
      <c r="V39" s="113">
        <v>-0.1034597695983718</v>
      </c>
      <c r="W39" s="242">
        <f t="shared" si="4"/>
        <v>-0.39645979213510174</v>
      </c>
      <c r="X39" s="7">
        <v>9.4192881803457418E-2</v>
      </c>
      <c r="Y39" s="7">
        <v>0.22985501742009803</v>
      </c>
      <c r="Z39" s="7">
        <v>0.98840792039462178</v>
      </c>
      <c r="AA39" s="11">
        <v>-6.5570908064199018E-2</v>
      </c>
      <c r="AB39" s="7">
        <f t="shared" si="5"/>
        <v>107.16794999999998</v>
      </c>
      <c r="AC39" s="157"/>
      <c r="AN39" s="98"/>
      <c r="AO39" s="157"/>
      <c r="AZ39" s="98"/>
    </row>
    <row r="40" spans="1:52" ht="15" customHeight="1" x14ac:dyDescent="0.2">
      <c r="A40" s="3" t="s">
        <v>22</v>
      </c>
      <c r="B40" s="3" t="s">
        <v>305</v>
      </c>
      <c r="C40" s="26">
        <v>107.71720000000001</v>
      </c>
      <c r="D40" s="7">
        <v>107.8608</v>
      </c>
      <c r="E40" s="7">
        <v>108.0354</v>
      </c>
      <c r="F40" s="117">
        <v>108.1495</v>
      </c>
      <c r="G40" s="7">
        <v>108.8023</v>
      </c>
      <c r="H40" s="7">
        <v>110.06789999999999</v>
      </c>
      <c r="I40" s="241">
        <v>109.926</v>
      </c>
      <c r="J40" s="7">
        <v>110.09739999999999</v>
      </c>
      <c r="K40" s="241">
        <v>109.9496</v>
      </c>
      <c r="L40" s="7">
        <v>109.9559</v>
      </c>
      <c r="M40" s="7">
        <v>110.0235</v>
      </c>
      <c r="N40" s="7">
        <v>110.1484</v>
      </c>
      <c r="O40" s="7">
        <v>110.24209999999999</v>
      </c>
      <c r="P40" s="10">
        <v>0.13331204301633551</v>
      </c>
      <c r="Q40" s="7">
        <v>0.16187530594988919</v>
      </c>
      <c r="R40" s="7">
        <v>0.10561353037986404</v>
      </c>
      <c r="S40" s="113">
        <v>0.603608893244998</v>
      </c>
      <c r="T40" s="113">
        <v>1.163210704185474</v>
      </c>
      <c r="U40" s="7">
        <f t="shared" si="3"/>
        <v>-0.1289204209401584</v>
      </c>
      <c r="V40" s="113">
        <v>0.15592307552352613</v>
      </c>
      <c r="W40" s="7">
        <f t="shared" si="4"/>
        <v>-0.1342447687229576</v>
      </c>
      <c r="X40" s="7">
        <v>5.7298980623812874E-3</v>
      </c>
      <c r="Y40" s="7">
        <v>6.1479193021928585E-2</v>
      </c>
      <c r="Z40" s="7">
        <v>0.11352120228859895</v>
      </c>
      <c r="AA40" s="11">
        <v>8.5067054991264823E-2</v>
      </c>
      <c r="AB40" s="7">
        <f t="shared" si="5"/>
        <v>109.43823333333334</v>
      </c>
      <c r="AC40" s="157"/>
      <c r="AN40" s="98"/>
      <c r="AO40" s="157"/>
      <c r="AZ40" s="98"/>
    </row>
    <row r="41" spans="1:52" ht="15" customHeight="1" x14ac:dyDescent="0.2">
      <c r="A41" s="3" t="s">
        <v>24</v>
      </c>
      <c r="B41" s="3" t="s">
        <v>306</v>
      </c>
      <c r="C41" s="26">
        <v>104.7804</v>
      </c>
      <c r="D41" s="7">
        <v>105.0112</v>
      </c>
      <c r="E41" s="7">
        <v>105.2101</v>
      </c>
      <c r="F41" s="117">
        <v>105.5369</v>
      </c>
      <c r="G41" s="7">
        <v>105.59650000000001</v>
      </c>
      <c r="H41" s="7">
        <v>105.8155</v>
      </c>
      <c r="I41" s="241">
        <v>105.7483</v>
      </c>
      <c r="J41" s="7">
        <v>105.7308</v>
      </c>
      <c r="K41" s="241">
        <v>105.7338</v>
      </c>
      <c r="L41" s="7">
        <v>105.7199</v>
      </c>
      <c r="M41" s="7">
        <v>105.6973</v>
      </c>
      <c r="N41" s="7">
        <v>105.8436</v>
      </c>
      <c r="O41" s="7">
        <v>106.0065</v>
      </c>
      <c r="P41" s="10">
        <v>0.22027020320594509</v>
      </c>
      <c r="Q41" s="7">
        <v>0.18940836786932702</v>
      </c>
      <c r="R41" s="7">
        <v>0.31061656628023904</v>
      </c>
      <c r="S41" s="113">
        <v>5.6473138778951444E-2</v>
      </c>
      <c r="T41" s="113">
        <v>0.20739323746525126</v>
      </c>
      <c r="U41" s="7">
        <f t="shared" si="3"/>
        <v>-6.3506764131908561E-2</v>
      </c>
      <c r="V41" s="113">
        <v>-1.6548729388555932E-2</v>
      </c>
      <c r="W41" s="7">
        <f t="shared" si="4"/>
        <v>2.8373945907910598E-3</v>
      </c>
      <c r="X41" s="7">
        <v>-1.3146221927147879E-2</v>
      </c>
      <c r="Y41" s="7">
        <v>-2.1377243073439408E-2</v>
      </c>
      <c r="Z41" s="7">
        <v>0.13841413167601874</v>
      </c>
      <c r="AA41" s="11">
        <v>0.15390632971668347</v>
      </c>
      <c r="AB41" s="7">
        <f t="shared" si="5"/>
        <v>105.63753333333334</v>
      </c>
      <c r="AC41" s="157"/>
      <c r="AN41" s="98"/>
      <c r="AO41" s="157"/>
      <c r="AZ41" s="98"/>
    </row>
    <row r="42" spans="1:52" ht="15" customHeight="1" x14ac:dyDescent="0.2">
      <c r="A42" s="3" t="s">
        <v>26</v>
      </c>
      <c r="B42" s="3" t="s">
        <v>307</v>
      </c>
      <c r="C42" s="26">
        <v>111.07299999999999</v>
      </c>
      <c r="D42" s="7">
        <v>111.2007</v>
      </c>
      <c r="E42" s="7">
        <v>111.2692</v>
      </c>
      <c r="F42" s="117">
        <v>111.2971</v>
      </c>
      <c r="G42" s="7">
        <v>111.4051</v>
      </c>
      <c r="H42" s="7">
        <v>111.75620000000001</v>
      </c>
      <c r="I42" s="241">
        <v>111.7208</v>
      </c>
      <c r="J42" s="7">
        <v>111.9436</v>
      </c>
      <c r="K42" s="241">
        <v>112.18600000000001</v>
      </c>
      <c r="L42" s="7">
        <v>112.3159</v>
      </c>
      <c r="M42" s="7">
        <v>112.5791</v>
      </c>
      <c r="N42" s="7">
        <v>112.6575</v>
      </c>
      <c r="O42" s="7">
        <v>112.7329</v>
      </c>
      <c r="P42" s="10">
        <v>0.11496943451604294</v>
      </c>
      <c r="Q42" s="7">
        <v>6.1600331652588727E-2</v>
      </c>
      <c r="R42" s="7">
        <v>2.507432425145726E-2</v>
      </c>
      <c r="S42" s="113">
        <v>9.7037568813566649E-2</v>
      </c>
      <c r="T42" s="113">
        <v>0.31515612839986895</v>
      </c>
      <c r="U42" s="7">
        <f t="shared" si="3"/>
        <v>-3.1676094928075459E-2</v>
      </c>
      <c r="V42" s="113">
        <v>0.19942571123730454</v>
      </c>
      <c r="W42" s="7">
        <f t="shared" si="4"/>
        <v>0.21653761358398646</v>
      </c>
      <c r="X42" s="7">
        <v>0.11578984900075956</v>
      </c>
      <c r="Y42" s="7">
        <v>0.23433903837301542</v>
      </c>
      <c r="Z42" s="7">
        <v>6.9639924284349425E-2</v>
      </c>
      <c r="AA42" s="11">
        <v>6.6928522291016493E-2</v>
      </c>
      <c r="AB42" s="7">
        <f t="shared" si="5"/>
        <v>111.92200833333334</v>
      </c>
      <c r="AC42" s="157"/>
      <c r="AN42" s="98"/>
      <c r="AO42" s="157"/>
      <c r="AZ42" s="98"/>
    </row>
    <row r="43" spans="1:52" ht="15" customHeight="1" x14ac:dyDescent="0.2">
      <c r="A43" s="3" t="s">
        <v>27</v>
      </c>
      <c r="B43" s="3" t="s">
        <v>32</v>
      </c>
      <c r="C43" s="26">
        <v>106.7885</v>
      </c>
      <c r="D43" s="7">
        <v>106.8817</v>
      </c>
      <c r="E43" s="7">
        <v>106.9153</v>
      </c>
      <c r="F43" s="117">
        <v>106.92789999999999</v>
      </c>
      <c r="G43" s="7">
        <v>106.92789999999999</v>
      </c>
      <c r="H43" s="7">
        <v>106.85760000000001</v>
      </c>
      <c r="I43" s="244">
        <v>106.85760000000001</v>
      </c>
      <c r="J43" s="7">
        <v>106.9667</v>
      </c>
      <c r="K43" s="244">
        <v>107.1113</v>
      </c>
      <c r="L43" s="7">
        <v>107.1113</v>
      </c>
      <c r="M43" s="7">
        <v>107.44759999999999</v>
      </c>
      <c r="N43" s="7">
        <v>107.5196</v>
      </c>
      <c r="O43" s="7">
        <v>107.7976</v>
      </c>
      <c r="P43" s="10">
        <v>8.7275315225886635E-2</v>
      </c>
      <c r="Q43" s="7">
        <v>3.1436625727329338E-2</v>
      </c>
      <c r="R43" s="7">
        <v>1.1785029832018384E-2</v>
      </c>
      <c r="S43" s="113">
        <v>0</v>
      </c>
      <c r="T43" s="113">
        <v>-6.5745235808417568E-2</v>
      </c>
      <c r="U43" s="242">
        <f t="shared" si="3"/>
        <v>0</v>
      </c>
      <c r="V43" s="113">
        <v>0.10209849369628177</v>
      </c>
      <c r="W43" s="242">
        <f t="shared" si="4"/>
        <v>0.13518225765588443</v>
      </c>
      <c r="X43" s="7">
        <v>0</v>
      </c>
      <c r="Y43" s="7">
        <v>0.31397247535973727</v>
      </c>
      <c r="Z43" s="7">
        <v>6.7009407376249192E-2</v>
      </c>
      <c r="AA43" s="11">
        <v>0.2585575095145497</v>
      </c>
      <c r="AB43" s="7">
        <f t="shared" si="5"/>
        <v>107.11017500000003</v>
      </c>
      <c r="AC43" s="157"/>
      <c r="AN43" s="98"/>
      <c r="AO43" s="157"/>
      <c r="AZ43" s="98"/>
    </row>
    <row r="44" spans="1:52" ht="15" customHeight="1" x14ac:dyDescent="0.2">
      <c r="A44" s="3" t="s">
        <v>29</v>
      </c>
      <c r="B44" s="3" t="s">
        <v>43</v>
      </c>
      <c r="C44" s="26">
        <v>102.7508</v>
      </c>
      <c r="D44" s="7">
        <v>102.8253</v>
      </c>
      <c r="E44" s="7">
        <v>103.0809</v>
      </c>
      <c r="F44" s="117">
        <v>103.11669999999999</v>
      </c>
      <c r="G44" s="7">
        <v>103.11839999999999</v>
      </c>
      <c r="H44" s="7">
        <v>102.8599</v>
      </c>
      <c r="I44" s="244">
        <v>102.86709999999999</v>
      </c>
      <c r="J44" s="7">
        <v>103.0146</v>
      </c>
      <c r="K44" s="244">
        <v>103.0291</v>
      </c>
      <c r="L44" s="7">
        <v>103.04089999999999</v>
      </c>
      <c r="M44" s="7">
        <v>103.04859999999999</v>
      </c>
      <c r="N44" s="7">
        <v>103.1819</v>
      </c>
      <c r="O44" s="7">
        <v>103.34480000000001</v>
      </c>
      <c r="P44" s="10">
        <v>7.2505518205211492E-2</v>
      </c>
      <c r="Q44" s="7">
        <v>0.24857695528240731</v>
      </c>
      <c r="R44" s="7">
        <v>3.4730003327478443E-2</v>
      </c>
      <c r="S44" s="113">
        <v>1.648617537217144E-3</v>
      </c>
      <c r="T44" s="113">
        <v>-0.25068271036012774</v>
      </c>
      <c r="U44" s="242">
        <f t="shared" si="3"/>
        <v>6.9998123661382432E-3</v>
      </c>
      <c r="V44" s="113">
        <v>0.14338889693595716</v>
      </c>
      <c r="W44" s="242">
        <f t="shared" si="4"/>
        <v>1.4075674710184945E-2</v>
      </c>
      <c r="X44" s="7">
        <v>1.1453074907956894E-2</v>
      </c>
      <c r="Y44" s="7">
        <v>7.4727608163358611E-3</v>
      </c>
      <c r="Z44" s="7">
        <v>0.12935643958288179</v>
      </c>
      <c r="AA44" s="11">
        <v>0.15787652679395087</v>
      </c>
      <c r="AB44" s="7">
        <f t="shared" si="5"/>
        <v>103.04401666666668</v>
      </c>
      <c r="AC44" s="157"/>
      <c r="AN44" s="98"/>
      <c r="AO44" s="157"/>
      <c r="AZ44" s="98"/>
    </row>
    <row r="45" spans="1:52" ht="15" customHeight="1" x14ac:dyDescent="0.2">
      <c r="A45" s="3" t="s">
        <v>31</v>
      </c>
      <c r="B45" s="3" t="s">
        <v>308</v>
      </c>
      <c r="C45" s="26">
        <v>104.22799999999999</v>
      </c>
      <c r="D45" s="7">
        <v>104.54349999999999</v>
      </c>
      <c r="E45" s="7">
        <v>104.5449</v>
      </c>
      <c r="F45" s="117">
        <v>104.5449</v>
      </c>
      <c r="G45" s="7">
        <v>104.5449</v>
      </c>
      <c r="H45" s="7">
        <v>104.5228</v>
      </c>
      <c r="I45" s="241">
        <v>104.53060000000001</v>
      </c>
      <c r="J45" s="7">
        <v>104.5762</v>
      </c>
      <c r="K45" s="241">
        <v>104.5762</v>
      </c>
      <c r="L45" s="7">
        <v>104.58580000000001</v>
      </c>
      <c r="M45" s="7">
        <v>104.58580000000001</v>
      </c>
      <c r="N45" s="7">
        <v>104.5698</v>
      </c>
      <c r="O45" s="7">
        <v>104.643</v>
      </c>
      <c r="P45" s="10">
        <v>0.30270176919829617</v>
      </c>
      <c r="Q45" s="7">
        <v>1.3391554711711803E-3</v>
      </c>
      <c r="R45" s="7">
        <v>0</v>
      </c>
      <c r="S45" s="113">
        <v>0</v>
      </c>
      <c r="T45" s="113">
        <v>-2.1139242564672863E-2</v>
      </c>
      <c r="U45" s="7">
        <f t="shared" si="3"/>
        <v>7.4624866536326401E-3</v>
      </c>
      <c r="V45" s="113">
        <v>4.362358964742688E-2</v>
      </c>
      <c r="W45" s="7">
        <f t="shared" si="4"/>
        <v>0</v>
      </c>
      <c r="X45" s="7">
        <v>9.17990900415778E-3</v>
      </c>
      <c r="Y45" s="7">
        <v>0</v>
      </c>
      <c r="Z45" s="7">
        <v>-1.5298443957024128E-2</v>
      </c>
      <c r="AA45" s="11">
        <v>7.0001090180912592E-2</v>
      </c>
      <c r="AB45" s="7">
        <f t="shared" si="5"/>
        <v>104.56403333333333</v>
      </c>
      <c r="AC45" s="157"/>
      <c r="AN45" s="98"/>
      <c r="AO45" s="157"/>
      <c r="AZ45" s="98"/>
    </row>
    <row r="46" spans="1:52" ht="15" customHeight="1" x14ac:dyDescent="0.2">
      <c r="A46" s="3"/>
      <c r="B46" s="3" t="s">
        <v>309</v>
      </c>
      <c r="C46" s="26">
        <v>107.0493</v>
      </c>
      <c r="D46" s="7">
        <v>107.2067</v>
      </c>
      <c r="E46" s="7">
        <v>107.2067</v>
      </c>
      <c r="F46" s="117">
        <v>107.2435</v>
      </c>
      <c r="G46" s="7">
        <v>107.2435</v>
      </c>
      <c r="H46" s="7">
        <v>107.3781</v>
      </c>
      <c r="I46" s="241">
        <v>107.3781</v>
      </c>
      <c r="J46" s="7">
        <v>107.5226</v>
      </c>
      <c r="K46" s="241">
        <v>107.5887</v>
      </c>
      <c r="L46" s="7">
        <v>107.5887</v>
      </c>
      <c r="M46" s="7">
        <v>107.48560000000001</v>
      </c>
      <c r="N46" s="7">
        <v>107.6091</v>
      </c>
      <c r="O46" s="7">
        <v>107.60509999999999</v>
      </c>
      <c r="P46" s="10">
        <v>0.14703505767902783</v>
      </c>
      <c r="Q46" s="7">
        <v>0</v>
      </c>
      <c r="R46" s="7">
        <v>3.4326212820653471E-2</v>
      </c>
      <c r="S46" s="113">
        <v>0</v>
      </c>
      <c r="T46" s="113">
        <v>0.12550877209341924</v>
      </c>
      <c r="U46" s="7">
        <f t="shared" si="3"/>
        <v>0</v>
      </c>
      <c r="V46" s="113">
        <v>0.13457120213525256</v>
      </c>
      <c r="W46" s="7">
        <f t="shared" si="4"/>
        <v>6.1475447952342881E-2</v>
      </c>
      <c r="X46" s="7">
        <v>0</v>
      </c>
      <c r="Y46" s="7">
        <v>-9.5827907577652444E-2</v>
      </c>
      <c r="Z46" s="7">
        <v>0.11489911206709813</v>
      </c>
      <c r="AA46" s="11">
        <v>-3.7171577496744133E-3</v>
      </c>
      <c r="AB46" s="7">
        <f t="shared" si="5"/>
        <v>107.42136666666666</v>
      </c>
      <c r="AC46" s="157"/>
      <c r="AN46" s="98"/>
      <c r="AO46" s="157"/>
      <c r="AZ46" s="98"/>
    </row>
    <row r="47" spans="1:52" ht="15" customHeight="1" x14ac:dyDescent="0.2">
      <c r="A47" s="3"/>
      <c r="B47" s="3" t="s">
        <v>310</v>
      </c>
      <c r="C47" s="26">
        <v>100</v>
      </c>
      <c r="D47" s="7">
        <v>100</v>
      </c>
      <c r="E47" s="7">
        <v>100</v>
      </c>
      <c r="F47" s="117">
        <v>100</v>
      </c>
      <c r="G47" s="7">
        <v>100</v>
      </c>
      <c r="H47" s="7">
        <v>100</v>
      </c>
      <c r="I47" s="241">
        <v>100</v>
      </c>
      <c r="J47" s="7">
        <v>100</v>
      </c>
      <c r="K47" s="241">
        <v>100</v>
      </c>
      <c r="L47" s="7">
        <v>100</v>
      </c>
      <c r="M47" s="7">
        <v>100</v>
      </c>
      <c r="N47" s="7">
        <v>100</v>
      </c>
      <c r="O47" s="7">
        <v>100</v>
      </c>
      <c r="P47" s="10">
        <v>0</v>
      </c>
      <c r="Q47" s="7">
        <v>0</v>
      </c>
      <c r="R47" s="7">
        <v>0</v>
      </c>
      <c r="S47" s="113">
        <v>0</v>
      </c>
      <c r="T47" s="113">
        <v>0</v>
      </c>
      <c r="U47" s="7">
        <f t="shared" si="3"/>
        <v>0</v>
      </c>
      <c r="V47" s="113">
        <v>0</v>
      </c>
      <c r="W47" s="7">
        <f t="shared" si="4"/>
        <v>0</v>
      </c>
      <c r="X47" s="7">
        <v>0</v>
      </c>
      <c r="Y47" s="7">
        <v>0</v>
      </c>
      <c r="Z47" s="7">
        <v>0</v>
      </c>
      <c r="AA47" s="11">
        <v>0</v>
      </c>
      <c r="AB47" s="7">
        <f t="shared" si="5"/>
        <v>100</v>
      </c>
      <c r="AC47" s="157"/>
      <c r="AN47" s="98"/>
      <c r="AO47" s="157"/>
      <c r="AZ47" s="98"/>
    </row>
    <row r="48" spans="1:52" ht="15" customHeight="1" x14ac:dyDescent="0.2">
      <c r="A48" s="3"/>
      <c r="B48" s="3" t="s">
        <v>311</v>
      </c>
      <c r="C48" s="26">
        <v>104.0406</v>
      </c>
      <c r="D48" s="7">
        <v>104.4306</v>
      </c>
      <c r="E48" s="7">
        <v>104.5055</v>
      </c>
      <c r="F48" s="117">
        <v>104.5301</v>
      </c>
      <c r="G48" s="7">
        <v>104.5301</v>
      </c>
      <c r="H48" s="7">
        <v>104.9524</v>
      </c>
      <c r="I48" s="241">
        <v>104.9524</v>
      </c>
      <c r="J48" s="7">
        <v>105.021</v>
      </c>
      <c r="K48" s="241">
        <v>105.208</v>
      </c>
      <c r="L48" s="7">
        <v>105.208</v>
      </c>
      <c r="M48" s="7">
        <v>105.3488</v>
      </c>
      <c r="N48" s="7">
        <v>105.4121</v>
      </c>
      <c r="O48" s="7">
        <v>105.464</v>
      </c>
      <c r="P48" s="10">
        <v>0.37485366289698502</v>
      </c>
      <c r="Q48" s="7">
        <v>7.1722272973629875E-2</v>
      </c>
      <c r="R48" s="7">
        <v>2.3539430939047819E-2</v>
      </c>
      <c r="S48" s="113">
        <v>0</v>
      </c>
      <c r="T48" s="113">
        <v>0.40399846551375423</v>
      </c>
      <c r="U48" s="7">
        <f t="shared" si="3"/>
        <v>0</v>
      </c>
      <c r="V48" s="113">
        <v>6.5362964543929966E-2</v>
      </c>
      <c r="W48" s="7">
        <f t="shared" si="4"/>
        <v>0.17805962617000182</v>
      </c>
      <c r="X48" s="7">
        <v>0</v>
      </c>
      <c r="Y48" s="7">
        <v>0.13383012698653973</v>
      </c>
      <c r="Z48" s="7">
        <v>6.008611393769852E-2</v>
      </c>
      <c r="AA48" s="11">
        <v>4.9235334463504081E-2</v>
      </c>
      <c r="AB48" s="7">
        <f t="shared" si="5"/>
        <v>104.96358333333332</v>
      </c>
      <c r="AC48" s="157"/>
      <c r="AN48" s="98"/>
      <c r="AO48" s="157"/>
      <c r="AZ48" s="98"/>
    </row>
    <row r="49" spans="1:52" ht="15" customHeight="1" x14ac:dyDescent="0.2">
      <c r="A49" s="3"/>
      <c r="B49" s="3" t="s">
        <v>312</v>
      </c>
      <c r="C49" s="26">
        <v>105.9568</v>
      </c>
      <c r="D49" s="7">
        <v>106.0936</v>
      </c>
      <c r="E49" s="7">
        <v>106.5689</v>
      </c>
      <c r="F49" s="117">
        <v>107.01819999999999</v>
      </c>
      <c r="G49" s="7">
        <v>107.2248</v>
      </c>
      <c r="H49" s="7">
        <v>107.3535</v>
      </c>
      <c r="I49" s="241">
        <v>107.5415</v>
      </c>
      <c r="J49" s="7">
        <v>107.67359999999999</v>
      </c>
      <c r="K49" s="241">
        <v>107.892</v>
      </c>
      <c r="L49" s="7">
        <v>107.8815</v>
      </c>
      <c r="M49" s="7">
        <v>108.0411</v>
      </c>
      <c r="N49" s="7">
        <v>108.3588</v>
      </c>
      <c r="O49" s="7">
        <v>108.5919</v>
      </c>
      <c r="P49" s="10">
        <v>0.12910922187154936</v>
      </c>
      <c r="Q49" s="7">
        <v>0.44800063340296148</v>
      </c>
      <c r="R49" s="7">
        <v>0.42160517749549242</v>
      </c>
      <c r="S49" s="113">
        <v>0.19305127539054925</v>
      </c>
      <c r="T49" s="113">
        <v>0.12002820243077622</v>
      </c>
      <c r="U49" s="7">
        <f t="shared" si="3"/>
        <v>0.17512237607530484</v>
      </c>
      <c r="V49" s="113">
        <v>0.12283630040495447</v>
      </c>
      <c r="W49" s="7">
        <f t="shared" si="4"/>
        <v>0.2028352353780338</v>
      </c>
      <c r="X49" s="7">
        <v>-9.7319541763924034E-3</v>
      </c>
      <c r="Y49" s="7">
        <v>0.14794010094408913</v>
      </c>
      <c r="Z49" s="7">
        <v>0.29405476249316426</v>
      </c>
      <c r="AA49" s="11">
        <v>0.21511866133622115</v>
      </c>
      <c r="AB49" s="7">
        <f t="shared" si="5"/>
        <v>107.51994999999998</v>
      </c>
      <c r="AC49" s="157"/>
      <c r="AN49" s="98"/>
      <c r="AO49" s="157"/>
      <c r="AZ49" s="98"/>
    </row>
    <row r="50" spans="1:52" s="48" customFormat="1" x14ac:dyDescent="0.2">
      <c r="A50" s="56" t="s">
        <v>33</v>
      </c>
      <c r="B50" s="56" t="s">
        <v>37</v>
      </c>
      <c r="C50" s="26">
        <v>103.75320000000001</v>
      </c>
      <c r="D50" s="119">
        <v>103.88420000000001</v>
      </c>
      <c r="E50" s="119">
        <v>103.78619999999999</v>
      </c>
      <c r="F50" s="120">
        <v>103.86660000000001</v>
      </c>
      <c r="G50" s="20">
        <v>104.01779999999999</v>
      </c>
      <c r="H50" s="20">
        <v>104.0372</v>
      </c>
      <c r="I50" s="239">
        <v>104.289</v>
      </c>
      <c r="J50" s="20">
        <v>104.5196</v>
      </c>
      <c r="K50" s="239">
        <v>104.5954</v>
      </c>
      <c r="L50" s="20">
        <v>104.8002</v>
      </c>
      <c r="M50" s="20">
        <v>104.9239</v>
      </c>
      <c r="N50" s="20">
        <v>105.3305</v>
      </c>
      <c r="O50" s="20">
        <v>105.4237</v>
      </c>
      <c r="P50" s="21">
        <v>0.12626116592066577</v>
      </c>
      <c r="Q50" s="20">
        <v>-9.433580852527447E-2</v>
      </c>
      <c r="R50" s="119">
        <v>7.7466946472663598E-2</v>
      </c>
      <c r="S50" s="112">
        <v>0.14557133862087396</v>
      </c>
      <c r="T50" s="112">
        <v>1.8650654022681238E-2</v>
      </c>
      <c r="U50" s="20">
        <f t="shared" si="3"/>
        <v>0.24202881277081939</v>
      </c>
      <c r="V50" s="112">
        <v>0.22111632099262191</v>
      </c>
      <c r="W50" s="20">
        <f t="shared" si="4"/>
        <v>7.2522282901963817E-2</v>
      </c>
      <c r="X50" s="119">
        <v>0.19580210984422439</v>
      </c>
      <c r="Y50" s="119">
        <v>0.11803412588907224</v>
      </c>
      <c r="Z50" s="119">
        <v>0.38751895421347987</v>
      </c>
      <c r="AA50" s="19">
        <v>8.8483392749484663E-2</v>
      </c>
      <c r="AB50" s="20">
        <f t="shared" si="5"/>
        <v>104.45619166666667</v>
      </c>
      <c r="AC50" s="156"/>
      <c r="AN50" s="162"/>
      <c r="AO50" s="156"/>
      <c r="AZ50" s="162"/>
    </row>
    <row r="51" spans="1:52" ht="15" customHeight="1" x14ac:dyDescent="0.2">
      <c r="A51" s="3" t="s">
        <v>34</v>
      </c>
      <c r="B51" s="3" t="s">
        <v>39</v>
      </c>
      <c r="C51" s="26">
        <v>103.14190000000001</v>
      </c>
      <c r="D51" s="7">
        <v>102.8887</v>
      </c>
      <c r="E51" s="7">
        <v>100.501</v>
      </c>
      <c r="F51" s="117">
        <v>100.5856</v>
      </c>
      <c r="G51" s="7">
        <v>99.93271</v>
      </c>
      <c r="H51" s="7">
        <v>99.009410000000003</v>
      </c>
      <c r="I51" s="241">
        <v>100.5065</v>
      </c>
      <c r="J51" s="7">
        <v>100.5273</v>
      </c>
      <c r="K51" s="241">
        <v>100.19750000000001</v>
      </c>
      <c r="L51" s="7">
        <v>100.2962</v>
      </c>
      <c r="M51" s="7">
        <v>99.367590000000007</v>
      </c>
      <c r="N51" s="7">
        <v>99.333089999999999</v>
      </c>
      <c r="O51" s="7">
        <v>99.383229999999998</v>
      </c>
      <c r="P51" s="10">
        <v>-0.24548704260829668</v>
      </c>
      <c r="Q51" s="7">
        <v>-2.3206630076966621</v>
      </c>
      <c r="R51" s="7">
        <v>8.4178266882911287E-2</v>
      </c>
      <c r="S51" s="113">
        <v>-0.64908893519549449</v>
      </c>
      <c r="T51" s="113">
        <v>-0.92392170691658182</v>
      </c>
      <c r="U51" s="7">
        <f t="shared" si="3"/>
        <v>1.5120683983471874</v>
      </c>
      <c r="V51" s="113">
        <v>2.0695178918770582E-2</v>
      </c>
      <c r="W51" s="7">
        <f t="shared" si="4"/>
        <v>-0.32807008643422397</v>
      </c>
      <c r="X51" s="7">
        <v>9.8505451732821478E-2</v>
      </c>
      <c r="Y51" s="7">
        <v>-0.92586758022735849</v>
      </c>
      <c r="Z51" s="7">
        <v>-3.4719570032853177E-2</v>
      </c>
      <c r="AA51" s="11">
        <v>5.0476633717927197E-2</v>
      </c>
      <c r="AB51" s="7">
        <f t="shared" si="5"/>
        <v>100.21073583333333</v>
      </c>
      <c r="AC51" s="157"/>
      <c r="AN51" s="98"/>
      <c r="AO51" s="157"/>
      <c r="AZ51" s="98"/>
    </row>
    <row r="52" spans="1:52" ht="15" customHeight="1" x14ac:dyDescent="0.2">
      <c r="A52" s="3" t="s">
        <v>36</v>
      </c>
      <c r="B52" s="3" t="s">
        <v>313</v>
      </c>
      <c r="C52" s="26">
        <v>103.1058</v>
      </c>
      <c r="D52" s="7">
        <v>103.1656</v>
      </c>
      <c r="E52" s="7">
        <v>103.3372</v>
      </c>
      <c r="F52" s="117">
        <v>103.4753</v>
      </c>
      <c r="G52" s="7">
        <v>103.5556</v>
      </c>
      <c r="H52" s="7">
        <v>103.571</v>
      </c>
      <c r="I52" s="244">
        <v>103.7706</v>
      </c>
      <c r="J52" s="7">
        <v>104.1208</v>
      </c>
      <c r="K52" s="244">
        <v>104.33580000000001</v>
      </c>
      <c r="L52" s="7">
        <v>104.691</v>
      </c>
      <c r="M52" s="7">
        <v>105.0757</v>
      </c>
      <c r="N52" s="7">
        <v>105.745</v>
      </c>
      <c r="O52" s="7">
        <v>105.91070000000001</v>
      </c>
      <c r="P52" s="10">
        <v>5.7998677087026759E-2</v>
      </c>
      <c r="Q52" s="7">
        <v>0.1663345146056418</v>
      </c>
      <c r="R52" s="7">
        <v>0.13364016056174208</v>
      </c>
      <c r="S52" s="113">
        <v>7.7603060827070844E-2</v>
      </c>
      <c r="T52" s="113">
        <v>1.4871238252687095E-2</v>
      </c>
      <c r="U52" s="242">
        <f t="shared" si="3"/>
        <v>0.19271803883326777</v>
      </c>
      <c r="V52" s="113">
        <v>0.33747516155828428</v>
      </c>
      <c r="W52" s="242">
        <f t="shared" si="4"/>
        <v>0.20649092208281478</v>
      </c>
      <c r="X52" s="7">
        <v>0.34043923562190198</v>
      </c>
      <c r="Y52" s="7">
        <v>0.36746234155753132</v>
      </c>
      <c r="Z52" s="7">
        <v>0.63696934686136464</v>
      </c>
      <c r="AA52" s="11">
        <v>0.15669771620407683</v>
      </c>
      <c r="AB52" s="7">
        <f t="shared" si="5"/>
        <v>104.22952500000001</v>
      </c>
      <c r="AC52" s="157"/>
      <c r="AN52" s="98"/>
      <c r="AO52" s="157"/>
      <c r="AZ52" s="98"/>
    </row>
    <row r="53" spans="1:52" ht="15" customHeight="1" x14ac:dyDescent="0.2">
      <c r="A53" s="3" t="s">
        <v>38</v>
      </c>
      <c r="B53" s="3" t="s">
        <v>314</v>
      </c>
      <c r="C53" s="26">
        <v>99.904790000000006</v>
      </c>
      <c r="D53" s="7">
        <v>100.0003</v>
      </c>
      <c r="E53" s="7">
        <v>100.0003</v>
      </c>
      <c r="F53" s="117">
        <v>100.0003</v>
      </c>
      <c r="G53" s="7">
        <v>100.0003</v>
      </c>
      <c r="H53" s="7">
        <v>100.0003</v>
      </c>
      <c r="I53" s="241">
        <v>100.0003</v>
      </c>
      <c r="J53" s="7">
        <v>100.2449</v>
      </c>
      <c r="K53" s="241">
        <v>100.2449</v>
      </c>
      <c r="L53" s="7">
        <v>100.2449</v>
      </c>
      <c r="M53" s="7">
        <v>100.4893</v>
      </c>
      <c r="N53" s="7">
        <v>100.4893</v>
      </c>
      <c r="O53" s="7">
        <v>100.63</v>
      </c>
      <c r="P53" s="10">
        <v>9.5601021732781982E-2</v>
      </c>
      <c r="Q53" s="7">
        <v>0</v>
      </c>
      <c r="R53" s="7">
        <v>0</v>
      </c>
      <c r="S53" s="113">
        <v>0</v>
      </c>
      <c r="T53" s="113">
        <v>0</v>
      </c>
      <c r="U53" s="7">
        <f t="shared" si="3"/>
        <v>0</v>
      </c>
      <c r="V53" s="113">
        <v>0.24459926620220687</v>
      </c>
      <c r="W53" s="7">
        <f t="shared" si="4"/>
        <v>0</v>
      </c>
      <c r="X53" s="7">
        <v>0</v>
      </c>
      <c r="Y53" s="7">
        <v>0.24380292663267542</v>
      </c>
      <c r="Z53" s="7">
        <v>0</v>
      </c>
      <c r="AA53" s="11">
        <v>0.140014907059752</v>
      </c>
      <c r="AB53" s="7">
        <f t="shared" si="5"/>
        <v>100.195425</v>
      </c>
      <c r="AC53" s="157"/>
      <c r="AN53" s="98"/>
      <c r="AO53" s="157"/>
      <c r="AZ53" s="98"/>
    </row>
    <row r="54" spans="1:52" ht="15" customHeight="1" x14ac:dyDescent="0.2">
      <c r="A54" s="3" t="s">
        <v>40</v>
      </c>
      <c r="B54" s="3" t="s">
        <v>315</v>
      </c>
      <c r="C54" s="26">
        <v>102.8944</v>
      </c>
      <c r="D54" s="7">
        <v>103.3171</v>
      </c>
      <c r="E54" s="7">
        <v>103.4987</v>
      </c>
      <c r="F54" s="117">
        <v>103.54049999999999</v>
      </c>
      <c r="G54" s="7">
        <v>103.5471</v>
      </c>
      <c r="H54" s="7">
        <v>103.5899</v>
      </c>
      <c r="I54" s="241">
        <v>103.5909</v>
      </c>
      <c r="J54" s="7">
        <v>103.94029999999999</v>
      </c>
      <c r="K54" s="241">
        <v>103.94670000000001</v>
      </c>
      <c r="L54" s="7">
        <v>103.9828</v>
      </c>
      <c r="M54" s="7">
        <v>103.9836</v>
      </c>
      <c r="N54" s="7">
        <v>103.9866</v>
      </c>
      <c r="O54" s="7">
        <v>104.0016</v>
      </c>
      <c r="P54" s="10">
        <v>0.41080952899282358</v>
      </c>
      <c r="Q54" s="7">
        <v>0.17576954831291539</v>
      </c>
      <c r="R54" s="7">
        <v>4.0386980706032978E-2</v>
      </c>
      <c r="S54" s="113">
        <v>6.3743172961362319E-3</v>
      </c>
      <c r="T54" s="113">
        <v>4.1333847109189664E-2</v>
      </c>
      <c r="U54" s="7">
        <f t="shared" si="3"/>
        <v>9.6534507708258711E-4</v>
      </c>
      <c r="V54" s="113">
        <v>0.33728831393490027</v>
      </c>
      <c r="W54" s="7">
        <f t="shared" si="4"/>
        <v>6.1573807272189002E-3</v>
      </c>
      <c r="X54" s="7">
        <v>3.4729337246868323E-2</v>
      </c>
      <c r="Y54" s="7">
        <v>7.693580092074223E-4</v>
      </c>
      <c r="Z54" s="7">
        <v>2.8850703380149502E-3</v>
      </c>
      <c r="AA54" s="11">
        <v>1.442493552053877E-2</v>
      </c>
      <c r="AB54" s="7">
        <f t="shared" si="5"/>
        <v>103.74381666666666</v>
      </c>
      <c r="AC54" s="157"/>
      <c r="AN54" s="98"/>
      <c r="AO54" s="157"/>
      <c r="AZ54" s="98"/>
    </row>
    <row r="55" spans="1:52" ht="15" customHeight="1" x14ac:dyDescent="0.2">
      <c r="A55" s="3" t="s">
        <v>41</v>
      </c>
      <c r="B55" s="3" t="s">
        <v>316</v>
      </c>
      <c r="C55" s="26">
        <v>103.947</v>
      </c>
      <c r="D55" s="7">
        <v>105.7745</v>
      </c>
      <c r="E55" s="7">
        <v>105.9089</v>
      </c>
      <c r="F55" s="117">
        <v>105.923</v>
      </c>
      <c r="G55" s="7">
        <v>105.989</v>
      </c>
      <c r="H55" s="7">
        <v>105.989</v>
      </c>
      <c r="I55" s="241">
        <v>105.989</v>
      </c>
      <c r="J55" s="7">
        <v>105.989</v>
      </c>
      <c r="K55" s="241">
        <v>105.989</v>
      </c>
      <c r="L55" s="7">
        <v>106.5603</v>
      </c>
      <c r="M55" s="7">
        <v>106.798</v>
      </c>
      <c r="N55" s="7">
        <v>109.3158</v>
      </c>
      <c r="O55" s="7">
        <v>109.3158</v>
      </c>
      <c r="P55" s="10">
        <v>1.7581074970898634</v>
      </c>
      <c r="Q55" s="7">
        <v>0.12706276087336685</v>
      </c>
      <c r="R55" s="7">
        <v>1.331332871930415E-2</v>
      </c>
      <c r="S55" s="113">
        <v>6.2309413441842182E-2</v>
      </c>
      <c r="T55" s="113">
        <v>0</v>
      </c>
      <c r="U55" s="7">
        <f t="shared" si="3"/>
        <v>0</v>
      </c>
      <c r="V55" s="113">
        <v>0</v>
      </c>
      <c r="W55" s="7">
        <f t="shared" si="4"/>
        <v>0</v>
      </c>
      <c r="X55" s="7">
        <v>0.53901820000188094</v>
      </c>
      <c r="Y55" s="7">
        <v>0.22306618881516271</v>
      </c>
      <c r="Z55" s="7">
        <v>2.357534785295599</v>
      </c>
      <c r="AA55" s="11">
        <v>0</v>
      </c>
      <c r="AB55" s="7">
        <f t="shared" si="5"/>
        <v>106.62844166666669</v>
      </c>
      <c r="AC55" s="157"/>
      <c r="AN55" s="98"/>
      <c r="AO55" s="157"/>
      <c r="AZ55" s="98"/>
    </row>
    <row r="56" spans="1:52" ht="15" customHeight="1" x14ac:dyDescent="0.2">
      <c r="A56" s="3" t="s">
        <v>42</v>
      </c>
      <c r="B56" s="3" t="s">
        <v>71</v>
      </c>
      <c r="C56" s="26">
        <v>106.871</v>
      </c>
      <c r="D56" s="7">
        <v>106.871</v>
      </c>
      <c r="E56" s="7">
        <v>106.871</v>
      </c>
      <c r="F56" s="117">
        <v>106.871</v>
      </c>
      <c r="G56" s="7">
        <v>107.6634</v>
      </c>
      <c r="H56" s="7">
        <v>108.0791</v>
      </c>
      <c r="I56" s="241">
        <v>108.1884</v>
      </c>
      <c r="J56" s="7">
        <v>108.1884</v>
      </c>
      <c r="K56" s="241">
        <v>108.1884</v>
      </c>
      <c r="L56" s="7">
        <v>108.1884</v>
      </c>
      <c r="M56" s="7">
        <v>108.1884</v>
      </c>
      <c r="N56" s="7">
        <v>108.1884</v>
      </c>
      <c r="O56" s="7">
        <v>108.1884</v>
      </c>
      <c r="P56" s="10">
        <v>0</v>
      </c>
      <c r="Q56" s="7">
        <v>0</v>
      </c>
      <c r="R56" s="7">
        <v>0</v>
      </c>
      <c r="S56" s="113">
        <v>0.74145465093430463</v>
      </c>
      <c r="T56" s="113">
        <v>0.38611078602384941</v>
      </c>
      <c r="U56" s="7">
        <f t="shared" si="3"/>
        <v>0.1011296356094792</v>
      </c>
      <c r="V56" s="113">
        <v>0</v>
      </c>
      <c r="W56" s="7">
        <f t="shared" si="4"/>
        <v>0</v>
      </c>
      <c r="X56" s="7">
        <v>0</v>
      </c>
      <c r="Y56" s="7">
        <v>0</v>
      </c>
      <c r="Z56" s="7">
        <v>0</v>
      </c>
      <c r="AA56" s="11">
        <v>0</v>
      </c>
      <c r="AB56" s="7">
        <f t="shared" si="5"/>
        <v>107.80619166666668</v>
      </c>
      <c r="AC56" s="157"/>
      <c r="AN56" s="98"/>
      <c r="AO56" s="157"/>
      <c r="AZ56" s="98"/>
    </row>
    <row r="57" spans="1:52" s="48" customFormat="1" x14ac:dyDescent="0.2">
      <c r="A57" s="56" t="s">
        <v>44</v>
      </c>
      <c r="B57" s="56" t="s">
        <v>48</v>
      </c>
      <c r="C57" s="26">
        <v>105.991</v>
      </c>
      <c r="D57" s="119">
        <v>108.74769999999999</v>
      </c>
      <c r="E57" s="119">
        <v>104.26179999999999</v>
      </c>
      <c r="F57" s="120">
        <v>104.345</v>
      </c>
      <c r="G57" s="20">
        <v>99.431460000000001</v>
      </c>
      <c r="H57" s="20">
        <v>96.138400000000004</v>
      </c>
      <c r="I57" s="241">
        <v>92.424000000000007</v>
      </c>
      <c r="J57" s="20">
        <v>95.449939999999998</v>
      </c>
      <c r="K57" s="241">
        <v>95.668019999999999</v>
      </c>
      <c r="L57" s="20">
        <v>94.591740000000001</v>
      </c>
      <c r="M57" s="20">
        <v>96.683220000000006</v>
      </c>
      <c r="N57" s="20">
        <v>98.89273</v>
      </c>
      <c r="O57" s="20">
        <v>98.719539999999995</v>
      </c>
      <c r="P57" s="21">
        <v>2.6008812068949205</v>
      </c>
      <c r="Q57" s="20">
        <v>-4.1250527597365281</v>
      </c>
      <c r="R57" s="119">
        <v>7.9799121058724332E-2</v>
      </c>
      <c r="S57" s="112">
        <v>-4.7089367003689659</v>
      </c>
      <c r="T57" s="112">
        <v>-3.3118894160862133</v>
      </c>
      <c r="U57" s="7">
        <f t="shared" si="3"/>
        <v>-3.8635966481655584</v>
      </c>
      <c r="V57" s="112">
        <v>3.2739764563316793</v>
      </c>
      <c r="W57" s="7">
        <f t="shared" si="4"/>
        <v>0.22847578531741403</v>
      </c>
      <c r="X57" s="119">
        <v>-1.1250154440323914</v>
      </c>
      <c r="Y57" s="119">
        <v>2.2110598663265995</v>
      </c>
      <c r="Z57" s="119">
        <v>2.2853086605928046</v>
      </c>
      <c r="AA57" s="19">
        <v>-0.175129152567641</v>
      </c>
      <c r="AB57" s="20">
        <f t="shared" si="5"/>
        <v>98.779462500000008</v>
      </c>
      <c r="AC57" s="156"/>
      <c r="AN57" s="162"/>
      <c r="AO57" s="156"/>
      <c r="AZ57" s="162"/>
    </row>
    <row r="58" spans="1:52" s="48" customFormat="1" x14ac:dyDescent="0.2">
      <c r="A58" s="56" t="s">
        <v>46</v>
      </c>
      <c r="B58" s="48" t="s">
        <v>73</v>
      </c>
      <c r="C58" s="26">
        <v>107.27630000000001</v>
      </c>
      <c r="D58" s="119">
        <v>110.43340000000001</v>
      </c>
      <c r="E58" s="119">
        <v>106.0382</v>
      </c>
      <c r="F58" s="120">
        <v>106.16800000000001</v>
      </c>
      <c r="G58" s="20">
        <v>101.26949999999999</v>
      </c>
      <c r="H58" s="20">
        <v>97.932869999999994</v>
      </c>
      <c r="I58" s="241">
        <v>93.657880000000006</v>
      </c>
      <c r="J58" s="20">
        <v>96.57705</v>
      </c>
      <c r="K58" s="241">
        <v>96.620509999999996</v>
      </c>
      <c r="L58" s="20">
        <v>95.440780000000004</v>
      </c>
      <c r="M58" s="20">
        <v>97.570819999999998</v>
      </c>
      <c r="N58" s="20">
        <v>99.926079999999999</v>
      </c>
      <c r="O58" s="20">
        <v>99.707530000000006</v>
      </c>
      <c r="P58" s="21">
        <v>2.9429613064581828</v>
      </c>
      <c r="Q58" s="20">
        <v>-3.9799553395983485</v>
      </c>
      <c r="R58" s="119">
        <v>0.12240871685864436</v>
      </c>
      <c r="S58" s="112">
        <v>-4.6139137970009916</v>
      </c>
      <c r="T58" s="112">
        <v>-3.2948024824848545</v>
      </c>
      <c r="U58" s="7">
        <f t="shared" si="3"/>
        <v>-4.365224872915487</v>
      </c>
      <c r="V58" s="112">
        <v>3.1168439857916854</v>
      </c>
      <c r="W58" s="7">
        <f t="shared" si="4"/>
        <v>4.500033910747539E-2</v>
      </c>
      <c r="X58" s="119">
        <v>-1.2209933480996864</v>
      </c>
      <c r="Y58" s="119">
        <v>2.2317923218984523</v>
      </c>
      <c r="Z58" s="119">
        <v>2.4138979256298159</v>
      </c>
      <c r="AA58" s="19">
        <v>-0.21871167166769012</v>
      </c>
      <c r="AB58" s="20">
        <f t="shared" si="5"/>
        <v>100.11188499999999</v>
      </c>
      <c r="AC58" s="156"/>
      <c r="AN58" s="162"/>
      <c r="AO58" s="156"/>
      <c r="AZ58" s="162"/>
    </row>
    <row r="59" spans="1:52" s="48" customFormat="1" ht="20.25" customHeight="1" x14ac:dyDescent="0.2">
      <c r="B59" s="22" t="s">
        <v>53</v>
      </c>
      <c r="C59" s="39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33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134"/>
      <c r="AB59" s="23"/>
      <c r="AC59" s="156"/>
      <c r="AN59" s="162"/>
      <c r="AO59" s="156"/>
      <c r="AZ59" s="162"/>
    </row>
    <row r="60" spans="1:52" s="48" customFormat="1" x14ac:dyDescent="0.2">
      <c r="A60" s="56" t="s">
        <v>14</v>
      </c>
      <c r="B60" s="56" t="s">
        <v>15</v>
      </c>
      <c r="C60" s="26">
        <v>130.12549999999999</v>
      </c>
      <c r="D60" s="119">
        <v>132.8357</v>
      </c>
      <c r="E60" s="119">
        <v>132.48910000000001</v>
      </c>
      <c r="F60" s="120">
        <v>137.96279999999999</v>
      </c>
      <c r="G60" s="20">
        <v>138.6987</v>
      </c>
      <c r="H60" s="20">
        <v>141.1865</v>
      </c>
      <c r="I60" s="245">
        <v>140.4974</v>
      </c>
      <c r="J60" s="20">
        <v>139.36850000000001</v>
      </c>
      <c r="K60" s="245">
        <v>145.47499999999999</v>
      </c>
      <c r="L60" s="20">
        <v>150.0744</v>
      </c>
      <c r="M60" s="20">
        <v>154.6634</v>
      </c>
      <c r="N60" s="20">
        <v>160.37620000000001</v>
      </c>
      <c r="O60" s="20">
        <v>161.6431</v>
      </c>
      <c r="P60" s="21">
        <v>2.0827585676904334</v>
      </c>
      <c r="Q60" s="20">
        <v>-0.26092383297561961</v>
      </c>
      <c r="R60" s="119">
        <v>4.1314342085499707</v>
      </c>
      <c r="S60" s="112">
        <v>0.53340465690752514</v>
      </c>
      <c r="T60" s="112">
        <v>1.7936721829404263</v>
      </c>
      <c r="U60" s="240">
        <f t="shared" ref="U60:U83" si="6">(I60-H60)/H60*100</f>
        <v>-0.48807782613776551</v>
      </c>
      <c r="V60" s="112">
        <v>-0.80350241356778662</v>
      </c>
      <c r="W60" s="240">
        <f t="shared" ref="W60:W83" si="7">(K60-J60)/J60*100</f>
        <v>4.3815496328079746</v>
      </c>
      <c r="X60" s="119">
        <v>3.1616428939680379</v>
      </c>
      <c r="Y60" s="119">
        <v>3.0578166562718216</v>
      </c>
      <c r="Z60" s="119">
        <v>3.6936987031191699</v>
      </c>
      <c r="AA60" s="19">
        <v>0.7899551180287302</v>
      </c>
      <c r="AB60" s="20">
        <f>AVERAGE(D60:O60)</f>
        <v>144.60589999999999</v>
      </c>
      <c r="AC60" s="156"/>
      <c r="AN60" s="162"/>
      <c r="AO60" s="156"/>
      <c r="AZ60" s="162"/>
    </row>
    <row r="61" spans="1:52" x14ac:dyDescent="0.2">
      <c r="A61" s="3" t="s">
        <v>16</v>
      </c>
      <c r="B61" s="3" t="s">
        <v>101</v>
      </c>
      <c r="C61" s="14">
        <v>130.12549999999999</v>
      </c>
      <c r="D61" s="7">
        <v>132.8357</v>
      </c>
      <c r="E61" s="7">
        <v>132.48910000000001</v>
      </c>
      <c r="F61" s="117">
        <v>137.96279999999999</v>
      </c>
      <c r="G61" s="7">
        <v>138.6987</v>
      </c>
      <c r="H61" s="7">
        <v>141.1865</v>
      </c>
      <c r="I61" s="246">
        <v>140.4974</v>
      </c>
      <c r="J61" s="7">
        <v>139.36850000000001</v>
      </c>
      <c r="K61" s="246">
        <v>145.47499999999999</v>
      </c>
      <c r="L61" s="7">
        <v>150.0744</v>
      </c>
      <c r="M61" s="7">
        <v>154.6634</v>
      </c>
      <c r="N61" s="7">
        <v>160.37620000000001</v>
      </c>
      <c r="O61" s="7">
        <v>161.6431</v>
      </c>
      <c r="P61" s="10">
        <v>2.0827585676904334</v>
      </c>
      <c r="Q61" s="7">
        <v>-0.26092383297561961</v>
      </c>
      <c r="R61" s="7">
        <v>4.1314342085499707</v>
      </c>
      <c r="S61" s="113">
        <v>0.53340465690752514</v>
      </c>
      <c r="T61" s="113">
        <v>1.7936721829404263</v>
      </c>
      <c r="U61" s="242">
        <f t="shared" si="6"/>
        <v>-0.48807782613776551</v>
      </c>
      <c r="V61" s="113">
        <v>-0.80350241356778662</v>
      </c>
      <c r="W61" s="242">
        <f t="shared" si="7"/>
        <v>4.3815496328079746</v>
      </c>
      <c r="X61" s="7">
        <v>3.1616428939680379</v>
      </c>
      <c r="Y61" s="7">
        <v>3.0578166562718216</v>
      </c>
      <c r="Z61" s="7">
        <v>3.6936987031191708</v>
      </c>
      <c r="AA61" s="11">
        <v>0.7899551180287302</v>
      </c>
      <c r="AB61" s="7">
        <f t="shared" ref="AB61:AB83" si="8">AVERAGE(D61:O61)</f>
        <v>144.60589999999999</v>
      </c>
      <c r="AC61" s="157"/>
      <c r="AN61" s="98"/>
      <c r="AO61" s="157"/>
      <c r="AZ61" s="98"/>
    </row>
    <row r="62" spans="1:52" s="48" customFormat="1" x14ac:dyDescent="0.2">
      <c r="A62" s="56" t="s">
        <v>20</v>
      </c>
      <c r="B62" s="56" t="s">
        <v>21</v>
      </c>
      <c r="C62" s="26">
        <v>106.09699999999999</v>
      </c>
      <c r="D62" s="119">
        <v>106.9156</v>
      </c>
      <c r="E62" s="119">
        <v>107.1939</v>
      </c>
      <c r="F62" s="120">
        <v>107.3822</v>
      </c>
      <c r="G62" s="20">
        <v>107.4615</v>
      </c>
      <c r="H62" s="20">
        <v>107.3891</v>
      </c>
      <c r="I62" s="245">
        <v>106.7861</v>
      </c>
      <c r="J62" s="20">
        <v>106.9845</v>
      </c>
      <c r="K62" s="245">
        <v>106.861</v>
      </c>
      <c r="L62" s="20">
        <v>106.8408</v>
      </c>
      <c r="M62" s="20">
        <v>107.116</v>
      </c>
      <c r="N62" s="20">
        <v>107.81310000000001</v>
      </c>
      <c r="O62" s="20">
        <v>107.83329999999999</v>
      </c>
      <c r="P62" s="21">
        <v>0.77155810249112</v>
      </c>
      <c r="Q62" s="20">
        <v>0.26029877772747995</v>
      </c>
      <c r="R62" s="119">
        <v>0.17566298082260104</v>
      </c>
      <c r="S62" s="112">
        <v>7.3848365930297089E-2</v>
      </c>
      <c r="T62" s="112">
        <v>-6.7372966132058273E-2</v>
      </c>
      <c r="U62" s="240">
        <f t="shared" si="6"/>
        <v>-0.56150950142984202</v>
      </c>
      <c r="V62" s="112">
        <v>0.18579197105240508</v>
      </c>
      <c r="W62" s="240">
        <f t="shared" si="7"/>
        <v>-0.11543728297089095</v>
      </c>
      <c r="X62" s="119">
        <v>-1.8903060985769046E-2</v>
      </c>
      <c r="Y62" s="119">
        <v>0.2575795014638585</v>
      </c>
      <c r="Z62" s="119">
        <v>0.65078979797603165</v>
      </c>
      <c r="AA62" s="19">
        <v>1.8736127613424015E-2</v>
      </c>
      <c r="AB62" s="20">
        <f t="shared" si="8"/>
        <v>107.21475833333335</v>
      </c>
      <c r="AC62" s="156"/>
      <c r="AN62" s="162"/>
      <c r="AO62" s="156"/>
      <c r="AZ62" s="162"/>
    </row>
    <row r="63" spans="1:52" s="48" customFormat="1" x14ac:dyDescent="0.2">
      <c r="A63" s="56" t="s">
        <v>22</v>
      </c>
      <c r="B63" s="56" t="s">
        <v>23</v>
      </c>
      <c r="C63" s="26">
        <v>106.46299999999999</v>
      </c>
      <c r="D63" s="119">
        <v>107.34780000000001</v>
      </c>
      <c r="E63" s="119">
        <v>107.6264</v>
      </c>
      <c r="F63" s="120">
        <v>107.75409999999999</v>
      </c>
      <c r="G63" s="20">
        <v>107.7704</v>
      </c>
      <c r="H63" s="20">
        <v>107.6219</v>
      </c>
      <c r="I63" s="245">
        <v>106.7878</v>
      </c>
      <c r="J63" s="20">
        <v>106.9988</v>
      </c>
      <c r="K63" s="245">
        <v>106.8087</v>
      </c>
      <c r="L63" s="20">
        <v>106.7342</v>
      </c>
      <c r="M63" s="20">
        <v>106.9538</v>
      </c>
      <c r="N63" s="20">
        <v>107.6716</v>
      </c>
      <c r="O63" s="20">
        <v>107.63630000000001</v>
      </c>
      <c r="P63" s="21">
        <v>0.83108685646657787</v>
      </c>
      <c r="Q63" s="20">
        <v>0.25953023722889268</v>
      </c>
      <c r="R63" s="119">
        <v>0.11865118595436636</v>
      </c>
      <c r="S63" s="112">
        <v>1.5127034609356944E-2</v>
      </c>
      <c r="T63" s="112">
        <v>-0.13779293757840608</v>
      </c>
      <c r="U63" s="240">
        <f t="shared" si="6"/>
        <v>-0.77502813089156786</v>
      </c>
      <c r="V63" s="112">
        <v>0.19758811399803958</v>
      </c>
      <c r="W63" s="240">
        <f t="shared" si="7"/>
        <v>-0.177665543912643</v>
      </c>
      <c r="X63" s="119">
        <v>-6.9750872354031518E-2</v>
      </c>
      <c r="Y63" s="119">
        <v>0.20574473786284039</v>
      </c>
      <c r="Z63" s="119">
        <v>0.67113089950987892</v>
      </c>
      <c r="AA63" s="19">
        <v>-3.2784875491766015E-2</v>
      </c>
      <c r="AB63" s="20">
        <f t="shared" si="8"/>
        <v>107.30931666666667</v>
      </c>
      <c r="AC63" s="156"/>
      <c r="AN63" s="162"/>
      <c r="AO63" s="156"/>
      <c r="AZ63" s="162"/>
    </row>
    <row r="64" spans="1:52" ht="15" customHeight="1" x14ac:dyDescent="0.2">
      <c r="A64" s="3" t="s">
        <v>24</v>
      </c>
      <c r="B64" s="3" t="s">
        <v>304</v>
      </c>
      <c r="C64" s="26">
        <v>107.05029999999999</v>
      </c>
      <c r="D64" s="7">
        <v>108.4819</v>
      </c>
      <c r="E64" s="7">
        <v>108.8308</v>
      </c>
      <c r="F64" s="117">
        <v>108.98439999999999</v>
      </c>
      <c r="G64" s="7">
        <v>108.91630000000001</v>
      </c>
      <c r="H64" s="7">
        <v>108.47490000000001</v>
      </c>
      <c r="I64" s="246">
        <v>107.0324</v>
      </c>
      <c r="J64" s="7">
        <v>107.31180000000001</v>
      </c>
      <c r="K64" s="246">
        <v>106.9444</v>
      </c>
      <c r="L64" s="7">
        <v>106.7638</v>
      </c>
      <c r="M64" s="7">
        <v>107.0737</v>
      </c>
      <c r="N64" s="7">
        <v>108.2281</v>
      </c>
      <c r="O64" s="7">
        <v>108.0595</v>
      </c>
      <c r="P64" s="10">
        <v>1.3373152620777364</v>
      </c>
      <c r="Q64" s="7">
        <v>0.32162047309274677</v>
      </c>
      <c r="R64" s="7">
        <v>0.14113651650084102</v>
      </c>
      <c r="S64" s="113">
        <v>-6.2486007171656636E-2</v>
      </c>
      <c r="T64" s="113">
        <v>-0.40526532759559547</v>
      </c>
      <c r="U64" s="242">
        <f t="shared" si="6"/>
        <v>-1.3298007188759886</v>
      </c>
      <c r="V64" s="113">
        <v>0.26104245069718107</v>
      </c>
      <c r="W64" s="242">
        <f t="shared" si="7"/>
        <v>-0.34236682266069851</v>
      </c>
      <c r="X64" s="7">
        <v>-0.16887279745362854</v>
      </c>
      <c r="Y64" s="7">
        <v>0.29026692568080092</v>
      </c>
      <c r="Z64" s="7">
        <v>1.0781359007860898</v>
      </c>
      <c r="AA64" s="11">
        <v>-0.15578209355980366</v>
      </c>
      <c r="AB64" s="7">
        <f t="shared" si="8"/>
        <v>107.92516666666667</v>
      </c>
      <c r="AC64" s="157"/>
      <c r="AN64" s="98"/>
      <c r="AO64" s="157"/>
      <c r="AZ64" s="98"/>
    </row>
    <row r="65" spans="1:52" ht="15" customHeight="1" x14ac:dyDescent="0.2">
      <c r="A65" s="3" t="s">
        <v>26</v>
      </c>
      <c r="B65" s="3" t="s">
        <v>305</v>
      </c>
      <c r="C65" s="26">
        <v>108.5526</v>
      </c>
      <c r="D65" s="7">
        <v>108.71339999999999</v>
      </c>
      <c r="E65" s="7">
        <v>108.91330000000001</v>
      </c>
      <c r="F65" s="117">
        <v>109.00700000000001</v>
      </c>
      <c r="G65" s="7">
        <v>109.69459999999999</v>
      </c>
      <c r="H65" s="7">
        <v>111.07510000000001</v>
      </c>
      <c r="I65" s="246">
        <v>110.833</v>
      </c>
      <c r="J65" s="7">
        <v>111.1113</v>
      </c>
      <c r="K65" s="246">
        <v>110.9096</v>
      </c>
      <c r="L65" s="7">
        <v>110.92789999999999</v>
      </c>
      <c r="M65" s="7">
        <v>111.00960000000001</v>
      </c>
      <c r="N65" s="7">
        <v>111.1977</v>
      </c>
      <c r="O65" s="7">
        <v>111.3058</v>
      </c>
      <c r="P65" s="10">
        <v>0.14813095218354486</v>
      </c>
      <c r="Q65" s="7">
        <v>0.1838779764040254</v>
      </c>
      <c r="R65" s="7">
        <v>8.603173349811119E-2</v>
      </c>
      <c r="S65" s="113">
        <v>0.63078517893345298</v>
      </c>
      <c r="T65" s="113">
        <v>1.2584940370811437</v>
      </c>
      <c r="U65" s="242">
        <f t="shared" si="6"/>
        <v>-0.21796064104376928</v>
      </c>
      <c r="V65" s="113">
        <v>0.25109849954436092</v>
      </c>
      <c r="W65" s="242">
        <f t="shared" si="7"/>
        <v>-0.18152969139952679</v>
      </c>
      <c r="X65" s="7">
        <v>1.649992426263951E-2</v>
      </c>
      <c r="Y65" s="7">
        <v>7.3651443865801206E-2</v>
      </c>
      <c r="Z65" s="7">
        <v>0.16944480477363355</v>
      </c>
      <c r="AA65" s="11">
        <v>9.7214240942040536E-2</v>
      </c>
      <c r="AB65" s="7">
        <f t="shared" si="8"/>
        <v>110.391525</v>
      </c>
      <c r="AC65" s="157"/>
      <c r="AN65" s="98"/>
      <c r="AO65" s="157"/>
      <c r="AZ65" s="98"/>
    </row>
    <row r="66" spans="1:52" ht="15" customHeight="1" x14ac:dyDescent="0.2">
      <c r="A66" s="3" t="s">
        <v>27</v>
      </c>
      <c r="B66" s="3" t="s">
        <v>306</v>
      </c>
      <c r="C66" s="26">
        <v>103.9918</v>
      </c>
      <c r="D66" s="7">
        <v>104.17270000000001</v>
      </c>
      <c r="E66" s="7">
        <v>104.38930000000001</v>
      </c>
      <c r="F66" s="117">
        <v>104.6165</v>
      </c>
      <c r="G66" s="7">
        <v>104.67749999999999</v>
      </c>
      <c r="H66" s="7">
        <v>104.8062</v>
      </c>
      <c r="I66" s="246">
        <v>104.81489999999999</v>
      </c>
      <c r="J66" s="7">
        <v>104.8198</v>
      </c>
      <c r="K66" s="246">
        <v>104.883</v>
      </c>
      <c r="L66" s="7">
        <v>104.8753</v>
      </c>
      <c r="M66" s="7">
        <v>104.90179999999999</v>
      </c>
      <c r="N66" s="7">
        <v>105.0367</v>
      </c>
      <c r="O66" s="7">
        <v>105.20059999999999</v>
      </c>
      <c r="P66" s="10">
        <v>0.17395602345570352</v>
      </c>
      <c r="Q66" s="7">
        <v>0.20792395704440766</v>
      </c>
      <c r="R66" s="7">
        <v>0.21764682778790187</v>
      </c>
      <c r="S66" s="113">
        <v>5.8308201861076249E-2</v>
      </c>
      <c r="T66" s="113">
        <v>0.12294905782045726</v>
      </c>
      <c r="U66" s="242">
        <f t="shared" si="6"/>
        <v>8.3010356257457885E-3</v>
      </c>
      <c r="V66" s="113">
        <v>4.6749078613883563E-3</v>
      </c>
      <c r="W66" s="242">
        <f t="shared" si="7"/>
        <v>6.0293952096831721E-2</v>
      </c>
      <c r="X66" s="7">
        <v>-7.3415138773679422E-3</v>
      </c>
      <c r="Y66" s="7">
        <v>2.5268104119843884E-2</v>
      </c>
      <c r="Z66" s="7">
        <v>0.12859645878335912</v>
      </c>
      <c r="AA66" s="11">
        <v>0.1560406981559761</v>
      </c>
      <c r="AB66" s="7">
        <f t="shared" si="8"/>
        <v>104.76619166666666</v>
      </c>
      <c r="AC66" s="157"/>
      <c r="AN66" s="98"/>
      <c r="AO66" s="157"/>
      <c r="AZ66" s="98"/>
    </row>
    <row r="67" spans="1:52" ht="15" customHeight="1" x14ac:dyDescent="0.2">
      <c r="A67" s="3" t="s">
        <v>29</v>
      </c>
      <c r="B67" s="3" t="s">
        <v>307</v>
      </c>
      <c r="C67" s="26">
        <v>109.8326</v>
      </c>
      <c r="D67" s="7">
        <v>110.01690000000001</v>
      </c>
      <c r="E67" s="7">
        <v>110.07689999999999</v>
      </c>
      <c r="F67" s="117">
        <v>110.00190000000001</v>
      </c>
      <c r="G67" s="7">
        <v>110.1056</v>
      </c>
      <c r="H67" s="7">
        <v>110.54089999999999</v>
      </c>
      <c r="I67" s="246">
        <v>110.5222</v>
      </c>
      <c r="J67" s="7">
        <v>110.81319999999999</v>
      </c>
      <c r="K67" s="246">
        <v>110.877</v>
      </c>
      <c r="L67" s="7">
        <v>110.9973</v>
      </c>
      <c r="M67" s="7">
        <v>111.3108</v>
      </c>
      <c r="N67" s="7">
        <v>111.398</v>
      </c>
      <c r="O67" s="7">
        <v>111.62779999999999</v>
      </c>
      <c r="P67" s="10">
        <v>0.16780081687951251</v>
      </c>
      <c r="Q67" s="7">
        <v>5.4537075667454776E-2</v>
      </c>
      <c r="R67" s="7">
        <v>-6.8134186191642965E-2</v>
      </c>
      <c r="S67" s="113">
        <v>9.427109895373556E-2</v>
      </c>
      <c r="T67" s="113">
        <v>0.3953477388979289</v>
      </c>
      <c r="U67" s="242">
        <f t="shared" si="6"/>
        <v>-1.6916815404972731E-2</v>
      </c>
      <c r="V67" s="113">
        <v>0.26329551890932029</v>
      </c>
      <c r="W67" s="242">
        <f t="shared" si="7"/>
        <v>5.7574368396545297E-2</v>
      </c>
      <c r="X67" s="7">
        <v>0.10849860656403068</v>
      </c>
      <c r="Y67" s="7">
        <v>0.28243930257763455</v>
      </c>
      <c r="Z67" s="7">
        <v>7.8339208773987548E-2</v>
      </c>
      <c r="AA67" s="11">
        <v>0.20628736602093159</v>
      </c>
      <c r="AB67" s="7">
        <f t="shared" si="8"/>
        <v>110.6907083333333</v>
      </c>
      <c r="AC67" s="157"/>
      <c r="AN67" s="98"/>
      <c r="AO67" s="157"/>
      <c r="AZ67" s="98"/>
    </row>
    <row r="68" spans="1:52" ht="15" customHeight="1" x14ac:dyDescent="0.2">
      <c r="A68" s="3" t="s">
        <v>31</v>
      </c>
      <c r="B68" s="3" t="s">
        <v>32</v>
      </c>
      <c r="C68" s="26">
        <v>108.0462</v>
      </c>
      <c r="D68" s="7">
        <v>108.10469999999999</v>
      </c>
      <c r="E68" s="7">
        <v>108.254</v>
      </c>
      <c r="F68" s="117">
        <v>108.285</v>
      </c>
      <c r="G68" s="7">
        <v>108.285</v>
      </c>
      <c r="H68" s="7">
        <v>108.25749999999999</v>
      </c>
      <c r="I68" s="246">
        <v>108.2687</v>
      </c>
      <c r="J68" s="7">
        <v>108.4157</v>
      </c>
      <c r="K68" s="246">
        <v>108.6211</v>
      </c>
      <c r="L68" s="7">
        <v>108.6405</v>
      </c>
      <c r="M68" s="7">
        <v>109.20489999999999</v>
      </c>
      <c r="N68" s="7">
        <v>109.2889</v>
      </c>
      <c r="O68" s="7">
        <v>109.7572</v>
      </c>
      <c r="P68" s="10">
        <v>5.4143505278293098E-2</v>
      </c>
      <c r="Q68" s="7">
        <v>0.13810685381857668</v>
      </c>
      <c r="R68" s="7">
        <v>2.8636355238597835E-2</v>
      </c>
      <c r="S68" s="113">
        <v>0</v>
      </c>
      <c r="T68" s="113">
        <v>-2.5395945883551197E-2</v>
      </c>
      <c r="U68" s="242">
        <f t="shared" si="6"/>
        <v>1.0345703530935335E-2</v>
      </c>
      <c r="V68" s="113">
        <v>0.13577331213915525</v>
      </c>
      <c r="W68" s="242">
        <f t="shared" si="7"/>
        <v>0.18945595517992078</v>
      </c>
      <c r="X68" s="7">
        <v>1.7860249988266116E-2</v>
      </c>
      <c r="Y68" s="7">
        <v>0.51951160018592701</v>
      </c>
      <c r="Z68" s="7">
        <v>7.6919625401427216E-2</v>
      </c>
      <c r="AA68" s="11">
        <v>0.42849731308485978</v>
      </c>
      <c r="AB68" s="7">
        <f t="shared" si="8"/>
        <v>108.61526666666664</v>
      </c>
      <c r="AC68" s="157"/>
      <c r="AN68" s="98"/>
      <c r="AO68" s="157"/>
      <c r="AZ68" s="98"/>
    </row>
    <row r="69" spans="1:52" ht="15" customHeight="1" x14ac:dyDescent="0.2">
      <c r="A69" s="3" t="s">
        <v>33</v>
      </c>
      <c r="B69" s="3" t="s">
        <v>43</v>
      </c>
      <c r="C69" s="26">
        <v>103.86490000000001</v>
      </c>
      <c r="D69" s="7">
        <v>103.9145</v>
      </c>
      <c r="E69" s="7">
        <v>104.15689999999999</v>
      </c>
      <c r="F69" s="117">
        <v>104.19459999999999</v>
      </c>
      <c r="G69" s="7">
        <v>104.1964</v>
      </c>
      <c r="H69" s="7">
        <v>103.9787</v>
      </c>
      <c r="I69" s="246">
        <v>103.98779999999999</v>
      </c>
      <c r="J69" s="7">
        <v>104.0727</v>
      </c>
      <c r="K69" s="246">
        <v>104.1178</v>
      </c>
      <c r="L69" s="7">
        <v>104.3729</v>
      </c>
      <c r="M69" s="7">
        <v>104.3882</v>
      </c>
      <c r="N69" s="7">
        <v>104.476</v>
      </c>
      <c r="O69" s="7">
        <v>104.5864</v>
      </c>
      <c r="P69" s="10">
        <v>4.7754342419814667E-2</v>
      </c>
      <c r="Q69" s="7">
        <v>0.23326869686135168</v>
      </c>
      <c r="R69" s="7">
        <v>3.6195393680112369E-2</v>
      </c>
      <c r="S69" s="113">
        <v>1.7275367437495901E-3</v>
      </c>
      <c r="T69" s="113">
        <v>-0.20893236234648563</v>
      </c>
      <c r="U69" s="242">
        <f t="shared" si="6"/>
        <v>8.7517924344019012E-3</v>
      </c>
      <c r="V69" s="113">
        <v>8.1644192876476521E-2</v>
      </c>
      <c r="W69" s="242">
        <f t="shared" si="7"/>
        <v>4.3335091719543188E-2</v>
      </c>
      <c r="X69" s="7">
        <v>0.24501093953195205</v>
      </c>
      <c r="Y69" s="7">
        <v>1.4658977569844583E-2</v>
      </c>
      <c r="Z69" s="7">
        <v>8.4109123444988457E-2</v>
      </c>
      <c r="AA69" s="11">
        <v>0.10567020176882586</v>
      </c>
      <c r="AB69" s="7">
        <f t="shared" si="8"/>
        <v>104.20357499999999</v>
      </c>
      <c r="AC69" s="157"/>
      <c r="AN69" s="98"/>
      <c r="AO69" s="157"/>
      <c r="AZ69" s="98"/>
    </row>
    <row r="70" spans="1:52" ht="15" customHeight="1" x14ac:dyDescent="0.2">
      <c r="A70" s="3" t="s">
        <v>34</v>
      </c>
      <c r="B70" s="3" t="s">
        <v>308</v>
      </c>
      <c r="C70" s="26">
        <v>106.67700000000001</v>
      </c>
      <c r="D70" s="7">
        <v>106.81699999999999</v>
      </c>
      <c r="E70" s="7">
        <v>106.81780000000001</v>
      </c>
      <c r="F70" s="117">
        <v>106.81780000000001</v>
      </c>
      <c r="G70" s="7">
        <v>106.81780000000001</v>
      </c>
      <c r="H70" s="7">
        <v>106.80880000000001</v>
      </c>
      <c r="I70" s="246">
        <v>106.81359999999999</v>
      </c>
      <c r="J70" s="7">
        <v>106.85939999999999</v>
      </c>
      <c r="K70" s="246">
        <v>106.85939999999999</v>
      </c>
      <c r="L70" s="7">
        <v>106.8691</v>
      </c>
      <c r="M70" s="7">
        <v>106.8691</v>
      </c>
      <c r="N70" s="7">
        <v>106.8593</v>
      </c>
      <c r="O70" s="7">
        <v>106.9118</v>
      </c>
      <c r="P70" s="10">
        <v>0.13123728638786836</v>
      </c>
      <c r="Q70" s="7">
        <v>7.4894445641831024E-4</v>
      </c>
      <c r="R70" s="7">
        <v>0</v>
      </c>
      <c r="S70" s="113">
        <v>0</v>
      </c>
      <c r="T70" s="113">
        <v>-8.4255620317965178E-3</v>
      </c>
      <c r="U70" s="242">
        <f t="shared" si="6"/>
        <v>4.49401172936014E-3</v>
      </c>
      <c r="V70" s="113">
        <v>4.2878434955848171E-2</v>
      </c>
      <c r="W70" s="242">
        <f t="shared" si="7"/>
        <v>0</v>
      </c>
      <c r="X70" s="7">
        <v>9.0773483661796429E-3</v>
      </c>
      <c r="Y70" s="7">
        <v>0</v>
      </c>
      <c r="Z70" s="7">
        <v>-9.1700968755219943E-3</v>
      </c>
      <c r="AA70" s="11">
        <v>4.9130024246831938E-2</v>
      </c>
      <c r="AB70" s="7">
        <f t="shared" si="8"/>
        <v>106.84340833333334</v>
      </c>
      <c r="AC70" s="157"/>
      <c r="AN70" s="98"/>
      <c r="AO70" s="157"/>
      <c r="AZ70" s="98"/>
    </row>
    <row r="71" spans="1:52" ht="15" customHeight="1" x14ac:dyDescent="0.2">
      <c r="A71" s="3"/>
      <c r="B71" s="3" t="s">
        <v>309</v>
      </c>
      <c r="C71" s="26">
        <v>107.9579</v>
      </c>
      <c r="D71" s="7">
        <v>107.9579</v>
      </c>
      <c r="E71" s="7">
        <v>107.9579</v>
      </c>
      <c r="F71" s="117">
        <v>107.9579</v>
      </c>
      <c r="G71" s="7">
        <v>107.9579</v>
      </c>
      <c r="H71" s="7">
        <v>108.13120000000001</v>
      </c>
      <c r="I71" s="246">
        <v>108.13120000000001</v>
      </c>
      <c r="J71" s="7">
        <v>108.3173</v>
      </c>
      <c r="K71" s="246">
        <v>108.3173</v>
      </c>
      <c r="L71" s="7">
        <v>108.3173</v>
      </c>
      <c r="M71" s="7">
        <v>108.14100000000001</v>
      </c>
      <c r="N71" s="7">
        <v>108.3173</v>
      </c>
      <c r="O71" s="7">
        <v>108.0925</v>
      </c>
      <c r="P71" s="10">
        <v>0</v>
      </c>
      <c r="Q71" s="7">
        <v>0</v>
      </c>
      <c r="R71" s="7">
        <v>0</v>
      </c>
      <c r="S71" s="113">
        <v>0</v>
      </c>
      <c r="T71" s="113">
        <v>0.16052553819591878</v>
      </c>
      <c r="U71" s="242">
        <f t="shared" si="6"/>
        <v>0</v>
      </c>
      <c r="V71" s="113">
        <v>0.17210573821431385</v>
      </c>
      <c r="W71" s="242">
        <f t="shared" si="7"/>
        <v>0</v>
      </c>
      <c r="X71" s="7">
        <v>0</v>
      </c>
      <c r="Y71" s="7">
        <v>-0.162762550395918</v>
      </c>
      <c r="Z71" s="7">
        <v>0.16302789876179957</v>
      </c>
      <c r="AA71" s="11">
        <v>-0.20753840799207687</v>
      </c>
      <c r="AB71" s="7">
        <f t="shared" si="8"/>
        <v>108.13305833333334</v>
      </c>
      <c r="AC71" s="157"/>
      <c r="AN71" s="98"/>
      <c r="AO71" s="157"/>
      <c r="AZ71" s="98"/>
    </row>
    <row r="72" spans="1:52" ht="15" customHeight="1" x14ac:dyDescent="0.2">
      <c r="A72" s="3"/>
      <c r="B72" s="3" t="s">
        <v>310</v>
      </c>
      <c r="C72" s="7">
        <v>100</v>
      </c>
      <c r="D72" s="10">
        <v>100</v>
      </c>
      <c r="E72" s="7">
        <v>100</v>
      </c>
      <c r="F72" s="117">
        <v>100</v>
      </c>
      <c r="G72" s="7">
        <v>100</v>
      </c>
      <c r="H72" s="7">
        <v>100</v>
      </c>
      <c r="I72" s="246">
        <v>100</v>
      </c>
      <c r="J72" s="7">
        <v>100</v>
      </c>
      <c r="K72" s="246">
        <v>100</v>
      </c>
      <c r="L72" s="7">
        <v>100</v>
      </c>
      <c r="M72" s="7">
        <v>100</v>
      </c>
      <c r="N72" s="7">
        <v>100</v>
      </c>
      <c r="O72" s="7">
        <v>100</v>
      </c>
      <c r="P72" s="10">
        <v>0</v>
      </c>
      <c r="Q72" s="7">
        <v>0</v>
      </c>
      <c r="R72" s="7">
        <v>0</v>
      </c>
      <c r="S72" s="113">
        <v>0</v>
      </c>
      <c r="T72" s="113">
        <v>0</v>
      </c>
      <c r="U72" s="242">
        <f t="shared" si="6"/>
        <v>0</v>
      </c>
      <c r="V72" s="113">
        <v>0</v>
      </c>
      <c r="W72" s="242">
        <f t="shared" si="7"/>
        <v>0</v>
      </c>
      <c r="X72" s="7">
        <v>0</v>
      </c>
      <c r="Y72" s="7">
        <v>0</v>
      </c>
      <c r="Z72" s="7">
        <v>0</v>
      </c>
      <c r="AA72" s="11">
        <v>0</v>
      </c>
      <c r="AB72" s="7">
        <f t="shared" si="8"/>
        <v>100</v>
      </c>
      <c r="AC72" s="157"/>
      <c r="AN72" s="98"/>
      <c r="AO72" s="157"/>
      <c r="AZ72" s="98"/>
    </row>
    <row r="73" spans="1:52" ht="15" customHeight="1" x14ac:dyDescent="0.2">
      <c r="A73" s="3"/>
      <c r="B73" s="3" t="s">
        <v>311</v>
      </c>
      <c r="C73" s="7">
        <v>103.2439</v>
      </c>
      <c r="D73" s="10">
        <v>103.6056</v>
      </c>
      <c r="E73" s="7">
        <v>103.6966</v>
      </c>
      <c r="F73" s="117">
        <v>103.72490000000001</v>
      </c>
      <c r="G73" s="7">
        <v>103.72490000000001</v>
      </c>
      <c r="H73" s="7">
        <v>104.1332</v>
      </c>
      <c r="I73" s="246">
        <v>104.1332</v>
      </c>
      <c r="J73" s="7">
        <v>104.2107</v>
      </c>
      <c r="K73" s="246">
        <v>104.3954</v>
      </c>
      <c r="L73" s="7">
        <v>104.3954</v>
      </c>
      <c r="M73" s="7">
        <v>104.5132</v>
      </c>
      <c r="N73" s="7">
        <v>104.5949</v>
      </c>
      <c r="O73" s="7">
        <v>104.6545</v>
      </c>
      <c r="P73" s="10">
        <v>0.35033546776129054</v>
      </c>
      <c r="Q73" s="7">
        <v>8.7833090103245567E-2</v>
      </c>
      <c r="R73" s="7">
        <v>2.7291155158415556E-2</v>
      </c>
      <c r="S73" s="113">
        <v>0</v>
      </c>
      <c r="T73" s="113">
        <v>0.39363740046989387</v>
      </c>
      <c r="U73" s="242">
        <f t="shared" si="6"/>
        <v>0</v>
      </c>
      <c r="V73" s="113">
        <v>7.4423910914099028E-2</v>
      </c>
      <c r="W73" s="242">
        <f t="shared" si="7"/>
        <v>0.17723707834223579</v>
      </c>
      <c r="X73" s="7">
        <v>0</v>
      </c>
      <c r="Y73" s="7">
        <v>0.11284022092927712</v>
      </c>
      <c r="Z73" s="7">
        <v>7.8171943831016444E-2</v>
      </c>
      <c r="AA73" s="11">
        <v>5.6981745763897862E-2</v>
      </c>
      <c r="AB73" s="7">
        <f t="shared" si="8"/>
        <v>104.14854166666669</v>
      </c>
      <c r="AC73" s="157"/>
      <c r="AN73" s="98"/>
      <c r="AO73" s="157"/>
      <c r="AZ73" s="98"/>
    </row>
    <row r="74" spans="1:52" ht="15" customHeight="1" x14ac:dyDescent="0.2">
      <c r="A74" s="3"/>
      <c r="B74" s="3" t="s">
        <v>312</v>
      </c>
      <c r="C74" s="7">
        <v>108.72750000000001</v>
      </c>
      <c r="D74" s="10">
        <v>108.9332</v>
      </c>
      <c r="E74" s="7">
        <v>109.3109</v>
      </c>
      <c r="F74" s="117">
        <v>109.5865</v>
      </c>
      <c r="G74" s="7">
        <v>109.7109</v>
      </c>
      <c r="H74" s="7">
        <v>109.74250000000001</v>
      </c>
      <c r="I74" s="246">
        <v>109.9256</v>
      </c>
      <c r="J74" s="7">
        <v>110.1326</v>
      </c>
      <c r="K74" s="246">
        <v>110.38890000000001</v>
      </c>
      <c r="L74" s="7">
        <v>110.34350000000001</v>
      </c>
      <c r="M74" s="7">
        <v>110.5393</v>
      </c>
      <c r="N74" s="7">
        <v>110.9615</v>
      </c>
      <c r="O74" s="7">
        <v>111.1919</v>
      </c>
      <c r="P74" s="10">
        <v>0.18918856774964302</v>
      </c>
      <c r="Q74" s="7">
        <v>0.34672625058293005</v>
      </c>
      <c r="R74" s="7">
        <v>0.25212490245711744</v>
      </c>
      <c r="S74" s="113">
        <v>0.1135176321900912</v>
      </c>
      <c r="T74" s="113">
        <v>2.880297217506339E-2</v>
      </c>
      <c r="U74" s="242">
        <f t="shared" si="6"/>
        <v>0.1668451147003176</v>
      </c>
      <c r="V74" s="113">
        <v>0.18830918366603741</v>
      </c>
      <c r="W74" s="242">
        <f t="shared" si="7"/>
        <v>0.23271946726038448</v>
      </c>
      <c r="X74" s="7">
        <v>-4.1127323489953044E-2</v>
      </c>
      <c r="Y74" s="7">
        <v>0.17744588489579477</v>
      </c>
      <c r="Z74" s="7">
        <v>0.38194560667563821</v>
      </c>
      <c r="AA74" s="11">
        <v>0.20763958670349902</v>
      </c>
      <c r="AB74" s="7">
        <f t="shared" si="8"/>
        <v>110.06394166666668</v>
      </c>
      <c r="AC74" s="157"/>
      <c r="AN74" s="98"/>
      <c r="AO74" s="157"/>
      <c r="AZ74" s="98"/>
    </row>
    <row r="75" spans="1:52" s="48" customFormat="1" x14ac:dyDescent="0.2">
      <c r="A75" s="56" t="s">
        <v>36</v>
      </c>
      <c r="B75" s="56" t="s">
        <v>37</v>
      </c>
      <c r="C75" s="119">
        <v>104.709</v>
      </c>
      <c r="D75" s="216">
        <v>105.2764</v>
      </c>
      <c r="E75" s="119">
        <v>105.5534</v>
      </c>
      <c r="F75" s="120">
        <v>105.9717</v>
      </c>
      <c r="G75" s="20">
        <v>106.2898</v>
      </c>
      <c r="H75" s="20">
        <v>106.50620000000001</v>
      </c>
      <c r="I75" s="245">
        <v>106.7795</v>
      </c>
      <c r="J75" s="20">
        <v>106.93040000000001</v>
      </c>
      <c r="K75" s="245">
        <v>107.059</v>
      </c>
      <c r="L75" s="20">
        <v>107.24509999999999</v>
      </c>
      <c r="M75" s="20">
        <v>107.7313</v>
      </c>
      <c r="N75" s="20">
        <v>108.35</v>
      </c>
      <c r="O75" s="20">
        <v>108.58029999999999</v>
      </c>
      <c r="P75" s="21">
        <v>0.5418827416936387</v>
      </c>
      <c r="Q75" s="20">
        <v>0.26311689989399428</v>
      </c>
      <c r="R75" s="119">
        <v>0.39629230323229958</v>
      </c>
      <c r="S75" s="112">
        <v>0.30017448054527873</v>
      </c>
      <c r="T75" s="112">
        <v>0.20359432419668422</v>
      </c>
      <c r="U75" s="240">
        <f t="shared" si="6"/>
        <v>0.25660477981562752</v>
      </c>
      <c r="V75" s="112">
        <v>0.14131926071952683</v>
      </c>
      <c r="W75" s="240">
        <f t="shared" si="7"/>
        <v>0.12026514443038801</v>
      </c>
      <c r="X75" s="119">
        <v>0.17382938379771543</v>
      </c>
      <c r="Y75" s="119">
        <v>0.45335404601236873</v>
      </c>
      <c r="Z75" s="119">
        <v>0.57429920552336211</v>
      </c>
      <c r="AA75" s="19">
        <v>0.21255191508998592</v>
      </c>
      <c r="AB75" s="20">
        <f t="shared" si="8"/>
        <v>106.85609166666666</v>
      </c>
      <c r="AC75" s="156"/>
      <c r="AN75" s="162"/>
      <c r="AO75" s="156"/>
      <c r="AZ75" s="162"/>
    </row>
    <row r="76" spans="1:52" ht="15" customHeight="1" x14ac:dyDescent="0.2">
      <c r="A76" s="3" t="s">
        <v>38</v>
      </c>
      <c r="B76" s="3" t="s">
        <v>39</v>
      </c>
      <c r="C76" s="7">
        <v>97.927440000000004</v>
      </c>
      <c r="D76" s="10">
        <v>98.783529999999999</v>
      </c>
      <c r="E76" s="7">
        <v>99.235069999999993</v>
      </c>
      <c r="F76" s="117">
        <v>99.271519999999995</v>
      </c>
      <c r="G76" s="7">
        <v>99.81053</v>
      </c>
      <c r="H76" s="7">
        <v>100.2504</v>
      </c>
      <c r="I76" s="246">
        <v>100.5765</v>
      </c>
      <c r="J76" s="7">
        <v>100.6131</v>
      </c>
      <c r="K76" s="246">
        <v>101.15819999999999</v>
      </c>
      <c r="L76" s="7">
        <v>101.8587</v>
      </c>
      <c r="M76" s="7">
        <v>102.1844</v>
      </c>
      <c r="N76" s="7">
        <v>103.17100000000001</v>
      </c>
      <c r="O76" s="7">
        <v>103.38849999999999</v>
      </c>
      <c r="P76" s="10">
        <v>0.87420849559632585</v>
      </c>
      <c r="Q76" s="7">
        <v>0.45710049033476963</v>
      </c>
      <c r="R76" s="7">
        <v>3.6730966179599707E-2</v>
      </c>
      <c r="S76" s="113">
        <v>0.54296539430443358</v>
      </c>
      <c r="T76" s="113">
        <v>0.44070500377064337</v>
      </c>
      <c r="U76" s="242">
        <f t="shared" si="6"/>
        <v>0.32528548514519318</v>
      </c>
      <c r="V76" s="113">
        <v>3.6390210436838696E-2</v>
      </c>
      <c r="W76" s="242">
        <f t="shared" si="7"/>
        <v>0.54177835689387444</v>
      </c>
      <c r="X76" s="7">
        <v>0.69247970011329318</v>
      </c>
      <c r="Y76" s="7">
        <v>0.319756682541597</v>
      </c>
      <c r="Z76" s="7">
        <v>0.9655094123956397</v>
      </c>
      <c r="AA76" s="11">
        <v>0.21081505461804859</v>
      </c>
      <c r="AB76" s="7">
        <f t="shared" si="8"/>
        <v>100.85845416666666</v>
      </c>
      <c r="AC76" s="157"/>
      <c r="AN76" s="98"/>
      <c r="AO76" s="157"/>
      <c r="AZ76" s="98"/>
    </row>
    <row r="77" spans="1:52" ht="15" customHeight="1" x14ac:dyDescent="0.2">
      <c r="A77" s="3" t="s">
        <v>40</v>
      </c>
      <c r="B77" s="3" t="s">
        <v>313</v>
      </c>
      <c r="C77" s="7">
        <v>103.1437</v>
      </c>
      <c r="D77" s="10">
        <v>103.20350000000001</v>
      </c>
      <c r="E77" s="7">
        <v>103.4744</v>
      </c>
      <c r="F77" s="117">
        <v>104.3631</v>
      </c>
      <c r="G77" s="7">
        <v>104.6802</v>
      </c>
      <c r="H77" s="7">
        <v>104.8986</v>
      </c>
      <c r="I77" s="246">
        <v>105.7803</v>
      </c>
      <c r="J77" s="7">
        <v>106.2654</v>
      </c>
      <c r="K77" s="246">
        <v>106.6293</v>
      </c>
      <c r="L77" s="7">
        <v>107.02500000000001</v>
      </c>
      <c r="M77" s="7">
        <v>107.41679999999999</v>
      </c>
      <c r="N77" s="7">
        <v>109.3746</v>
      </c>
      <c r="O77" s="7">
        <v>110.10209999999999</v>
      </c>
      <c r="P77" s="10">
        <v>5.7977365558933652E-2</v>
      </c>
      <c r="Q77" s="7">
        <v>0.26249109768563805</v>
      </c>
      <c r="R77" s="7">
        <v>0.85885977594458152</v>
      </c>
      <c r="S77" s="113">
        <v>0.30384302497721549</v>
      </c>
      <c r="T77" s="113">
        <v>0.20863544395215389</v>
      </c>
      <c r="U77" s="242">
        <f t="shared" si="6"/>
        <v>0.84052599367388603</v>
      </c>
      <c r="V77" s="113">
        <v>0.45859200626203811</v>
      </c>
      <c r="W77" s="242">
        <f t="shared" si="7"/>
        <v>0.34244448334076849</v>
      </c>
      <c r="X77" s="7">
        <v>0.37109875053105018</v>
      </c>
      <c r="Y77" s="7">
        <v>0.36608269096004603</v>
      </c>
      <c r="Z77" s="7">
        <v>1.8226199253748072</v>
      </c>
      <c r="AA77" s="11">
        <v>0.66514528967419495</v>
      </c>
      <c r="AB77" s="7">
        <f t="shared" si="8"/>
        <v>106.10110833333336</v>
      </c>
      <c r="AC77" s="157"/>
      <c r="AN77" s="98"/>
      <c r="AO77" s="157"/>
      <c r="AZ77" s="98"/>
    </row>
    <row r="78" spans="1:52" ht="15" customHeight="1" x14ac:dyDescent="0.2">
      <c r="A78" s="3" t="s">
        <v>41</v>
      </c>
      <c r="B78" s="3" t="s">
        <v>314</v>
      </c>
      <c r="C78" s="7">
        <v>99.753110000000007</v>
      </c>
      <c r="D78" s="10">
        <v>100.93729999999999</v>
      </c>
      <c r="E78" s="7">
        <v>101.60939999999999</v>
      </c>
      <c r="F78" s="117">
        <v>102.28660000000001</v>
      </c>
      <c r="G78" s="7">
        <v>102.9422</v>
      </c>
      <c r="H78" s="7">
        <v>102.9422</v>
      </c>
      <c r="I78" s="246">
        <v>102.9422</v>
      </c>
      <c r="J78" s="7">
        <v>102.9422</v>
      </c>
      <c r="K78" s="246">
        <v>102.9422</v>
      </c>
      <c r="L78" s="7">
        <v>102.9422</v>
      </c>
      <c r="M78" s="7">
        <v>102.9422</v>
      </c>
      <c r="N78" s="7">
        <v>102.9422</v>
      </c>
      <c r="O78" s="7">
        <v>102.9422</v>
      </c>
      <c r="P78" s="10">
        <v>1.1871208827474018</v>
      </c>
      <c r="Q78" s="7">
        <v>0.66585890448823226</v>
      </c>
      <c r="R78" s="7">
        <v>0.66647377112748762</v>
      </c>
      <c r="S78" s="113">
        <v>0.64094417059516362</v>
      </c>
      <c r="T78" s="113">
        <v>0</v>
      </c>
      <c r="U78" s="242">
        <f t="shared" si="6"/>
        <v>0</v>
      </c>
      <c r="V78" s="113">
        <v>0</v>
      </c>
      <c r="W78" s="242">
        <f t="shared" si="7"/>
        <v>0</v>
      </c>
      <c r="X78" s="7">
        <v>0</v>
      </c>
      <c r="Y78" s="7">
        <v>0</v>
      </c>
      <c r="Z78" s="7">
        <v>0</v>
      </c>
      <c r="AA78" s="11">
        <v>0</v>
      </c>
      <c r="AB78" s="7">
        <f t="shared" si="8"/>
        <v>102.60942499999999</v>
      </c>
      <c r="AC78" s="157"/>
      <c r="AN78" s="98"/>
      <c r="AO78" s="157"/>
      <c r="AZ78" s="98"/>
    </row>
    <row r="79" spans="1:52" ht="15" customHeight="1" x14ac:dyDescent="0.2">
      <c r="A79" s="3" t="s">
        <v>42</v>
      </c>
      <c r="B79" s="3" t="s">
        <v>315</v>
      </c>
      <c r="C79" s="7">
        <v>103.96259999999999</v>
      </c>
      <c r="D79" s="10">
        <v>104.12</v>
      </c>
      <c r="E79" s="7">
        <v>104.1935</v>
      </c>
      <c r="F79" s="117">
        <v>104.1992</v>
      </c>
      <c r="G79" s="7">
        <v>104.55370000000001</v>
      </c>
      <c r="H79" s="7">
        <v>104.5971</v>
      </c>
      <c r="I79" s="246">
        <v>104.5973</v>
      </c>
      <c r="J79" s="7">
        <v>104.61150000000001</v>
      </c>
      <c r="K79" s="246">
        <v>104.63330000000001</v>
      </c>
      <c r="L79" s="7">
        <v>104.73</v>
      </c>
      <c r="M79" s="7">
        <v>104.9953</v>
      </c>
      <c r="N79" s="7">
        <v>105.0035</v>
      </c>
      <c r="O79" s="7">
        <v>105.0427</v>
      </c>
      <c r="P79" s="10">
        <v>0.15140059983110249</v>
      </c>
      <c r="Q79" s="7">
        <v>7.0591625048017359E-2</v>
      </c>
      <c r="R79" s="7">
        <v>5.4705907758204487E-3</v>
      </c>
      <c r="S79" s="113">
        <v>0.34021374444333696</v>
      </c>
      <c r="T79" s="113">
        <v>4.1509769620770208E-2</v>
      </c>
      <c r="U79" s="242">
        <f t="shared" si="6"/>
        <v>1.9120989014670514E-4</v>
      </c>
      <c r="V79" s="113">
        <v>1.3575876241549668E-2</v>
      </c>
      <c r="W79" s="242">
        <f t="shared" si="7"/>
        <v>2.0839009095557304E-2</v>
      </c>
      <c r="X79" s="7">
        <v>9.2417996947433037E-2</v>
      </c>
      <c r="Y79" s="7">
        <v>0.25331805595340046</v>
      </c>
      <c r="Z79" s="7">
        <v>7.8098733943349902E-3</v>
      </c>
      <c r="AA79" s="11">
        <v>3.7332088930363182E-2</v>
      </c>
      <c r="AB79" s="7">
        <f t="shared" si="8"/>
        <v>104.606425</v>
      </c>
      <c r="AC79" s="157"/>
      <c r="AN79" s="98"/>
      <c r="AO79" s="157"/>
      <c r="AZ79" s="98"/>
    </row>
    <row r="80" spans="1:52" ht="15" customHeight="1" x14ac:dyDescent="0.2">
      <c r="A80" s="3" t="s">
        <v>44</v>
      </c>
      <c r="B80" s="3" t="s">
        <v>316</v>
      </c>
      <c r="C80" s="7">
        <v>103.883</v>
      </c>
      <c r="D80" s="10">
        <v>104.2829</v>
      </c>
      <c r="E80" s="7">
        <v>104.7941</v>
      </c>
      <c r="F80" s="117">
        <v>104.84220000000001</v>
      </c>
      <c r="G80" s="7">
        <v>105.0675</v>
      </c>
      <c r="H80" s="7">
        <v>105.0817</v>
      </c>
      <c r="I80" s="246">
        <v>105.14579999999999</v>
      </c>
      <c r="J80" s="7">
        <v>105.1992</v>
      </c>
      <c r="K80" s="246">
        <v>105.27670000000001</v>
      </c>
      <c r="L80" s="7">
        <v>106.0094</v>
      </c>
      <c r="M80" s="7">
        <v>106.059</v>
      </c>
      <c r="N80" s="7">
        <v>106.28919999999999</v>
      </c>
      <c r="O80" s="7">
        <v>106.3425</v>
      </c>
      <c r="P80" s="10">
        <v>0.3849523021091058</v>
      </c>
      <c r="Q80" s="7">
        <v>0.49020500964204322</v>
      </c>
      <c r="R80" s="7">
        <v>4.589953060334994E-2</v>
      </c>
      <c r="S80" s="113">
        <v>0.21489438413157111</v>
      </c>
      <c r="T80" s="113">
        <v>1.3515121231591534E-2</v>
      </c>
      <c r="U80" s="242">
        <f t="shared" si="6"/>
        <v>6.1000155117395587E-2</v>
      </c>
      <c r="V80" s="113">
        <v>5.0786622004883271E-2</v>
      </c>
      <c r="W80" s="242">
        <f t="shared" si="7"/>
        <v>7.3669761747238161E-2</v>
      </c>
      <c r="X80" s="7">
        <v>0.69597546275671074</v>
      </c>
      <c r="Y80" s="7">
        <v>4.6788303678728577E-2</v>
      </c>
      <c r="Z80" s="7">
        <v>0.21704900102772645</v>
      </c>
      <c r="AA80" s="11">
        <v>5.0146204882534851E-2</v>
      </c>
      <c r="AB80" s="7">
        <f t="shared" si="8"/>
        <v>105.36585000000001</v>
      </c>
      <c r="AC80" s="157"/>
      <c r="AN80" s="98"/>
      <c r="AO80" s="157"/>
      <c r="AZ80" s="98"/>
    </row>
    <row r="81" spans="1:52" ht="15" customHeight="1" x14ac:dyDescent="0.2">
      <c r="A81" s="3" t="s">
        <v>46</v>
      </c>
      <c r="B81" s="3" t="s">
        <v>71</v>
      </c>
      <c r="C81" s="7">
        <v>112.1275</v>
      </c>
      <c r="D81" s="10">
        <v>113.00490000000001</v>
      </c>
      <c r="E81" s="7">
        <v>113.00490000000001</v>
      </c>
      <c r="F81" s="117">
        <v>113.00490000000001</v>
      </c>
      <c r="G81" s="7">
        <v>113.00490000000001</v>
      </c>
      <c r="H81" s="7">
        <v>113.5311</v>
      </c>
      <c r="I81" s="246">
        <v>113.5311</v>
      </c>
      <c r="J81" s="7">
        <v>113.5348</v>
      </c>
      <c r="K81" s="246">
        <v>113.5348</v>
      </c>
      <c r="L81" s="7">
        <v>113.5348</v>
      </c>
      <c r="M81" s="7">
        <v>114.7907</v>
      </c>
      <c r="N81" s="7">
        <v>114.7907</v>
      </c>
      <c r="O81" s="7">
        <v>114.7907</v>
      </c>
      <c r="P81" s="10">
        <v>0.78250206238434705</v>
      </c>
      <c r="Q81" s="7">
        <v>0</v>
      </c>
      <c r="R81" s="7">
        <v>0</v>
      </c>
      <c r="S81" s="113">
        <v>0</v>
      </c>
      <c r="T81" s="113">
        <v>0.46564352519226038</v>
      </c>
      <c r="U81" s="242">
        <f t="shared" si="6"/>
        <v>0</v>
      </c>
      <c r="V81" s="113">
        <v>3.2590188943902956E-3</v>
      </c>
      <c r="W81" s="242">
        <f t="shared" si="7"/>
        <v>0</v>
      </c>
      <c r="X81" s="7">
        <v>0</v>
      </c>
      <c r="Y81" s="7">
        <v>1.1061806600267028</v>
      </c>
      <c r="Z81" s="7">
        <v>0</v>
      </c>
      <c r="AA81" s="11">
        <v>0</v>
      </c>
      <c r="AB81" s="7">
        <f t="shared" si="8"/>
        <v>113.67152500000002</v>
      </c>
      <c r="AC81" s="157"/>
      <c r="AN81" s="98"/>
      <c r="AO81" s="157"/>
      <c r="AZ81" s="98"/>
    </row>
    <row r="82" spans="1:52" s="48" customFormat="1" x14ac:dyDescent="0.2">
      <c r="A82" s="56" t="s">
        <v>47</v>
      </c>
      <c r="B82" s="56" t="s">
        <v>48</v>
      </c>
      <c r="C82" s="119">
        <v>122.6477</v>
      </c>
      <c r="D82" s="216">
        <v>124.2436</v>
      </c>
      <c r="E82" s="119">
        <v>123.5977</v>
      </c>
      <c r="F82" s="120">
        <v>128.47829999999999</v>
      </c>
      <c r="G82" s="20">
        <v>129.06829999999999</v>
      </c>
      <c r="H82" s="20">
        <v>131.47190000000001</v>
      </c>
      <c r="I82" s="246">
        <v>131.56899999999999</v>
      </c>
      <c r="J82" s="20">
        <v>130.2698</v>
      </c>
      <c r="K82" s="246">
        <v>136.13480000000001</v>
      </c>
      <c r="L82" s="20">
        <v>140.46539999999999</v>
      </c>
      <c r="M82" s="20">
        <v>144.3887</v>
      </c>
      <c r="N82" s="20">
        <v>148.75389999999999</v>
      </c>
      <c r="O82" s="20">
        <v>149.90100000000001</v>
      </c>
      <c r="P82" s="21">
        <v>1.3012066267855005</v>
      </c>
      <c r="Q82" s="20">
        <v>-0.519865812001582</v>
      </c>
      <c r="R82" s="119">
        <v>3.948778982133152</v>
      </c>
      <c r="S82" s="112">
        <v>0.45922151834201064</v>
      </c>
      <c r="T82" s="112">
        <v>1.8622698214821234</v>
      </c>
      <c r="U82" s="242">
        <f t="shared" si="6"/>
        <v>7.3856086357604406E-2</v>
      </c>
      <c r="V82" s="112">
        <v>-0.98746665247891585</v>
      </c>
      <c r="W82" s="242">
        <f t="shared" si="7"/>
        <v>4.5021946759724889</v>
      </c>
      <c r="X82" s="119">
        <v>3.1811116628518024</v>
      </c>
      <c r="Y82" s="119">
        <v>2.7930721729336994</v>
      </c>
      <c r="Z82" s="119">
        <v>3.0232282720185077</v>
      </c>
      <c r="AA82" s="19">
        <v>0.77113944575572346</v>
      </c>
      <c r="AB82" s="20">
        <f t="shared" si="8"/>
        <v>134.86186666666666</v>
      </c>
      <c r="AC82" s="156"/>
      <c r="AN82" s="162"/>
      <c r="AO82" s="156"/>
      <c r="AZ82" s="162"/>
    </row>
    <row r="83" spans="1:52" s="48" customFormat="1" x14ac:dyDescent="0.2">
      <c r="A83" s="56" t="s">
        <v>317</v>
      </c>
      <c r="B83" s="48" t="s">
        <v>73</v>
      </c>
      <c r="C83" s="119">
        <v>124.2734</v>
      </c>
      <c r="D83" s="216">
        <v>126.1781</v>
      </c>
      <c r="E83" s="119">
        <v>125.51860000000001</v>
      </c>
      <c r="F83" s="120">
        <v>130.1884</v>
      </c>
      <c r="G83" s="20">
        <v>130.49109999999999</v>
      </c>
      <c r="H83" s="20">
        <v>132.56180000000001</v>
      </c>
      <c r="I83" s="246">
        <v>131.5771</v>
      </c>
      <c r="J83" s="20">
        <v>130.33580000000001</v>
      </c>
      <c r="K83" s="246">
        <v>135.88300000000001</v>
      </c>
      <c r="L83" s="20">
        <v>139.9359</v>
      </c>
      <c r="M83" s="20">
        <v>143.56399999999999</v>
      </c>
      <c r="N83" s="20">
        <v>148.01679999999999</v>
      </c>
      <c r="O83" s="20">
        <v>148.86959999999999</v>
      </c>
      <c r="P83" s="21">
        <v>1.5326690989383129</v>
      </c>
      <c r="Q83" s="20">
        <v>-0.52267390299901029</v>
      </c>
      <c r="R83" s="119">
        <v>3.7204047846295247</v>
      </c>
      <c r="S83" s="112">
        <v>0.23250919436753759</v>
      </c>
      <c r="T83" s="112">
        <v>1.5868515170766564</v>
      </c>
      <c r="U83" s="242">
        <f t="shared" si="6"/>
        <v>-0.74282334729914923</v>
      </c>
      <c r="V83" s="112">
        <v>-0.94340124535348124</v>
      </c>
      <c r="W83" s="242">
        <f t="shared" si="7"/>
        <v>4.2560831329534965</v>
      </c>
      <c r="X83" s="119">
        <v>2.9826394766085484</v>
      </c>
      <c r="Y83" s="119">
        <v>2.5926870802989006</v>
      </c>
      <c r="Z83" s="119">
        <v>3.1016132177983313</v>
      </c>
      <c r="AA83" s="19">
        <v>0.57615081531285783</v>
      </c>
      <c r="AB83" s="20">
        <f t="shared" si="8"/>
        <v>135.2600166666667</v>
      </c>
      <c r="AC83" s="156"/>
      <c r="AN83" s="162"/>
      <c r="AO83" s="156"/>
      <c r="AZ83" s="162"/>
    </row>
    <row r="84" spans="1:52" s="48" customFormat="1" ht="20.25" customHeight="1" x14ac:dyDescent="0.2">
      <c r="B84" s="22" t="s">
        <v>60</v>
      </c>
      <c r="C84" s="39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133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134"/>
      <c r="AB84" s="23"/>
      <c r="AC84" s="156"/>
      <c r="AN84" s="162"/>
      <c r="AO84" s="156"/>
      <c r="AZ84" s="162"/>
    </row>
    <row r="85" spans="1:52" s="48" customFormat="1" x14ac:dyDescent="0.2">
      <c r="A85" s="56" t="s">
        <v>14</v>
      </c>
      <c r="B85" s="56" t="s">
        <v>15</v>
      </c>
      <c r="C85" s="26">
        <v>103.10599999999999</v>
      </c>
      <c r="D85" s="119">
        <v>104.56180000000001</v>
      </c>
      <c r="E85" s="119">
        <v>103.56180000000001</v>
      </c>
      <c r="F85" s="120">
        <v>104.66459999999999</v>
      </c>
      <c r="G85" s="20">
        <v>107.1236</v>
      </c>
      <c r="H85" s="20">
        <v>109.3584</v>
      </c>
      <c r="I85" s="20">
        <v>108.9671</v>
      </c>
      <c r="J85" s="20">
        <v>108.91549999999999</v>
      </c>
      <c r="K85" s="239">
        <v>107.0415</v>
      </c>
      <c r="L85" s="20">
        <v>107.1349</v>
      </c>
      <c r="M85" s="20">
        <v>105.6572</v>
      </c>
      <c r="N85" s="20">
        <v>105.9353</v>
      </c>
      <c r="O85" s="20">
        <v>106.5959</v>
      </c>
      <c r="P85" s="21">
        <v>1.4119449886524651</v>
      </c>
      <c r="Q85" s="20">
        <v>-0.95637221241409387</v>
      </c>
      <c r="R85" s="119">
        <v>1.0648714101145285</v>
      </c>
      <c r="S85" s="112">
        <v>2.3494094469381275</v>
      </c>
      <c r="T85" s="112">
        <v>2.0861882909088263</v>
      </c>
      <c r="U85" s="112">
        <v>-0.35781430598838415</v>
      </c>
      <c r="V85" s="112">
        <v>-4.7353742551657925E-2</v>
      </c>
      <c r="W85" s="20">
        <f t="shared" ref="W85:W111" si="9">(K85-J85)/J85*100</f>
        <v>-1.7205999146126998</v>
      </c>
      <c r="X85" s="119">
        <v>8.7255877393349862E-2</v>
      </c>
      <c r="Y85" s="119">
        <v>-1.379289101870631</v>
      </c>
      <c r="Z85" s="119">
        <v>0.26320970080599798</v>
      </c>
      <c r="AA85" s="19">
        <v>0.62358817127057953</v>
      </c>
      <c r="AB85" s="20">
        <f>AVERAGE(D85:O85)</f>
        <v>106.62646666666667</v>
      </c>
      <c r="AC85" s="156"/>
      <c r="AN85" s="162"/>
      <c r="AO85" s="156"/>
      <c r="AZ85" s="162"/>
    </row>
    <row r="86" spans="1:52" x14ac:dyDescent="0.2">
      <c r="A86" s="3" t="s">
        <v>16</v>
      </c>
      <c r="B86" s="3" t="s">
        <v>54</v>
      </c>
      <c r="C86" s="14">
        <v>112.166</v>
      </c>
      <c r="D86" s="7">
        <v>112.7411</v>
      </c>
      <c r="E86" s="7">
        <v>112.8014</v>
      </c>
      <c r="F86" s="117">
        <v>114.6998</v>
      </c>
      <c r="G86" s="7">
        <v>116.03319999999999</v>
      </c>
      <c r="H86" s="7">
        <v>116.6647</v>
      </c>
      <c r="I86" s="7">
        <v>117.2663</v>
      </c>
      <c r="J86" s="7">
        <v>119.4127</v>
      </c>
      <c r="K86" s="241">
        <v>116.6662</v>
      </c>
      <c r="L86" s="7">
        <v>115.6567</v>
      </c>
      <c r="M86" s="7">
        <v>115.15089999999999</v>
      </c>
      <c r="N86" s="7">
        <v>115.4127</v>
      </c>
      <c r="O86" s="7">
        <v>115.6473</v>
      </c>
      <c r="P86" s="10">
        <v>0.51272221528806072</v>
      </c>
      <c r="Q86" s="7">
        <v>5.3485374898770741E-2</v>
      </c>
      <c r="R86" s="7">
        <v>1.6829578356296955</v>
      </c>
      <c r="S86" s="113">
        <v>1.1625129250443309</v>
      </c>
      <c r="T86" s="113">
        <v>0.54424078625772854</v>
      </c>
      <c r="U86" s="113">
        <v>0.51566583550980272</v>
      </c>
      <c r="V86" s="113">
        <v>1.8303638811832552</v>
      </c>
      <c r="W86" s="7">
        <f t="shared" si="9"/>
        <v>-2.3000066157117272</v>
      </c>
      <c r="X86" s="7">
        <v>-0.86528917544241835</v>
      </c>
      <c r="Y86" s="7">
        <v>-0.43732874965307478</v>
      </c>
      <c r="Z86" s="7">
        <v>0.22735384612713236</v>
      </c>
      <c r="AA86" s="11">
        <v>0.20327052395446979</v>
      </c>
      <c r="AB86" s="7">
        <f t="shared" ref="AB86:AB111" si="10">AVERAGE(D86:O86)</f>
        <v>115.67941666666668</v>
      </c>
      <c r="AC86" s="157"/>
      <c r="AN86" s="98"/>
      <c r="AO86" s="157"/>
      <c r="AZ86" s="98"/>
    </row>
    <row r="87" spans="1:52" x14ac:dyDescent="0.2">
      <c r="A87" s="3" t="s">
        <v>18</v>
      </c>
      <c r="B87" s="3" t="s">
        <v>55</v>
      </c>
      <c r="C87" s="14">
        <v>105.05759999999999</v>
      </c>
      <c r="D87" s="7">
        <v>106.9513</v>
      </c>
      <c r="E87" s="7">
        <v>107.9502</v>
      </c>
      <c r="F87" s="117">
        <v>106.38760000000001</v>
      </c>
      <c r="G87" s="7">
        <v>107.4303</v>
      </c>
      <c r="H87" s="7">
        <v>108.6818</v>
      </c>
      <c r="I87" s="7">
        <v>111.0369</v>
      </c>
      <c r="J87" s="7">
        <v>114.53360000000001</v>
      </c>
      <c r="K87" s="241">
        <v>112.1726</v>
      </c>
      <c r="L87" s="7">
        <v>112.0256</v>
      </c>
      <c r="M87" s="7">
        <v>111.22580000000001</v>
      </c>
      <c r="N87" s="7">
        <v>112.0181</v>
      </c>
      <c r="O87" s="7">
        <v>111.8493</v>
      </c>
      <c r="P87" s="10">
        <v>1.8025349903291239</v>
      </c>
      <c r="Q87" s="7">
        <v>0.93397649210434275</v>
      </c>
      <c r="R87" s="7">
        <v>-1.4475193190934239</v>
      </c>
      <c r="S87" s="113">
        <v>0.98009542465474953</v>
      </c>
      <c r="T87" s="113">
        <v>1.1649413619807381</v>
      </c>
      <c r="U87" s="113">
        <v>2.1669681584221161</v>
      </c>
      <c r="V87" s="113">
        <v>3.1491333061351714</v>
      </c>
      <c r="W87" s="7">
        <f t="shared" si="9"/>
        <v>-2.0614038151249976</v>
      </c>
      <c r="X87" s="7">
        <v>-0.1310480456011589</v>
      </c>
      <c r="Y87" s="7">
        <v>-0.71394395566726754</v>
      </c>
      <c r="Z87" s="7">
        <v>0.71233472809365928</v>
      </c>
      <c r="AA87" s="11">
        <v>-0.15068993314473689</v>
      </c>
      <c r="AB87" s="7">
        <f t="shared" si="10"/>
        <v>110.18859166666668</v>
      </c>
      <c r="AC87" s="157"/>
      <c r="AN87" s="98"/>
      <c r="AO87" s="157"/>
      <c r="AZ87" s="98"/>
    </row>
    <row r="88" spans="1:52" x14ac:dyDescent="0.2">
      <c r="A88" s="3" t="s">
        <v>56</v>
      </c>
      <c r="B88" s="3" t="s">
        <v>57</v>
      </c>
      <c r="C88" s="14">
        <v>97.92107</v>
      </c>
      <c r="D88" s="213">
        <v>99.809979999999996</v>
      </c>
      <c r="E88" s="213">
        <v>97.956819999999993</v>
      </c>
      <c r="F88" s="214">
        <v>98.878200000000007</v>
      </c>
      <c r="G88" s="7">
        <v>102.0056</v>
      </c>
      <c r="H88" s="7">
        <v>105.12730000000001</v>
      </c>
      <c r="I88" s="7">
        <v>103.8869</v>
      </c>
      <c r="J88" s="7">
        <v>102.56440000000001</v>
      </c>
      <c r="K88" s="241">
        <v>101.1215</v>
      </c>
      <c r="L88" s="7">
        <v>101.8005</v>
      </c>
      <c r="M88" s="7">
        <v>99.94059</v>
      </c>
      <c r="N88" s="7">
        <v>100.16459999999999</v>
      </c>
      <c r="O88" s="7">
        <v>101.21169999999999</v>
      </c>
      <c r="P88" s="10">
        <v>1.9290128263508515</v>
      </c>
      <c r="Q88" s="7">
        <v>-1.8566880786871238</v>
      </c>
      <c r="R88" s="213">
        <v>0.94059811251530367</v>
      </c>
      <c r="S88" s="215">
        <v>3.162881201316361</v>
      </c>
      <c r="T88" s="215">
        <v>3.0603221783902099</v>
      </c>
      <c r="U88" s="215">
        <v>-1.1799028416025219</v>
      </c>
      <c r="V88" s="215">
        <v>-1.2730190235727421</v>
      </c>
      <c r="W88" s="7">
        <f t="shared" si="9"/>
        <v>-1.4068234202120899</v>
      </c>
      <c r="X88" s="213">
        <v>0.67146946989512812</v>
      </c>
      <c r="Y88" s="213">
        <v>-1.8270146020893803</v>
      </c>
      <c r="Z88" s="213">
        <v>0.22414316345340038</v>
      </c>
      <c r="AA88" s="11">
        <v>1.0453793056628793</v>
      </c>
      <c r="AB88" s="20">
        <f t="shared" si="10"/>
        <v>101.20567416666667</v>
      </c>
      <c r="AC88" s="157"/>
      <c r="AN88" s="98"/>
      <c r="AO88" s="157"/>
      <c r="AZ88" s="98"/>
    </row>
    <row r="89" spans="1:52" x14ac:dyDescent="0.2">
      <c r="A89" s="3" t="s">
        <v>58</v>
      </c>
      <c r="B89" s="3" t="s">
        <v>59</v>
      </c>
      <c r="C89" s="14">
        <v>107.4718</v>
      </c>
      <c r="D89" s="7">
        <v>108.8749</v>
      </c>
      <c r="E89" s="7">
        <v>109.9661</v>
      </c>
      <c r="F89" s="117">
        <v>110.306</v>
      </c>
      <c r="G89" s="7">
        <v>112.77160000000001</v>
      </c>
      <c r="H89" s="7">
        <v>115.036</v>
      </c>
      <c r="I89" s="7">
        <v>116.5633</v>
      </c>
      <c r="J89" s="7">
        <v>115.5538</v>
      </c>
      <c r="K89" s="241">
        <v>114.2544</v>
      </c>
      <c r="L89" s="7">
        <v>114.3421</v>
      </c>
      <c r="M89" s="7">
        <v>111.0046</v>
      </c>
      <c r="N89" s="7">
        <v>111.63809999999999</v>
      </c>
      <c r="O89" s="7">
        <v>110.9739</v>
      </c>
      <c r="P89" s="10">
        <v>1.30555178195582</v>
      </c>
      <c r="Q89" s="7">
        <v>1.002251207578607</v>
      </c>
      <c r="R89" s="7">
        <v>0.30909525753845968</v>
      </c>
      <c r="S89" s="113">
        <v>2.2352365238518388</v>
      </c>
      <c r="T89" s="113">
        <v>2.0079523567990476</v>
      </c>
      <c r="U89" s="113">
        <v>1.3276713376682054</v>
      </c>
      <c r="V89" s="113">
        <v>-0.86605303727674376</v>
      </c>
      <c r="W89" s="7">
        <f t="shared" si="9"/>
        <v>-1.1244978529481431</v>
      </c>
      <c r="X89" s="7">
        <v>7.6758531837721883E-2</v>
      </c>
      <c r="Y89" s="7">
        <v>-2.9188724013289993</v>
      </c>
      <c r="Z89" s="7">
        <v>0.57069707021150284</v>
      </c>
      <c r="AA89" s="11">
        <v>-0.59495817288183328</v>
      </c>
      <c r="AB89" s="7">
        <f t="shared" si="10"/>
        <v>112.60706666666665</v>
      </c>
      <c r="AC89" s="157"/>
      <c r="AN89" s="98"/>
      <c r="AO89" s="157"/>
      <c r="AZ89" s="98"/>
    </row>
    <row r="90" spans="1:52" s="48" customFormat="1" x14ac:dyDescent="0.2">
      <c r="A90" s="56" t="s">
        <v>20</v>
      </c>
      <c r="B90" s="56" t="s">
        <v>21</v>
      </c>
      <c r="C90" s="26">
        <v>105.94119999999999</v>
      </c>
      <c r="D90" s="119">
        <v>106.77589999999999</v>
      </c>
      <c r="E90" s="119">
        <v>107.0545</v>
      </c>
      <c r="F90" s="120">
        <v>107.2248</v>
      </c>
      <c r="G90" s="20">
        <v>107.2762</v>
      </c>
      <c r="H90" s="20">
        <v>107.18640000000001</v>
      </c>
      <c r="I90" s="20">
        <v>106.37909999999999</v>
      </c>
      <c r="J90" s="20">
        <v>106.6474</v>
      </c>
      <c r="K90" s="243">
        <v>106.4873</v>
      </c>
      <c r="L90" s="20">
        <v>106.4126</v>
      </c>
      <c r="M90" s="20">
        <v>106.738</v>
      </c>
      <c r="N90" s="20">
        <v>107.4191</v>
      </c>
      <c r="O90" s="20">
        <v>107.32510000000001</v>
      </c>
      <c r="P90" s="21">
        <v>0.78788988608775246</v>
      </c>
      <c r="Q90" s="20">
        <v>0.26092030130395671</v>
      </c>
      <c r="R90" s="119">
        <v>0.15907785286933052</v>
      </c>
      <c r="S90" s="112">
        <v>4.7936671367072727E-2</v>
      </c>
      <c r="T90" s="112">
        <v>-8.37091545002496E-2</v>
      </c>
      <c r="U90" s="112">
        <v>-0.75317391012293733</v>
      </c>
      <c r="V90" s="112">
        <v>0.25221119562020233</v>
      </c>
      <c r="W90" s="240">
        <f t="shared" si="9"/>
        <v>-0.15012086558134555</v>
      </c>
      <c r="X90" s="119">
        <v>-7.0149210281420502E-2</v>
      </c>
      <c r="Y90" s="119">
        <v>0.30579085559417019</v>
      </c>
      <c r="Z90" s="119">
        <v>0.63810451760385312</v>
      </c>
      <c r="AA90" s="19">
        <v>-8.7507715108387701E-2</v>
      </c>
      <c r="AB90" s="20">
        <f t="shared" si="10"/>
        <v>106.91053333333333</v>
      </c>
      <c r="AC90" s="156"/>
      <c r="AN90" s="162"/>
      <c r="AO90" s="156"/>
      <c r="AZ90" s="162"/>
    </row>
    <row r="91" spans="1:52" s="48" customFormat="1" x14ac:dyDescent="0.2">
      <c r="A91" s="56" t="s">
        <v>22</v>
      </c>
      <c r="B91" s="56" t="s">
        <v>23</v>
      </c>
      <c r="C91" s="26">
        <v>106.3026</v>
      </c>
      <c r="D91" s="119">
        <v>107.23399999999999</v>
      </c>
      <c r="E91" s="119">
        <v>107.4871</v>
      </c>
      <c r="F91" s="120">
        <v>107.5912</v>
      </c>
      <c r="G91" s="20">
        <v>107.5937</v>
      </c>
      <c r="H91" s="20">
        <v>107.3982</v>
      </c>
      <c r="I91" s="20">
        <v>106.48650000000001</v>
      </c>
      <c r="J91" s="20">
        <v>106.7396</v>
      </c>
      <c r="K91" s="243">
        <v>106.5506</v>
      </c>
      <c r="L91" s="20">
        <v>106.4541</v>
      </c>
      <c r="M91" s="20">
        <v>106.7325</v>
      </c>
      <c r="N91" s="20">
        <v>107.5176</v>
      </c>
      <c r="O91" s="20">
        <v>107.3874</v>
      </c>
      <c r="P91" s="21">
        <v>0.87617800505349497</v>
      </c>
      <c r="Q91" s="20">
        <v>0.23602588731186325</v>
      </c>
      <c r="R91" s="119">
        <v>9.6848831162067384E-2</v>
      </c>
      <c r="S91" s="112">
        <v>2.3236101093748614E-3</v>
      </c>
      <c r="T91" s="112">
        <v>-0.18170208850517788</v>
      </c>
      <c r="U91" s="112">
        <v>-0.84889690888673763</v>
      </c>
      <c r="V91" s="112">
        <v>0.23768271095396054</v>
      </c>
      <c r="W91" s="240">
        <f t="shared" si="9"/>
        <v>-0.17706643082791482</v>
      </c>
      <c r="X91" s="119">
        <v>-9.0567298541731373E-2</v>
      </c>
      <c r="Y91" s="119">
        <v>0.26152116264193193</v>
      </c>
      <c r="Z91" s="119">
        <v>0.73557726090928244</v>
      </c>
      <c r="AA91" s="19">
        <v>-0.12109645304582886</v>
      </c>
      <c r="AB91" s="20">
        <f t="shared" si="10"/>
        <v>107.09770833333334</v>
      </c>
      <c r="AC91" s="156"/>
      <c r="AN91" s="162"/>
      <c r="AO91" s="156"/>
      <c r="AZ91" s="162"/>
    </row>
    <row r="92" spans="1:52" ht="15" customHeight="1" x14ac:dyDescent="0.2">
      <c r="A92" s="3" t="s">
        <v>24</v>
      </c>
      <c r="B92" s="3" t="s">
        <v>304</v>
      </c>
      <c r="C92" s="26">
        <v>107.08620000000001</v>
      </c>
      <c r="D92" s="7">
        <v>108.5427</v>
      </c>
      <c r="E92" s="7">
        <v>108.8359</v>
      </c>
      <c r="F92" s="117">
        <v>108.9449</v>
      </c>
      <c r="G92" s="7">
        <v>108.8578</v>
      </c>
      <c r="H92" s="7">
        <v>108.361</v>
      </c>
      <c r="I92" s="7">
        <v>106.82250000000001</v>
      </c>
      <c r="J92" s="7">
        <v>107.1635</v>
      </c>
      <c r="K92" s="244">
        <v>106.8014</v>
      </c>
      <c r="L92" s="7">
        <v>106.6186</v>
      </c>
      <c r="M92" s="7">
        <v>107.0081</v>
      </c>
      <c r="N92" s="7">
        <v>108.2264</v>
      </c>
      <c r="O92" s="7">
        <v>107.9118</v>
      </c>
      <c r="P92" s="10">
        <v>1.3601192310493706</v>
      </c>
      <c r="Q92" s="7">
        <v>0.27012410783958646</v>
      </c>
      <c r="R92" s="7">
        <v>0.10015077745487368</v>
      </c>
      <c r="S92" s="113">
        <v>-7.994867130081959E-2</v>
      </c>
      <c r="T92" s="113">
        <v>-0.45637519773502067</v>
      </c>
      <c r="U92" s="113">
        <v>-1.4197912533106922</v>
      </c>
      <c r="V92" s="113">
        <v>0.319221137868889</v>
      </c>
      <c r="W92" s="242">
        <f t="shared" si="9"/>
        <v>-0.33789489891614038</v>
      </c>
      <c r="X92" s="7">
        <v>-0.17115880503439121</v>
      </c>
      <c r="Y92" s="7">
        <v>0.36532087271826696</v>
      </c>
      <c r="Z92" s="7">
        <v>1.1385119444228982</v>
      </c>
      <c r="AA92" s="11">
        <v>-0.29068693036079796</v>
      </c>
      <c r="AB92" s="7">
        <f t="shared" si="10"/>
        <v>107.84121666666668</v>
      </c>
      <c r="AC92" s="157"/>
      <c r="AN92" s="98"/>
      <c r="AO92" s="157"/>
      <c r="AZ92" s="98"/>
    </row>
    <row r="93" spans="1:52" ht="15" customHeight="1" x14ac:dyDescent="0.2">
      <c r="A93" s="3" t="s">
        <v>26</v>
      </c>
      <c r="B93" s="3" t="s">
        <v>305</v>
      </c>
      <c r="C93" s="26">
        <v>108.4486</v>
      </c>
      <c r="D93" s="7">
        <v>108.6695</v>
      </c>
      <c r="E93" s="7">
        <v>108.8535</v>
      </c>
      <c r="F93" s="117">
        <v>108.9554</v>
      </c>
      <c r="G93" s="7">
        <v>109.6181</v>
      </c>
      <c r="H93" s="7">
        <v>110.889</v>
      </c>
      <c r="I93" s="7">
        <v>110.7341</v>
      </c>
      <c r="J93" s="7">
        <v>111.02670000000001</v>
      </c>
      <c r="K93" s="241">
        <v>110.82850000000001</v>
      </c>
      <c r="L93" s="7">
        <v>110.8464</v>
      </c>
      <c r="M93" s="7">
        <v>110.9192</v>
      </c>
      <c r="N93" s="7">
        <v>111.10980000000001</v>
      </c>
      <c r="O93" s="7">
        <v>111.211</v>
      </c>
      <c r="P93" s="10">
        <v>0.20369096512080406</v>
      </c>
      <c r="Q93" s="7">
        <v>0.16932073856969757</v>
      </c>
      <c r="R93" s="7">
        <v>9.3612056571447458E-2</v>
      </c>
      <c r="S93" s="113">
        <v>0.60823052368216812</v>
      </c>
      <c r="T93" s="113">
        <v>1.1593888235610701</v>
      </c>
      <c r="U93" s="113">
        <v>-0.13968923878833592</v>
      </c>
      <c r="V93" s="113">
        <v>0.26423658114348453</v>
      </c>
      <c r="W93" s="7">
        <f t="shared" si="9"/>
        <v>-0.17851561831523399</v>
      </c>
      <c r="X93" s="7">
        <v>1.6151080272671165E-2</v>
      </c>
      <c r="Y93" s="7">
        <v>6.5676467616450213E-2</v>
      </c>
      <c r="Z93" s="7">
        <v>0.17183679651494368</v>
      </c>
      <c r="AA93" s="11">
        <v>9.1081074756674485E-2</v>
      </c>
      <c r="AB93" s="7">
        <f t="shared" si="10"/>
        <v>110.3051</v>
      </c>
      <c r="AC93" s="157"/>
      <c r="AN93" s="98"/>
      <c r="AO93" s="157"/>
      <c r="AZ93" s="98"/>
    </row>
    <row r="94" spans="1:52" ht="15" customHeight="1" x14ac:dyDescent="0.2">
      <c r="A94" s="3" t="s">
        <v>27</v>
      </c>
      <c r="B94" s="3" t="s">
        <v>306</v>
      </c>
      <c r="C94" s="26">
        <v>103.8124</v>
      </c>
      <c r="D94" s="7">
        <v>103.9983</v>
      </c>
      <c r="E94" s="7">
        <v>104.1709</v>
      </c>
      <c r="F94" s="117">
        <v>104.4122</v>
      </c>
      <c r="G94" s="7">
        <v>104.4427</v>
      </c>
      <c r="H94" s="7">
        <v>104.60639999999999</v>
      </c>
      <c r="I94" s="7">
        <v>104.5551</v>
      </c>
      <c r="J94" s="7">
        <v>104.5596</v>
      </c>
      <c r="K94" s="241">
        <v>104.5703</v>
      </c>
      <c r="L94" s="7">
        <v>104.6116</v>
      </c>
      <c r="M94" s="7">
        <v>104.6681</v>
      </c>
      <c r="N94" s="7">
        <v>104.806</v>
      </c>
      <c r="O94" s="7">
        <v>104.95659999999999</v>
      </c>
      <c r="P94" s="10">
        <v>0.17907302017871057</v>
      </c>
      <c r="Q94" s="7">
        <v>0.16596425133872647</v>
      </c>
      <c r="R94" s="7">
        <v>0.23163858620785208</v>
      </c>
      <c r="S94" s="113">
        <v>2.9211145823958815E-2</v>
      </c>
      <c r="T94" s="113">
        <v>0.15673666038889411</v>
      </c>
      <c r="U94" s="113">
        <v>-4.9040976460329087E-2</v>
      </c>
      <c r="V94" s="113">
        <v>4.3039507398560913E-3</v>
      </c>
      <c r="W94" s="7">
        <f t="shared" si="9"/>
        <v>1.023339798545512E-2</v>
      </c>
      <c r="X94" s="7">
        <v>3.9494961762558359E-2</v>
      </c>
      <c r="Y94" s="7">
        <v>5.4009306807275462E-2</v>
      </c>
      <c r="Z94" s="7">
        <v>0.13174978813984578</v>
      </c>
      <c r="AA94" s="11">
        <v>0.14369406331698298</v>
      </c>
      <c r="AB94" s="7">
        <f t="shared" si="10"/>
        <v>104.52981666666666</v>
      </c>
      <c r="AC94" s="157"/>
      <c r="AN94" s="98"/>
      <c r="AO94" s="157"/>
      <c r="AZ94" s="98"/>
    </row>
    <row r="95" spans="1:52" ht="15" customHeight="1" x14ac:dyDescent="0.2">
      <c r="A95" s="3" t="s">
        <v>29</v>
      </c>
      <c r="B95" s="3" t="s">
        <v>307</v>
      </c>
      <c r="C95" s="26">
        <v>109.35339999999999</v>
      </c>
      <c r="D95" s="7">
        <v>109.5312</v>
      </c>
      <c r="E95" s="7">
        <v>109.64060000000001</v>
      </c>
      <c r="F95" s="117">
        <v>109.5428</v>
      </c>
      <c r="G95" s="7">
        <v>109.66889999999999</v>
      </c>
      <c r="H95" s="7">
        <v>110.1998</v>
      </c>
      <c r="I95" s="7">
        <v>110.20869999999999</v>
      </c>
      <c r="J95" s="7">
        <v>110.5574</v>
      </c>
      <c r="K95" s="241">
        <v>110.7236</v>
      </c>
      <c r="L95" s="7">
        <v>110.84350000000001</v>
      </c>
      <c r="M95" s="7">
        <v>111.0112</v>
      </c>
      <c r="N95" s="7">
        <v>111.0789</v>
      </c>
      <c r="O95" s="7">
        <v>111.3599</v>
      </c>
      <c r="P95" s="10">
        <v>0.16259210961890974</v>
      </c>
      <c r="Q95" s="7">
        <v>9.9880216778422903E-2</v>
      </c>
      <c r="R95" s="7">
        <v>-8.9200533379064445E-2</v>
      </c>
      <c r="S95" s="113">
        <v>0.11511482269943245</v>
      </c>
      <c r="T95" s="113">
        <v>0.48409348502629518</v>
      </c>
      <c r="U95" s="113">
        <v>8.0762397027916762E-3</v>
      </c>
      <c r="V95" s="113">
        <v>0.31639970347169327</v>
      </c>
      <c r="W95" s="7">
        <f t="shared" si="9"/>
        <v>0.15032915028754607</v>
      </c>
      <c r="X95" s="7">
        <v>0.10828766405716689</v>
      </c>
      <c r="Y95" s="7">
        <v>0.15129439254444005</v>
      </c>
      <c r="Z95" s="7">
        <v>6.0984837565941176E-2</v>
      </c>
      <c r="AA95" s="11">
        <v>0.25297333697038027</v>
      </c>
      <c r="AB95" s="7">
        <f t="shared" si="10"/>
        <v>110.36387499999999</v>
      </c>
      <c r="AC95" s="157"/>
      <c r="AN95" s="98"/>
      <c r="AO95" s="157"/>
      <c r="AZ95" s="98"/>
    </row>
    <row r="96" spans="1:52" ht="15" customHeight="1" x14ac:dyDescent="0.2">
      <c r="A96" s="3" t="s">
        <v>31</v>
      </c>
      <c r="B96" s="3" t="s">
        <v>32</v>
      </c>
      <c r="C96" s="26">
        <v>109.1123</v>
      </c>
      <c r="D96" s="7">
        <v>109.2123</v>
      </c>
      <c r="E96" s="7">
        <v>109.461</v>
      </c>
      <c r="F96" s="117">
        <v>109.4838</v>
      </c>
      <c r="G96" s="7">
        <v>109.4838</v>
      </c>
      <c r="H96" s="7">
        <v>109.4212</v>
      </c>
      <c r="I96" s="7">
        <v>109.4405</v>
      </c>
      <c r="J96" s="7">
        <v>109.6126</v>
      </c>
      <c r="K96" s="241">
        <v>109.87260000000001</v>
      </c>
      <c r="L96" s="7">
        <v>109.8927</v>
      </c>
      <c r="M96" s="7">
        <v>110.5121</v>
      </c>
      <c r="N96" s="7">
        <v>110.6323</v>
      </c>
      <c r="O96" s="7">
        <v>111.09180000000001</v>
      </c>
      <c r="P96" s="10">
        <v>9.1648695884876688E-2</v>
      </c>
      <c r="Q96" s="7">
        <v>0.22772160278649883</v>
      </c>
      <c r="R96" s="7">
        <v>2.0829336476008539E-2</v>
      </c>
      <c r="S96" s="113">
        <v>0</v>
      </c>
      <c r="T96" s="113">
        <v>-5.7177408895200316E-2</v>
      </c>
      <c r="U96" s="113">
        <v>1.7638263883051186E-2</v>
      </c>
      <c r="V96" s="113">
        <v>0.15725439850877906</v>
      </c>
      <c r="W96" s="7">
        <f t="shared" si="9"/>
        <v>0.23719900814322906</v>
      </c>
      <c r="X96" s="7">
        <v>1.8293914952407914E-2</v>
      </c>
      <c r="Y96" s="7">
        <v>0.56364071498834667</v>
      </c>
      <c r="Z96" s="7">
        <v>0.10876637037934937</v>
      </c>
      <c r="AA96" s="11">
        <v>0.41533982390315088</v>
      </c>
      <c r="AB96" s="7">
        <f t="shared" si="10"/>
        <v>109.84305833333333</v>
      </c>
      <c r="AC96" s="157"/>
      <c r="AN96" s="98"/>
      <c r="AO96" s="157"/>
      <c r="AZ96" s="98"/>
    </row>
    <row r="97" spans="1:52" ht="15" customHeight="1" x14ac:dyDescent="0.2">
      <c r="A97" s="3" t="s">
        <v>33</v>
      </c>
      <c r="B97" s="3" t="s">
        <v>43</v>
      </c>
      <c r="C97" s="26">
        <v>103.54770000000001</v>
      </c>
      <c r="D97" s="7">
        <v>103.5933</v>
      </c>
      <c r="E97" s="7">
        <v>103.8921</v>
      </c>
      <c r="F97" s="117">
        <v>103.9284</v>
      </c>
      <c r="G97" s="7">
        <v>103.9298</v>
      </c>
      <c r="H97" s="7">
        <v>103.67059999999999</v>
      </c>
      <c r="I97" s="7">
        <v>103.6764</v>
      </c>
      <c r="J97" s="7">
        <v>103.7469</v>
      </c>
      <c r="K97" s="244">
        <v>103.7818</v>
      </c>
      <c r="L97" s="7">
        <v>103.821</v>
      </c>
      <c r="M97" s="7">
        <v>103.8329</v>
      </c>
      <c r="N97" s="7">
        <v>103.86839999999999</v>
      </c>
      <c r="O97" s="7">
        <v>103.97</v>
      </c>
      <c r="P97" s="10">
        <v>4.4037675390175932E-2</v>
      </c>
      <c r="Q97" s="7">
        <v>0.2884356420733773</v>
      </c>
      <c r="R97" s="7">
        <v>3.4940096503966241E-2</v>
      </c>
      <c r="S97" s="113">
        <v>1.3470812597940916E-3</v>
      </c>
      <c r="T97" s="113">
        <v>-0.24939911363247788</v>
      </c>
      <c r="U97" s="113">
        <v>5.5946430328442194E-3</v>
      </c>
      <c r="V97" s="113">
        <v>6.8000046297899588E-2</v>
      </c>
      <c r="W97" s="242">
        <f t="shared" si="9"/>
        <v>3.3639559350696242E-2</v>
      </c>
      <c r="X97" s="7">
        <v>3.7771555320869274E-2</v>
      </c>
      <c r="Y97" s="7">
        <v>1.1462035618995323E-2</v>
      </c>
      <c r="Z97" s="7">
        <v>3.4189548784632789E-2</v>
      </c>
      <c r="AA97" s="11">
        <v>9.7816082658445505E-2</v>
      </c>
      <c r="AB97" s="7">
        <f t="shared" si="10"/>
        <v>103.80930000000001</v>
      </c>
      <c r="AC97" s="157"/>
      <c r="AN97" s="98"/>
      <c r="AO97" s="157"/>
      <c r="AZ97" s="98"/>
    </row>
    <row r="98" spans="1:52" ht="15" customHeight="1" x14ac:dyDescent="0.2">
      <c r="A98" s="3" t="s">
        <v>34</v>
      </c>
      <c r="B98" s="3" t="s">
        <v>308</v>
      </c>
      <c r="C98" s="26">
        <v>103.75539999999999</v>
      </c>
      <c r="D98" s="7">
        <v>103.8907</v>
      </c>
      <c r="E98" s="7">
        <v>103.89409999999999</v>
      </c>
      <c r="F98" s="117">
        <v>103.89409999999999</v>
      </c>
      <c r="G98" s="7">
        <v>103.89409999999999</v>
      </c>
      <c r="H98" s="7">
        <v>103.8445</v>
      </c>
      <c r="I98" s="7">
        <v>103.8678</v>
      </c>
      <c r="J98" s="7">
        <v>103.9062</v>
      </c>
      <c r="K98" s="244">
        <v>103.9062</v>
      </c>
      <c r="L98" s="7">
        <v>103.952</v>
      </c>
      <c r="M98" s="7">
        <v>103.952</v>
      </c>
      <c r="N98" s="7">
        <v>103.9139</v>
      </c>
      <c r="O98" s="7">
        <v>103.9594</v>
      </c>
      <c r="P98" s="10">
        <v>0.13040285132147422</v>
      </c>
      <c r="Q98" s="7">
        <v>3.2726702197590171E-3</v>
      </c>
      <c r="R98" s="7">
        <v>0</v>
      </c>
      <c r="S98" s="113">
        <v>0</v>
      </c>
      <c r="T98" s="113">
        <v>-4.7740920803008152E-2</v>
      </c>
      <c r="U98" s="113">
        <v>2.2437394373323667E-2</v>
      </c>
      <c r="V98" s="113">
        <v>3.6970071571743861E-2</v>
      </c>
      <c r="W98" s="242">
        <f t="shared" si="9"/>
        <v>0</v>
      </c>
      <c r="X98" s="7">
        <v>4.4078216699292093E-2</v>
      </c>
      <c r="Y98" s="7">
        <v>0</v>
      </c>
      <c r="Z98" s="7">
        <v>-3.6651531476065896E-2</v>
      </c>
      <c r="AA98" s="11">
        <v>4.378624996271345E-2</v>
      </c>
      <c r="AB98" s="7">
        <f t="shared" si="10"/>
        <v>103.90625</v>
      </c>
      <c r="AC98" s="157"/>
      <c r="AN98" s="98"/>
      <c r="AO98" s="157"/>
      <c r="AZ98" s="98"/>
    </row>
    <row r="99" spans="1:52" ht="15" customHeight="1" x14ac:dyDescent="0.2">
      <c r="A99" s="3"/>
      <c r="B99" s="3" t="s">
        <v>309</v>
      </c>
      <c r="C99" s="26">
        <v>107.14109999999999</v>
      </c>
      <c r="D99" s="7">
        <v>107.19589999999999</v>
      </c>
      <c r="E99" s="7">
        <v>107.19589999999999</v>
      </c>
      <c r="F99" s="117">
        <v>107.21080000000001</v>
      </c>
      <c r="G99" s="7">
        <v>107.21080000000001</v>
      </c>
      <c r="H99" s="7">
        <v>107.3528</v>
      </c>
      <c r="I99" s="7">
        <v>107.3528</v>
      </c>
      <c r="J99" s="7">
        <v>107.50530000000001</v>
      </c>
      <c r="K99" s="241">
        <v>107.532</v>
      </c>
      <c r="L99" s="7">
        <v>107.5855</v>
      </c>
      <c r="M99" s="7">
        <v>107.48739999999999</v>
      </c>
      <c r="N99" s="7">
        <v>107.5119</v>
      </c>
      <c r="O99" s="7">
        <v>107.36709999999999</v>
      </c>
      <c r="P99" s="10">
        <v>5.1147505485756806E-2</v>
      </c>
      <c r="Q99" s="7">
        <v>0</v>
      </c>
      <c r="R99" s="7">
        <v>1.3899785346278597E-2</v>
      </c>
      <c r="S99" s="113">
        <v>0</v>
      </c>
      <c r="T99" s="113">
        <v>0.13244934279008821</v>
      </c>
      <c r="U99" s="113">
        <v>0</v>
      </c>
      <c r="V99" s="113">
        <v>0.14205498133258138</v>
      </c>
      <c r="W99" s="7">
        <f t="shared" si="9"/>
        <v>2.4835984830507019E-2</v>
      </c>
      <c r="X99" s="7">
        <v>4.9752631774727205E-2</v>
      </c>
      <c r="Y99" s="7">
        <v>-9.11832914286798E-2</v>
      </c>
      <c r="Z99" s="7">
        <v>2.2793369269331381E-2</v>
      </c>
      <c r="AA99" s="11">
        <v>-0.1346827653496995</v>
      </c>
      <c r="AB99" s="7">
        <f t="shared" si="10"/>
        <v>107.37568333333333</v>
      </c>
      <c r="AC99" s="157"/>
      <c r="AN99" s="98"/>
      <c r="AO99" s="157"/>
      <c r="AZ99" s="98"/>
    </row>
    <row r="100" spans="1:52" ht="15" customHeight="1" x14ac:dyDescent="0.2">
      <c r="A100" s="3"/>
      <c r="B100" s="3" t="s">
        <v>310</v>
      </c>
      <c r="C100" s="26">
        <v>100</v>
      </c>
      <c r="D100" s="7">
        <v>100</v>
      </c>
      <c r="E100" s="7">
        <v>100</v>
      </c>
      <c r="F100" s="117">
        <v>100</v>
      </c>
      <c r="G100" s="7">
        <v>100</v>
      </c>
      <c r="H100" s="7">
        <v>100</v>
      </c>
      <c r="I100" s="7">
        <v>100</v>
      </c>
      <c r="J100" s="7">
        <v>100</v>
      </c>
      <c r="K100" s="241">
        <v>100</v>
      </c>
      <c r="L100" s="7">
        <v>100</v>
      </c>
      <c r="M100" s="7">
        <v>100</v>
      </c>
      <c r="N100" s="7">
        <v>100</v>
      </c>
      <c r="O100" s="7">
        <v>100</v>
      </c>
      <c r="P100" s="10">
        <v>0</v>
      </c>
      <c r="Q100" s="7">
        <v>0</v>
      </c>
      <c r="R100" s="7">
        <v>0</v>
      </c>
      <c r="S100" s="113">
        <v>0</v>
      </c>
      <c r="T100" s="113">
        <v>0</v>
      </c>
      <c r="U100" s="113">
        <v>0</v>
      </c>
      <c r="V100" s="113">
        <v>0</v>
      </c>
      <c r="W100" s="7">
        <f t="shared" si="9"/>
        <v>0</v>
      </c>
      <c r="X100" s="7">
        <v>0</v>
      </c>
      <c r="Y100" s="7">
        <v>0</v>
      </c>
      <c r="Z100" s="7">
        <v>0</v>
      </c>
      <c r="AA100" s="11">
        <v>0</v>
      </c>
      <c r="AB100" s="7">
        <f t="shared" si="10"/>
        <v>100</v>
      </c>
      <c r="AC100" s="157"/>
      <c r="AN100" s="98"/>
      <c r="AO100" s="157"/>
      <c r="AZ100" s="98"/>
    </row>
    <row r="101" spans="1:52" ht="15" customHeight="1" x14ac:dyDescent="0.2">
      <c r="A101" s="3"/>
      <c r="B101" s="3" t="s">
        <v>311</v>
      </c>
      <c r="C101" s="26">
        <v>103.5376</v>
      </c>
      <c r="D101" s="7">
        <v>103.9419</v>
      </c>
      <c r="E101" s="7">
        <v>104.029</v>
      </c>
      <c r="F101" s="117">
        <v>104.0558</v>
      </c>
      <c r="G101" s="7">
        <v>104.0558</v>
      </c>
      <c r="H101" s="7">
        <v>104.46250000000001</v>
      </c>
      <c r="I101" s="7">
        <v>104.46250000000001</v>
      </c>
      <c r="J101" s="7">
        <v>104.58499999999999</v>
      </c>
      <c r="K101" s="241">
        <v>104.78789999999999</v>
      </c>
      <c r="L101" s="7">
        <v>104.78789999999999</v>
      </c>
      <c r="M101" s="7">
        <v>104.9115</v>
      </c>
      <c r="N101" s="7">
        <v>105.0026</v>
      </c>
      <c r="O101" s="7">
        <v>105.0591</v>
      </c>
      <c r="P101" s="10">
        <v>0.39048616154904725</v>
      </c>
      <c r="Q101" s="7">
        <v>8.379681341210081E-2</v>
      </c>
      <c r="R101" s="7">
        <v>2.5762047121484007E-2</v>
      </c>
      <c r="S101" s="113">
        <v>0</v>
      </c>
      <c r="T101" s="113">
        <v>0.39084798732987563</v>
      </c>
      <c r="U101" s="113">
        <v>0</v>
      </c>
      <c r="V101" s="113">
        <v>0.11726696182839588</v>
      </c>
      <c r="W101" s="7">
        <f t="shared" si="9"/>
        <v>0.19400487641631176</v>
      </c>
      <c r="X101" s="7">
        <v>0</v>
      </c>
      <c r="Y101" s="7">
        <v>0.11795254986502295</v>
      </c>
      <c r="Z101" s="7">
        <v>8.683509434141852E-2</v>
      </c>
      <c r="AA101" s="11">
        <v>5.3808191416212334E-2</v>
      </c>
      <c r="AB101" s="7">
        <f t="shared" si="10"/>
        <v>104.51179166666667</v>
      </c>
      <c r="AC101" s="157"/>
      <c r="AN101" s="98"/>
      <c r="AO101" s="157"/>
      <c r="AZ101" s="98"/>
    </row>
    <row r="102" spans="1:52" ht="15" customHeight="1" x14ac:dyDescent="0.2">
      <c r="A102" s="3"/>
      <c r="B102" s="3" t="s">
        <v>312</v>
      </c>
      <c r="C102" s="26">
        <v>106.2675</v>
      </c>
      <c r="D102" s="7">
        <v>106.41800000000001</v>
      </c>
      <c r="E102" s="7">
        <v>106.76519999999999</v>
      </c>
      <c r="F102" s="117">
        <v>106.9961</v>
      </c>
      <c r="G102" s="7">
        <v>107.2004</v>
      </c>
      <c r="H102" s="7">
        <v>107.3103</v>
      </c>
      <c r="I102" s="7">
        <v>107.5291</v>
      </c>
      <c r="J102" s="7">
        <v>107.69329999999999</v>
      </c>
      <c r="K102" s="241">
        <v>107.98650000000001</v>
      </c>
      <c r="L102" s="7">
        <v>107.9712</v>
      </c>
      <c r="M102" s="7">
        <v>108.35</v>
      </c>
      <c r="N102" s="7">
        <v>108.9375</v>
      </c>
      <c r="O102" s="7">
        <v>109.1854</v>
      </c>
      <c r="P102" s="10">
        <v>0.14162373256170332</v>
      </c>
      <c r="Q102" s="7">
        <v>0.32626059501210941</v>
      </c>
      <c r="R102" s="7">
        <v>0.21626897153754732</v>
      </c>
      <c r="S102" s="113">
        <v>0.19094153899067676</v>
      </c>
      <c r="T102" s="113">
        <v>0.10251827418554045</v>
      </c>
      <c r="U102" s="113">
        <v>0.20389468671693367</v>
      </c>
      <c r="V102" s="113">
        <v>0.15270284974020421</v>
      </c>
      <c r="W102" s="7">
        <f t="shared" si="9"/>
        <v>0.27225463422516816</v>
      </c>
      <c r="X102" s="7">
        <v>-1.4168437721391588E-2</v>
      </c>
      <c r="Y102" s="7">
        <v>0.35083429655315329</v>
      </c>
      <c r="Z102" s="7">
        <v>0.54222427318874555</v>
      </c>
      <c r="AA102" s="11">
        <v>0.22756167527251989</v>
      </c>
      <c r="AB102" s="7">
        <f t="shared" si="10"/>
        <v>107.69525</v>
      </c>
      <c r="AC102" s="157"/>
      <c r="AN102" s="98"/>
      <c r="AO102" s="157"/>
      <c r="AZ102" s="98"/>
    </row>
    <row r="103" spans="1:52" s="48" customFormat="1" x14ac:dyDescent="0.2">
      <c r="A103" s="56" t="s">
        <v>36</v>
      </c>
      <c r="B103" s="56" t="s">
        <v>37</v>
      </c>
      <c r="C103" s="26">
        <v>103.5316</v>
      </c>
      <c r="D103" s="119">
        <v>103.7214</v>
      </c>
      <c r="E103" s="119">
        <v>104.17</v>
      </c>
      <c r="F103" s="120">
        <v>104.78149999999999</v>
      </c>
      <c r="G103" s="20">
        <v>105.15940000000001</v>
      </c>
      <c r="H103" s="20">
        <v>105.7745</v>
      </c>
      <c r="I103" s="20">
        <v>105.6631</v>
      </c>
      <c r="J103" s="20">
        <v>106.0325</v>
      </c>
      <c r="K103" s="239">
        <v>106.0656</v>
      </c>
      <c r="L103" s="20">
        <v>106.1354</v>
      </c>
      <c r="M103" s="20">
        <v>106.7745</v>
      </c>
      <c r="N103" s="20">
        <v>106.762</v>
      </c>
      <c r="O103" s="20">
        <v>106.91</v>
      </c>
      <c r="P103" s="21">
        <v>0.18332567061651253</v>
      </c>
      <c r="Q103" s="20">
        <v>0.43250476757930278</v>
      </c>
      <c r="R103" s="119">
        <v>0.58702121532110241</v>
      </c>
      <c r="S103" s="112">
        <v>0.36065526834413614</v>
      </c>
      <c r="T103" s="112">
        <v>0.58492155717890948</v>
      </c>
      <c r="U103" s="112">
        <v>-0.1053183895929579</v>
      </c>
      <c r="V103" s="112">
        <v>0.34960170579890126</v>
      </c>
      <c r="W103" s="20">
        <f t="shared" si="9"/>
        <v>3.1216843892207174E-2</v>
      </c>
      <c r="X103" s="119">
        <v>6.5808329939208141E-2</v>
      </c>
      <c r="Y103" s="119">
        <v>0.60215536004009884</v>
      </c>
      <c r="Z103" s="119">
        <v>-1.1706915040578829E-2</v>
      </c>
      <c r="AA103" s="19">
        <v>0.13862610292051117</v>
      </c>
      <c r="AB103" s="20">
        <f t="shared" si="10"/>
        <v>105.66249166666667</v>
      </c>
      <c r="AC103" s="156"/>
      <c r="AN103" s="162"/>
      <c r="AO103" s="156"/>
      <c r="AZ103" s="162"/>
    </row>
    <row r="104" spans="1:52" ht="15" customHeight="1" x14ac:dyDescent="0.2">
      <c r="A104" s="3" t="s">
        <v>38</v>
      </c>
      <c r="B104" s="3" t="s">
        <v>39</v>
      </c>
      <c r="C104" s="26">
        <v>103.5172</v>
      </c>
      <c r="D104" s="7">
        <v>103.7383</v>
      </c>
      <c r="E104" s="7">
        <v>104.67189999999999</v>
      </c>
      <c r="F104" s="117">
        <v>105.8943</v>
      </c>
      <c r="G104" s="7">
        <v>106.6908</v>
      </c>
      <c r="H104" s="7">
        <v>107.6576</v>
      </c>
      <c r="I104" s="7">
        <v>106.8282</v>
      </c>
      <c r="J104" s="7">
        <v>107.31829999999999</v>
      </c>
      <c r="K104" s="241">
        <v>107.3021</v>
      </c>
      <c r="L104" s="7">
        <v>107.33969999999999</v>
      </c>
      <c r="M104" s="7">
        <v>107.9986</v>
      </c>
      <c r="N104" s="7">
        <v>107.8339</v>
      </c>
      <c r="O104" s="7">
        <v>108.1262</v>
      </c>
      <c r="P104" s="10">
        <v>0.2135876936393109</v>
      </c>
      <c r="Q104" s="7">
        <v>0.89995691080343376</v>
      </c>
      <c r="R104" s="7">
        <v>1.1678396971871223</v>
      </c>
      <c r="S104" s="113">
        <v>0.75216513070108082</v>
      </c>
      <c r="T104" s="113">
        <v>0.90616997904224772</v>
      </c>
      <c r="U104" s="113">
        <v>-0.77040543352258162</v>
      </c>
      <c r="V104" s="113">
        <v>0.45877399413263376</v>
      </c>
      <c r="W104" s="7">
        <f t="shared" si="9"/>
        <v>-1.5095281978933485E-2</v>
      </c>
      <c r="X104" s="7">
        <v>3.5041252687503445E-2</v>
      </c>
      <c r="Y104" s="7">
        <v>0.6138455762406666</v>
      </c>
      <c r="Z104" s="7">
        <v>-0.15250197687747463</v>
      </c>
      <c r="AA104" s="11">
        <v>0.27106503613427441</v>
      </c>
      <c r="AB104" s="7">
        <f t="shared" si="10"/>
        <v>106.78332499999999</v>
      </c>
      <c r="AC104" s="157"/>
      <c r="AN104" s="98"/>
      <c r="AO104" s="157"/>
      <c r="AZ104" s="98"/>
    </row>
    <row r="105" spans="1:52" ht="15" customHeight="1" x14ac:dyDescent="0.2">
      <c r="A105" s="3" t="s">
        <v>40</v>
      </c>
      <c r="B105" s="3" t="s">
        <v>313</v>
      </c>
      <c r="C105" s="26">
        <v>104.18689999999999</v>
      </c>
      <c r="D105" s="7">
        <v>104.2085</v>
      </c>
      <c r="E105" s="7">
        <v>104.23090000000001</v>
      </c>
      <c r="F105" s="117">
        <v>104.48690000000001</v>
      </c>
      <c r="G105" s="7">
        <v>104.5175</v>
      </c>
      <c r="H105" s="7">
        <v>104.5343</v>
      </c>
      <c r="I105" s="7">
        <v>105.7604</v>
      </c>
      <c r="J105" s="7">
        <v>106.01649999999999</v>
      </c>
      <c r="K105" s="241">
        <v>106.19710000000001</v>
      </c>
      <c r="L105" s="7">
        <v>106.4363</v>
      </c>
      <c r="M105" s="7">
        <v>107.4</v>
      </c>
      <c r="N105" s="7">
        <v>107.7051</v>
      </c>
      <c r="O105" s="7">
        <v>107.7564</v>
      </c>
      <c r="P105" s="10">
        <v>2.0731973021566534E-2</v>
      </c>
      <c r="Q105" s="7">
        <v>2.1495367460432343E-2</v>
      </c>
      <c r="R105" s="7">
        <v>0.2456085479449954</v>
      </c>
      <c r="S105" s="113">
        <v>2.9285967906017531E-2</v>
      </c>
      <c r="T105" s="113">
        <v>1.607386322864925E-2</v>
      </c>
      <c r="U105" s="113">
        <v>1.1729164494333462</v>
      </c>
      <c r="V105" s="113">
        <v>0.24215112650858858</v>
      </c>
      <c r="W105" s="7">
        <f t="shared" si="9"/>
        <v>0.17035084161428884</v>
      </c>
      <c r="X105" s="7">
        <v>0.22524155556036532</v>
      </c>
      <c r="Y105" s="7">
        <v>0.90542418329085361</v>
      </c>
      <c r="Z105" s="7">
        <v>0.28407821229049901</v>
      </c>
      <c r="AA105" s="11">
        <v>4.7630056515427475E-2</v>
      </c>
      <c r="AB105" s="7">
        <f t="shared" si="10"/>
        <v>105.77082499999999</v>
      </c>
      <c r="AC105" s="157"/>
      <c r="AN105" s="98"/>
      <c r="AO105" s="157"/>
      <c r="AZ105" s="98"/>
    </row>
    <row r="106" spans="1:52" ht="15" customHeight="1" x14ac:dyDescent="0.2">
      <c r="A106" s="3" t="s">
        <v>41</v>
      </c>
      <c r="B106" s="3" t="s">
        <v>314</v>
      </c>
      <c r="C106" s="26">
        <v>104.04430000000001</v>
      </c>
      <c r="D106" s="7">
        <v>104.04430000000001</v>
      </c>
      <c r="E106" s="7">
        <v>104.04430000000001</v>
      </c>
      <c r="F106" s="117">
        <v>104.04430000000001</v>
      </c>
      <c r="G106" s="7">
        <v>104.04430000000001</v>
      </c>
      <c r="H106" s="7">
        <v>104.04430000000001</v>
      </c>
      <c r="I106" s="7">
        <v>104.04430000000001</v>
      </c>
      <c r="J106" s="7">
        <v>104.04430000000001</v>
      </c>
      <c r="K106" s="244">
        <v>104.04430000000001</v>
      </c>
      <c r="L106" s="7">
        <v>104.04430000000001</v>
      </c>
      <c r="M106" s="7">
        <v>104.04430000000001</v>
      </c>
      <c r="N106" s="7">
        <v>104.04430000000001</v>
      </c>
      <c r="O106" s="7">
        <v>104.04430000000001</v>
      </c>
      <c r="P106" s="10">
        <v>0</v>
      </c>
      <c r="Q106" s="7">
        <v>0</v>
      </c>
      <c r="R106" s="7">
        <v>0</v>
      </c>
      <c r="S106" s="113">
        <v>0</v>
      </c>
      <c r="T106" s="113">
        <v>0</v>
      </c>
      <c r="U106" s="113">
        <v>0</v>
      </c>
      <c r="V106" s="113">
        <v>0</v>
      </c>
      <c r="W106" s="242">
        <f t="shared" si="9"/>
        <v>0</v>
      </c>
      <c r="X106" s="7">
        <v>0</v>
      </c>
      <c r="Y106" s="7">
        <v>0</v>
      </c>
      <c r="Z106" s="7">
        <v>0</v>
      </c>
      <c r="AA106" s="11">
        <v>0</v>
      </c>
      <c r="AB106" s="7">
        <f t="shared" si="10"/>
        <v>104.04430000000001</v>
      </c>
      <c r="AC106" s="157"/>
      <c r="AN106" s="98"/>
      <c r="AO106" s="157"/>
      <c r="AZ106" s="98"/>
    </row>
    <row r="107" spans="1:52" ht="15" customHeight="1" x14ac:dyDescent="0.2">
      <c r="A107" s="3" t="s">
        <v>42</v>
      </c>
      <c r="B107" s="3" t="s">
        <v>315</v>
      </c>
      <c r="C107" s="26">
        <v>105.2269</v>
      </c>
      <c r="D107" s="7">
        <v>105.7175</v>
      </c>
      <c r="E107" s="7">
        <v>106.04430000000001</v>
      </c>
      <c r="F107" s="117">
        <v>106.04430000000001</v>
      </c>
      <c r="G107" s="7">
        <v>106.1275</v>
      </c>
      <c r="H107" s="7">
        <v>106.1875</v>
      </c>
      <c r="I107" s="7">
        <v>106.129</v>
      </c>
      <c r="J107" s="7">
        <v>106.15179999999999</v>
      </c>
      <c r="K107" s="241">
        <v>106.1619</v>
      </c>
      <c r="L107" s="7">
        <v>106.1876</v>
      </c>
      <c r="M107" s="7">
        <v>106.1876</v>
      </c>
      <c r="N107" s="7">
        <v>106.0509</v>
      </c>
      <c r="O107" s="7">
        <v>106.1262</v>
      </c>
      <c r="P107" s="10">
        <v>0.46623059312780341</v>
      </c>
      <c r="Q107" s="7">
        <v>0.30912573604181498</v>
      </c>
      <c r="R107" s="7">
        <v>0</v>
      </c>
      <c r="S107" s="113">
        <v>7.8457776608446508E-2</v>
      </c>
      <c r="T107" s="113">
        <v>5.6535770653225861E-2</v>
      </c>
      <c r="U107" s="113">
        <v>-5.5091230135369144E-2</v>
      </c>
      <c r="V107" s="113">
        <v>2.1483289204637275E-2</v>
      </c>
      <c r="W107" s="7">
        <f t="shared" si="9"/>
        <v>9.514676152461321E-3</v>
      </c>
      <c r="X107" s="7">
        <v>2.4208308253714846E-2</v>
      </c>
      <c r="Y107" s="7">
        <v>0</v>
      </c>
      <c r="Z107" s="7">
        <v>-0.12873442850201408</v>
      </c>
      <c r="AA107" s="11">
        <v>7.1003640704603715E-2</v>
      </c>
      <c r="AB107" s="7">
        <f t="shared" si="10"/>
        <v>106.09300833333333</v>
      </c>
      <c r="AC107" s="157"/>
      <c r="AN107" s="98"/>
      <c r="AO107" s="157"/>
      <c r="AZ107" s="98"/>
    </row>
    <row r="108" spans="1:52" ht="15" customHeight="1" x14ac:dyDescent="0.2">
      <c r="A108" s="3" t="s">
        <v>44</v>
      </c>
      <c r="B108" s="3" t="s">
        <v>316</v>
      </c>
      <c r="C108" s="26">
        <v>102.31950000000001</v>
      </c>
      <c r="D108" s="7">
        <v>102.4358</v>
      </c>
      <c r="E108" s="7">
        <v>102.4555</v>
      </c>
      <c r="F108" s="117">
        <v>102.4555</v>
      </c>
      <c r="G108" s="7">
        <v>102.5086</v>
      </c>
      <c r="H108" s="7">
        <v>102.5209</v>
      </c>
      <c r="I108" s="7">
        <v>102.5936</v>
      </c>
      <c r="J108" s="7">
        <v>102.63939999999999</v>
      </c>
      <c r="K108" s="241">
        <v>102.65300000000001</v>
      </c>
      <c r="L108" s="7">
        <v>102.65300000000001</v>
      </c>
      <c r="M108" s="7">
        <v>102.65300000000001</v>
      </c>
      <c r="N108" s="7">
        <v>102.7037</v>
      </c>
      <c r="O108" s="7">
        <v>102.7037</v>
      </c>
      <c r="P108" s="10">
        <v>0.11366357341464277</v>
      </c>
      <c r="Q108" s="7">
        <v>1.9231557717126504E-2</v>
      </c>
      <c r="R108" s="7">
        <v>0</v>
      </c>
      <c r="S108" s="113">
        <v>5.1827378715638098E-2</v>
      </c>
      <c r="T108" s="113">
        <v>1.1998993255196348E-2</v>
      </c>
      <c r="U108" s="113">
        <v>7.0912370063077435E-2</v>
      </c>
      <c r="V108" s="113">
        <v>4.4642160914520827E-2</v>
      </c>
      <c r="W108" s="7">
        <f t="shared" si="9"/>
        <v>1.3250272312592374E-2</v>
      </c>
      <c r="X108" s="7">
        <v>0</v>
      </c>
      <c r="Y108" s="7">
        <v>0</v>
      </c>
      <c r="Z108" s="7">
        <v>4.9389691484897635E-2</v>
      </c>
      <c r="AA108" s="11">
        <v>0</v>
      </c>
      <c r="AB108" s="7">
        <f t="shared" si="10"/>
        <v>102.58130833333335</v>
      </c>
      <c r="AC108" s="157"/>
      <c r="AN108" s="98"/>
      <c r="AO108" s="157"/>
      <c r="AZ108" s="98"/>
    </row>
    <row r="109" spans="1:52" ht="15" customHeight="1" x14ac:dyDescent="0.2">
      <c r="A109" s="3" t="s">
        <v>46</v>
      </c>
      <c r="B109" s="3" t="s">
        <v>71</v>
      </c>
      <c r="C109" s="26">
        <v>102.81870000000001</v>
      </c>
      <c r="D109" s="7">
        <v>103.0879</v>
      </c>
      <c r="E109" s="7">
        <v>103.0879</v>
      </c>
      <c r="F109" s="117">
        <v>103.0879</v>
      </c>
      <c r="G109" s="7">
        <v>103.0879</v>
      </c>
      <c r="H109" s="7">
        <v>103.9986</v>
      </c>
      <c r="I109" s="7">
        <v>103.9986</v>
      </c>
      <c r="J109" s="7">
        <v>104.4687</v>
      </c>
      <c r="K109" s="241">
        <v>104.4687</v>
      </c>
      <c r="L109" s="7">
        <v>104.4687</v>
      </c>
      <c r="M109" s="7">
        <v>105.1878</v>
      </c>
      <c r="N109" s="7">
        <v>105.1878</v>
      </c>
      <c r="O109" s="7">
        <v>105.1878</v>
      </c>
      <c r="P109" s="10">
        <v>0.26182007747617686</v>
      </c>
      <c r="Q109" s="7">
        <v>0</v>
      </c>
      <c r="R109" s="7">
        <v>0</v>
      </c>
      <c r="S109" s="113">
        <v>0</v>
      </c>
      <c r="T109" s="113">
        <v>0.88342084764554463</v>
      </c>
      <c r="U109" s="113">
        <v>0</v>
      </c>
      <c r="V109" s="113">
        <v>0.45202531572540616</v>
      </c>
      <c r="W109" s="7">
        <f t="shared" si="9"/>
        <v>0</v>
      </c>
      <c r="X109" s="7">
        <v>0</v>
      </c>
      <c r="Y109" s="7">
        <v>0.68834014398570809</v>
      </c>
      <c r="Z109" s="7">
        <v>0</v>
      </c>
      <c r="AA109" s="11">
        <v>0</v>
      </c>
      <c r="AB109" s="7">
        <f t="shared" si="10"/>
        <v>104.10985833333332</v>
      </c>
      <c r="AC109" s="157"/>
      <c r="AN109" s="98"/>
      <c r="AO109" s="157"/>
      <c r="AZ109" s="98"/>
    </row>
    <row r="110" spans="1:52" s="48" customFormat="1" x14ac:dyDescent="0.2">
      <c r="A110" s="56" t="s">
        <v>47</v>
      </c>
      <c r="B110" s="56" t="s">
        <v>48</v>
      </c>
      <c r="C110" s="26">
        <v>97.323819999999998</v>
      </c>
      <c r="D110" s="119">
        <v>97.926439999999999</v>
      </c>
      <c r="E110" s="119">
        <v>96.737399999999994</v>
      </c>
      <c r="F110" s="120">
        <v>97.612279999999998</v>
      </c>
      <c r="G110" s="20">
        <v>99.857680000000002</v>
      </c>
      <c r="H110" s="20">
        <v>102.02630000000001</v>
      </c>
      <c r="I110" s="20">
        <v>102.4328</v>
      </c>
      <c r="J110" s="20">
        <v>102.1268</v>
      </c>
      <c r="K110" s="241">
        <v>100.5204</v>
      </c>
      <c r="L110" s="20">
        <v>100.6788</v>
      </c>
      <c r="M110" s="20">
        <v>98.987480000000005</v>
      </c>
      <c r="N110" s="20">
        <v>98.618679999999998</v>
      </c>
      <c r="O110" s="20">
        <v>99.320549999999997</v>
      </c>
      <c r="P110" s="21">
        <v>0.61919065651142924</v>
      </c>
      <c r="Q110" s="20">
        <v>-1.2142175289942181</v>
      </c>
      <c r="R110" s="119">
        <v>0.90438651441945361</v>
      </c>
      <c r="S110" s="112">
        <v>2.3003253279198108</v>
      </c>
      <c r="T110" s="112">
        <v>2.1717107787803647</v>
      </c>
      <c r="U110" s="112">
        <v>0.39842668017951655</v>
      </c>
      <c r="V110" s="112">
        <v>-0.29873243726618565</v>
      </c>
      <c r="W110" s="7">
        <f t="shared" si="9"/>
        <v>-1.5729465723003246</v>
      </c>
      <c r="X110" s="119">
        <v>0.15757995391980167</v>
      </c>
      <c r="Y110" s="119">
        <v>-1.6799167252688656</v>
      </c>
      <c r="Z110" s="119">
        <v>-0.37257236975828389</v>
      </c>
      <c r="AA110" s="19">
        <v>0.71170086640786467</v>
      </c>
      <c r="AB110" s="20">
        <f t="shared" si="10"/>
        <v>99.73713416666665</v>
      </c>
      <c r="AC110" s="156"/>
      <c r="AN110" s="162"/>
      <c r="AO110" s="156"/>
      <c r="AZ110" s="162"/>
    </row>
    <row r="111" spans="1:52" s="48" customFormat="1" x14ac:dyDescent="0.2">
      <c r="A111" s="56" t="s">
        <v>317</v>
      </c>
      <c r="B111" s="48" t="s">
        <v>73</v>
      </c>
      <c r="C111" s="26">
        <v>99.588930000000005</v>
      </c>
      <c r="D111" s="119">
        <v>100.8103</v>
      </c>
      <c r="E111" s="119">
        <v>99.416150000000002</v>
      </c>
      <c r="F111" s="120">
        <v>99.888379999999998</v>
      </c>
      <c r="G111" s="20">
        <v>101.8678</v>
      </c>
      <c r="H111" s="20">
        <v>103.3882</v>
      </c>
      <c r="I111" s="20">
        <v>103.12690000000001</v>
      </c>
      <c r="J111" s="20">
        <v>102.7189</v>
      </c>
      <c r="K111" s="241">
        <v>100.92010000000001</v>
      </c>
      <c r="L111" s="20">
        <v>100.9417</v>
      </c>
      <c r="M111" s="20">
        <v>98.953639999999993</v>
      </c>
      <c r="N111" s="20">
        <v>99.225629999999995</v>
      </c>
      <c r="O111" s="20">
        <v>99.706199999999995</v>
      </c>
      <c r="P111" s="21">
        <v>1.2264114093805336</v>
      </c>
      <c r="Q111" s="20">
        <v>-1.3829440047296717</v>
      </c>
      <c r="R111" s="119">
        <v>0.4750033068067876</v>
      </c>
      <c r="S111" s="112">
        <v>1.981631897524021</v>
      </c>
      <c r="T111" s="112">
        <v>1.4925226617243084</v>
      </c>
      <c r="U111" s="112">
        <v>-0.25273677266843936</v>
      </c>
      <c r="V111" s="112">
        <v>-0.39562907447038664</v>
      </c>
      <c r="W111" s="7">
        <f t="shared" si="9"/>
        <v>-1.7511869772748732</v>
      </c>
      <c r="X111" s="119">
        <v>2.1403070349704661E-2</v>
      </c>
      <c r="Y111" s="119">
        <v>-1.9695130951826691</v>
      </c>
      <c r="Z111" s="119">
        <v>0.27486608880684171</v>
      </c>
      <c r="AA111" s="19">
        <v>0.48432043213028753</v>
      </c>
      <c r="AB111" s="20">
        <f t="shared" si="10"/>
        <v>100.91365833333333</v>
      </c>
      <c r="AC111" s="156"/>
      <c r="AN111" s="162"/>
      <c r="AO111" s="156"/>
      <c r="AZ111" s="162"/>
    </row>
    <row r="112" spans="1:52" s="48" customFormat="1" ht="20.25" customHeight="1" x14ac:dyDescent="0.2">
      <c r="B112" s="22" t="s">
        <v>62</v>
      </c>
      <c r="C112" s="39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33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134"/>
      <c r="AB112" s="23"/>
      <c r="AC112" s="156"/>
      <c r="AN112" s="162"/>
      <c r="AO112" s="156"/>
      <c r="AZ112" s="162"/>
    </row>
    <row r="113" spans="1:52" s="48" customFormat="1" x14ac:dyDescent="0.2">
      <c r="A113" s="56" t="s">
        <v>14</v>
      </c>
      <c r="B113" s="56" t="s">
        <v>103</v>
      </c>
      <c r="C113" s="26">
        <v>113.4084</v>
      </c>
      <c r="D113" s="119">
        <v>115.50579999999999</v>
      </c>
      <c r="E113" s="119">
        <v>115.29949999999999</v>
      </c>
      <c r="F113" s="120">
        <v>115.6374</v>
      </c>
      <c r="G113" s="20">
        <v>117.75660000000001</v>
      </c>
      <c r="H113" s="20">
        <v>118.639</v>
      </c>
      <c r="I113" s="239">
        <v>117.4802</v>
      </c>
      <c r="J113" s="20">
        <v>118.3464</v>
      </c>
      <c r="K113" s="239">
        <v>117.8484</v>
      </c>
      <c r="L113" s="20">
        <v>118.50879999999999</v>
      </c>
      <c r="M113" s="20">
        <v>116.7811</v>
      </c>
      <c r="N113" s="48">
        <v>118.7308</v>
      </c>
      <c r="O113" s="119">
        <v>119.3419</v>
      </c>
      <c r="P113" s="21">
        <v>1.8494220886636203</v>
      </c>
      <c r="Q113" s="20">
        <v>-0.17860574966798104</v>
      </c>
      <c r="R113" s="119">
        <v>0.29306284936188337</v>
      </c>
      <c r="S113" s="112">
        <v>1.8326250849638668</v>
      </c>
      <c r="T113" s="112">
        <v>0.74934228739619679</v>
      </c>
      <c r="U113" s="20">
        <f t="shared" ref="U113:U137" si="11">(I113-H113)/H113*100</f>
        <v>-0.97674457808983506</v>
      </c>
      <c r="V113" s="112">
        <v>0.73731573490682367</v>
      </c>
      <c r="W113" s="20">
        <f t="shared" ref="W113:W137" si="12">(K113-J113)/J113*100</f>
        <v>-0.42079860477378672</v>
      </c>
      <c r="X113" s="119">
        <v>0.56038096401817561</v>
      </c>
      <c r="Y113" s="119">
        <v>-1.4578664200464428</v>
      </c>
      <c r="Z113" s="119">
        <v>1.6695338543651388</v>
      </c>
      <c r="AA113" s="19">
        <v>0.51469374416747238</v>
      </c>
      <c r="AB113" s="20">
        <f t="shared" ref="AB113:AB135" si="13">AVERAGE(D113:O113)</f>
        <v>117.48965833333331</v>
      </c>
      <c r="AC113" s="156"/>
      <c r="AN113" s="162"/>
      <c r="AO113" s="156"/>
      <c r="AZ113" s="162"/>
    </row>
    <row r="114" spans="1:52" x14ac:dyDescent="0.2">
      <c r="A114" s="3" t="s">
        <v>16</v>
      </c>
      <c r="B114" s="3" t="s">
        <v>104</v>
      </c>
      <c r="C114" s="14">
        <v>116.6182</v>
      </c>
      <c r="D114" s="7">
        <v>119.2266</v>
      </c>
      <c r="E114" s="7">
        <v>119.0493</v>
      </c>
      <c r="F114" s="117">
        <v>119.6914</v>
      </c>
      <c r="G114" s="7">
        <v>121.7055</v>
      </c>
      <c r="H114" s="7">
        <v>122.3892</v>
      </c>
      <c r="I114" s="241">
        <v>121.1117</v>
      </c>
      <c r="J114" s="7">
        <v>122.1314</v>
      </c>
      <c r="K114" s="241">
        <v>121.6268</v>
      </c>
      <c r="L114" s="7">
        <v>122.17919999999999</v>
      </c>
      <c r="M114" s="7">
        <v>120.0625</v>
      </c>
      <c r="N114" s="1">
        <v>122.48699999999999</v>
      </c>
      <c r="O114" s="7">
        <v>123.2546</v>
      </c>
      <c r="P114" s="10">
        <v>2.2367006179138444</v>
      </c>
      <c r="Q114" s="7">
        <v>-0.14870842580431082</v>
      </c>
      <c r="R114" s="7">
        <v>0.53935638428785326</v>
      </c>
      <c r="S114" s="113">
        <v>1.682744123637955</v>
      </c>
      <c r="T114" s="113">
        <v>0.56176590211617539</v>
      </c>
      <c r="U114" s="7">
        <f t="shared" si="11"/>
        <v>-1.0438012504371328</v>
      </c>
      <c r="V114" s="113">
        <v>0.84195003455487805</v>
      </c>
      <c r="W114" s="7">
        <f t="shared" si="12"/>
        <v>-0.41316156205529164</v>
      </c>
      <c r="X114" s="7">
        <v>0.45417621774147771</v>
      </c>
      <c r="Y114" s="7">
        <v>-1.732455278803589</v>
      </c>
      <c r="Z114" s="7">
        <v>2.0193649141072316</v>
      </c>
      <c r="AA114" s="11">
        <v>0.62667874958158964</v>
      </c>
      <c r="AB114" s="7">
        <f t="shared" si="13"/>
        <v>121.24293333333334</v>
      </c>
      <c r="AC114" s="157"/>
      <c r="AN114" s="98"/>
      <c r="AO114" s="157"/>
      <c r="AZ114" s="98"/>
    </row>
    <row r="115" spans="1:52" x14ac:dyDescent="0.2">
      <c r="A115" s="3" t="s">
        <v>18</v>
      </c>
      <c r="B115" s="3" t="s">
        <v>61</v>
      </c>
      <c r="C115" s="14">
        <v>102.76</v>
      </c>
      <c r="D115" s="7">
        <v>103.16200000000001</v>
      </c>
      <c r="E115" s="7">
        <v>102.8597</v>
      </c>
      <c r="F115" s="117">
        <v>102.18810000000001</v>
      </c>
      <c r="G115" s="7">
        <v>104.6563</v>
      </c>
      <c r="H115" s="7">
        <v>106.1979</v>
      </c>
      <c r="I115" s="241">
        <v>105.43259999999999</v>
      </c>
      <c r="J115" s="7">
        <v>105.78959999999999</v>
      </c>
      <c r="K115" s="241">
        <v>105.3137</v>
      </c>
      <c r="L115" s="7">
        <v>106.3321</v>
      </c>
      <c r="M115" s="7">
        <v>105.8952</v>
      </c>
      <c r="N115" s="1">
        <v>106.2696</v>
      </c>
      <c r="O115" s="7">
        <v>106.3618</v>
      </c>
      <c r="P115" s="10">
        <v>0.39120280264694529</v>
      </c>
      <c r="Q115" s="7">
        <v>-0.29303425679998685</v>
      </c>
      <c r="R115" s="7">
        <v>-0.65292821192361827</v>
      </c>
      <c r="S115" s="113">
        <v>2.4153497325030955</v>
      </c>
      <c r="T115" s="113">
        <v>1.4730121359153749</v>
      </c>
      <c r="U115" s="7">
        <f t="shared" si="11"/>
        <v>-0.72063571878540955</v>
      </c>
      <c r="V115" s="113">
        <v>0.33860494761582216</v>
      </c>
      <c r="W115" s="7">
        <f t="shared" si="12"/>
        <v>-0.44985518425251236</v>
      </c>
      <c r="X115" s="7">
        <v>0.96701568741768618</v>
      </c>
      <c r="Y115" s="7">
        <v>-0.4108825086685905</v>
      </c>
      <c r="Z115" s="7">
        <v>0.35355710173831706</v>
      </c>
      <c r="AA115" s="11">
        <v>8.6760465834072389E-2</v>
      </c>
      <c r="AB115" s="7">
        <f t="shared" si="13"/>
        <v>105.03821666666666</v>
      </c>
      <c r="AC115" s="157"/>
      <c r="AN115" s="98"/>
      <c r="AO115" s="157"/>
      <c r="AZ115" s="98"/>
    </row>
    <row r="116" spans="1:52" s="48" customFormat="1" x14ac:dyDescent="0.2">
      <c r="A116" s="56" t="s">
        <v>20</v>
      </c>
      <c r="B116" s="56" t="s">
        <v>105</v>
      </c>
      <c r="C116" s="26">
        <v>105.6276</v>
      </c>
      <c r="D116" s="119">
        <v>106.262</v>
      </c>
      <c r="E116" s="119">
        <v>106.4402</v>
      </c>
      <c r="F116" s="120">
        <v>106.5686</v>
      </c>
      <c r="G116" s="20">
        <v>106.5771</v>
      </c>
      <c r="H116" s="20">
        <v>106.52670000000001</v>
      </c>
      <c r="I116" s="243">
        <v>106.1067</v>
      </c>
      <c r="J116" s="20">
        <v>106.30880000000001</v>
      </c>
      <c r="K116" s="243">
        <v>106.3672</v>
      </c>
      <c r="L116" s="20">
        <v>106.34350000000001</v>
      </c>
      <c r="M116" s="20">
        <v>106.4713</v>
      </c>
      <c r="N116" s="48">
        <v>106.9456</v>
      </c>
      <c r="O116" s="119">
        <v>106.914</v>
      </c>
      <c r="P116" s="21">
        <v>0.60060060060060005</v>
      </c>
      <c r="Q116" s="20">
        <v>0.16769870696956948</v>
      </c>
      <c r="R116" s="119">
        <v>0.12063111493589751</v>
      </c>
      <c r="S116" s="112">
        <v>7.976083011316611E-3</v>
      </c>
      <c r="T116" s="112">
        <v>-4.7289708577167355E-2</v>
      </c>
      <c r="U116" s="240">
        <f t="shared" si="11"/>
        <v>-0.39426735269186197</v>
      </c>
      <c r="V116" s="112">
        <v>0.19046865089575069</v>
      </c>
      <c r="W116" s="240">
        <f t="shared" si="12"/>
        <v>5.4934304591898117E-2</v>
      </c>
      <c r="X116" s="119">
        <v>-2.2281304763113959E-2</v>
      </c>
      <c r="Y116" s="119">
        <v>0.12017659753533923</v>
      </c>
      <c r="Z116" s="119">
        <v>0.44547216010323865</v>
      </c>
      <c r="AA116" s="19">
        <v>-2.9547732679041878E-2</v>
      </c>
      <c r="AB116" s="20">
        <f t="shared" si="13"/>
        <v>106.485975</v>
      </c>
      <c r="AC116" s="156"/>
      <c r="AN116" s="162"/>
      <c r="AO116" s="156"/>
      <c r="AZ116" s="162"/>
    </row>
    <row r="117" spans="1:52" s="48" customFormat="1" x14ac:dyDescent="0.2">
      <c r="A117" s="56" t="s">
        <v>22</v>
      </c>
      <c r="B117" s="56" t="s">
        <v>23</v>
      </c>
      <c r="C117" s="26">
        <v>106.7024</v>
      </c>
      <c r="D117" s="119">
        <v>107.5449</v>
      </c>
      <c r="E117" s="119">
        <v>107.7363</v>
      </c>
      <c r="F117" s="120">
        <v>107.8883</v>
      </c>
      <c r="G117" s="20">
        <v>107.9072</v>
      </c>
      <c r="H117" s="20">
        <v>107.78100000000001</v>
      </c>
      <c r="I117" s="243">
        <v>106.9832</v>
      </c>
      <c r="J117" s="20">
        <v>107.2032</v>
      </c>
      <c r="K117" s="243">
        <v>107.0789</v>
      </c>
      <c r="L117" s="20">
        <v>106.9941</v>
      </c>
      <c r="M117" s="20">
        <v>107.1649</v>
      </c>
      <c r="N117" s="48">
        <v>107.8909</v>
      </c>
      <c r="O117" s="119">
        <v>107.8433</v>
      </c>
      <c r="P117" s="21">
        <v>0.78957924095428134</v>
      </c>
      <c r="Q117" s="20">
        <v>0.17797217720226768</v>
      </c>
      <c r="R117" s="119">
        <v>0.14108522382892397</v>
      </c>
      <c r="S117" s="112">
        <v>1.7518118276033764E-2</v>
      </c>
      <c r="T117" s="112">
        <v>-0.11695234423652658</v>
      </c>
      <c r="U117" s="240">
        <f t="shared" si="11"/>
        <v>-0.74020467429325143</v>
      </c>
      <c r="V117" s="112">
        <v>0.20563976400032796</v>
      </c>
      <c r="W117" s="240">
        <f t="shared" si="12"/>
        <v>-0.11594803140203928</v>
      </c>
      <c r="X117" s="119">
        <v>-7.919394016935298E-2</v>
      </c>
      <c r="Y117" s="119">
        <v>0.15963497052641204</v>
      </c>
      <c r="Z117" s="119">
        <v>0.67746062376766936</v>
      </c>
      <c r="AA117" s="19">
        <v>-4.4118642072688938E-2</v>
      </c>
      <c r="AB117" s="20">
        <f t="shared" si="13"/>
        <v>107.50135000000002</v>
      </c>
      <c r="AC117" s="156"/>
      <c r="AN117" s="162"/>
      <c r="AO117" s="156"/>
      <c r="AZ117" s="162"/>
    </row>
    <row r="118" spans="1:52" ht="15" customHeight="1" x14ac:dyDescent="0.2">
      <c r="A118" s="3" t="s">
        <v>24</v>
      </c>
      <c r="B118" s="3" t="s">
        <v>304</v>
      </c>
      <c r="C118" s="26">
        <v>107.60420000000001</v>
      </c>
      <c r="D118" s="7">
        <v>108.88630000000001</v>
      </c>
      <c r="E118" s="7">
        <v>109.08620000000001</v>
      </c>
      <c r="F118" s="117">
        <v>109.26819999999999</v>
      </c>
      <c r="G118" s="7">
        <v>109.23390000000001</v>
      </c>
      <c r="H118" s="7">
        <v>108.87179999999999</v>
      </c>
      <c r="I118" s="244">
        <v>107.57380000000001</v>
      </c>
      <c r="J118" s="7">
        <v>107.8334</v>
      </c>
      <c r="K118" s="244">
        <v>107.5972</v>
      </c>
      <c r="L118" s="7">
        <v>107.4563</v>
      </c>
      <c r="M118" s="7">
        <v>107.6756</v>
      </c>
      <c r="N118" s="1">
        <v>108.7706</v>
      </c>
      <c r="O118" s="7">
        <v>108.5827</v>
      </c>
      <c r="P118" s="10">
        <v>1.1914962427117155</v>
      </c>
      <c r="Q118" s="7">
        <v>0.18358599750381777</v>
      </c>
      <c r="R118" s="7">
        <v>0.16684053528309534</v>
      </c>
      <c r="S118" s="113">
        <v>-3.1390651625987767E-2</v>
      </c>
      <c r="T118" s="113">
        <v>-0.3314904988286716</v>
      </c>
      <c r="U118" s="242">
        <f t="shared" si="11"/>
        <v>-1.1922279231169024</v>
      </c>
      <c r="V118" s="113">
        <v>0.24132270125252786</v>
      </c>
      <c r="W118" s="242">
        <f t="shared" si="12"/>
        <v>-0.21904159564661474</v>
      </c>
      <c r="X118" s="7">
        <v>-0.13095136304662391</v>
      </c>
      <c r="Y118" s="7">
        <v>0.20408296209715396</v>
      </c>
      <c r="Z118" s="7">
        <v>1.0169434858036537</v>
      </c>
      <c r="AA118" s="11">
        <v>-0.1727488861879948</v>
      </c>
      <c r="AB118" s="7">
        <f t="shared" si="13"/>
        <v>108.40300000000001</v>
      </c>
      <c r="AC118" s="157"/>
      <c r="AN118" s="98"/>
      <c r="AO118" s="157"/>
      <c r="AZ118" s="98"/>
    </row>
    <row r="119" spans="1:52" ht="15" customHeight="1" x14ac:dyDescent="0.2">
      <c r="A119" s="3" t="s">
        <v>26</v>
      </c>
      <c r="B119" s="3" t="s">
        <v>305</v>
      </c>
      <c r="C119" s="26">
        <v>108.1498</v>
      </c>
      <c r="D119" s="7">
        <v>108.378</v>
      </c>
      <c r="E119" s="7">
        <v>108.5603</v>
      </c>
      <c r="F119" s="117">
        <v>108.631</v>
      </c>
      <c r="G119" s="7">
        <v>109.28489999999999</v>
      </c>
      <c r="H119" s="7">
        <v>110.6279</v>
      </c>
      <c r="I119" s="241">
        <v>110.48690000000001</v>
      </c>
      <c r="J119" s="7">
        <v>110.7636</v>
      </c>
      <c r="K119" s="241">
        <v>110.57</v>
      </c>
      <c r="L119" s="7">
        <v>110.57769999999999</v>
      </c>
      <c r="M119" s="7">
        <v>110.63509999999999</v>
      </c>
      <c r="N119" s="1">
        <v>110.79559999999999</v>
      </c>
      <c r="O119" s="7">
        <v>110.896</v>
      </c>
      <c r="P119" s="10">
        <v>0.21100362645145998</v>
      </c>
      <c r="Q119" s="7">
        <v>0.16820756980198739</v>
      </c>
      <c r="R119" s="7">
        <v>6.5125096375012057E-2</v>
      </c>
      <c r="S119" s="113">
        <v>0.6019460375031005</v>
      </c>
      <c r="T119" s="113">
        <v>1.2288980453841323</v>
      </c>
      <c r="U119" s="7">
        <f t="shared" si="11"/>
        <v>-0.12745428594413447</v>
      </c>
      <c r="V119" s="113">
        <v>0.25043692962694314</v>
      </c>
      <c r="W119" s="7">
        <f t="shared" si="12"/>
        <v>-0.17478666276647159</v>
      </c>
      <c r="X119" s="7">
        <v>6.9639142624580075E-3</v>
      </c>
      <c r="Y119" s="7">
        <v>5.1909200498835864E-2</v>
      </c>
      <c r="Z119" s="7">
        <v>0.14507150081664769</v>
      </c>
      <c r="AA119" s="11">
        <v>9.0617316933170267E-2</v>
      </c>
      <c r="AB119" s="7">
        <f t="shared" si="13"/>
        <v>110.01724999999999</v>
      </c>
      <c r="AC119" s="157"/>
      <c r="AN119" s="98"/>
      <c r="AO119" s="157"/>
      <c r="AZ119" s="98"/>
    </row>
    <row r="120" spans="1:52" ht="15" customHeight="1" x14ac:dyDescent="0.2">
      <c r="A120" s="3" t="s">
        <v>27</v>
      </c>
      <c r="B120" s="3" t="s">
        <v>306</v>
      </c>
      <c r="C120" s="26">
        <v>104.36620000000001</v>
      </c>
      <c r="D120" s="7">
        <v>104.5252</v>
      </c>
      <c r="E120" s="7">
        <v>104.74</v>
      </c>
      <c r="F120" s="117">
        <v>105.0438</v>
      </c>
      <c r="G120" s="7">
        <v>105.08150000000001</v>
      </c>
      <c r="H120" s="7">
        <v>105.2775</v>
      </c>
      <c r="I120" s="241">
        <v>105.1782</v>
      </c>
      <c r="J120" s="7">
        <v>105.13290000000001</v>
      </c>
      <c r="K120" s="241">
        <v>105.1324</v>
      </c>
      <c r="L120" s="7">
        <v>104.9897</v>
      </c>
      <c r="M120" s="7">
        <v>105.00020000000001</v>
      </c>
      <c r="N120" s="1">
        <v>105.1048</v>
      </c>
      <c r="O120" s="7">
        <v>105.27979999999999</v>
      </c>
      <c r="P120" s="10">
        <v>0.15234817402568246</v>
      </c>
      <c r="Q120" s="7">
        <v>0.20550068308885969</v>
      </c>
      <c r="R120" s="7">
        <v>0.29005155623449458</v>
      </c>
      <c r="S120" s="113">
        <v>3.5889790734913392E-2</v>
      </c>
      <c r="T120" s="113">
        <v>0.18652189015192772</v>
      </c>
      <c r="U120" s="7">
        <f t="shared" si="11"/>
        <v>-9.4322148607251785E-2</v>
      </c>
      <c r="V120" s="113">
        <v>-4.3069761604588641E-2</v>
      </c>
      <c r="W120" s="7">
        <f t="shared" si="12"/>
        <v>-4.7558851701264536E-4</v>
      </c>
      <c r="X120" s="7">
        <v>-0.13573360828822031</v>
      </c>
      <c r="Y120" s="7">
        <v>1.0000981048624296E-2</v>
      </c>
      <c r="Z120" s="7">
        <v>9.9618857868833302E-2</v>
      </c>
      <c r="AA120" s="11">
        <v>0.16650048332711462</v>
      </c>
      <c r="AB120" s="7">
        <f t="shared" si="13"/>
        <v>105.04050000000001</v>
      </c>
      <c r="AC120" s="157"/>
      <c r="AN120" s="98"/>
      <c r="AO120" s="157"/>
      <c r="AZ120" s="98"/>
    </row>
    <row r="121" spans="1:52" ht="15" customHeight="1" x14ac:dyDescent="0.2">
      <c r="A121" s="3" t="s">
        <v>29</v>
      </c>
      <c r="B121" s="3" t="s">
        <v>307</v>
      </c>
      <c r="C121" s="26">
        <v>110.4331</v>
      </c>
      <c r="D121" s="7">
        <v>110.6234</v>
      </c>
      <c r="E121" s="7">
        <v>110.6819</v>
      </c>
      <c r="F121" s="117">
        <v>110.52030000000001</v>
      </c>
      <c r="G121" s="7">
        <v>110.5958</v>
      </c>
      <c r="H121" s="7">
        <v>111.06140000000001</v>
      </c>
      <c r="I121" s="244">
        <v>111.0129</v>
      </c>
      <c r="J121" s="7">
        <v>111.291</v>
      </c>
      <c r="K121" s="244">
        <v>111.3638</v>
      </c>
      <c r="L121" s="7">
        <v>111.50749999999999</v>
      </c>
      <c r="M121" s="7">
        <v>111.7838</v>
      </c>
      <c r="N121" s="1">
        <v>111.8672</v>
      </c>
      <c r="O121" s="7">
        <v>112.13160000000001</v>
      </c>
      <c r="P121" s="10">
        <v>0.17232152316652136</v>
      </c>
      <c r="Q121" s="7">
        <v>5.288212078095151E-2</v>
      </c>
      <c r="R121" s="7">
        <v>-0.14600399884714019</v>
      </c>
      <c r="S121" s="113">
        <v>6.831324200168748E-2</v>
      </c>
      <c r="T121" s="113">
        <v>0.42099247891873753</v>
      </c>
      <c r="U121" s="242">
        <f t="shared" si="11"/>
        <v>-4.3669537751193664E-2</v>
      </c>
      <c r="V121" s="113">
        <v>0.25051142705036522</v>
      </c>
      <c r="W121" s="242">
        <f t="shared" si="12"/>
        <v>6.5414094580874341E-2</v>
      </c>
      <c r="X121" s="7">
        <v>0.12903654508915419</v>
      </c>
      <c r="Y121" s="7">
        <v>0.24778602336166289</v>
      </c>
      <c r="Z121" s="7">
        <v>7.4608306391442655E-2</v>
      </c>
      <c r="AA121" s="11">
        <v>0.23635167412790264</v>
      </c>
      <c r="AB121" s="7">
        <f t="shared" si="13"/>
        <v>111.20338333333331</v>
      </c>
      <c r="AC121" s="157"/>
      <c r="AN121" s="98"/>
      <c r="AO121" s="157"/>
      <c r="AZ121" s="98"/>
    </row>
    <row r="122" spans="1:52" ht="15" customHeight="1" x14ac:dyDescent="0.2">
      <c r="A122" s="3" t="s">
        <v>31</v>
      </c>
      <c r="B122" s="3" t="s">
        <v>32</v>
      </c>
      <c r="C122" s="26">
        <v>108.9987</v>
      </c>
      <c r="D122" s="7">
        <v>109.072</v>
      </c>
      <c r="E122" s="7">
        <v>109.1322</v>
      </c>
      <c r="F122" s="117">
        <v>109.15989999999999</v>
      </c>
      <c r="G122" s="7">
        <v>109.15989999999999</v>
      </c>
      <c r="H122" s="7">
        <v>109.08029999999999</v>
      </c>
      <c r="I122" s="244">
        <v>109.10129999999999</v>
      </c>
      <c r="J122" s="7">
        <v>109.17570000000001</v>
      </c>
      <c r="K122" s="244">
        <v>109.36539999999999</v>
      </c>
      <c r="L122" s="7">
        <v>109.3921</v>
      </c>
      <c r="M122" s="7">
        <v>110.0802</v>
      </c>
      <c r="N122" s="1">
        <v>110.194</v>
      </c>
      <c r="O122" s="7">
        <v>110.9032</v>
      </c>
      <c r="P122" s="10">
        <v>6.7248508468452609E-2</v>
      </c>
      <c r="Q122" s="7">
        <v>5.5192900102679611E-2</v>
      </c>
      <c r="R122" s="7">
        <v>2.5382059557120487E-2</v>
      </c>
      <c r="S122" s="113">
        <v>0</v>
      </c>
      <c r="T122" s="113">
        <v>-7.2920550495190306E-2</v>
      </c>
      <c r="U122" s="242">
        <f t="shared" si="11"/>
        <v>1.9251872244576515E-2</v>
      </c>
      <c r="V122" s="113">
        <v>6.8193504568700228E-2</v>
      </c>
      <c r="W122" s="242">
        <f t="shared" si="12"/>
        <v>0.17375661433816111</v>
      </c>
      <c r="X122" s="7">
        <v>2.4413571385470428E-2</v>
      </c>
      <c r="Y122" s="7">
        <v>0.62902165695695189</v>
      </c>
      <c r="Z122" s="7">
        <v>0.10337917263958249</v>
      </c>
      <c r="AA122" s="11">
        <v>0.64359221010217948</v>
      </c>
      <c r="AB122" s="7">
        <f t="shared" si="13"/>
        <v>109.48468333333334</v>
      </c>
      <c r="AC122" s="157"/>
      <c r="AN122" s="98"/>
      <c r="AO122" s="157"/>
      <c r="AZ122" s="98"/>
    </row>
    <row r="123" spans="1:52" ht="15" customHeight="1" x14ac:dyDescent="0.2">
      <c r="A123" s="3" t="s">
        <v>33</v>
      </c>
      <c r="B123" s="3" t="s">
        <v>43</v>
      </c>
      <c r="C123" s="26">
        <v>102.76439999999999</v>
      </c>
      <c r="D123" s="7">
        <v>102.89960000000001</v>
      </c>
      <c r="E123" s="7">
        <v>103.13420000000001</v>
      </c>
      <c r="F123" s="117">
        <v>103.2037</v>
      </c>
      <c r="G123" s="7">
        <v>103.205</v>
      </c>
      <c r="H123" s="7">
        <v>102.87390000000001</v>
      </c>
      <c r="I123" s="241">
        <v>102.8776</v>
      </c>
      <c r="J123" s="7">
        <v>103.09869999999999</v>
      </c>
      <c r="K123" s="241">
        <v>103.1285</v>
      </c>
      <c r="L123" s="7">
        <v>103.23609999999999</v>
      </c>
      <c r="M123" s="7">
        <v>103.24890000000001</v>
      </c>
      <c r="N123" s="1">
        <v>103.4744</v>
      </c>
      <c r="O123" s="7">
        <v>103.7478</v>
      </c>
      <c r="P123" s="10">
        <v>0.13156307047967172</v>
      </c>
      <c r="Q123" s="7">
        <v>0.22798922444790878</v>
      </c>
      <c r="R123" s="7">
        <v>6.7387927573967499E-2</v>
      </c>
      <c r="S123" s="113">
        <v>1.2596447607988116E-3</v>
      </c>
      <c r="T123" s="113">
        <v>-0.32081778983575621</v>
      </c>
      <c r="U123" s="7">
        <f t="shared" si="11"/>
        <v>3.5966362702249352E-3</v>
      </c>
      <c r="V123" s="113">
        <v>0.21491558901062308</v>
      </c>
      <c r="W123" s="7">
        <f t="shared" si="12"/>
        <v>2.8904341179868138E-2</v>
      </c>
      <c r="X123" s="7">
        <v>0.10433585284377335</v>
      </c>
      <c r="Y123" s="7">
        <v>1.2398763610803587E-2</v>
      </c>
      <c r="Z123" s="7">
        <v>0.21840426387108886</v>
      </c>
      <c r="AA123" s="11">
        <v>0.26421994232389384</v>
      </c>
      <c r="AB123" s="7">
        <f t="shared" si="13"/>
        <v>103.17736666666669</v>
      </c>
      <c r="AC123" s="157"/>
      <c r="AN123" s="98"/>
      <c r="AO123" s="157"/>
      <c r="AZ123" s="98"/>
    </row>
    <row r="124" spans="1:52" ht="15" customHeight="1" x14ac:dyDescent="0.2">
      <c r="A124" s="3" t="s">
        <v>34</v>
      </c>
      <c r="B124" s="3" t="s">
        <v>308</v>
      </c>
      <c r="C124" s="26">
        <v>107.02070000000001</v>
      </c>
      <c r="D124" s="7">
        <v>106.99850000000001</v>
      </c>
      <c r="E124" s="7">
        <v>106.999</v>
      </c>
      <c r="F124" s="117">
        <v>106.999</v>
      </c>
      <c r="G124" s="7">
        <v>106.999</v>
      </c>
      <c r="H124" s="7">
        <v>107.0128</v>
      </c>
      <c r="I124" s="241">
        <v>107.0099</v>
      </c>
      <c r="J124" s="7">
        <v>107.11669999999999</v>
      </c>
      <c r="K124" s="241">
        <v>107.124</v>
      </c>
      <c r="L124" s="7">
        <v>107.1464</v>
      </c>
      <c r="M124" s="7">
        <v>107.169</v>
      </c>
      <c r="N124" s="1">
        <v>107.16289999999999</v>
      </c>
      <c r="O124" s="7">
        <v>107.26519999999999</v>
      </c>
      <c r="P124" s="10">
        <v>-2.0743650527419461E-2</v>
      </c>
      <c r="Q124" s="7">
        <v>4.6729627049741491E-4</v>
      </c>
      <c r="R124" s="7">
        <v>0</v>
      </c>
      <c r="S124" s="113">
        <v>0</v>
      </c>
      <c r="T124" s="113">
        <v>1.2897316797356393E-2</v>
      </c>
      <c r="U124" s="7">
        <f t="shared" si="11"/>
        <v>-2.7099561921534563E-3</v>
      </c>
      <c r="V124" s="113">
        <v>9.9803849924159055E-2</v>
      </c>
      <c r="W124" s="7">
        <f t="shared" si="12"/>
        <v>6.8149971012930301E-3</v>
      </c>
      <c r="X124" s="7">
        <v>2.0910346887723235E-2</v>
      </c>
      <c r="Y124" s="7">
        <v>2.1092635870171156E-2</v>
      </c>
      <c r="Z124" s="7">
        <v>-5.6919444988789182E-3</v>
      </c>
      <c r="AA124" s="11">
        <v>9.5462142215262585E-2</v>
      </c>
      <c r="AB124" s="7">
        <f t="shared" si="13"/>
        <v>107.08353333333334</v>
      </c>
      <c r="AC124" s="157"/>
      <c r="AN124" s="98"/>
      <c r="AO124" s="157"/>
      <c r="AZ124" s="98"/>
    </row>
    <row r="125" spans="1:52" ht="15" customHeight="1" x14ac:dyDescent="0.2">
      <c r="A125" s="3"/>
      <c r="B125" s="3" t="s">
        <v>309</v>
      </c>
      <c r="C125" s="26">
        <v>106.45399999999999</v>
      </c>
      <c r="D125" s="7">
        <v>106.45399999999999</v>
      </c>
      <c r="E125" s="7">
        <v>106.45399999999999</v>
      </c>
      <c r="F125" s="117">
        <v>106.45399999999999</v>
      </c>
      <c r="G125" s="7">
        <v>106.45399999999999</v>
      </c>
      <c r="H125" s="7">
        <v>106.60720000000001</v>
      </c>
      <c r="I125" s="241">
        <v>106.60720000000001</v>
      </c>
      <c r="J125" s="7">
        <v>106.7719</v>
      </c>
      <c r="K125" s="241">
        <v>106.7719</v>
      </c>
      <c r="L125" s="7">
        <v>106.7719</v>
      </c>
      <c r="M125" s="7">
        <v>106.66249999999999</v>
      </c>
      <c r="N125" s="1">
        <v>106.7719</v>
      </c>
      <c r="O125" s="7">
        <v>106.59990000000001</v>
      </c>
      <c r="P125" s="10">
        <v>0</v>
      </c>
      <c r="Q125" s="7">
        <v>0</v>
      </c>
      <c r="R125" s="7">
        <v>0</v>
      </c>
      <c r="S125" s="113">
        <v>0</v>
      </c>
      <c r="T125" s="113">
        <v>0.14391192439928274</v>
      </c>
      <c r="U125" s="7">
        <f t="shared" si="11"/>
        <v>0</v>
      </c>
      <c r="V125" s="113">
        <v>0.15449237950156863</v>
      </c>
      <c r="W125" s="7">
        <f t="shared" si="12"/>
        <v>0</v>
      </c>
      <c r="X125" s="7">
        <v>0</v>
      </c>
      <c r="Y125" s="7">
        <v>-0.10246141540986714</v>
      </c>
      <c r="Z125" s="7">
        <v>0.10256650650416776</v>
      </c>
      <c r="AA125" s="11">
        <v>-0.16109107358771085</v>
      </c>
      <c r="AB125" s="7">
        <f t="shared" si="13"/>
        <v>106.61503333333332</v>
      </c>
      <c r="AC125" s="157"/>
      <c r="AN125" s="98"/>
      <c r="AO125" s="157"/>
      <c r="AZ125" s="98"/>
    </row>
    <row r="126" spans="1:52" ht="15" customHeight="1" x14ac:dyDescent="0.2">
      <c r="A126" s="3"/>
      <c r="B126" s="3" t="s">
        <v>310</v>
      </c>
      <c r="C126" s="26">
        <v>100</v>
      </c>
      <c r="D126" s="7">
        <v>100</v>
      </c>
      <c r="E126" s="7">
        <v>100</v>
      </c>
      <c r="F126" s="117">
        <v>100</v>
      </c>
      <c r="G126" s="7">
        <v>100</v>
      </c>
      <c r="H126" s="7">
        <v>100</v>
      </c>
      <c r="I126" s="241">
        <v>100</v>
      </c>
      <c r="J126" s="7">
        <v>100</v>
      </c>
      <c r="K126" s="241">
        <v>100</v>
      </c>
      <c r="L126" s="7">
        <v>100</v>
      </c>
      <c r="M126" s="7">
        <v>100</v>
      </c>
      <c r="N126" s="1">
        <v>100</v>
      </c>
      <c r="O126" s="7">
        <v>100</v>
      </c>
      <c r="P126" s="10">
        <v>0</v>
      </c>
      <c r="Q126" s="7">
        <v>0</v>
      </c>
      <c r="R126" s="7">
        <v>0</v>
      </c>
      <c r="S126" s="113">
        <v>0</v>
      </c>
      <c r="T126" s="113">
        <v>0</v>
      </c>
      <c r="U126" s="7">
        <f t="shared" si="11"/>
        <v>0</v>
      </c>
      <c r="V126" s="113">
        <v>0</v>
      </c>
      <c r="W126" s="7">
        <f t="shared" si="12"/>
        <v>0</v>
      </c>
      <c r="X126" s="7">
        <v>0</v>
      </c>
      <c r="Y126" s="7">
        <v>0</v>
      </c>
      <c r="Z126" s="7">
        <v>0</v>
      </c>
      <c r="AA126" s="11">
        <v>0</v>
      </c>
      <c r="AB126" s="7">
        <f t="shared" si="13"/>
        <v>100</v>
      </c>
      <c r="AC126" s="157"/>
      <c r="AN126" s="98"/>
      <c r="AO126" s="157"/>
      <c r="AZ126" s="98"/>
    </row>
    <row r="127" spans="1:52" ht="15" customHeight="1" x14ac:dyDescent="0.2">
      <c r="A127" s="3"/>
      <c r="B127" s="3" t="s">
        <v>311</v>
      </c>
      <c r="C127" s="26">
        <v>103.202</v>
      </c>
      <c r="D127" s="7">
        <v>103.5288</v>
      </c>
      <c r="E127" s="7">
        <v>103.6425</v>
      </c>
      <c r="F127" s="117">
        <v>103.6641</v>
      </c>
      <c r="G127" s="7">
        <v>103.6641</v>
      </c>
      <c r="H127" s="7">
        <v>103.97799999999999</v>
      </c>
      <c r="I127" s="241">
        <v>103.97799999999999</v>
      </c>
      <c r="J127" s="7">
        <v>104.0677</v>
      </c>
      <c r="K127" s="241">
        <v>104.27290000000001</v>
      </c>
      <c r="L127" s="7">
        <v>104.27290000000001</v>
      </c>
      <c r="M127" s="7">
        <v>104.3467</v>
      </c>
      <c r="N127" s="1">
        <v>104.48909999999999</v>
      </c>
      <c r="O127" s="7">
        <v>104.53489999999999</v>
      </c>
      <c r="P127" s="10">
        <v>0.31666052983469872</v>
      </c>
      <c r="Q127" s="7">
        <v>0.10982451259938719</v>
      </c>
      <c r="R127" s="7">
        <v>2.0840871264207736E-2</v>
      </c>
      <c r="S127" s="113">
        <v>0</v>
      </c>
      <c r="T127" s="113">
        <v>0.30280492475214621</v>
      </c>
      <c r="U127" s="7">
        <f t="shared" si="11"/>
        <v>0</v>
      </c>
      <c r="V127" s="113">
        <v>8.6268249052691592E-2</v>
      </c>
      <c r="W127" s="7">
        <f t="shared" si="12"/>
        <v>0.19717933614368813</v>
      </c>
      <c r="X127" s="7">
        <v>0</v>
      </c>
      <c r="Y127" s="7">
        <v>7.077581998773548E-2</v>
      </c>
      <c r="Z127" s="7">
        <v>0.13646813938533273</v>
      </c>
      <c r="AA127" s="11">
        <v>4.3832323180121029E-2</v>
      </c>
      <c r="AB127" s="7">
        <f t="shared" si="13"/>
        <v>104.03664166666665</v>
      </c>
      <c r="AC127" s="157"/>
      <c r="AN127" s="98"/>
      <c r="AO127" s="157"/>
      <c r="AZ127" s="98"/>
    </row>
    <row r="128" spans="1:52" ht="15" customHeight="1" x14ac:dyDescent="0.2">
      <c r="A128" s="3"/>
      <c r="B128" s="3" t="s">
        <v>312</v>
      </c>
      <c r="C128" s="26">
        <v>107.0365</v>
      </c>
      <c r="D128" s="7">
        <v>107.1854</v>
      </c>
      <c r="E128" s="7">
        <v>107.5895</v>
      </c>
      <c r="F128" s="117">
        <v>107.9286</v>
      </c>
      <c r="G128" s="7">
        <v>108.10290000000001</v>
      </c>
      <c r="H128" s="7">
        <v>108.2409</v>
      </c>
      <c r="I128" s="241">
        <v>108.4464</v>
      </c>
      <c r="J128" s="7">
        <v>108.5712</v>
      </c>
      <c r="K128" s="241">
        <v>108.7991</v>
      </c>
      <c r="L128" s="7">
        <v>108.78879999999999</v>
      </c>
      <c r="M128" s="7">
        <v>109.02670000000001</v>
      </c>
      <c r="N128" s="1">
        <v>109.4134</v>
      </c>
      <c r="O128" s="7">
        <v>109.63809999999999</v>
      </c>
      <c r="P128" s="10">
        <v>0.13911142460749146</v>
      </c>
      <c r="Q128" s="7">
        <v>0.37701030177617445</v>
      </c>
      <c r="R128" s="7">
        <v>0.31517945524424035</v>
      </c>
      <c r="S128" s="113">
        <v>0.16149565546111258</v>
      </c>
      <c r="T128" s="113">
        <v>0.12765614983501</v>
      </c>
      <c r="U128" s="7">
        <f t="shared" si="11"/>
        <v>0.18985429722036742</v>
      </c>
      <c r="V128" s="113">
        <v>0.1150798920019545</v>
      </c>
      <c r="W128" s="7">
        <f t="shared" si="12"/>
        <v>0.20990833664912156</v>
      </c>
      <c r="X128" s="7">
        <v>-9.4669900762054688E-3</v>
      </c>
      <c r="Y128" s="7">
        <v>0.21868059947348484</v>
      </c>
      <c r="Z128" s="7">
        <v>0.35468376095029058</v>
      </c>
      <c r="AA128" s="11">
        <v>0.20536789826474505</v>
      </c>
      <c r="AB128" s="7">
        <f t="shared" si="13"/>
        <v>108.47758333333333</v>
      </c>
      <c r="AC128" s="157"/>
      <c r="AN128" s="98"/>
      <c r="AO128" s="157"/>
      <c r="AZ128" s="98"/>
    </row>
    <row r="129" spans="1:52" s="48" customFormat="1" x14ac:dyDescent="0.2">
      <c r="A129" s="56" t="s">
        <v>36</v>
      </c>
      <c r="B129" s="56" t="s">
        <v>37</v>
      </c>
      <c r="C129" s="26">
        <v>103.3126</v>
      </c>
      <c r="D129" s="119">
        <v>103.5468</v>
      </c>
      <c r="E129" s="119">
        <v>103.6644</v>
      </c>
      <c r="F129" s="120">
        <v>103.7201</v>
      </c>
      <c r="G129" s="20">
        <v>103.73779999999999</v>
      </c>
      <c r="H129" s="20">
        <v>103.78749999999999</v>
      </c>
      <c r="I129" s="239">
        <v>104.0367</v>
      </c>
      <c r="J129" s="20">
        <v>104.1118</v>
      </c>
      <c r="K129" s="239">
        <v>104.49079999999999</v>
      </c>
      <c r="L129" s="20">
        <v>104.617</v>
      </c>
      <c r="M129" s="20">
        <v>104.6356</v>
      </c>
      <c r="N129" s="48">
        <v>104.6561</v>
      </c>
      <c r="O129" s="119">
        <v>104.6846</v>
      </c>
      <c r="P129" s="21">
        <v>0.22669064567148758</v>
      </c>
      <c r="Q129" s="20">
        <v>0.11357183418511814</v>
      </c>
      <c r="R129" s="119">
        <v>5.3731078364415978E-2</v>
      </c>
      <c r="S129" s="112">
        <v>1.7065159019313249E-2</v>
      </c>
      <c r="T129" s="112">
        <v>4.7909248123636138E-2</v>
      </c>
      <c r="U129" s="20">
        <f t="shared" si="11"/>
        <v>0.24010598578827111</v>
      </c>
      <c r="V129" s="112">
        <v>7.2186065109722017E-2</v>
      </c>
      <c r="W129" s="20">
        <f t="shared" si="12"/>
        <v>0.36403174279955847</v>
      </c>
      <c r="X129" s="119">
        <v>0.12077618316637581</v>
      </c>
      <c r="Y129" s="119">
        <v>1.777913723390288E-2</v>
      </c>
      <c r="Z129" s="119">
        <v>1.959180240759207E-2</v>
      </c>
      <c r="AA129" s="19">
        <v>2.7232048585804542E-2</v>
      </c>
      <c r="AB129" s="20">
        <f t="shared" si="13"/>
        <v>104.14076666666666</v>
      </c>
      <c r="AC129" s="156"/>
      <c r="AN129" s="162"/>
      <c r="AO129" s="156"/>
      <c r="AZ129" s="162"/>
    </row>
    <row r="130" spans="1:52" ht="15" customHeight="1" x14ac:dyDescent="0.2">
      <c r="A130" s="3" t="s">
        <v>38</v>
      </c>
      <c r="B130" s="3" t="s">
        <v>39</v>
      </c>
      <c r="C130" s="26">
        <v>101.2154</v>
      </c>
      <c r="D130" s="7">
        <v>102.18729999999999</v>
      </c>
      <c r="E130" s="7">
        <v>102.87820000000001</v>
      </c>
      <c r="F130" s="117">
        <v>103.1053</v>
      </c>
      <c r="G130" s="7">
        <v>103.1296</v>
      </c>
      <c r="H130" s="7">
        <v>104.0562</v>
      </c>
      <c r="I130" s="244">
        <v>104.1925</v>
      </c>
      <c r="J130" s="7">
        <v>103.72020000000001</v>
      </c>
      <c r="K130" s="244">
        <v>103.72020000000001</v>
      </c>
      <c r="L130" s="7">
        <v>102.68600000000001</v>
      </c>
      <c r="M130" s="7">
        <v>101.9859</v>
      </c>
      <c r="N130" s="1">
        <v>102.1113</v>
      </c>
      <c r="O130" s="7">
        <v>102.0992</v>
      </c>
      <c r="P130" s="10">
        <v>0.9602293722101487</v>
      </c>
      <c r="Q130" s="7">
        <v>0.67611141501929639</v>
      </c>
      <c r="R130" s="7">
        <v>0.22074647495775876</v>
      </c>
      <c r="S130" s="113">
        <v>2.3568138592290268E-2</v>
      </c>
      <c r="T130" s="113">
        <v>0.89848113441728439</v>
      </c>
      <c r="U130" s="242">
        <f t="shared" si="11"/>
        <v>0.13098690899724516</v>
      </c>
      <c r="V130" s="113">
        <v>-0.45329558269548187</v>
      </c>
      <c r="W130" s="242">
        <f t="shared" si="12"/>
        <v>0</v>
      </c>
      <c r="X130" s="7">
        <v>-0.99710567469017464</v>
      </c>
      <c r="Y130" s="7">
        <v>-0.6817871959176578</v>
      </c>
      <c r="Z130" s="7">
        <v>0.12295817362988322</v>
      </c>
      <c r="AA130" s="11">
        <v>-1.184981485888807E-2</v>
      </c>
      <c r="AB130" s="7">
        <f t="shared" si="13"/>
        <v>102.98932500000001</v>
      </c>
      <c r="AC130" s="157"/>
      <c r="AN130" s="98"/>
      <c r="AO130" s="157"/>
      <c r="AZ130" s="98"/>
    </row>
    <row r="131" spans="1:52" ht="15" customHeight="1" x14ac:dyDescent="0.2">
      <c r="A131" s="3" t="s">
        <v>40</v>
      </c>
      <c r="B131" s="3" t="s">
        <v>313</v>
      </c>
      <c r="C131" s="26">
        <v>105.61109999999999</v>
      </c>
      <c r="D131" s="7">
        <v>105.9466</v>
      </c>
      <c r="E131" s="7">
        <v>106.11539999999999</v>
      </c>
      <c r="F131" s="117">
        <v>106.3194</v>
      </c>
      <c r="G131" s="7">
        <v>106.42400000000001</v>
      </c>
      <c r="H131" s="7">
        <v>106.4723</v>
      </c>
      <c r="I131" s="241">
        <v>106.7586</v>
      </c>
      <c r="J131" s="7">
        <v>106.9924</v>
      </c>
      <c r="K131" s="241">
        <v>107.36960000000001</v>
      </c>
      <c r="L131" s="7">
        <v>107.52849999999999</v>
      </c>
      <c r="M131" s="7">
        <v>107.7512</v>
      </c>
      <c r="N131" s="1">
        <v>107.8494</v>
      </c>
      <c r="O131" s="7">
        <v>107.8509</v>
      </c>
      <c r="P131" s="10">
        <v>0.31767494136507463</v>
      </c>
      <c r="Q131" s="7">
        <v>0.1593255470208485</v>
      </c>
      <c r="R131" s="7">
        <v>0.19224353863813146</v>
      </c>
      <c r="S131" s="113">
        <v>9.838279749509958E-2</v>
      </c>
      <c r="T131" s="113">
        <v>4.5384499736899162E-2</v>
      </c>
      <c r="U131" s="7">
        <f t="shared" si="11"/>
        <v>0.26889622934791219</v>
      </c>
      <c r="V131" s="113">
        <v>0.2189987504519563</v>
      </c>
      <c r="W131" s="7">
        <f t="shared" si="12"/>
        <v>0.3525484053072947</v>
      </c>
      <c r="X131" s="7">
        <v>0.14799347301283464</v>
      </c>
      <c r="Y131" s="7">
        <v>0.20710788302636349</v>
      </c>
      <c r="Z131" s="7">
        <v>9.113587598096877E-2</v>
      </c>
      <c r="AA131" s="11">
        <v>1.3908283217087451E-3</v>
      </c>
      <c r="AB131" s="7">
        <f t="shared" si="13"/>
        <v>106.94819166666666</v>
      </c>
      <c r="AC131" s="157"/>
      <c r="AN131" s="98"/>
      <c r="AO131" s="157"/>
      <c r="AZ131" s="98"/>
    </row>
    <row r="132" spans="1:52" ht="15" customHeight="1" x14ac:dyDescent="0.2">
      <c r="A132" s="3" t="s">
        <v>41</v>
      </c>
      <c r="B132" s="3" t="s">
        <v>314</v>
      </c>
      <c r="C132" s="26">
        <v>102.748</v>
      </c>
      <c r="D132" s="7">
        <v>103.0784</v>
      </c>
      <c r="E132" s="7">
        <v>103.1819</v>
      </c>
      <c r="F132" s="117">
        <v>103.1819</v>
      </c>
      <c r="G132" s="7">
        <v>103.1819</v>
      </c>
      <c r="H132" s="7">
        <v>103.2022</v>
      </c>
      <c r="I132" s="241">
        <v>103.2022</v>
      </c>
      <c r="J132" s="7">
        <v>103.2022</v>
      </c>
      <c r="K132" s="241">
        <v>103.2022</v>
      </c>
      <c r="L132" s="7">
        <v>103.5629</v>
      </c>
      <c r="M132" s="7">
        <v>103.5629</v>
      </c>
      <c r="N132" s="1">
        <v>103.5629</v>
      </c>
      <c r="O132" s="7">
        <v>103.5784</v>
      </c>
      <c r="P132" s="10">
        <v>0.32156343675789051</v>
      </c>
      <c r="Q132" s="7">
        <v>0.10040900906494166</v>
      </c>
      <c r="R132" s="7">
        <v>0</v>
      </c>
      <c r="S132" s="113">
        <v>0</v>
      </c>
      <c r="T132" s="113">
        <v>1.9673993210055231E-2</v>
      </c>
      <c r="U132" s="7">
        <f t="shared" si="11"/>
        <v>0</v>
      </c>
      <c r="V132" s="113">
        <v>0</v>
      </c>
      <c r="W132" s="7">
        <f t="shared" si="12"/>
        <v>0</v>
      </c>
      <c r="X132" s="7">
        <v>0.34950805312289296</v>
      </c>
      <c r="Y132" s="7">
        <v>0</v>
      </c>
      <c r="Z132" s="7">
        <v>0</v>
      </c>
      <c r="AA132" s="11">
        <v>1.4966749675803743E-2</v>
      </c>
      <c r="AB132" s="7">
        <f t="shared" si="13"/>
        <v>103.30833333333332</v>
      </c>
      <c r="AC132" s="157"/>
      <c r="AN132" s="98"/>
      <c r="AO132" s="157"/>
      <c r="AZ132" s="98"/>
    </row>
    <row r="133" spans="1:52" ht="15" customHeight="1" x14ac:dyDescent="0.2">
      <c r="A133" s="3" t="s">
        <v>42</v>
      </c>
      <c r="B133" s="3" t="s">
        <v>315</v>
      </c>
      <c r="C133" s="26">
        <v>102.3785</v>
      </c>
      <c r="D133" s="7">
        <v>102.4021</v>
      </c>
      <c r="E133" s="7">
        <v>102.42529999999999</v>
      </c>
      <c r="F133" s="117">
        <v>102.42529999999999</v>
      </c>
      <c r="G133" s="7">
        <v>102.42529999999999</v>
      </c>
      <c r="H133" s="7">
        <v>102.42529999999999</v>
      </c>
      <c r="I133" s="241">
        <v>102.86539999999999</v>
      </c>
      <c r="J133" s="7">
        <v>102.9306</v>
      </c>
      <c r="K133" s="241">
        <v>103.62430000000001</v>
      </c>
      <c r="L133" s="7">
        <v>103.62430000000001</v>
      </c>
      <c r="M133" s="7">
        <v>103.63460000000001</v>
      </c>
      <c r="N133" s="1">
        <v>103.63460000000001</v>
      </c>
      <c r="O133" s="7">
        <v>103.7056</v>
      </c>
      <c r="P133" s="10">
        <v>2.3051714959685717E-2</v>
      </c>
      <c r="Q133" s="7">
        <v>2.2655785379390229E-2</v>
      </c>
      <c r="R133" s="7">
        <v>0</v>
      </c>
      <c r="S133" s="113">
        <v>0</v>
      </c>
      <c r="T133" s="113">
        <v>0</v>
      </c>
      <c r="U133" s="7">
        <f t="shared" si="11"/>
        <v>0.42967899532635112</v>
      </c>
      <c r="V133" s="113">
        <v>6.3383800578235616E-2</v>
      </c>
      <c r="W133" s="7">
        <f t="shared" si="12"/>
        <v>0.67394924347085017</v>
      </c>
      <c r="X133" s="7">
        <v>0</v>
      </c>
      <c r="Y133" s="7">
        <v>9.9397535134141922E-3</v>
      </c>
      <c r="Z133" s="7">
        <v>0</v>
      </c>
      <c r="AA133" s="11">
        <v>6.8509937800693935E-2</v>
      </c>
      <c r="AB133" s="7">
        <f t="shared" si="13"/>
        <v>103.01022500000001</v>
      </c>
      <c r="AC133" s="157"/>
      <c r="AN133" s="98"/>
      <c r="AO133" s="157"/>
      <c r="AZ133" s="98"/>
    </row>
    <row r="134" spans="1:52" ht="15" customHeight="1" x14ac:dyDescent="0.2">
      <c r="A134" s="3" t="s">
        <v>44</v>
      </c>
      <c r="B134" s="3" t="s">
        <v>316</v>
      </c>
      <c r="C134" s="26">
        <v>104.0518</v>
      </c>
      <c r="D134" s="7">
        <v>104.1125</v>
      </c>
      <c r="E134" s="7">
        <v>104.245</v>
      </c>
      <c r="F134" s="117">
        <v>104.3184</v>
      </c>
      <c r="G134" s="7">
        <v>104.3184</v>
      </c>
      <c r="H134" s="7">
        <v>104.3184</v>
      </c>
      <c r="I134" s="241">
        <v>104.3184</v>
      </c>
      <c r="J134" s="7">
        <v>104.57850000000001</v>
      </c>
      <c r="K134" s="241">
        <v>104.6176</v>
      </c>
      <c r="L134" s="7">
        <v>104.6397</v>
      </c>
      <c r="M134" s="7">
        <v>104.666</v>
      </c>
      <c r="N134" s="1">
        <v>104.666</v>
      </c>
      <c r="O134" s="7">
        <v>104.6885</v>
      </c>
      <c r="P134" s="10">
        <v>5.8336328636311038E-2</v>
      </c>
      <c r="Q134" s="7">
        <v>0.12726617841278173</v>
      </c>
      <c r="R134" s="7">
        <v>7.0411050889723589E-2</v>
      </c>
      <c r="S134" s="113">
        <v>0</v>
      </c>
      <c r="T134" s="113">
        <v>0</v>
      </c>
      <c r="U134" s="7">
        <f t="shared" si="11"/>
        <v>0</v>
      </c>
      <c r="V134" s="113">
        <v>0.24933281185295061</v>
      </c>
      <c r="W134" s="7">
        <f t="shared" si="12"/>
        <v>3.7388182083306402E-2</v>
      </c>
      <c r="X134" s="7">
        <v>2.112455265654048E-2</v>
      </c>
      <c r="Y134" s="7">
        <v>2.513386410701865E-2</v>
      </c>
      <c r="Z134" s="7">
        <v>0</v>
      </c>
      <c r="AA134" s="11">
        <v>2.1496952209894289E-2</v>
      </c>
      <c r="AB134" s="7">
        <f t="shared" si="13"/>
        <v>104.45728333333331</v>
      </c>
      <c r="AC134" s="157"/>
      <c r="AN134" s="98"/>
      <c r="AO134" s="157"/>
      <c r="AZ134" s="98"/>
    </row>
    <row r="135" spans="1:52" ht="15" customHeight="1" x14ac:dyDescent="0.2">
      <c r="A135" s="3" t="s">
        <v>46</v>
      </c>
      <c r="B135" s="3" t="s">
        <v>71</v>
      </c>
      <c r="C135" s="26">
        <v>100.2255</v>
      </c>
      <c r="D135" s="7">
        <v>100.2255</v>
      </c>
      <c r="E135" s="7">
        <v>100.5132</v>
      </c>
      <c r="F135" s="117">
        <v>100.72969999999999</v>
      </c>
      <c r="G135" s="7">
        <v>100.72969999999999</v>
      </c>
      <c r="H135" s="7">
        <v>100.72969999999999</v>
      </c>
      <c r="I135" s="241">
        <v>100.72969999999999</v>
      </c>
      <c r="J135" s="7">
        <v>100.72969999999999</v>
      </c>
      <c r="K135" s="241">
        <v>100.72969999999999</v>
      </c>
      <c r="L135" s="7">
        <v>100.72969999999999</v>
      </c>
      <c r="M135" s="7">
        <v>100.72969999999999</v>
      </c>
      <c r="N135" s="1">
        <v>100.72969999999999</v>
      </c>
      <c r="O135" s="7">
        <v>100.72969999999999</v>
      </c>
      <c r="P135" s="10">
        <v>0</v>
      </c>
      <c r="Q135" s="7">
        <v>0.28705269617013729</v>
      </c>
      <c r="R135" s="7">
        <v>0.21539459493877061</v>
      </c>
      <c r="S135" s="113">
        <v>0</v>
      </c>
      <c r="T135" s="113">
        <v>0</v>
      </c>
      <c r="U135" s="7">
        <f t="shared" si="11"/>
        <v>0</v>
      </c>
      <c r="V135" s="113">
        <v>0</v>
      </c>
      <c r="W135" s="7">
        <f t="shared" si="12"/>
        <v>0</v>
      </c>
      <c r="X135" s="7">
        <v>0</v>
      </c>
      <c r="Y135" s="7">
        <v>0</v>
      </c>
      <c r="Z135" s="7">
        <v>0</v>
      </c>
      <c r="AA135" s="11">
        <v>0</v>
      </c>
      <c r="AB135" s="7">
        <f t="shared" si="13"/>
        <v>100.66964166666666</v>
      </c>
      <c r="AC135" s="157"/>
      <c r="AN135" s="98"/>
      <c r="AO135" s="157"/>
      <c r="AZ135" s="98"/>
    </row>
    <row r="136" spans="1:52" s="48" customFormat="1" x14ac:dyDescent="0.2">
      <c r="A136" s="56" t="s">
        <v>47</v>
      </c>
      <c r="B136" s="56" t="s">
        <v>48</v>
      </c>
      <c r="C136" s="26">
        <v>107.3663</v>
      </c>
      <c r="D136" s="119">
        <v>108.699</v>
      </c>
      <c r="E136" s="119">
        <v>108.3232</v>
      </c>
      <c r="F136" s="120">
        <v>108.5098</v>
      </c>
      <c r="G136" s="20">
        <v>110.4896</v>
      </c>
      <c r="H136" s="20">
        <v>111.3702</v>
      </c>
      <c r="I136" s="241">
        <v>110.7189</v>
      </c>
      <c r="J136" s="20">
        <v>111.3233</v>
      </c>
      <c r="K136" s="241">
        <v>110.794</v>
      </c>
      <c r="L136" s="20">
        <v>111.4396</v>
      </c>
      <c r="M136" s="20">
        <v>109.6832</v>
      </c>
      <c r="N136" s="48">
        <v>111.0198</v>
      </c>
      <c r="O136" s="119">
        <v>111.6242</v>
      </c>
      <c r="P136" s="21">
        <v>1.2412647171412283</v>
      </c>
      <c r="Q136" s="20">
        <v>-0.34572535165916718</v>
      </c>
      <c r="R136" s="119">
        <v>0.17226226699358821</v>
      </c>
      <c r="S136" s="112">
        <v>1.8245356640598336</v>
      </c>
      <c r="T136" s="112">
        <v>0.79699808850787879</v>
      </c>
      <c r="U136" s="7">
        <f t="shared" si="11"/>
        <v>-0.58480634855642888</v>
      </c>
      <c r="V136" s="112">
        <v>0.54588692626100721</v>
      </c>
      <c r="W136" s="7">
        <f t="shared" si="12"/>
        <v>-0.47546201019912837</v>
      </c>
      <c r="X136" s="119">
        <v>0.58270303446035143</v>
      </c>
      <c r="Y136" s="119">
        <v>-1.5761004167279848</v>
      </c>
      <c r="Z136" s="119">
        <v>1.2186004784689035</v>
      </c>
      <c r="AA136" s="19">
        <v>0.5444073939963846</v>
      </c>
      <c r="AB136" s="20">
        <f>(AB113/AB116)*100</f>
        <v>110.33345784112257</v>
      </c>
      <c r="AC136" s="156"/>
      <c r="AN136" s="162"/>
      <c r="AO136" s="156"/>
      <c r="AZ136" s="162"/>
    </row>
    <row r="137" spans="1:52" s="48" customFormat="1" x14ac:dyDescent="0.2">
      <c r="A137" s="56" t="s">
        <v>317</v>
      </c>
      <c r="B137" s="48" t="s">
        <v>73</v>
      </c>
      <c r="C137" s="26">
        <v>109.77200000000001</v>
      </c>
      <c r="D137" s="119">
        <v>111.54940000000001</v>
      </c>
      <c r="E137" s="119">
        <v>111.2239</v>
      </c>
      <c r="F137" s="120">
        <v>111.48990000000001</v>
      </c>
      <c r="G137" s="20">
        <v>113.5137</v>
      </c>
      <c r="H137" s="20">
        <v>114.3096</v>
      </c>
      <c r="I137" s="244">
        <v>112.92189999999999</v>
      </c>
      <c r="J137" s="20">
        <v>113.6724</v>
      </c>
      <c r="K137" s="244">
        <v>112.7835</v>
      </c>
      <c r="L137" s="20">
        <v>113.2788</v>
      </c>
      <c r="M137" s="20">
        <v>111.6074</v>
      </c>
      <c r="N137" s="48">
        <v>113.4485</v>
      </c>
      <c r="O137" s="119">
        <v>114.0014</v>
      </c>
      <c r="P137" s="21">
        <v>1.6191742885253071</v>
      </c>
      <c r="Q137" s="20">
        <v>-0.29179896978379549</v>
      </c>
      <c r="R137" s="119">
        <v>0.23915723149431495</v>
      </c>
      <c r="S137" s="112">
        <v>1.8152316936332298</v>
      </c>
      <c r="T137" s="112">
        <v>0.70114884811260947</v>
      </c>
      <c r="U137" s="242">
        <f t="shared" si="11"/>
        <v>-1.2139837773905335</v>
      </c>
      <c r="V137" s="112">
        <v>0.66461864350493782</v>
      </c>
      <c r="W137" s="242">
        <f t="shared" si="12"/>
        <v>-0.7819840172284499</v>
      </c>
      <c r="X137" s="119">
        <v>0.43915998350822616</v>
      </c>
      <c r="Y137" s="119">
        <v>-1.4754746695763068</v>
      </c>
      <c r="Z137" s="119">
        <v>1.649621799271372</v>
      </c>
      <c r="AA137" s="19">
        <v>0.48735769974923265</v>
      </c>
      <c r="AB137" s="20">
        <f>(AB113/AB129)*100</f>
        <v>112.81812309812709</v>
      </c>
      <c r="AC137" s="156"/>
      <c r="AN137" s="162"/>
      <c r="AO137" s="156"/>
      <c r="AZ137" s="162"/>
    </row>
    <row r="138" spans="1:52" s="48" customFormat="1" ht="20.25" customHeight="1" x14ac:dyDescent="0.2">
      <c r="B138" s="22" t="s">
        <v>82</v>
      </c>
      <c r="C138" s="39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133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134"/>
      <c r="AB138" s="23"/>
      <c r="AC138" s="156"/>
      <c r="AN138" s="162"/>
      <c r="AO138" s="156"/>
      <c r="AZ138" s="162"/>
    </row>
    <row r="139" spans="1:52" s="48" customFormat="1" x14ac:dyDescent="0.2">
      <c r="A139" s="56" t="s">
        <v>14</v>
      </c>
      <c r="B139" s="48" t="s">
        <v>15</v>
      </c>
      <c r="C139" s="26">
        <v>116.6182</v>
      </c>
      <c r="D139" s="119">
        <v>119.2266</v>
      </c>
      <c r="E139" s="119">
        <v>119.0493</v>
      </c>
      <c r="F139" s="120">
        <v>119.6914</v>
      </c>
      <c r="G139" s="20">
        <v>121.7055</v>
      </c>
      <c r="H139" s="20">
        <v>122.3892</v>
      </c>
      <c r="I139" s="20">
        <v>121.1117</v>
      </c>
      <c r="J139" s="20">
        <v>122.1314</v>
      </c>
      <c r="K139" s="245">
        <v>121.6268</v>
      </c>
      <c r="L139" s="20">
        <v>122.17919999999999</v>
      </c>
      <c r="M139" s="20">
        <v>120.0625</v>
      </c>
      <c r="N139" s="20">
        <v>122.48699999999999</v>
      </c>
      <c r="O139" s="20">
        <v>123.2546</v>
      </c>
      <c r="P139" s="21">
        <v>2.2367006179138444</v>
      </c>
      <c r="Q139" s="20">
        <v>-0.14870842580431082</v>
      </c>
      <c r="R139" s="119">
        <v>0.53935638428785326</v>
      </c>
      <c r="S139" s="112">
        <v>1.682744123637955</v>
      </c>
      <c r="T139" s="112">
        <v>0.56176590211617539</v>
      </c>
      <c r="U139" s="112">
        <v>-1.0438012504371328</v>
      </c>
      <c r="V139" s="112">
        <v>0.84195003455487805</v>
      </c>
      <c r="W139" s="240">
        <f t="shared" ref="W139:W161" si="14">(K139-J139)/J139*100</f>
        <v>-0.41316156205529164</v>
      </c>
      <c r="X139" s="119">
        <v>0.45417621774147771</v>
      </c>
      <c r="Y139" s="119">
        <v>-1.732455278803589</v>
      </c>
      <c r="Z139" s="119">
        <v>2.0193649141072298</v>
      </c>
      <c r="AA139" s="19">
        <v>0.62667874958158964</v>
      </c>
      <c r="AB139" s="20">
        <f>AVERAGE(D139:O139)</f>
        <v>121.24293333333334</v>
      </c>
      <c r="AC139" s="156"/>
      <c r="AN139" s="162"/>
      <c r="AO139" s="156"/>
      <c r="AZ139" s="162"/>
    </row>
    <row r="140" spans="1:52" x14ac:dyDescent="0.2">
      <c r="A140" s="3" t="s">
        <v>16</v>
      </c>
      <c r="B140" s="1" t="s">
        <v>79</v>
      </c>
      <c r="C140" s="14">
        <v>118.1588</v>
      </c>
      <c r="D140" s="7">
        <v>121.25</v>
      </c>
      <c r="E140" s="7">
        <v>119.86060000000001</v>
      </c>
      <c r="F140" s="117">
        <v>118.6191</v>
      </c>
      <c r="G140" s="7">
        <v>121.2371</v>
      </c>
      <c r="H140" s="7">
        <v>122.1357</v>
      </c>
      <c r="I140" s="7">
        <v>119.7381</v>
      </c>
      <c r="J140" s="7">
        <v>122.45780000000001</v>
      </c>
      <c r="K140" s="246">
        <v>119.8439</v>
      </c>
      <c r="L140" s="7">
        <v>122.663</v>
      </c>
      <c r="M140" s="7">
        <v>119.3477</v>
      </c>
      <c r="N140" s="7">
        <v>122.21080000000001</v>
      </c>
      <c r="O140" s="7">
        <v>123.4648</v>
      </c>
      <c r="P140" s="10">
        <v>2.6161403128670915</v>
      </c>
      <c r="Q140" s="7">
        <v>-1.1458969072164906</v>
      </c>
      <c r="R140" s="7">
        <v>-1.0357865720678872</v>
      </c>
      <c r="S140" s="113">
        <v>2.2070644609510568</v>
      </c>
      <c r="T140" s="113">
        <v>0.74119225880526829</v>
      </c>
      <c r="U140" s="113">
        <v>-1.9630623969895757</v>
      </c>
      <c r="V140" s="113">
        <v>2.2713739402913551</v>
      </c>
      <c r="W140" s="242">
        <f t="shared" si="14"/>
        <v>-2.134531242599492</v>
      </c>
      <c r="X140" s="7">
        <v>2.3523099632104696</v>
      </c>
      <c r="Y140" s="7">
        <v>-2.7027710067420441</v>
      </c>
      <c r="Z140" s="7">
        <v>2.3989569970766111</v>
      </c>
      <c r="AA140" s="11">
        <v>1.0260958933252957</v>
      </c>
      <c r="AB140" s="7">
        <f t="shared" ref="AB140:AB161" si="15">AVERAGE(D140:O140)</f>
        <v>121.06905</v>
      </c>
      <c r="AC140" s="157"/>
      <c r="AN140" s="98"/>
      <c r="AO140" s="157"/>
      <c r="AZ140" s="98"/>
    </row>
    <row r="141" spans="1:52" x14ac:dyDescent="0.2">
      <c r="A141" s="3" t="s">
        <v>18</v>
      </c>
      <c r="B141" s="1" t="s">
        <v>80</v>
      </c>
      <c r="C141" s="14">
        <v>115.8437</v>
      </c>
      <c r="D141" s="7">
        <v>118.2094</v>
      </c>
      <c r="E141" s="7">
        <v>118.6414</v>
      </c>
      <c r="F141" s="117">
        <v>120.2304</v>
      </c>
      <c r="G141" s="7">
        <v>121.941</v>
      </c>
      <c r="H141" s="7">
        <v>122.5166</v>
      </c>
      <c r="I141" s="7">
        <v>121.8022</v>
      </c>
      <c r="J141" s="7">
        <v>121.9674</v>
      </c>
      <c r="K141" s="246">
        <v>122.5231</v>
      </c>
      <c r="L141" s="7">
        <v>121.9361</v>
      </c>
      <c r="M141" s="7">
        <v>120.4218</v>
      </c>
      <c r="N141" s="7">
        <v>122.6259</v>
      </c>
      <c r="O141" s="7">
        <v>123.1489</v>
      </c>
      <c r="P141" s="10">
        <v>2.0421481703364135</v>
      </c>
      <c r="Q141" s="7">
        <v>0.36545317039085062</v>
      </c>
      <c r="R141" s="7">
        <v>1.3393301157943169</v>
      </c>
      <c r="S141" s="113">
        <v>1.422768284893005</v>
      </c>
      <c r="T141" s="113">
        <v>0.47203155624440862</v>
      </c>
      <c r="U141" s="113">
        <v>-0.58310465683833679</v>
      </c>
      <c r="V141" s="113">
        <v>0.13562973410989185</v>
      </c>
      <c r="W141" s="242">
        <f t="shared" si="14"/>
        <v>0.45561354919429425</v>
      </c>
      <c r="X141" s="7">
        <v>-0.47909333015570393</v>
      </c>
      <c r="Y141" s="7">
        <v>-1.2418799682784603</v>
      </c>
      <c r="Z141" s="7">
        <v>1.8303164377214065</v>
      </c>
      <c r="AA141" s="11">
        <v>0.42650043750952787</v>
      </c>
      <c r="AB141" s="7">
        <f t="shared" si="15"/>
        <v>121.33035</v>
      </c>
      <c r="AC141" s="157"/>
      <c r="AN141" s="98"/>
      <c r="AO141" s="157"/>
      <c r="AZ141" s="98"/>
    </row>
    <row r="142" spans="1:52" s="48" customFormat="1" x14ac:dyDescent="0.2">
      <c r="A142" s="56" t="s">
        <v>20</v>
      </c>
      <c r="B142" s="48" t="s">
        <v>21</v>
      </c>
      <c r="C142" s="26">
        <v>105.9118</v>
      </c>
      <c r="D142" s="119">
        <v>106.57899999999999</v>
      </c>
      <c r="E142" s="119">
        <v>106.7433</v>
      </c>
      <c r="F142" s="120">
        <v>106.8548</v>
      </c>
      <c r="G142" s="20">
        <v>106.8335</v>
      </c>
      <c r="H142" s="20">
        <v>106.7397</v>
      </c>
      <c r="I142" s="20">
        <v>106.2161</v>
      </c>
      <c r="J142" s="20">
        <v>106.43129999999999</v>
      </c>
      <c r="K142" s="245">
        <v>106.47239999999999</v>
      </c>
      <c r="L142" s="20">
        <v>106.462</v>
      </c>
      <c r="M142" s="20">
        <v>106.6135</v>
      </c>
      <c r="N142" s="20">
        <v>107.1465</v>
      </c>
      <c r="O142" s="20">
        <v>107.10120000000001</v>
      </c>
      <c r="P142" s="21">
        <v>0.62995813497645592</v>
      </c>
      <c r="Q142" s="20">
        <v>0.15415794856398676</v>
      </c>
      <c r="R142" s="119">
        <v>0.10445620474539609</v>
      </c>
      <c r="S142" s="112">
        <v>-1.9933592126882969E-2</v>
      </c>
      <c r="T142" s="112">
        <v>-8.7800175038730041E-2</v>
      </c>
      <c r="U142" s="112">
        <v>-0.49053913398670018</v>
      </c>
      <c r="V142" s="112">
        <v>0.20260581964504049</v>
      </c>
      <c r="W142" s="240">
        <f t="shared" si="14"/>
        <v>3.8616459631706221E-2</v>
      </c>
      <c r="X142" s="119">
        <v>-9.7677895867755143E-3</v>
      </c>
      <c r="Y142" s="119">
        <v>0.14230429636865607</v>
      </c>
      <c r="Z142" s="119">
        <v>0.49993668719252365</v>
      </c>
      <c r="AA142" s="19">
        <v>-4.227856252887164E-2</v>
      </c>
      <c r="AB142" s="20">
        <f t="shared" si="15"/>
        <v>106.68277500000001</v>
      </c>
      <c r="AC142" s="156"/>
      <c r="AN142" s="162"/>
      <c r="AO142" s="156"/>
      <c r="AZ142" s="162"/>
    </row>
    <row r="143" spans="1:52" s="48" customFormat="1" x14ac:dyDescent="0.2">
      <c r="A143" s="56" t="s">
        <v>22</v>
      </c>
      <c r="B143" s="48" t="s">
        <v>23</v>
      </c>
      <c r="C143" s="26">
        <v>106.96559999999999</v>
      </c>
      <c r="D143" s="119">
        <v>107.8094</v>
      </c>
      <c r="E143" s="119">
        <v>108.0051</v>
      </c>
      <c r="F143" s="120">
        <v>108.15219999999999</v>
      </c>
      <c r="G143" s="20">
        <v>108.12309999999999</v>
      </c>
      <c r="H143" s="20">
        <v>107.991</v>
      </c>
      <c r="I143" s="20">
        <v>107.1797</v>
      </c>
      <c r="J143" s="20">
        <v>107.46299999999999</v>
      </c>
      <c r="K143" s="245">
        <v>107.36660000000001</v>
      </c>
      <c r="L143" s="20">
        <v>107.286</v>
      </c>
      <c r="M143" s="20">
        <v>107.489</v>
      </c>
      <c r="N143" s="20">
        <v>108.2183</v>
      </c>
      <c r="O143" s="20">
        <v>108.1426</v>
      </c>
      <c r="P143" s="21">
        <v>0.78885174299027139</v>
      </c>
      <c r="Q143" s="20">
        <v>0.1815240600541346</v>
      </c>
      <c r="R143" s="119">
        <v>0.13619727216584651</v>
      </c>
      <c r="S143" s="112">
        <v>-2.690652617329993E-2</v>
      </c>
      <c r="T143" s="112">
        <v>-0.12217555730458535</v>
      </c>
      <c r="U143" s="112">
        <v>-0.75126630922947546</v>
      </c>
      <c r="V143" s="112">
        <v>0.26432244165639296</v>
      </c>
      <c r="W143" s="240">
        <f t="shared" si="14"/>
        <v>-8.9705293915104276E-2</v>
      </c>
      <c r="X143" s="119">
        <v>-7.5069900695378264E-2</v>
      </c>
      <c r="Y143" s="119">
        <v>0.18921387692709482</v>
      </c>
      <c r="Z143" s="119">
        <v>0.67848803133343405</v>
      </c>
      <c r="AA143" s="19">
        <v>-6.995120049011827E-2</v>
      </c>
      <c r="AB143" s="20">
        <f t="shared" si="15"/>
        <v>107.76883333333332</v>
      </c>
      <c r="AC143" s="156"/>
      <c r="AN143" s="162"/>
      <c r="AO143" s="156"/>
      <c r="AZ143" s="162"/>
    </row>
    <row r="144" spans="1:52" ht="15" customHeight="1" x14ac:dyDescent="0.2">
      <c r="A144" s="3" t="s">
        <v>24</v>
      </c>
      <c r="B144" s="1" t="s">
        <v>304</v>
      </c>
      <c r="C144" s="26">
        <v>107.81570000000001</v>
      </c>
      <c r="D144" s="7">
        <v>109.0433</v>
      </c>
      <c r="E144" s="7">
        <v>109.2478</v>
      </c>
      <c r="F144" s="117">
        <v>109.4181</v>
      </c>
      <c r="G144" s="7">
        <v>109.2988</v>
      </c>
      <c r="H144" s="7">
        <v>108.9233</v>
      </c>
      <c r="I144" s="7">
        <v>107.6671</v>
      </c>
      <c r="J144" s="7">
        <v>108.03440000000001</v>
      </c>
      <c r="K144" s="246">
        <v>107.8591</v>
      </c>
      <c r="L144" s="7">
        <v>107.7283</v>
      </c>
      <c r="M144" s="7">
        <v>107.9932</v>
      </c>
      <c r="N144" s="7">
        <v>109.0488</v>
      </c>
      <c r="O144" s="7">
        <v>108.8252</v>
      </c>
      <c r="P144" s="10">
        <v>1.1386096830053463</v>
      </c>
      <c r="Q144" s="7">
        <v>0.18754017899311182</v>
      </c>
      <c r="R144" s="7">
        <v>0.15588414595076283</v>
      </c>
      <c r="S144" s="113">
        <v>-0.10903132114338991</v>
      </c>
      <c r="T144" s="113">
        <v>-0.3435536346236211</v>
      </c>
      <c r="U144" s="113">
        <v>-1.1532885984908581</v>
      </c>
      <c r="V144" s="113">
        <v>0.34114413780997183</v>
      </c>
      <c r="W144" s="242">
        <f t="shared" si="14"/>
        <v>-0.16226313100272424</v>
      </c>
      <c r="X144" s="7">
        <v>-0.12126932266261593</v>
      </c>
      <c r="Y144" s="7">
        <v>0.24589638934244507</v>
      </c>
      <c r="Z144" s="7">
        <v>0.97746895174881232</v>
      </c>
      <c r="AA144" s="11">
        <v>-0.20504581435101046</v>
      </c>
      <c r="AB144" s="7">
        <f t="shared" si="15"/>
        <v>108.59061666666668</v>
      </c>
      <c r="AC144" s="157"/>
      <c r="AN144" s="98"/>
      <c r="AO144" s="157"/>
      <c r="AZ144" s="98"/>
    </row>
    <row r="145" spans="1:52" ht="15" customHeight="1" x14ac:dyDescent="0.2">
      <c r="A145" s="3" t="s">
        <v>26</v>
      </c>
      <c r="B145" s="1" t="s">
        <v>305</v>
      </c>
      <c r="C145" s="26">
        <v>107.8854</v>
      </c>
      <c r="D145" s="7">
        <v>108.133</v>
      </c>
      <c r="E145" s="7">
        <v>108.2945</v>
      </c>
      <c r="F145" s="117">
        <v>108.3655</v>
      </c>
      <c r="G145" s="7">
        <v>109.01179999999999</v>
      </c>
      <c r="H145" s="7">
        <v>110.3809</v>
      </c>
      <c r="I145" s="7">
        <v>110.24720000000001</v>
      </c>
      <c r="J145" s="7">
        <v>110.529</v>
      </c>
      <c r="K145" s="246">
        <v>110.3546</v>
      </c>
      <c r="L145" s="7">
        <v>110.36150000000001</v>
      </c>
      <c r="M145" s="7">
        <v>110.41589999999999</v>
      </c>
      <c r="N145" s="7">
        <v>110.56870000000001</v>
      </c>
      <c r="O145" s="7">
        <v>110.67319999999999</v>
      </c>
      <c r="P145" s="10">
        <v>0.22950278721679801</v>
      </c>
      <c r="Q145" s="7">
        <v>0.14935311144609301</v>
      </c>
      <c r="R145" s="7">
        <v>6.556196298057422E-2</v>
      </c>
      <c r="S145" s="113">
        <v>0.59640752822623122</v>
      </c>
      <c r="T145" s="113">
        <v>1.2559190839890757</v>
      </c>
      <c r="U145" s="113">
        <v>-0.12112602814435322</v>
      </c>
      <c r="V145" s="113">
        <v>0.25560739864594278</v>
      </c>
      <c r="W145" s="242">
        <f t="shared" si="14"/>
        <v>-0.15778664422910862</v>
      </c>
      <c r="X145" s="7">
        <v>6.2525712566596061E-3</v>
      </c>
      <c r="Y145" s="7">
        <v>4.9292552203428638E-2</v>
      </c>
      <c r="Z145" s="7">
        <v>0.13838586652829291</v>
      </c>
      <c r="AA145" s="11">
        <v>9.4511376185111504E-2</v>
      </c>
      <c r="AB145" s="7">
        <f t="shared" si="15"/>
        <v>109.77798333333334</v>
      </c>
      <c r="AC145" s="157"/>
      <c r="AN145" s="98"/>
      <c r="AO145" s="157"/>
      <c r="AZ145" s="98"/>
    </row>
    <row r="146" spans="1:52" ht="15" customHeight="1" x14ac:dyDescent="0.2">
      <c r="A146" s="3" t="s">
        <v>27</v>
      </c>
      <c r="B146" s="1" t="s">
        <v>306</v>
      </c>
      <c r="C146" s="26">
        <v>104.6054</v>
      </c>
      <c r="D146" s="7">
        <v>104.7593</v>
      </c>
      <c r="E146" s="7">
        <v>104.99299999999999</v>
      </c>
      <c r="F146" s="117">
        <v>105.2621</v>
      </c>
      <c r="G146" s="7">
        <v>105.2992</v>
      </c>
      <c r="H146" s="7">
        <v>105.5303</v>
      </c>
      <c r="I146" s="7">
        <v>105.4286</v>
      </c>
      <c r="J146" s="7">
        <v>105.3899</v>
      </c>
      <c r="K146" s="246">
        <v>105.39409999999999</v>
      </c>
      <c r="L146" s="7">
        <v>105.2218</v>
      </c>
      <c r="M146" s="7">
        <v>105.24379999999999</v>
      </c>
      <c r="N146" s="7">
        <v>105.3368</v>
      </c>
      <c r="O146" s="7">
        <v>105.5149</v>
      </c>
      <c r="P146" s="10">
        <v>0.14712433583734019</v>
      </c>
      <c r="Q146" s="7">
        <v>0.22308281937737165</v>
      </c>
      <c r="R146" s="7">
        <v>0.25630280113913195</v>
      </c>
      <c r="S146" s="113">
        <v>3.5245354215805352E-2</v>
      </c>
      <c r="T146" s="113">
        <v>0.21946985352215201</v>
      </c>
      <c r="U146" s="113">
        <v>-9.6370426313574314E-2</v>
      </c>
      <c r="V146" s="113">
        <v>-3.6707307125396459E-2</v>
      </c>
      <c r="W146" s="242">
        <f t="shared" si="14"/>
        <v>3.9852016179893106E-3</v>
      </c>
      <c r="X146" s="7">
        <v>-0.16348163701762508</v>
      </c>
      <c r="Y146" s="7">
        <v>2.0908214837601486E-2</v>
      </c>
      <c r="Z146" s="7">
        <v>8.8366250553480144E-2</v>
      </c>
      <c r="AA146" s="11">
        <v>0.16907671393093449</v>
      </c>
      <c r="AB146" s="7">
        <f t="shared" si="15"/>
        <v>105.28114999999998</v>
      </c>
      <c r="AC146" s="157"/>
      <c r="AN146" s="98"/>
      <c r="AO146" s="157"/>
      <c r="AZ146" s="98"/>
    </row>
    <row r="147" spans="1:52" ht="15" customHeight="1" x14ac:dyDescent="0.2">
      <c r="A147" s="3" t="s">
        <v>29</v>
      </c>
      <c r="B147" s="1" t="s">
        <v>307</v>
      </c>
      <c r="C147" s="26">
        <v>110.93859999999999</v>
      </c>
      <c r="D147" s="7">
        <v>111.1199</v>
      </c>
      <c r="E147" s="7">
        <v>111.1662</v>
      </c>
      <c r="F147" s="117">
        <v>111.04300000000001</v>
      </c>
      <c r="G147" s="7">
        <v>111.1048</v>
      </c>
      <c r="H147" s="7">
        <v>111.5639</v>
      </c>
      <c r="I147" s="7">
        <v>111.50109999999999</v>
      </c>
      <c r="J147" s="7">
        <v>111.785</v>
      </c>
      <c r="K147" s="246">
        <v>111.8424</v>
      </c>
      <c r="L147" s="7">
        <v>111.9832</v>
      </c>
      <c r="M147" s="7">
        <v>112.2345</v>
      </c>
      <c r="N147" s="7">
        <v>112.31950000000001</v>
      </c>
      <c r="O147" s="7">
        <v>112.5642</v>
      </c>
      <c r="P147" s="10">
        <v>0.16342373168582203</v>
      </c>
      <c r="Q147" s="7">
        <v>4.1666704163702654E-2</v>
      </c>
      <c r="R147" s="7">
        <v>-0.11082505293875035</v>
      </c>
      <c r="S147" s="113">
        <v>5.5654115973083375E-2</v>
      </c>
      <c r="T147" s="113">
        <v>0.41321347052513163</v>
      </c>
      <c r="U147" s="113">
        <v>-5.6290610134649255E-2</v>
      </c>
      <c r="V147" s="113">
        <v>0.25461632217081509</v>
      </c>
      <c r="W147" s="242">
        <f t="shared" si="14"/>
        <v>5.1348570917387155E-2</v>
      </c>
      <c r="X147" s="7">
        <v>0.12589143294492849</v>
      </c>
      <c r="Y147" s="7">
        <v>0.22440866129919534</v>
      </c>
      <c r="Z147" s="7">
        <v>7.5734288476366859E-2</v>
      </c>
      <c r="AA147" s="11">
        <v>0.21786065643097999</v>
      </c>
      <c r="AB147" s="7">
        <f t="shared" si="15"/>
        <v>111.68564166666668</v>
      </c>
      <c r="AC147" s="157"/>
      <c r="AN147" s="98"/>
      <c r="AO147" s="157"/>
      <c r="AZ147" s="98"/>
    </row>
    <row r="148" spans="1:52" ht="15" customHeight="1" x14ac:dyDescent="0.2">
      <c r="A148" s="3" t="s">
        <v>31</v>
      </c>
      <c r="B148" s="1" t="s">
        <v>32</v>
      </c>
      <c r="C148" s="26">
        <v>109.3296</v>
      </c>
      <c r="D148" s="7">
        <v>109.425</v>
      </c>
      <c r="E148" s="7">
        <v>109.4824</v>
      </c>
      <c r="F148" s="117">
        <v>109.5085</v>
      </c>
      <c r="G148" s="7">
        <v>109.5085</v>
      </c>
      <c r="H148" s="7">
        <v>109.45269999999999</v>
      </c>
      <c r="I148" s="7">
        <v>109.48</v>
      </c>
      <c r="J148" s="7">
        <v>109.5009</v>
      </c>
      <c r="K148" s="246">
        <v>109.65900000000001</v>
      </c>
      <c r="L148" s="7">
        <v>109.68170000000001</v>
      </c>
      <c r="M148" s="7">
        <v>110.3925</v>
      </c>
      <c r="N148" s="7">
        <v>110.51439999999999</v>
      </c>
      <c r="O148" s="7">
        <v>111.25190000000001</v>
      </c>
      <c r="P148" s="10">
        <v>8.7259077139217503E-2</v>
      </c>
      <c r="Q148" s="7">
        <v>5.2456020105095938E-2</v>
      </c>
      <c r="R148" s="7">
        <v>2.3839448167010925E-2</v>
      </c>
      <c r="S148" s="113">
        <v>0</v>
      </c>
      <c r="T148" s="113">
        <v>-5.0954948702616659E-2</v>
      </c>
      <c r="U148" s="113">
        <v>2.4942281003585098E-2</v>
      </c>
      <c r="V148" s="113">
        <v>1.9090244793567298E-2</v>
      </c>
      <c r="W148" s="242">
        <f t="shared" si="14"/>
        <v>0.14438237493938824</v>
      </c>
      <c r="X148" s="7">
        <v>2.0700535295780906E-2</v>
      </c>
      <c r="Y148" s="7">
        <v>0.64805705965534066</v>
      </c>
      <c r="Z148" s="7">
        <v>0.11042416830853236</v>
      </c>
      <c r="AA148" s="11">
        <v>0.66733384970647391</v>
      </c>
      <c r="AB148" s="7">
        <f t="shared" si="15"/>
        <v>109.82145833333333</v>
      </c>
      <c r="AC148" s="157"/>
      <c r="AN148" s="98"/>
      <c r="AO148" s="157"/>
      <c r="AZ148" s="98"/>
    </row>
    <row r="149" spans="1:52" ht="15" customHeight="1" x14ac:dyDescent="0.2">
      <c r="A149" s="3" t="s">
        <v>33</v>
      </c>
      <c r="B149" s="1" t="s">
        <v>43</v>
      </c>
      <c r="C149" s="26">
        <v>102.87690000000001</v>
      </c>
      <c r="D149" s="7">
        <v>103.0172</v>
      </c>
      <c r="E149" s="7">
        <v>103.26220000000001</v>
      </c>
      <c r="F149" s="117">
        <v>103.33540000000001</v>
      </c>
      <c r="G149" s="7">
        <v>103.3368</v>
      </c>
      <c r="H149" s="7">
        <v>102.9986</v>
      </c>
      <c r="I149" s="7">
        <v>103.00149999999999</v>
      </c>
      <c r="J149" s="7">
        <v>103.2296</v>
      </c>
      <c r="K149" s="246">
        <v>103.26349999999999</v>
      </c>
      <c r="L149" s="7">
        <v>103.42</v>
      </c>
      <c r="M149" s="7">
        <v>103.4337</v>
      </c>
      <c r="N149" s="7">
        <v>103.66540000000001</v>
      </c>
      <c r="O149" s="7">
        <v>103.94799999999999</v>
      </c>
      <c r="P149" s="10">
        <v>0.13637658210929401</v>
      </c>
      <c r="Q149" s="7">
        <v>0.23782436331020892</v>
      </c>
      <c r="R149" s="7">
        <v>7.0887507723058324E-2</v>
      </c>
      <c r="S149" s="113">
        <v>1.3548116134351168E-3</v>
      </c>
      <c r="T149" s="113">
        <v>-0.32727934288656169</v>
      </c>
      <c r="U149" s="113">
        <v>2.8155722504934959E-3</v>
      </c>
      <c r="V149" s="113">
        <v>0.22145308563468685</v>
      </c>
      <c r="W149" s="242">
        <f t="shared" si="14"/>
        <v>3.2839418151371785E-2</v>
      </c>
      <c r="X149" s="7">
        <v>0.15155403409724472</v>
      </c>
      <c r="Y149" s="7">
        <v>1.3246954167472487E-2</v>
      </c>
      <c r="Z149" s="7">
        <v>0.22400822942619625</v>
      </c>
      <c r="AA149" s="11">
        <v>0.27260783250726661</v>
      </c>
      <c r="AB149" s="7">
        <f t="shared" si="15"/>
        <v>103.32599166666667</v>
      </c>
      <c r="AC149" s="157"/>
      <c r="AN149" s="98"/>
      <c r="AO149" s="157"/>
      <c r="AZ149" s="98"/>
    </row>
    <row r="150" spans="1:52" ht="15" customHeight="1" x14ac:dyDescent="0.2">
      <c r="A150" s="3" t="s">
        <v>34</v>
      </c>
      <c r="B150" s="1" t="s">
        <v>308</v>
      </c>
      <c r="C150" s="26">
        <v>107.1</v>
      </c>
      <c r="D150" s="7">
        <v>107.0715</v>
      </c>
      <c r="E150" s="7">
        <v>107.0718</v>
      </c>
      <c r="F150" s="117">
        <v>107.0718</v>
      </c>
      <c r="G150" s="7">
        <v>107.0718</v>
      </c>
      <c r="H150" s="7">
        <v>107.09829999999999</v>
      </c>
      <c r="I150" s="7">
        <v>107.092</v>
      </c>
      <c r="J150" s="7">
        <v>107.22839999999999</v>
      </c>
      <c r="K150" s="246">
        <v>107.23779999999999</v>
      </c>
      <c r="L150" s="7">
        <v>107.2664</v>
      </c>
      <c r="M150" s="7">
        <v>107.2959</v>
      </c>
      <c r="N150" s="7">
        <v>107.2923</v>
      </c>
      <c r="O150" s="7">
        <v>107.4234</v>
      </c>
      <c r="P150" s="10">
        <v>-2.661064425769746E-2</v>
      </c>
      <c r="Q150" s="7">
        <v>2.8018660427447841E-4</v>
      </c>
      <c r="R150" s="7">
        <v>0</v>
      </c>
      <c r="S150" s="113">
        <v>0</v>
      </c>
      <c r="T150" s="113">
        <v>2.4749747365785047E-2</v>
      </c>
      <c r="U150" s="113">
        <v>-5.8824463133364171E-3</v>
      </c>
      <c r="V150" s="113">
        <v>0.12736712359466137</v>
      </c>
      <c r="W150" s="242">
        <f t="shared" si="14"/>
        <v>8.7663342920340226E-3</v>
      </c>
      <c r="X150" s="7">
        <v>2.666970042280941E-2</v>
      </c>
      <c r="Y150" s="7">
        <v>2.7501622129575288E-2</v>
      </c>
      <c r="Z150" s="7">
        <v>-3.3552074217242417E-3</v>
      </c>
      <c r="AA150" s="11">
        <v>0.12218956998778435</v>
      </c>
      <c r="AB150" s="7">
        <f t="shared" si="15"/>
        <v>107.18511666666666</v>
      </c>
      <c r="AC150" s="157"/>
      <c r="AN150" s="98"/>
      <c r="AO150" s="157"/>
      <c r="AZ150" s="98"/>
    </row>
    <row r="151" spans="1:52" ht="15" customHeight="1" x14ac:dyDescent="0.2">
      <c r="A151" s="3"/>
      <c r="B151" s="1" t="s">
        <v>309</v>
      </c>
      <c r="C151" s="26">
        <v>106.2551</v>
      </c>
      <c r="D151" s="7">
        <v>106.2551</v>
      </c>
      <c r="E151" s="7">
        <v>106.2551</v>
      </c>
      <c r="F151" s="117">
        <v>106.2551</v>
      </c>
      <c r="G151" s="7">
        <v>106.2551</v>
      </c>
      <c r="H151" s="7">
        <v>106.4211</v>
      </c>
      <c r="I151" s="7">
        <v>106.4211</v>
      </c>
      <c r="J151" s="7">
        <v>106.59950000000001</v>
      </c>
      <c r="K151" s="246">
        <v>106.59950000000001</v>
      </c>
      <c r="L151" s="7">
        <v>106.59950000000001</v>
      </c>
      <c r="M151" s="7">
        <v>106.4862</v>
      </c>
      <c r="N151" s="7">
        <v>106.59950000000001</v>
      </c>
      <c r="O151" s="7">
        <v>106.387</v>
      </c>
      <c r="P151" s="10">
        <v>0</v>
      </c>
      <c r="Q151" s="7">
        <v>0</v>
      </c>
      <c r="R151" s="7">
        <v>0</v>
      </c>
      <c r="S151" s="113">
        <v>0</v>
      </c>
      <c r="T151" s="113">
        <v>0.15622779518347527</v>
      </c>
      <c r="U151" s="113">
        <v>0</v>
      </c>
      <c r="V151" s="113">
        <v>0.16763592934108984</v>
      </c>
      <c r="W151" s="242">
        <f t="shared" si="14"/>
        <v>0</v>
      </c>
      <c r="X151" s="7">
        <v>0</v>
      </c>
      <c r="Y151" s="7">
        <v>-0.10628567676209504</v>
      </c>
      <c r="Z151" s="7">
        <v>0.10639876340784957</v>
      </c>
      <c r="AA151" s="11">
        <v>-0.1993442745979162</v>
      </c>
      <c r="AB151" s="7">
        <f t="shared" si="15"/>
        <v>106.42781666666667</v>
      </c>
      <c r="AC151" s="157"/>
      <c r="AN151" s="98"/>
      <c r="AO151" s="157"/>
      <c r="AZ151" s="98"/>
    </row>
    <row r="152" spans="1:52" ht="15" customHeight="1" x14ac:dyDescent="0.2">
      <c r="A152" s="3"/>
      <c r="B152" s="1" t="s">
        <v>310</v>
      </c>
      <c r="C152" s="26">
        <v>100</v>
      </c>
      <c r="D152" s="7">
        <v>100</v>
      </c>
      <c r="E152" s="7">
        <v>100</v>
      </c>
      <c r="F152" s="117">
        <v>100</v>
      </c>
      <c r="G152" s="7">
        <v>100</v>
      </c>
      <c r="H152" s="7">
        <v>100</v>
      </c>
      <c r="I152" s="7">
        <v>100</v>
      </c>
      <c r="J152" s="7">
        <v>100</v>
      </c>
      <c r="K152" s="246">
        <v>100</v>
      </c>
      <c r="L152" s="7">
        <v>100</v>
      </c>
      <c r="M152" s="7">
        <v>100</v>
      </c>
      <c r="N152" s="7">
        <v>100</v>
      </c>
      <c r="O152" s="7">
        <v>100</v>
      </c>
      <c r="P152" s="10">
        <v>0</v>
      </c>
      <c r="Q152" s="7">
        <v>0</v>
      </c>
      <c r="R152" s="7">
        <v>0</v>
      </c>
      <c r="S152" s="113">
        <v>0</v>
      </c>
      <c r="T152" s="113">
        <v>0</v>
      </c>
      <c r="U152" s="113">
        <v>0</v>
      </c>
      <c r="V152" s="113">
        <v>0</v>
      </c>
      <c r="W152" s="242">
        <f t="shared" si="14"/>
        <v>0</v>
      </c>
      <c r="X152" s="7">
        <v>0</v>
      </c>
      <c r="Y152" s="7">
        <v>0</v>
      </c>
      <c r="Z152" s="7">
        <v>0</v>
      </c>
      <c r="AA152" s="11">
        <v>0</v>
      </c>
      <c r="AB152" s="7">
        <f t="shared" si="15"/>
        <v>100</v>
      </c>
      <c r="AC152" s="157"/>
      <c r="AN152" s="98"/>
      <c r="AO152" s="157"/>
      <c r="AZ152" s="98"/>
    </row>
    <row r="153" spans="1:52" ht="15" customHeight="1" x14ac:dyDescent="0.2">
      <c r="A153" s="3"/>
      <c r="B153" s="1" t="s">
        <v>311</v>
      </c>
      <c r="C153" s="26">
        <v>103.05929999999999</v>
      </c>
      <c r="D153" s="7">
        <v>103.3409</v>
      </c>
      <c r="E153" s="7">
        <v>103.44929999999999</v>
      </c>
      <c r="F153" s="117">
        <v>103.46850000000001</v>
      </c>
      <c r="G153" s="7">
        <v>103.46850000000001</v>
      </c>
      <c r="H153" s="7">
        <v>103.7773</v>
      </c>
      <c r="I153" s="7">
        <v>103.7773</v>
      </c>
      <c r="J153" s="7">
        <v>103.8702</v>
      </c>
      <c r="K153" s="246">
        <v>104.08150000000001</v>
      </c>
      <c r="L153" s="7">
        <v>104.08150000000001</v>
      </c>
      <c r="M153" s="7">
        <v>104.1549</v>
      </c>
      <c r="N153" s="7">
        <v>104.285</v>
      </c>
      <c r="O153" s="7">
        <v>104.32550000000001</v>
      </c>
      <c r="P153" s="10">
        <v>0.27324074586185976</v>
      </c>
      <c r="Q153" s="7">
        <v>0.10489554474558374</v>
      </c>
      <c r="R153" s="7">
        <v>1.8559816257830739E-2</v>
      </c>
      <c r="S153" s="113">
        <v>0</v>
      </c>
      <c r="T153" s="113">
        <v>0.29844832002009386</v>
      </c>
      <c r="U153" s="113">
        <v>0</v>
      </c>
      <c r="V153" s="113">
        <v>8.9518613415458109E-2</v>
      </c>
      <c r="W153" s="242">
        <f t="shared" si="14"/>
        <v>0.20342696942916108</v>
      </c>
      <c r="X153" s="7">
        <v>0</v>
      </c>
      <c r="Y153" s="7">
        <v>7.0521658507988791E-2</v>
      </c>
      <c r="Z153" s="7">
        <v>0.12491010984600702</v>
      </c>
      <c r="AA153" s="11">
        <v>3.8835882437559234E-2</v>
      </c>
      <c r="AB153" s="7">
        <f t="shared" si="15"/>
        <v>103.84003333333334</v>
      </c>
      <c r="AC153" s="157"/>
      <c r="AN153" s="98"/>
      <c r="AO153" s="157"/>
      <c r="AZ153" s="98"/>
    </row>
    <row r="154" spans="1:52" ht="15" customHeight="1" x14ac:dyDescent="0.2">
      <c r="A154" s="3"/>
      <c r="B154" s="1" t="s">
        <v>312</v>
      </c>
      <c r="C154" s="26">
        <v>106.5562</v>
      </c>
      <c r="D154" s="7">
        <v>106.68940000000001</v>
      </c>
      <c r="E154" s="7">
        <v>107.08580000000001</v>
      </c>
      <c r="F154" s="117">
        <v>107.40900000000001</v>
      </c>
      <c r="G154" s="7">
        <v>107.5826</v>
      </c>
      <c r="H154" s="7">
        <v>107.7449</v>
      </c>
      <c r="I154" s="7">
        <v>107.94459999999999</v>
      </c>
      <c r="J154" s="7">
        <v>108.0492</v>
      </c>
      <c r="K154" s="246">
        <v>108.2799</v>
      </c>
      <c r="L154" s="7">
        <v>108.2792</v>
      </c>
      <c r="M154" s="7">
        <v>108.5361</v>
      </c>
      <c r="N154" s="7">
        <v>108.931</v>
      </c>
      <c r="O154" s="7">
        <v>109.1467</v>
      </c>
      <c r="P154" s="10">
        <v>0.12500445774155067</v>
      </c>
      <c r="Q154" s="7">
        <v>0.3715458142983275</v>
      </c>
      <c r="R154" s="7">
        <v>0.30181405938042194</v>
      </c>
      <c r="S154" s="113">
        <v>0.16162518969545689</v>
      </c>
      <c r="T154" s="113">
        <v>0.15086082693669969</v>
      </c>
      <c r="U154" s="113">
        <v>0.18534519963357235</v>
      </c>
      <c r="V154" s="113">
        <v>9.6901558762554976E-2</v>
      </c>
      <c r="W154" s="242">
        <f t="shared" si="14"/>
        <v>0.21351384369342744</v>
      </c>
      <c r="X154" s="7">
        <v>-6.46472706379315E-4</v>
      </c>
      <c r="Y154" s="7">
        <v>0.23725701704482641</v>
      </c>
      <c r="Z154" s="7">
        <v>0.3638420765072567</v>
      </c>
      <c r="AA154" s="11">
        <v>0.1980152573647522</v>
      </c>
      <c r="AB154" s="7">
        <f t="shared" si="15"/>
        <v>107.97320000000002</v>
      </c>
      <c r="AC154" s="157"/>
      <c r="AN154" s="98"/>
      <c r="AO154" s="157"/>
      <c r="AZ154" s="98"/>
    </row>
    <row r="155" spans="1:52" s="48" customFormat="1" x14ac:dyDescent="0.2">
      <c r="A155" s="56" t="s">
        <v>36</v>
      </c>
      <c r="B155" s="48" t="s">
        <v>37</v>
      </c>
      <c r="C155" s="26">
        <v>103.0508</v>
      </c>
      <c r="D155" s="119">
        <v>103.2383</v>
      </c>
      <c r="E155" s="119">
        <v>103.3175</v>
      </c>
      <c r="F155" s="120">
        <v>103.33240000000001</v>
      </c>
      <c r="G155" s="20">
        <v>103.33240000000001</v>
      </c>
      <c r="H155" s="20">
        <v>103.34229999999999</v>
      </c>
      <c r="I155" s="20">
        <v>103.6</v>
      </c>
      <c r="J155" s="20">
        <v>103.6302</v>
      </c>
      <c r="K155" s="245">
        <v>104.0444</v>
      </c>
      <c r="L155" s="20">
        <v>104.2251</v>
      </c>
      <c r="M155" s="20">
        <v>104.2364</v>
      </c>
      <c r="N155" s="20">
        <v>104.2364</v>
      </c>
      <c r="O155" s="20">
        <v>104.27370000000001</v>
      </c>
      <c r="P155" s="21">
        <v>0.18194909695024203</v>
      </c>
      <c r="Q155" s="20">
        <v>7.6715715001118928E-2</v>
      </c>
      <c r="R155" s="119">
        <v>1.4421564594586069E-2</v>
      </c>
      <c r="S155" s="112">
        <v>0</v>
      </c>
      <c r="T155" s="112">
        <v>9.5807316969194409E-3</v>
      </c>
      <c r="U155" s="112">
        <v>0.24936545828765166</v>
      </c>
      <c r="V155" s="112">
        <v>2.9150579150586661E-2</v>
      </c>
      <c r="W155" s="240">
        <f t="shared" si="14"/>
        <v>0.39969043772953622</v>
      </c>
      <c r="X155" s="119">
        <v>0.17367585377012282</v>
      </c>
      <c r="Y155" s="119">
        <v>1.0841918117618154E-2</v>
      </c>
      <c r="Z155" s="119">
        <v>0</v>
      </c>
      <c r="AA155" s="19">
        <v>3.5784044729098359E-2</v>
      </c>
      <c r="AB155" s="20">
        <f t="shared" si="15"/>
        <v>103.73409166666666</v>
      </c>
      <c r="AC155" s="156"/>
      <c r="AN155" s="162"/>
      <c r="AO155" s="156"/>
      <c r="AZ155" s="162"/>
    </row>
    <row r="156" spans="1:52" x14ac:dyDescent="0.2">
      <c r="A156" s="3" t="s">
        <v>38</v>
      </c>
      <c r="B156" s="1" t="s">
        <v>319</v>
      </c>
      <c r="C156" s="26">
        <v>103.3839</v>
      </c>
      <c r="D156" s="7">
        <v>103.8139</v>
      </c>
      <c r="E156" s="7">
        <v>103.9486</v>
      </c>
      <c r="F156" s="117">
        <v>103.9486</v>
      </c>
      <c r="G156" s="7">
        <v>103.9486</v>
      </c>
      <c r="H156" s="7">
        <v>103.97499999999999</v>
      </c>
      <c r="I156" s="7">
        <v>103.97499999999999</v>
      </c>
      <c r="J156" s="7">
        <v>103.97499999999999</v>
      </c>
      <c r="K156" s="246">
        <v>103.97499999999999</v>
      </c>
      <c r="L156" s="7">
        <v>104.4444</v>
      </c>
      <c r="M156" s="7">
        <v>104.4444</v>
      </c>
      <c r="N156" s="7">
        <v>104.4444</v>
      </c>
      <c r="O156" s="7">
        <v>104.4646</v>
      </c>
      <c r="P156" s="10">
        <v>0.41592549710352084</v>
      </c>
      <c r="Q156" s="7">
        <v>0.12975141093822229</v>
      </c>
      <c r="R156" s="7">
        <v>0</v>
      </c>
      <c r="S156" s="113">
        <v>0</v>
      </c>
      <c r="T156" s="113">
        <v>2.5397167446214106E-2</v>
      </c>
      <c r="U156" s="113">
        <v>0</v>
      </c>
      <c r="V156" s="113">
        <v>0</v>
      </c>
      <c r="W156" s="242">
        <f t="shared" si="14"/>
        <v>0</v>
      </c>
      <c r="X156" s="7">
        <v>0.45145467660496025</v>
      </c>
      <c r="Y156" s="7">
        <v>0</v>
      </c>
      <c r="Z156" s="7">
        <v>0</v>
      </c>
      <c r="AA156" s="11">
        <v>1.9340433761889254E-2</v>
      </c>
      <c r="AB156" s="7">
        <f t="shared" si="15"/>
        <v>104.11312500000001</v>
      </c>
      <c r="AC156" s="157"/>
      <c r="AN156" s="98"/>
      <c r="AO156" s="157"/>
      <c r="AZ156" s="98"/>
    </row>
    <row r="157" spans="1:52" x14ac:dyDescent="0.2">
      <c r="A157" s="3" t="s">
        <v>40</v>
      </c>
      <c r="B157" s="1" t="s">
        <v>315</v>
      </c>
      <c r="C157" s="26">
        <v>102.17570000000001</v>
      </c>
      <c r="D157" s="7">
        <v>102.20650000000001</v>
      </c>
      <c r="E157" s="7">
        <v>102.2102</v>
      </c>
      <c r="F157" s="117">
        <v>102.2102</v>
      </c>
      <c r="G157" s="7">
        <v>102.2102</v>
      </c>
      <c r="H157" s="7">
        <v>102.2102</v>
      </c>
      <c r="I157" s="7">
        <v>102.7829</v>
      </c>
      <c r="J157" s="7">
        <v>102.85</v>
      </c>
      <c r="K157" s="246">
        <v>103.75279999999999</v>
      </c>
      <c r="L157" s="7">
        <v>103.75279999999999</v>
      </c>
      <c r="M157" s="7">
        <v>103.7662</v>
      </c>
      <c r="N157" s="7">
        <v>103.7662</v>
      </c>
      <c r="O157" s="7">
        <v>103.8219</v>
      </c>
      <c r="P157" s="10">
        <v>3.0144153649056742E-2</v>
      </c>
      <c r="Q157" s="7">
        <v>3.6201220078908181E-3</v>
      </c>
      <c r="R157" s="7">
        <v>0</v>
      </c>
      <c r="S157" s="113">
        <v>0</v>
      </c>
      <c r="T157" s="113">
        <v>0</v>
      </c>
      <c r="U157" s="113">
        <v>0.56031589802191706</v>
      </c>
      <c r="V157" s="113">
        <v>6.5283232911307609E-2</v>
      </c>
      <c r="W157" s="242">
        <f t="shared" si="14"/>
        <v>0.87778317938745665</v>
      </c>
      <c r="X157" s="7">
        <v>0</v>
      </c>
      <c r="Y157" s="7">
        <v>1.2915314092732243E-2</v>
      </c>
      <c r="Z157" s="7">
        <v>0</v>
      </c>
      <c r="AA157" s="11">
        <v>5.3678365402223108E-2</v>
      </c>
      <c r="AB157" s="7">
        <f t="shared" si="15"/>
        <v>102.961675</v>
      </c>
      <c r="AC157" s="157"/>
      <c r="AN157" s="98"/>
      <c r="AO157" s="157"/>
      <c r="AZ157" s="98"/>
    </row>
    <row r="158" spans="1:52" x14ac:dyDescent="0.2">
      <c r="A158" s="3" t="s">
        <v>41</v>
      </c>
      <c r="B158" s="1" t="s">
        <v>316</v>
      </c>
      <c r="C158" s="26">
        <v>105.1347</v>
      </c>
      <c r="D158" s="7">
        <v>105.2137</v>
      </c>
      <c r="E158" s="7">
        <v>105.3861</v>
      </c>
      <c r="F158" s="117">
        <v>105.4817</v>
      </c>
      <c r="G158" s="7">
        <v>105.4817</v>
      </c>
      <c r="H158" s="7">
        <v>105.4817</v>
      </c>
      <c r="I158" s="7">
        <v>105.4817</v>
      </c>
      <c r="J158" s="7">
        <v>105.4817</v>
      </c>
      <c r="K158" s="246">
        <v>105.5326</v>
      </c>
      <c r="L158" s="7">
        <v>105.5613</v>
      </c>
      <c r="M158" s="7">
        <v>105.5956</v>
      </c>
      <c r="N158" s="7">
        <v>105.5956</v>
      </c>
      <c r="O158" s="7">
        <v>105.62479999999999</v>
      </c>
      <c r="P158" s="10">
        <v>7.5141699172592613E-2</v>
      </c>
      <c r="Q158" s="7">
        <v>0.16385698820590486</v>
      </c>
      <c r="R158" s="7">
        <v>9.0714050524694029E-2</v>
      </c>
      <c r="S158" s="113">
        <v>0</v>
      </c>
      <c r="T158" s="113">
        <v>0</v>
      </c>
      <c r="U158" s="113">
        <v>0</v>
      </c>
      <c r="V158" s="113">
        <v>0</v>
      </c>
      <c r="W158" s="242">
        <f t="shared" si="14"/>
        <v>4.8254815764249732E-2</v>
      </c>
      <c r="X158" s="7">
        <v>2.7195387965425484E-2</v>
      </c>
      <c r="Y158" s="7">
        <v>3.249296854055584E-2</v>
      </c>
      <c r="Z158" s="7">
        <v>0</v>
      </c>
      <c r="AA158" s="11">
        <v>2.7652667345977284E-2</v>
      </c>
      <c r="AB158" s="7">
        <f t="shared" si="15"/>
        <v>105.49318333333336</v>
      </c>
      <c r="AC158" s="157"/>
      <c r="AN158" s="98"/>
      <c r="AO158" s="157"/>
      <c r="AZ158" s="98"/>
    </row>
    <row r="159" spans="1:52" x14ac:dyDescent="0.2">
      <c r="A159" s="3" t="s">
        <v>42</v>
      </c>
      <c r="B159" s="1" t="s">
        <v>71</v>
      </c>
      <c r="C159" s="26">
        <v>100</v>
      </c>
      <c r="D159" s="7">
        <v>100</v>
      </c>
      <c r="E159" s="7">
        <v>100</v>
      </c>
      <c r="F159" s="117">
        <v>100</v>
      </c>
      <c r="G159" s="7">
        <v>100</v>
      </c>
      <c r="H159" s="7">
        <v>100</v>
      </c>
      <c r="I159" s="7">
        <v>100</v>
      </c>
      <c r="J159" s="7">
        <v>100</v>
      </c>
      <c r="K159" s="246">
        <v>100</v>
      </c>
      <c r="L159" s="7">
        <v>100</v>
      </c>
      <c r="M159" s="7">
        <v>100</v>
      </c>
      <c r="N159" s="7">
        <v>100</v>
      </c>
      <c r="O159" s="7">
        <v>100</v>
      </c>
      <c r="P159" s="10">
        <v>0</v>
      </c>
      <c r="Q159" s="7">
        <v>0</v>
      </c>
      <c r="R159" s="7">
        <v>0</v>
      </c>
      <c r="S159" s="113">
        <v>0</v>
      </c>
      <c r="T159" s="113">
        <v>0</v>
      </c>
      <c r="U159" s="113">
        <v>0</v>
      </c>
      <c r="V159" s="113">
        <v>0</v>
      </c>
      <c r="W159" s="242">
        <f t="shared" si="14"/>
        <v>0</v>
      </c>
      <c r="X159" s="7">
        <v>0</v>
      </c>
      <c r="Y159" s="7">
        <v>0</v>
      </c>
      <c r="Z159" s="7">
        <v>0</v>
      </c>
      <c r="AA159" s="11">
        <v>0</v>
      </c>
      <c r="AB159" s="7">
        <f t="shared" si="15"/>
        <v>100</v>
      </c>
      <c r="AC159" s="157"/>
      <c r="AN159" s="98"/>
      <c r="AO159" s="157"/>
      <c r="AZ159" s="98"/>
    </row>
    <row r="160" spans="1:52" s="48" customFormat="1" x14ac:dyDescent="0.2">
      <c r="A160" s="121" t="s">
        <v>44</v>
      </c>
      <c r="B160" s="48" t="s">
        <v>48</v>
      </c>
      <c r="C160" s="26">
        <v>110.1087</v>
      </c>
      <c r="D160" s="119">
        <v>111.8669</v>
      </c>
      <c r="E160" s="119">
        <v>111.52849999999999</v>
      </c>
      <c r="F160" s="120">
        <v>112.01309999999999</v>
      </c>
      <c r="G160" s="20">
        <v>113.9207</v>
      </c>
      <c r="H160" s="20">
        <v>114.6614</v>
      </c>
      <c r="I160" s="20">
        <v>114.02379999999999</v>
      </c>
      <c r="J160" s="20">
        <v>114.7514</v>
      </c>
      <c r="K160" s="246">
        <v>114.2332</v>
      </c>
      <c r="L160" s="20">
        <v>114.7632</v>
      </c>
      <c r="M160" s="20">
        <v>112.6147</v>
      </c>
      <c r="N160" s="20">
        <v>114.3173</v>
      </c>
      <c r="O160" s="20">
        <v>115.0823</v>
      </c>
      <c r="P160" s="21">
        <v>1.5967857217458767</v>
      </c>
      <c r="Q160" s="20">
        <v>-0.30250234877341475</v>
      </c>
      <c r="R160" s="119">
        <v>0.43450777155614967</v>
      </c>
      <c r="S160" s="112">
        <v>1.7030150937702844</v>
      </c>
      <c r="T160" s="112">
        <v>0.65018912278453689</v>
      </c>
      <c r="U160" s="112">
        <v>-0.5560720521465865</v>
      </c>
      <c r="V160" s="112">
        <v>0.63811239407913922</v>
      </c>
      <c r="W160" s="242">
        <f t="shared" si="14"/>
        <v>-0.4515849044107586</v>
      </c>
      <c r="X160" s="119">
        <v>0.46396319108630518</v>
      </c>
      <c r="Y160" s="119">
        <v>-1.8721158001868181</v>
      </c>
      <c r="Z160" s="119">
        <v>1.5118807757779436</v>
      </c>
      <c r="AA160" s="19">
        <v>0.66919005259921338</v>
      </c>
      <c r="AB160" s="20">
        <f t="shared" si="15"/>
        <v>113.64804166666666</v>
      </c>
      <c r="AC160" s="156"/>
      <c r="AN160" s="162"/>
      <c r="AO160" s="156"/>
      <c r="AZ160" s="162"/>
    </row>
    <row r="161" spans="1:52" s="48" customFormat="1" x14ac:dyDescent="0.2">
      <c r="A161" s="121" t="s">
        <v>46</v>
      </c>
      <c r="B161" s="48" t="s">
        <v>81</v>
      </c>
      <c r="C161" s="26">
        <v>113.1657</v>
      </c>
      <c r="D161" s="119">
        <v>115.4867</v>
      </c>
      <c r="E161" s="119">
        <v>115.2266</v>
      </c>
      <c r="F161" s="120">
        <v>115.8314</v>
      </c>
      <c r="G161" s="20">
        <v>117.78060000000001</v>
      </c>
      <c r="H161" s="20">
        <v>118.43089999999999</v>
      </c>
      <c r="I161" s="20">
        <v>116.9032</v>
      </c>
      <c r="J161" s="20">
        <v>117.8531</v>
      </c>
      <c r="K161" s="246">
        <v>116.8989</v>
      </c>
      <c r="L161" s="20">
        <v>117.22629999999999</v>
      </c>
      <c r="M161" s="20">
        <v>115.1828</v>
      </c>
      <c r="N161" s="20">
        <v>117.50879999999999</v>
      </c>
      <c r="O161" s="20">
        <v>118.203</v>
      </c>
      <c r="P161" s="21">
        <v>2.0509748095049982</v>
      </c>
      <c r="Q161" s="20">
        <v>-0.22522073970422068</v>
      </c>
      <c r="R161" s="119">
        <v>0.52487880402615139</v>
      </c>
      <c r="S161" s="112">
        <v>1.6827906767940339</v>
      </c>
      <c r="T161" s="112">
        <v>0.55212827919028018</v>
      </c>
      <c r="U161" s="112">
        <v>-1.2899505112263743</v>
      </c>
      <c r="V161" s="112">
        <v>0.81255260762750692</v>
      </c>
      <c r="W161" s="242">
        <f t="shared" si="14"/>
        <v>-0.80965201594188041</v>
      </c>
      <c r="X161" s="119">
        <v>0.28007106995873976</v>
      </c>
      <c r="Y161" s="119">
        <v>-1.7432095016220717</v>
      </c>
      <c r="Z161" s="119">
        <v>2.0193987296714382</v>
      </c>
      <c r="AA161" s="19">
        <v>0.59076426616560573</v>
      </c>
      <c r="AB161" s="20">
        <f t="shared" si="15"/>
        <v>116.87769166666668</v>
      </c>
      <c r="AC161" s="156"/>
      <c r="AN161" s="162"/>
      <c r="AO161" s="156"/>
      <c r="AZ161" s="162"/>
    </row>
    <row r="162" spans="1:52" s="48" customFormat="1" ht="20.25" customHeight="1" x14ac:dyDescent="0.2">
      <c r="B162" s="22" t="s">
        <v>85</v>
      </c>
      <c r="C162" s="39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133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134"/>
      <c r="AB162" s="132"/>
      <c r="AC162" s="156"/>
      <c r="AN162" s="162"/>
      <c r="AO162" s="156"/>
      <c r="AZ162" s="162"/>
    </row>
    <row r="163" spans="1:52" s="48" customFormat="1" x14ac:dyDescent="0.2">
      <c r="A163" s="56" t="s">
        <v>14</v>
      </c>
      <c r="B163" s="48" t="s">
        <v>15</v>
      </c>
      <c r="C163" s="26">
        <v>102.76</v>
      </c>
      <c r="D163" s="119">
        <v>103.16200000000001</v>
      </c>
      <c r="E163" s="119">
        <v>102.8597</v>
      </c>
      <c r="F163" s="120">
        <v>102.18810000000001</v>
      </c>
      <c r="G163" s="20">
        <v>104.6563</v>
      </c>
      <c r="H163" s="20">
        <v>106.1979</v>
      </c>
      <c r="I163" s="245">
        <v>105.43259999999999</v>
      </c>
      <c r="J163" s="20">
        <v>105.78959999999999</v>
      </c>
      <c r="K163" s="245">
        <v>105.3137</v>
      </c>
      <c r="L163" s="20">
        <v>106.3321</v>
      </c>
      <c r="M163" s="20">
        <v>105.8952</v>
      </c>
      <c r="N163" s="20">
        <v>106.2696</v>
      </c>
      <c r="O163" s="20">
        <v>106.3618</v>
      </c>
      <c r="P163" s="21">
        <v>0.39120280264694529</v>
      </c>
      <c r="Q163" s="20">
        <v>-0.29303425679998685</v>
      </c>
      <c r="R163" s="119">
        <v>-0.65292821192361827</v>
      </c>
      <c r="S163" s="112">
        <v>2.4153497325030955</v>
      </c>
      <c r="T163" s="112">
        <v>1.4730121359153749</v>
      </c>
      <c r="U163" s="240">
        <f t="shared" ref="U163:U186" si="16">(I163-H163)/H163*100</f>
        <v>-0.72063571878540955</v>
      </c>
      <c r="V163" s="112">
        <v>0.33860494761582216</v>
      </c>
      <c r="W163" s="240">
        <f t="shared" ref="W163:W186" si="17">(K163-J163)/J163*100</f>
        <v>-0.44985518425251236</v>
      </c>
      <c r="X163" s="119">
        <v>0.96701568741768618</v>
      </c>
      <c r="Y163" s="119">
        <v>-0.4108825086685905</v>
      </c>
      <c r="Z163" s="119">
        <v>0.35355710173831706</v>
      </c>
      <c r="AA163" s="19">
        <v>8.6760465834072389E-2</v>
      </c>
      <c r="AB163" s="20">
        <f>AVERAGE(D163:O163)</f>
        <v>105.03821666666666</v>
      </c>
      <c r="AC163" s="156"/>
      <c r="AN163" s="162"/>
      <c r="AO163" s="156"/>
      <c r="AZ163" s="162"/>
    </row>
    <row r="164" spans="1:52" x14ac:dyDescent="0.2">
      <c r="A164" s="3" t="s">
        <v>16</v>
      </c>
      <c r="B164" s="1" t="s">
        <v>83</v>
      </c>
      <c r="C164" s="14">
        <v>102.76</v>
      </c>
      <c r="D164" s="7">
        <v>103.16200000000001</v>
      </c>
      <c r="E164" s="7">
        <v>102.8597</v>
      </c>
      <c r="F164" s="117">
        <v>102.18810000000001</v>
      </c>
      <c r="G164" s="7">
        <v>104.6563</v>
      </c>
      <c r="H164" s="7">
        <v>106.1979</v>
      </c>
      <c r="I164" s="246">
        <v>105.43259999999999</v>
      </c>
      <c r="J164" s="7">
        <v>105.78959999999999</v>
      </c>
      <c r="K164" s="246">
        <v>105.3137</v>
      </c>
      <c r="L164" s="7">
        <v>106.3321</v>
      </c>
      <c r="M164" s="7">
        <v>105.8952</v>
      </c>
      <c r="N164" s="7">
        <v>106.2696</v>
      </c>
      <c r="O164" s="7">
        <v>106.3618</v>
      </c>
      <c r="P164" s="10">
        <v>0.39120280264694529</v>
      </c>
      <c r="Q164" s="7">
        <v>-0.29303425679998685</v>
      </c>
      <c r="R164" s="7">
        <v>-0.65292821192361827</v>
      </c>
      <c r="S164" s="113">
        <v>2.4153497325030955</v>
      </c>
      <c r="T164" s="113">
        <v>1.4730121359153749</v>
      </c>
      <c r="U164" s="242">
        <f t="shared" si="16"/>
        <v>-0.72063571878540955</v>
      </c>
      <c r="V164" s="113">
        <v>0.33860494761582216</v>
      </c>
      <c r="W164" s="242">
        <f t="shared" si="17"/>
        <v>-0.44985518425251236</v>
      </c>
      <c r="X164" s="7">
        <v>0.96701568741768618</v>
      </c>
      <c r="Y164" s="7">
        <v>-0.4108825086685905</v>
      </c>
      <c r="Z164" s="7">
        <v>0.35355710173831706</v>
      </c>
      <c r="AA164" s="11">
        <v>8.6760465834072389E-2</v>
      </c>
      <c r="AB164" s="7">
        <f t="shared" ref="AB164:AB186" si="18">AVERAGE(D164:O164)</f>
        <v>105.03821666666666</v>
      </c>
      <c r="AC164" s="157"/>
      <c r="AN164" s="98"/>
      <c r="AO164" s="157"/>
      <c r="AZ164" s="98"/>
    </row>
    <row r="165" spans="1:52" s="48" customFormat="1" x14ac:dyDescent="0.2">
      <c r="A165" s="56" t="s">
        <v>20</v>
      </c>
      <c r="B165" s="48" t="s">
        <v>21</v>
      </c>
      <c r="C165" s="26">
        <v>104.6845</v>
      </c>
      <c r="D165" s="119">
        <v>105.21040000000001</v>
      </c>
      <c r="E165" s="119">
        <v>105.4348</v>
      </c>
      <c r="F165" s="120">
        <v>105.6189</v>
      </c>
      <c r="G165" s="20">
        <v>105.7265</v>
      </c>
      <c r="H165" s="20">
        <v>105.8202</v>
      </c>
      <c r="I165" s="245">
        <v>105.7437</v>
      </c>
      <c r="J165" s="20">
        <v>105.9023</v>
      </c>
      <c r="K165" s="245">
        <v>106.0184</v>
      </c>
      <c r="L165" s="20">
        <v>105.9503</v>
      </c>
      <c r="M165" s="20">
        <v>105.9996</v>
      </c>
      <c r="N165" s="20">
        <v>106.27930000000001</v>
      </c>
      <c r="O165" s="20">
        <v>106.29300000000001</v>
      </c>
      <c r="P165" s="21">
        <v>0.50236663498417355</v>
      </c>
      <c r="Q165" s="20">
        <v>0.21328689939396542</v>
      </c>
      <c r="R165" s="119">
        <v>0.17461028047665555</v>
      </c>
      <c r="S165" s="112">
        <v>0.10187570595793463</v>
      </c>
      <c r="T165" s="112">
        <v>8.862489536681753E-2</v>
      </c>
      <c r="U165" s="240">
        <f t="shared" si="16"/>
        <v>-7.2292435659728288E-2</v>
      </c>
      <c r="V165" s="112">
        <v>0.14998529463220292</v>
      </c>
      <c r="W165" s="240">
        <f t="shared" si="17"/>
        <v>0.10962934704912262</v>
      </c>
      <c r="X165" s="119">
        <v>-6.4234132942961944E-2</v>
      </c>
      <c r="Y165" s="119">
        <v>4.6531250973335936E-2</v>
      </c>
      <c r="Z165" s="119">
        <v>0.26386892026008157</v>
      </c>
      <c r="AA165" s="19">
        <v>1.2890562884776288E-2</v>
      </c>
      <c r="AB165" s="20">
        <f t="shared" si="18"/>
        <v>105.83311666666664</v>
      </c>
      <c r="AC165" s="156"/>
      <c r="AN165" s="162"/>
      <c r="AO165" s="156"/>
      <c r="AZ165" s="162"/>
    </row>
    <row r="166" spans="1:52" s="48" customFormat="1" x14ac:dyDescent="0.2">
      <c r="A166" s="56" t="s">
        <v>22</v>
      </c>
      <c r="B166" s="48" t="s">
        <v>23</v>
      </c>
      <c r="C166" s="26">
        <v>105.8292</v>
      </c>
      <c r="D166" s="119">
        <v>106.6673</v>
      </c>
      <c r="E166" s="119">
        <v>106.8443</v>
      </c>
      <c r="F166" s="120">
        <v>107.01309999999999</v>
      </c>
      <c r="G166" s="20">
        <v>107.191</v>
      </c>
      <c r="H166" s="20">
        <v>107.08459999999999</v>
      </c>
      <c r="I166" s="245">
        <v>106.3313</v>
      </c>
      <c r="J166" s="20">
        <v>106.3411</v>
      </c>
      <c r="K166" s="245">
        <v>106.1245</v>
      </c>
      <c r="L166" s="20">
        <v>106.026</v>
      </c>
      <c r="M166" s="20">
        <v>106.08969999999999</v>
      </c>
      <c r="N166" s="20">
        <v>106.80459999999999</v>
      </c>
      <c r="O166" s="20">
        <v>106.85039999999999</v>
      </c>
      <c r="P166" s="21">
        <v>0.79193644098225924</v>
      </c>
      <c r="Q166" s="20">
        <v>0.16593651475194995</v>
      </c>
      <c r="R166" s="119">
        <v>0.15798690243652708</v>
      </c>
      <c r="S166" s="112">
        <v>0.16624132933258468</v>
      </c>
      <c r="T166" s="112">
        <v>-9.9262064912173431E-2</v>
      </c>
      <c r="U166" s="240">
        <f t="shared" si="16"/>
        <v>-0.70346249600782551</v>
      </c>
      <c r="V166" s="112">
        <v>9.2164771802832057E-3</v>
      </c>
      <c r="W166" s="240">
        <f t="shared" si="17"/>
        <v>-0.20368418231520991</v>
      </c>
      <c r="X166" s="119">
        <v>-9.2815513854012377E-2</v>
      </c>
      <c r="Y166" s="119">
        <v>6.0079603116214145E-2</v>
      </c>
      <c r="Z166" s="119">
        <v>0.67386372098328118</v>
      </c>
      <c r="AA166" s="19">
        <v>4.288204815148397E-2</v>
      </c>
      <c r="AB166" s="20">
        <f t="shared" si="18"/>
        <v>106.61399166666666</v>
      </c>
      <c r="AC166" s="156"/>
      <c r="AN166" s="162"/>
      <c r="AO166" s="156"/>
      <c r="AZ166" s="162"/>
    </row>
    <row r="167" spans="1:52" ht="15" customHeight="1" x14ac:dyDescent="0.2">
      <c r="A167" s="3" t="s">
        <v>24</v>
      </c>
      <c r="B167" s="1" t="s">
        <v>304</v>
      </c>
      <c r="C167" s="26">
        <v>106.9025</v>
      </c>
      <c r="D167" s="7">
        <v>108.3657</v>
      </c>
      <c r="E167" s="7">
        <v>108.54989999999999</v>
      </c>
      <c r="F167" s="117">
        <v>108.771</v>
      </c>
      <c r="G167" s="7">
        <v>109.0183</v>
      </c>
      <c r="H167" s="7">
        <v>108.7012</v>
      </c>
      <c r="I167" s="246">
        <v>107.26439999999999</v>
      </c>
      <c r="J167" s="7">
        <v>107.16670000000001</v>
      </c>
      <c r="K167" s="246">
        <v>106.7282</v>
      </c>
      <c r="L167" s="7">
        <v>106.554</v>
      </c>
      <c r="M167" s="7">
        <v>106.6221</v>
      </c>
      <c r="N167" s="7">
        <v>107.8475</v>
      </c>
      <c r="O167" s="7">
        <v>107.7783</v>
      </c>
      <c r="P167" s="10">
        <v>1.3687238371413208</v>
      </c>
      <c r="Q167" s="7">
        <v>0.16997998444156215</v>
      </c>
      <c r="R167" s="7">
        <v>0.20368512545843614</v>
      </c>
      <c r="S167" s="113">
        <v>0.22735839516047074</v>
      </c>
      <c r="T167" s="113">
        <v>-0.29086859729054332</v>
      </c>
      <c r="U167" s="242">
        <f t="shared" si="16"/>
        <v>-1.3217885359131316</v>
      </c>
      <c r="V167" s="113">
        <v>-9.1083341723804931E-2</v>
      </c>
      <c r="W167" s="242">
        <f t="shared" si="17"/>
        <v>-0.40917561145393555</v>
      </c>
      <c r="X167" s="7">
        <v>-0.16321834341813973</v>
      </c>
      <c r="Y167" s="7">
        <v>6.3911256264430394E-2</v>
      </c>
      <c r="Z167" s="7">
        <v>1.1492926888515547</v>
      </c>
      <c r="AA167" s="11">
        <v>-6.416467697442689E-2</v>
      </c>
      <c r="AB167" s="7">
        <f t="shared" si="18"/>
        <v>107.78060833333335</v>
      </c>
      <c r="AC167" s="157"/>
      <c r="AN167" s="98"/>
      <c r="AO167" s="157"/>
      <c r="AZ167" s="98"/>
    </row>
    <row r="168" spans="1:52" ht="15" customHeight="1" x14ac:dyDescent="0.2">
      <c r="A168" s="3" t="s">
        <v>26</v>
      </c>
      <c r="B168" s="1" t="s">
        <v>305</v>
      </c>
      <c r="C168" s="26">
        <v>109.0269</v>
      </c>
      <c r="D168" s="7">
        <v>109.1908</v>
      </c>
      <c r="E168" s="7">
        <v>109.4421</v>
      </c>
      <c r="F168" s="117">
        <v>109.51179999999999</v>
      </c>
      <c r="G168" s="7">
        <v>110.19070000000001</v>
      </c>
      <c r="H168" s="7">
        <v>111.4474</v>
      </c>
      <c r="I168" s="246">
        <v>111.2821</v>
      </c>
      <c r="J168" s="7">
        <v>111.54179999999999</v>
      </c>
      <c r="K168" s="246">
        <v>111.2846</v>
      </c>
      <c r="L168" s="7">
        <v>111.29510000000001</v>
      </c>
      <c r="M168" s="7">
        <v>111.36239999999999</v>
      </c>
      <c r="N168" s="7">
        <v>111.54810000000001</v>
      </c>
      <c r="O168" s="7">
        <v>111.63509999999999</v>
      </c>
      <c r="P168" s="10">
        <v>0.15032987271948314</v>
      </c>
      <c r="Q168" s="7">
        <v>0.23014759485231406</v>
      </c>
      <c r="R168" s="7">
        <v>6.3686643439770832E-2</v>
      </c>
      <c r="S168" s="113">
        <v>0.61993319441376449</v>
      </c>
      <c r="T168" s="113">
        <v>1.1404773724098267</v>
      </c>
      <c r="U168" s="242">
        <f t="shared" si="16"/>
        <v>-0.1483210913848165</v>
      </c>
      <c r="V168" s="113">
        <v>0.23337086557496234</v>
      </c>
      <c r="W168" s="242">
        <f t="shared" si="17"/>
        <v>-0.23058620176471728</v>
      </c>
      <c r="X168" s="7">
        <v>9.435267772906139E-3</v>
      </c>
      <c r="Y168" s="7">
        <v>6.0469867945658708E-2</v>
      </c>
      <c r="Z168" s="7">
        <v>0.16675287170536132</v>
      </c>
      <c r="AA168" s="11">
        <v>7.7993260306530629E-2</v>
      </c>
      <c r="AB168" s="7">
        <f t="shared" si="18"/>
        <v>110.81099999999999</v>
      </c>
      <c r="AC168" s="157"/>
      <c r="AN168" s="98"/>
      <c r="AO168" s="157"/>
      <c r="AZ168" s="98"/>
    </row>
    <row r="169" spans="1:52" ht="15" customHeight="1" x14ac:dyDescent="0.2">
      <c r="A169" s="3" t="s">
        <v>27</v>
      </c>
      <c r="B169" s="1" t="s">
        <v>306</v>
      </c>
      <c r="C169" s="26">
        <v>103.5724</v>
      </c>
      <c r="D169" s="7">
        <v>103.7486</v>
      </c>
      <c r="E169" s="7">
        <v>103.9006</v>
      </c>
      <c r="F169" s="117">
        <v>104.3197</v>
      </c>
      <c r="G169" s="7">
        <v>104.3592</v>
      </c>
      <c r="H169" s="7">
        <v>104.4389</v>
      </c>
      <c r="I169" s="246">
        <v>104.3473</v>
      </c>
      <c r="J169" s="7">
        <v>104.28019999999999</v>
      </c>
      <c r="K169" s="246">
        <v>104.26430000000001</v>
      </c>
      <c r="L169" s="7">
        <v>104.2196</v>
      </c>
      <c r="M169" s="7">
        <v>104.1922</v>
      </c>
      <c r="N169" s="7">
        <v>104.3352</v>
      </c>
      <c r="O169" s="7">
        <v>104.5</v>
      </c>
      <c r="P169" s="10">
        <v>0.17012254229890816</v>
      </c>
      <c r="Q169" s="7">
        <v>0.14650800107182269</v>
      </c>
      <c r="R169" s="7">
        <v>0.40336629432361337</v>
      </c>
      <c r="S169" s="113">
        <v>3.7864372692793274E-2</v>
      </c>
      <c r="T169" s="113">
        <v>7.6370842244864415E-2</v>
      </c>
      <c r="U169" s="242">
        <f t="shared" si="16"/>
        <v>-8.7706783583511194E-2</v>
      </c>
      <c r="V169" s="113">
        <v>-6.4304490868484943E-2</v>
      </c>
      <c r="W169" s="242">
        <f t="shared" si="17"/>
        <v>-1.5247381573863317E-2</v>
      </c>
      <c r="X169" s="7">
        <v>-4.2871817103271162E-2</v>
      </c>
      <c r="Y169" s="7">
        <v>-2.6290640148302322E-2</v>
      </c>
      <c r="Z169" s="7">
        <v>0.13724635817268538</v>
      </c>
      <c r="AA169" s="11">
        <v>0.15795244557924804</v>
      </c>
      <c r="AB169" s="7">
        <f t="shared" si="18"/>
        <v>104.24215000000002</v>
      </c>
      <c r="AC169" s="157"/>
      <c r="AN169" s="98"/>
      <c r="AO169" s="157"/>
      <c r="AZ169" s="98"/>
    </row>
    <row r="170" spans="1:52" ht="15" customHeight="1" x14ac:dyDescent="0.2">
      <c r="A170" s="3" t="s">
        <v>29</v>
      </c>
      <c r="B170" s="1" t="s">
        <v>307</v>
      </c>
      <c r="C170" s="26">
        <v>108.75579999999999</v>
      </c>
      <c r="D170" s="7">
        <v>108.97629999999999</v>
      </c>
      <c r="E170" s="7">
        <v>109.07510000000001</v>
      </c>
      <c r="F170" s="117">
        <v>108.7863</v>
      </c>
      <c r="G170" s="7">
        <v>108.907</v>
      </c>
      <c r="H170" s="7">
        <v>109.3942</v>
      </c>
      <c r="I170" s="246">
        <v>109.3933</v>
      </c>
      <c r="J170" s="7">
        <v>109.6519</v>
      </c>
      <c r="K170" s="246">
        <v>109.77630000000001</v>
      </c>
      <c r="L170" s="7">
        <v>109.9295</v>
      </c>
      <c r="M170" s="7">
        <v>110.28870000000001</v>
      </c>
      <c r="N170" s="7">
        <v>110.367</v>
      </c>
      <c r="O170" s="7">
        <v>110.6965</v>
      </c>
      <c r="P170" s="10">
        <v>0.20274780747325774</v>
      </c>
      <c r="Q170" s="7">
        <v>9.066191456308513E-2</v>
      </c>
      <c r="R170" s="7">
        <v>-0.26477170316599208</v>
      </c>
      <c r="S170" s="113">
        <v>0.11095147091131821</v>
      </c>
      <c r="T170" s="113">
        <v>0.44735416456242616</v>
      </c>
      <c r="U170" s="242">
        <f t="shared" si="16"/>
        <v>-8.2271272151673055E-4</v>
      </c>
      <c r="V170" s="113">
        <v>0.23639473349830498</v>
      </c>
      <c r="W170" s="242">
        <f t="shared" si="17"/>
        <v>0.11344992654026835</v>
      </c>
      <c r="X170" s="7">
        <v>0.13955653451610067</v>
      </c>
      <c r="Y170" s="7">
        <v>0.32675487471515952</v>
      </c>
      <c r="Z170" s="7">
        <v>7.0995487298334922E-2</v>
      </c>
      <c r="AA170" s="11">
        <v>0.29854938523290103</v>
      </c>
      <c r="AB170" s="7">
        <f t="shared" si="18"/>
        <v>109.60350833333331</v>
      </c>
      <c r="AC170" s="157"/>
      <c r="AN170" s="98"/>
      <c r="AO170" s="157"/>
      <c r="AZ170" s="98"/>
    </row>
    <row r="171" spans="1:52" ht="15" customHeight="1" x14ac:dyDescent="0.2">
      <c r="A171" s="3" t="s">
        <v>31</v>
      </c>
      <c r="B171" s="1" t="s">
        <v>32</v>
      </c>
      <c r="C171" s="26">
        <v>107.90089999999999</v>
      </c>
      <c r="D171" s="7">
        <v>107.90089999999999</v>
      </c>
      <c r="E171" s="7">
        <v>107.97069999999999</v>
      </c>
      <c r="F171" s="117">
        <v>108.00360000000001</v>
      </c>
      <c r="G171" s="7">
        <v>108.00360000000001</v>
      </c>
      <c r="H171" s="7">
        <v>107.8449</v>
      </c>
      <c r="I171" s="246">
        <v>107.8449</v>
      </c>
      <c r="J171" s="7">
        <v>108.0968</v>
      </c>
      <c r="K171" s="246">
        <v>108.3914</v>
      </c>
      <c r="L171" s="7">
        <v>108.4314</v>
      </c>
      <c r="M171" s="7">
        <v>109.044</v>
      </c>
      <c r="N171" s="7">
        <v>109.131</v>
      </c>
      <c r="O171" s="7">
        <v>109.74639999999999</v>
      </c>
      <c r="P171" s="10">
        <v>0</v>
      </c>
      <c r="Q171" s="7">
        <v>6.4688987765626385E-2</v>
      </c>
      <c r="R171" s="7">
        <v>3.0471229694733981E-2</v>
      </c>
      <c r="S171" s="113">
        <v>0</v>
      </c>
      <c r="T171" s="113">
        <v>-0.14693954645957197</v>
      </c>
      <c r="U171" s="242">
        <f t="shared" si="16"/>
        <v>0</v>
      </c>
      <c r="V171" s="113">
        <v>0.23357618209113853</v>
      </c>
      <c r="W171" s="242">
        <f t="shared" si="17"/>
        <v>0.27253350700483514</v>
      </c>
      <c r="X171" s="7">
        <v>3.6903296756008355E-2</v>
      </c>
      <c r="Y171" s="7">
        <v>0.56496549892374404</v>
      </c>
      <c r="Z171" s="7">
        <v>7.9784307252121447E-2</v>
      </c>
      <c r="AA171" s="11">
        <v>0.56390942995115401</v>
      </c>
      <c r="AB171" s="7">
        <f t="shared" si="18"/>
        <v>108.36746666666669</v>
      </c>
      <c r="AC171" s="157"/>
      <c r="AN171" s="98"/>
      <c r="AO171" s="157"/>
      <c r="AZ171" s="98"/>
    </row>
    <row r="172" spans="1:52" ht="15" customHeight="1" x14ac:dyDescent="0.2">
      <c r="A172" s="3" t="s">
        <v>33</v>
      </c>
      <c r="B172" s="1" t="s">
        <v>43</v>
      </c>
      <c r="C172" s="26">
        <v>102.3912</v>
      </c>
      <c r="D172" s="7">
        <v>102.5094</v>
      </c>
      <c r="E172" s="7">
        <v>102.7093</v>
      </c>
      <c r="F172" s="117">
        <v>102.76649999999999</v>
      </c>
      <c r="G172" s="7">
        <v>102.7675</v>
      </c>
      <c r="H172" s="7">
        <v>102.4606</v>
      </c>
      <c r="I172" s="246">
        <v>102.4666</v>
      </c>
      <c r="J172" s="7">
        <v>102.66419999999999</v>
      </c>
      <c r="K172" s="246">
        <v>102.68049999999999</v>
      </c>
      <c r="L172" s="7">
        <v>102.626</v>
      </c>
      <c r="M172" s="7">
        <v>102.6358</v>
      </c>
      <c r="N172" s="7">
        <v>102.8407</v>
      </c>
      <c r="O172" s="7">
        <v>103.0835</v>
      </c>
      <c r="P172" s="10">
        <v>0.11543960809132195</v>
      </c>
      <c r="Q172" s="7">
        <v>0.19500650672035882</v>
      </c>
      <c r="R172" s="7">
        <v>5.5691159417885813E-2</v>
      </c>
      <c r="S172" s="113">
        <v>9.7307974875545517E-4</v>
      </c>
      <c r="T172" s="113">
        <v>-0.29863526893229753</v>
      </c>
      <c r="U172" s="242">
        <f t="shared" si="16"/>
        <v>5.8559094910631279E-3</v>
      </c>
      <c r="V172" s="113">
        <v>0.19284332650833952</v>
      </c>
      <c r="W172" s="242">
        <f t="shared" si="17"/>
        <v>1.5877004837130268E-2</v>
      </c>
      <c r="X172" s="7">
        <v>-5.3077263940076475E-2</v>
      </c>
      <c r="Y172" s="7">
        <v>9.5492370354476209E-3</v>
      </c>
      <c r="Z172" s="7">
        <v>0.1996379430958739</v>
      </c>
      <c r="AA172" s="11">
        <v>0.23609329769245305</v>
      </c>
      <c r="AB172" s="7">
        <f t="shared" si="18"/>
        <v>102.68421666666666</v>
      </c>
      <c r="AC172" s="157"/>
      <c r="AN172" s="98"/>
      <c r="AO172" s="157"/>
      <c r="AZ172" s="98"/>
    </row>
    <row r="173" spans="1:52" ht="15" customHeight="1" x14ac:dyDescent="0.2">
      <c r="A173" s="3" t="s">
        <v>34</v>
      </c>
      <c r="B173" s="1" t="s">
        <v>308</v>
      </c>
      <c r="C173" s="26">
        <v>106.7578</v>
      </c>
      <c r="D173" s="7">
        <v>106.7561</v>
      </c>
      <c r="E173" s="7">
        <v>106.7573</v>
      </c>
      <c r="F173" s="117">
        <v>106.7573</v>
      </c>
      <c r="G173" s="7">
        <v>106.7573</v>
      </c>
      <c r="H173" s="7">
        <v>106.72920000000001</v>
      </c>
      <c r="I173" s="246">
        <v>106.7376</v>
      </c>
      <c r="J173" s="7">
        <v>106.74630000000001</v>
      </c>
      <c r="K173" s="246">
        <v>106.74630000000001</v>
      </c>
      <c r="L173" s="7">
        <v>106.74809999999999</v>
      </c>
      <c r="M173" s="7">
        <v>106.74809999999999</v>
      </c>
      <c r="N173" s="7">
        <v>106.7336</v>
      </c>
      <c r="O173" s="7">
        <v>106.7405</v>
      </c>
      <c r="P173" s="10">
        <v>-1.5923895022186582E-3</v>
      </c>
      <c r="Q173" s="7">
        <v>1.1240575479969793E-3</v>
      </c>
      <c r="R173" s="7">
        <v>0</v>
      </c>
      <c r="S173" s="113">
        <v>0</v>
      </c>
      <c r="T173" s="113">
        <v>-2.6321385048137136E-2</v>
      </c>
      <c r="U173" s="242">
        <f t="shared" si="16"/>
        <v>7.870385986210553E-3</v>
      </c>
      <c r="V173" s="113">
        <v>8.1508296982549661E-3</v>
      </c>
      <c r="W173" s="242">
        <f t="shared" si="17"/>
        <v>0</v>
      </c>
      <c r="X173" s="7">
        <v>1.6862411156065356E-3</v>
      </c>
      <c r="Y173" s="7">
        <v>0</v>
      </c>
      <c r="Z173" s="7">
        <v>-1.3583379938376591E-2</v>
      </c>
      <c r="AA173" s="11">
        <v>6.4646934048900092E-3</v>
      </c>
      <c r="AB173" s="7">
        <f t="shared" si="18"/>
        <v>106.74647499999999</v>
      </c>
      <c r="AC173" s="157"/>
      <c r="AN173" s="98"/>
      <c r="AO173" s="157"/>
      <c r="AZ173" s="98"/>
    </row>
    <row r="174" spans="1:52" ht="15" customHeight="1" x14ac:dyDescent="0.2">
      <c r="A174" s="3"/>
      <c r="B174" s="1" t="s">
        <v>309</v>
      </c>
      <c r="C174" s="26">
        <v>107.1138</v>
      </c>
      <c r="D174" s="7">
        <v>107.1138</v>
      </c>
      <c r="E174" s="7">
        <v>107.1138</v>
      </c>
      <c r="F174" s="117">
        <v>107.1138</v>
      </c>
      <c r="G174" s="7">
        <v>107.1138</v>
      </c>
      <c r="H174" s="7">
        <v>107.2246</v>
      </c>
      <c r="I174" s="246">
        <v>107.2246</v>
      </c>
      <c r="J174" s="7">
        <v>107.3437</v>
      </c>
      <c r="K174" s="246">
        <v>107.3437</v>
      </c>
      <c r="L174" s="7">
        <v>107.3437</v>
      </c>
      <c r="M174" s="7">
        <v>107.2473</v>
      </c>
      <c r="N174" s="7">
        <v>107.3437</v>
      </c>
      <c r="O174" s="7">
        <v>107.3062</v>
      </c>
      <c r="P174" s="10">
        <v>0</v>
      </c>
      <c r="Q174" s="7">
        <v>0</v>
      </c>
      <c r="R174" s="7">
        <v>0</v>
      </c>
      <c r="S174" s="113">
        <v>0</v>
      </c>
      <c r="T174" s="113">
        <v>0.10344138663738711</v>
      </c>
      <c r="U174" s="242">
        <f t="shared" si="16"/>
        <v>0</v>
      </c>
      <c r="V174" s="113">
        <v>0.11107525698394129</v>
      </c>
      <c r="W174" s="242">
        <f t="shared" si="17"/>
        <v>0</v>
      </c>
      <c r="X174" s="7">
        <v>0</v>
      </c>
      <c r="Y174" s="7">
        <v>-8.9804990884423314E-2</v>
      </c>
      <c r="Z174" s="7">
        <v>8.9885712740556373E-2</v>
      </c>
      <c r="AA174" s="11">
        <v>-3.4934514088851343E-2</v>
      </c>
      <c r="AB174" s="7">
        <f t="shared" si="18"/>
        <v>107.23605833333333</v>
      </c>
      <c r="AC174" s="157"/>
      <c r="AN174" s="98"/>
      <c r="AO174" s="157"/>
      <c r="AZ174" s="98"/>
    </row>
    <row r="175" spans="1:52" ht="15" customHeight="1" x14ac:dyDescent="0.2">
      <c r="A175" s="3"/>
      <c r="B175" s="1" t="s">
        <v>310</v>
      </c>
      <c r="C175" s="26">
        <v>100</v>
      </c>
      <c r="D175" s="7">
        <v>100</v>
      </c>
      <c r="E175" s="7">
        <v>100</v>
      </c>
      <c r="F175" s="117">
        <v>100</v>
      </c>
      <c r="G175" s="7">
        <v>100</v>
      </c>
      <c r="H175" s="7">
        <v>100</v>
      </c>
      <c r="I175" s="246">
        <v>100</v>
      </c>
      <c r="J175" s="7">
        <v>100</v>
      </c>
      <c r="K175" s="246">
        <v>100</v>
      </c>
      <c r="L175" s="7">
        <v>100</v>
      </c>
      <c r="M175" s="7">
        <v>100</v>
      </c>
      <c r="N175" s="7">
        <v>100</v>
      </c>
      <c r="O175" s="7">
        <v>100</v>
      </c>
      <c r="P175" s="10">
        <v>0</v>
      </c>
      <c r="Q175" s="7">
        <v>0</v>
      </c>
      <c r="R175" s="7">
        <v>0</v>
      </c>
      <c r="S175" s="113">
        <v>0</v>
      </c>
      <c r="T175" s="113">
        <v>0</v>
      </c>
      <c r="U175" s="242">
        <f t="shared" si="16"/>
        <v>0</v>
      </c>
      <c r="V175" s="113">
        <v>0</v>
      </c>
      <c r="W175" s="242">
        <f t="shared" si="17"/>
        <v>0</v>
      </c>
      <c r="X175" s="7">
        <v>0</v>
      </c>
      <c r="Y175" s="7">
        <v>0</v>
      </c>
      <c r="Z175" s="7">
        <v>0</v>
      </c>
      <c r="AA175" s="11">
        <v>0</v>
      </c>
      <c r="AB175" s="7">
        <f t="shared" si="18"/>
        <v>100</v>
      </c>
      <c r="AC175" s="157"/>
      <c r="AN175" s="98"/>
      <c r="AO175" s="157"/>
      <c r="AZ175" s="98"/>
    </row>
    <row r="176" spans="1:52" ht="15" customHeight="1" x14ac:dyDescent="0.2">
      <c r="A176" s="3"/>
      <c r="B176" s="1" t="s">
        <v>311</v>
      </c>
      <c r="C176" s="26">
        <v>103.6755</v>
      </c>
      <c r="D176" s="7">
        <v>104.1523</v>
      </c>
      <c r="E176" s="7">
        <v>104.28319999999999</v>
      </c>
      <c r="F176" s="117">
        <v>104.31310000000001</v>
      </c>
      <c r="G176" s="7">
        <v>104.31310000000001</v>
      </c>
      <c r="H176" s="7">
        <v>104.6437</v>
      </c>
      <c r="I176" s="246">
        <v>104.6437</v>
      </c>
      <c r="J176" s="7">
        <v>104.7229</v>
      </c>
      <c r="K176" s="246">
        <v>104.90779999999999</v>
      </c>
      <c r="L176" s="7">
        <v>104.90779999999999</v>
      </c>
      <c r="M176" s="7">
        <v>104.983</v>
      </c>
      <c r="N176" s="7">
        <v>105.1661</v>
      </c>
      <c r="O176" s="7">
        <v>105.22929999999999</v>
      </c>
      <c r="P176" s="10">
        <v>0.45989650399563758</v>
      </c>
      <c r="Q176" s="7">
        <v>0.12568133396957812</v>
      </c>
      <c r="R176" s="7">
        <v>2.8671924145032019E-2</v>
      </c>
      <c r="S176" s="113">
        <v>0</v>
      </c>
      <c r="T176" s="113">
        <v>0.31693047181992462</v>
      </c>
      <c r="U176" s="242">
        <f t="shared" si="16"/>
        <v>0</v>
      </c>
      <c r="V176" s="113">
        <v>7.5685397209770064E-2</v>
      </c>
      <c r="W176" s="242">
        <f t="shared" si="17"/>
        <v>0.17656119148724772</v>
      </c>
      <c r="X176" s="7">
        <v>0</v>
      </c>
      <c r="Y176" s="7">
        <v>7.1681991234216605E-2</v>
      </c>
      <c r="Z176" s="7">
        <v>0.17440919005933916</v>
      </c>
      <c r="AA176" s="11">
        <v>6.0095410973683358E-2</v>
      </c>
      <c r="AB176" s="7">
        <f t="shared" si="18"/>
        <v>104.68883333333332</v>
      </c>
      <c r="AC176" s="157"/>
      <c r="AN176" s="98"/>
      <c r="AO176" s="157"/>
      <c r="AZ176" s="98"/>
    </row>
    <row r="177" spans="1:52" ht="15" customHeight="1" x14ac:dyDescent="0.2">
      <c r="A177" s="3"/>
      <c r="B177" s="1" t="s">
        <v>312</v>
      </c>
      <c r="C177" s="26">
        <v>108.62990000000001</v>
      </c>
      <c r="D177" s="7">
        <v>108.8309</v>
      </c>
      <c r="E177" s="7">
        <v>109.26049999999999</v>
      </c>
      <c r="F177" s="117">
        <v>109.65219999999999</v>
      </c>
      <c r="G177" s="7">
        <v>109.82899999999999</v>
      </c>
      <c r="H177" s="7">
        <v>109.886</v>
      </c>
      <c r="I177" s="246">
        <v>110.111</v>
      </c>
      <c r="J177" s="7">
        <v>110.3031</v>
      </c>
      <c r="K177" s="246">
        <v>110.5214</v>
      </c>
      <c r="L177" s="7">
        <v>110.4796</v>
      </c>
      <c r="M177" s="7">
        <v>110.6541</v>
      </c>
      <c r="N177" s="7">
        <v>111.0138</v>
      </c>
      <c r="O177" s="7">
        <v>111.2683</v>
      </c>
      <c r="P177" s="10">
        <v>0.18503192951479602</v>
      </c>
      <c r="Q177" s="7">
        <v>0.39474083187770526</v>
      </c>
      <c r="R177" s="7">
        <v>0.35850101363255726</v>
      </c>
      <c r="S177" s="113">
        <v>0.16123707504272608</v>
      </c>
      <c r="T177" s="113">
        <v>5.1898860956579924E-2</v>
      </c>
      <c r="U177" s="242">
        <f t="shared" si="16"/>
        <v>0.20475765793641459</v>
      </c>
      <c r="V177" s="113">
        <v>0.17446031731615949</v>
      </c>
      <c r="W177" s="242">
        <f t="shared" si="17"/>
        <v>0.19790921560681368</v>
      </c>
      <c r="X177" s="7">
        <v>-3.7820729741022963E-2</v>
      </c>
      <c r="Y177" s="7">
        <v>0.15794771161372304</v>
      </c>
      <c r="Z177" s="7">
        <v>0.32506703321431712</v>
      </c>
      <c r="AA177" s="11">
        <v>0.22925077783121833</v>
      </c>
      <c r="AB177" s="7">
        <f t="shared" si="18"/>
        <v>110.150825</v>
      </c>
      <c r="AC177" s="157"/>
      <c r="AN177" s="98"/>
      <c r="AO177" s="157"/>
      <c r="AZ177" s="98"/>
    </row>
    <row r="178" spans="1:52" s="48" customFormat="1" x14ac:dyDescent="0.2">
      <c r="A178" s="56" t="s">
        <v>36</v>
      </c>
      <c r="B178" s="48" t="s">
        <v>37</v>
      </c>
      <c r="C178" s="26">
        <v>104.1814</v>
      </c>
      <c r="D178" s="119">
        <v>104.5701</v>
      </c>
      <c r="E178" s="119">
        <v>104.8152</v>
      </c>
      <c r="F178" s="120">
        <v>105.0061</v>
      </c>
      <c r="G178" s="20">
        <v>105.08280000000001</v>
      </c>
      <c r="H178" s="20">
        <v>105.2645</v>
      </c>
      <c r="I178" s="245">
        <v>105.4854</v>
      </c>
      <c r="J178" s="20">
        <v>105.7094</v>
      </c>
      <c r="K178" s="245">
        <v>105.9718</v>
      </c>
      <c r="L178" s="20">
        <v>105.917</v>
      </c>
      <c r="M178" s="20">
        <v>105.96</v>
      </c>
      <c r="N178" s="20">
        <v>106.0484</v>
      </c>
      <c r="O178" s="20">
        <v>106.0479</v>
      </c>
      <c r="P178" s="21">
        <v>0.37309922884507218</v>
      </c>
      <c r="Q178" s="20">
        <v>0.23438822378481788</v>
      </c>
      <c r="R178" s="119">
        <v>0.18213007273754109</v>
      </c>
      <c r="S178" s="112">
        <v>7.3043375575326044E-2</v>
      </c>
      <c r="T178" s="112">
        <v>0.17291126616343702</v>
      </c>
      <c r="U178" s="240">
        <f t="shared" si="16"/>
        <v>0.20985232438286441</v>
      </c>
      <c r="V178" s="112">
        <v>0.21235166193615773</v>
      </c>
      <c r="W178" s="240">
        <f t="shared" si="17"/>
        <v>0.24822768836073192</v>
      </c>
      <c r="X178" s="119">
        <v>-5.1711870516496075E-2</v>
      </c>
      <c r="Y178" s="119">
        <v>4.0597826600066236E-2</v>
      </c>
      <c r="Z178" s="119">
        <v>8.3427708569278169E-2</v>
      </c>
      <c r="AA178" s="19">
        <v>-4.714828323693591E-4</v>
      </c>
      <c r="AB178" s="20">
        <f t="shared" si="18"/>
        <v>105.48988333333334</v>
      </c>
      <c r="AC178" s="156"/>
      <c r="AN178" s="162"/>
      <c r="AO178" s="156"/>
      <c r="AZ178" s="162"/>
    </row>
    <row r="179" spans="1:52" ht="15" customHeight="1" x14ac:dyDescent="0.2">
      <c r="A179" s="3" t="s">
        <v>38</v>
      </c>
      <c r="B179" s="1" t="s">
        <v>320</v>
      </c>
      <c r="C179" s="26">
        <v>101.2154</v>
      </c>
      <c r="D179" s="7">
        <v>102.18729999999999</v>
      </c>
      <c r="E179" s="7">
        <v>102.87820000000001</v>
      </c>
      <c r="F179" s="117">
        <v>103.1053</v>
      </c>
      <c r="G179" s="7">
        <v>103.1296</v>
      </c>
      <c r="H179" s="7">
        <v>104.0562</v>
      </c>
      <c r="I179" s="246">
        <v>104.1925</v>
      </c>
      <c r="J179" s="7">
        <v>103.72020000000001</v>
      </c>
      <c r="K179" s="246">
        <v>103.72020000000001</v>
      </c>
      <c r="L179" s="7">
        <v>102.68600000000001</v>
      </c>
      <c r="M179" s="7">
        <v>101.9859</v>
      </c>
      <c r="N179" s="7">
        <v>102.1113</v>
      </c>
      <c r="O179" s="7">
        <v>102.0992</v>
      </c>
      <c r="P179" s="10">
        <v>0.9602293722101487</v>
      </c>
      <c r="Q179" s="7">
        <v>0.67611141501929639</v>
      </c>
      <c r="R179" s="7">
        <v>0.22074647495775876</v>
      </c>
      <c r="S179" s="113">
        <v>2.3568138592290268E-2</v>
      </c>
      <c r="T179" s="113">
        <v>0.89848113441728439</v>
      </c>
      <c r="U179" s="242">
        <f t="shared" si="16"/>
        <v>0.13098690899724516</v>
      </c>
      <c r="V179" s="113">
        <v>-0.45329558269548187</v>
      </c>
      <c r="W179" s="242">
        <f t="shared" si="17"/>
        <v>0</v>
      </c>
      <c r="X179" s="7">
        <v>-0.99710567469017464</v>
      </c>
      <c r="Y179" s="7">
        <v>-0.6817871959176578</v>
      </c>
      <c r="Z179" s="7">
        <v>0.12295817362988322</v>
      </c>
      <c r="AA179" s="11">
        <v>-1.184981485888807E-2</v>
      </c>
      <c r="AB179" s="7">
        <f t="shared" si="18"/>
        <v>102.98932500000001</v>
      </c>
      <c r="AC179" s="157"/>
      <c r="AN179" s="98"/>
      <c r="AO179" s="157"/>
      <c r="AZ179" s="98"/>
    </row>
    <row r="180" spans="1:52" ht="15" customHeight="1" x14ac:dyDescent="0.2">
      <c r="A180" s="3" t="s">
        <v>40</v>
      </c>
      <c r="B180" s="1" t="s">
        <v>321</v>
      </c>
      <c r="C180" s="26">
        <v>105.61109999999999</v>
      </c>
      <c r="D180" s="7">
        <v>105.9466</v>
      </c>
      <c r="E180" s="7">
        <v>106.11539999999999</v>
      </c>
      <c r="F180" s="117">
        <v>106.3194</v>
      </c>
      <c r="G180" s="7">
        <v>106.42400000000001</v>
      </c>
      <c r="H180" s="7">
        <v>106.4723</v>
      </c>
      <c r="I180" s="246">
        <v>106.7586</v>
      </c>
      <c r="J180" s="7">
        <v>106.9924</v>
      </c>
      <c r="K180" s="246">
        <v>107.36960000000001</v>
      </c>
      <c r="L180" s="7">
        <v>107.52849999999999</v>
      </c>
      <c r="M180" s="7">
        <v>107.7512</v>
      </c>
      <c r="N180" s="7">
        <v>107.8494</v>
      </c>
      <c r="O180" s="7">
        <v>107.8509</v>
      </c>
      <c r="P180" s="10">
        <v>0.31767494136507463</v>
      </c>
      <c r="Q180" s="7">
        <v>0.1593255470208485</v>
      </c>
      <c r="R180" s="7">
        <v>0.19224353863813146</v>
      </c>
      <c r="S180" s="113">
        <v>9.838279749509958E-2</v>
      </c>
      <c r="T180" s="113">
        <v>4.5384499736899162E-2</v>
      </c>
      <c r="U180" s="242">
        <f t="shared" si="16"/>
        <v>0.26889622934791219</v>
      </c>
      <c r="V180" s="113">
        <v>0.2189987504519563</v>
      </c>
      <c r="W180" s="242">
        <f t="shared" si="17"/>
        <v>0.3525484053072947</v>
      </c>
      <c r="X180" s="7">
        <v>0.14799347301283464</v>
      </c>
      <c r="Y180" s="7">
        <v>0.20710788302636349</v>
      </c>
      <c r="Z180" s="7">
        <v>9.113587598096877E-2</v>
      </c>
      <c r="AA180" s="11">
        <v>1.3908283217087451E-3</v>
      </c>
      <c r="AB180" s="7">
        <f t="shared" si="18"/>
        <v>106.94819166666666</v>
      </c>
      <c r="AC180" s="157"/>
      <c r="AN180" s="98"/>
      <c r="AO180" s="157"/>
      <c r="AZ180" s="98"/>
    </row>
    <row r="181" spans="1:52" ht="15" customHeight="1" x14ac:dyDescent="0.2">
      <c r="A181" s="3" t="s">
        <v>41</v>
      </c>
      <c r="B181" s="1" t="s">
        <v>319</v>
      </c>
      <c r="C181" s="26">
        <v>100.63849999999999</v>
      </c>
      <c r="D181" s="7">
        <v>100.63849999999999</v>
      </c>
      <c r="E181" s="7">
        <v>100.63849999999999</v>
      </c>
      <c r="F181" s="117">
        <v>100.63849999999999</v>
      </c>
      <c r="G181" s="7">
        <v>100.63849999999999</v>
      </c>
      <c r="H181" s="7">
        <v>100.63849999999999</v>
      </c>
      <c r="I181" s="246">
        <v>100.63849999999999</v>
      </c>
      <c r="J181" s="7">
        <v>100.63849999999999</v>
      </c>
      <c r="K181" s="246">
        <v>100.63849999999999</v>
      </c>
      <c r="L181" s="7">
        <v>100.63849999999999</v>
      </c>
      <c r="M181" s="7">
        <v>100.63849999999999</v>
      </c>
      <c r="N181" s="7">
        <v>100.63849999999999</v>
      </c>
      <c r="O181" s="7">
        <v>100.63849999999999</v>
      </c>
      <c r="P181" s="10">
        <v>0</v>
      </c>
      <c r="Q181" s="7">
        <v>0</v>
      </c>
      <c r="R181" s="7">
        <v>0</v>
      </c>
      <c r="S181" s="113">
        <v>0</v>
      </c>
      <c r="T181" s="113">
        <v>0</v>
      </c>
      <c r="U181" s="242">
        <f t="shared" si="16"/>
        <v>0</v>
      </c>
      <c r="V181" s="113">
        <v>0</v>
      </c>
      <c r="W181" s="242">
        <f t="shared" si="17"/>
        <v>0</v>
      </c>
      <c r="X181" s="7">
        <v>0</v>
      </c>
      <c r="Y181" s="7">
        <v>0</v>
      </c>
      <c r="Z181" s="7">
        <v>0</v>
      </c>
      <c r="AA181" s="11">
        <v>0</v>
      </c>
      <c r="AB181" s="7">
        <f t="shared" si="18"/>
        <v>100.63850000000001</v>
      </c>
      <c r="AC181" s="157"/>
      <c r="AN181" s="98"/>
      <c r="AO181" s="157"/>
      <c r="AZ181" s="98"/>
    </row>
    <row r="182" spans="1:52" ht="15" customHeight="1" x14ac:dyDescent="0.2">
      <c r="A182" s="3" t="s">
        <v>42</v>
      </c>
      <c r="B182" s="1" t="s">
        <v>315</v>
      </c>
      <c r="C182" s="26">
        <v>103.0513</v>
      </c>
      <c r="D182" s="7">
        <v>103.0513</v>
      </c>
      <c r="E182" s="7">
        <v>103.139</v>
      </c>
      <c r="F182" s="117">
        <v>103.139</v>
      </c>
      <c r="G182" s="7">
        <v>103.139</v>
      </c>
      <c r="H182" s="7">
        <v>103.139</v>
      </c>
      <c r="I182" s="246">
        <v>103.139</v>
      </c>
      <c r="J182" s="7">
        <v>103.1979</v>
      </c>
      <c r="K182" s="246">
        <v>103.1979</v>
      </c>
      <c r="L182" s="7">
        <v>103.1979</v>
      </c>
      <c r="M182" s="7">
        <v>103.1979</v>
      </c>
      <c r="N182" s="7">
        <v>103.1979</v>
      </c>
      <c r="O182" s="7">
        <v>103.3199</v>
      </c>
      <c r="P182" s="10">
        <v>0</v>
      </c>
      <c r="Q182" s="7">
        <v>8.5103244694630847E-2</v>
      </c>
      <c r="R182" s="7">
        <v>0</v>
      </c>
      <c r="S182" s="113">
        <v>0</v>
      </c>
      <c r="T182" s="113">
        <v>0</v>
      </c>
      <c r="U182" s="242">
        <f t="shared" si="16"/>
        <v>0</v>
      </c>
      <c r="V182" s="113">
        <v>5.7107398753147104E-2</v>
      </c>
      <c r="W182" s="242">
        <f t="shared" si="17"/>
        <v>0</v>
      </c>
      <c r="X182" s="7">
        <v>0</v>
      </c>
      <c r="Y182" s="7">
        <v>0</v>
      </c>
      <c r="Z182" s="7">
        <v>0</v>
      </c>
      <c r="AA182" s="11">
        <v>0.11821945989211009</v>
      </c>
      <c r="AB182" s="7">
        <f t="shared" si="18"/>
        <v>103.17130833333333</v>
      </c>
      <c r="AC182" s="157"/>
      <c r="AN182" s="98"/>
      <c r="AO182" s="157"/>
      <c r="AZ182" s="98"/>
    </row>
    <row r="183" spans="1:52" ht="15" customHeight="1" x14ac:dyDescent="0.2">
      <c r="A183" s="3" t="s">
        <v>44</v>
      </c>
      <c r="B183" s="1" t="s">
        <v>316</v>
      </c>
      <c r="C183" s="26">
        <v>100.4594</v>
      </c>
      <c r="D183" s="7">
        <v>100.4594</v>
      </c>
      <c r="E183" s="7">
        <v>100.4594</v>
      </c>
      <c r="F183" s="117">
        <v>100.4594</v>
      </c>
      <c r="G183" s="7">
        <v>100.4594</v>
      </c>
      <c r="H183" s="7">
        <v>100.4594</v>
      </c>
      <c r="I183" s="246">
        <v>100.4594</v>
      </c>
      <c r="J183" s="7">
        <v>101.5823</v>
      </c>
      <c r="K183" s="246">
        <v>101.5823</v>
      </c>
      <c r="L183" s="7">
        <v>101.5823</v>
      </c>
      <c r="M183" s="7">
        <v>101.5823</v>
      </c>
      <c r="N183" s="7">
        <v>101.5823</v>
      </c>
      <c r="O183" s="7">
        <v>101.5823</v>
      </c>
      <c r="P183" s="10">
        <v>0</v>
      </c>
      <c r="Q183" s="7">
        <v>0</v>
      </c>
      <c r="R183" s="7">
        <v>0</v>
      </c>
      <c r="S183" s="113">
        <v>0</v>
      </c>
      <c r="T183" s="113">
        <v>0</v>
      </c>
      <c r="U183" s="242">
        <f t="shared" si="16"/>
        <v>0</v>
      </c>
      <c r="V183" s="113">
        <v>1.1177649876467521</v>
      </c>
      <c r="W183" s="242">
        <f t="shared" si="17"/>
        <v>0</v>
      </c>
      <c r="X183" s="7">
        <v>0</v>
      </c>
      <c r="Y183" s="7">
        <v>0</v>
      </c>
      <c r="Z183" s="7">
        <v>0</v>
      </c>
      <c r="AA183" s="11">
        <v>0</v>
      </c>
      <c r="AB183" s="7">
        <f t="shared" si="18"/>
        <v>101.02085000000001</v>
      </c>
      <c r="AC183" s="157"/>
      <c r="AN183" s="98"/>
      <c r="AO183" s="157"/>
      <c r="AZ183" s="98"/>
    </row>
    <row r="184" spans="1:52" ht="15" customHeight="1" x14ac:dyDescent="0.2">
      <c r="A184" s="3" t="s">
        <v>46</v>
      </c>
      <c r="B184" s="1" t="s">
        <v>71</v>
      </c>
      <c r="C184" s="26">
        <v>100.9735</v>
      </c>
      <c r="D184" s="7">
        <v>100.9735</v>
      </c>
      <c r="E184" s="7">
        <v>102.2158</v>
      </c>
      <c r="F184" s="117">
        <v>103.1504</v>
      </c>
      <c r="G184" s="7">
        <v>103.1504</v>
      </c>
      <c r="H184" s="7">
        <v>103.1504</v>
      </c>
      <c r="I184" s="246">
        <v>103.1504</v>
      </c>
      <c r="J184" s="7">
        <v>103.1504</v>
      </c>
      <c r="K184" s="246">
        <v>103.1504</v>
      </c>
      <c r="L184" s="7">
        <v>103.1504</v>
      </c>
      <c r="M184" s="7">
        <v>103.1504</v>
      </c>
      <c r="N184" s="7">
        <v>103.1504</v>
      </c>
      <c r="O184" s="7">
        <v>103.1504</v>
      </c>
      <c r="P184" s="10">
        <v>0</v>
      </c>
      <c r="Q184" s="7">
        <v>1.2303228074692867</v>
      </c>
      <c r="R184" s="7">
        <v>0.91434005310333943</v>
      </c>
      <c r="S184" s="113">
        <v>0</v>
      </c>
      <c r="T184" s="113">
        <v>0</v>
      </c>
      <c r="U184" s="242">
        <f t="shared" si="16"/>
        <v>0</v>
      </c>
      <c r="V184" s="113">
        <v>0</v>
      </c>
      <c r="W184" s="242">
        <f t="shared" si="17"/>
        <v>0</v>
      </c>
      <c r="X184" s="7">
        <v>0</v>
      </c>
      <c r="Y184" s="7">
        <v>0</v>
      </c>
      <c r="Z184" s="7">
        <v>0</v>
      </c>
      <c r="AA184" s="11">
        <v>0</v>
      </c>
      <c r="AB184" s="7">
        <f t="shared" si="18"/>
        <v>102.89110833333332</v>
      </c>
      <c r="AC184" s="157"/>
      <c r="AN184" s="98"/>
      <c r="AO184" s="157"/>
      <c r="AZ184" s="98"/>
    </row>
    <row r="185" spans="1:52" s="48" customFormat="1" x14ac:dyDescent="0.2">
      <c r="A185" s="56" t="s">
        <v>47</v>
      </c>
      <c r="B185" s="48" t="s">
        <v>48</v>
      </c>
      <c r="C185" s="26">
        <v>98.161580000000001</v>
      </c>
      <c r="D185" s="119">
        <v>98.053020000000004</v>
      </c>
      <c r="E185" s="119">
        <v>97.557649999999995</v>
      </c>
      <c r="F185" s="120">
        <v>96.751720000000006</v>
      </c>
      <c r="G185" s="20">
        <v>98.987759999999994</v>
      </c>
      <c r="H185" s="20">
        <v>100.35680000000001</v>
      </c>
      <c r="I185" s="246">
        <v>99.705839999999995</v>
      </c>
      <c r="J185" s="20">
        <v>99.893550000000005</v>
      </c>
      <c r="K185" s="246">
        <v>99.335300000000004</v>
      </c>
      <c r="L185" s="20">
        <v>100.3603</v>
      </c>
      <c r="M185" s="20">
        <v>99.901499999999999</v>
      </c>
      <c r="N185" s="20">
        <v>99.990930000000006</v>
      </c>
      <c r="O185" s="20">
        <v>100.06480000000001</v>
      </c>
      <c r="P185" s="21">
        <v>-0.11059316689889986</v>
      </c>
      <c r="Q185" s="20">
        <v>-0.50520626493708021</v>
      </c>
      <c r="R185" s="119">
        <v>-0.82610640990223672</v>
      </c>
      <c r="S185" s="112">
        <v>2.3111113683560234</v>
      </c>
      <c r="T185" s="112">
        <v>1.3830396808656065</v>
      </c>
      <c r="U185" s="242">
        <f t="shared" si="16"/>
        <v>-0.64864563238366701</v>
      </c>
      <c r="V185" s="112">
        <v>0.18826379678463151</v>
      </c>
      <c r="W185" s="242">
        <f t="shared" si="17"/>
        <v>-0.55884489038581675</v>
      </c>
      <c r="X185" s="119">
        <v>1.0318587652123579</v>
      </c>
      <c r="Y185" s="119">
        <v>-0.45715287817991435</v>
      </c>
      <c r="Z185" s="119">
        <v>8.9518175402778968E-2</v>
      </c>
      <c r="AA185" s="19">
        <v>7.3876700616745367E-2</v>
      </c>
      <c r="AB185" s="20">
        <f t="shared" si="18"/>
        <v>99.246597499999993</v>
      </c>
      <c r="AC185" s="156"/>
      <c r="AN185" s="162"/>
      <c r="AO185" s="156"/>
      <c r="AZ185" s="162"/>
    </row>
    <row r="186" spans="1:52" s="48" customFormat="1" x14ac:dyDescent="0.2">
      <c r="A186" s="56" t="s">
        <v>317</v>
      </c>
      <c r="B186" s="48" t="s">
        <v>73</v>
      </c>
      <c r="C186" s="26">
        <v>98.635649999999998</v>
      </c>
      <c r="D186" s="119">
        <v>98.653499999999994</v>
      </c>
      <c r="E186" s="119">
        <v>98.134320000000002</v>
      </c>
      <c r="F186" s="120">
        <v>97.31635</v>
      </c>
      <c r="G186" s="20">
        <v>99.594149999999999</v>
      </c>
      <c r="H186" s="20">
        <v>100.8867</v>
      </c>
      <c r="I186" s="246">
        <v>99.94999</v>
      </c>
      <c r="J186" s="20">
        <v>100.0758</v>
      </c>
      <c r="K186" s="246">
        <v>99.37903</v>
      </c>
      <c r="L186" s="20">
        <v>100.39190000000001</v>
      </c>
      <c r="M186" s="20">
        <v>99.938820000000007</v>
      </c>
      <c r="N186" s="20">
        <v>100.20869999999999</v>
      </c>
      <c r="O186" s="20">
        <v>100.29600000000001</v>
      </c>
      <c r="P186" s="21">
        <v>1.809690512506959E-2</v>
      </c>
      <c r="Q186" s="20">
        <v>-0.52626617403335063</v>
      </c>
      <c r="R186" s="119">
        <v>-0.83352083144816458</v>
      </c>
      <c r="S186" s="112">
        <v>2.3406138845116975</v>
      </c>
      <c r="T186" s="112">
        <v>1.297817191069963</v>
      </c>
      <c r="U186" s="242">
        <f t="shared" si="16"/>
        <v>-0.92847719273204987</v>
      </c>
      <c r="V186" s="112">
        <v>0.12587294906182714</v>
      </c>
      <c r="W186" s="242">
        <f t="shared" si="17"/>
        <v>-0.69624224837573201</v>
      </c>
      <c r="X186" s="119">
        <v>1.0191989195306159</v>
      </c>
      <c r="Y186" s="119">
        <v>-0.45131131097229948</v>
      </c>
      <c r="Z186" s="119">
        <v>0.27004521366170459</v>
      </c>
      <c r="AA186" s="19">
        <v>8.7118184349276317E-2</v>
      </c>
      <c r="AB186" s="20">
        <f t="shared" si="18"/>
        <v>99.568771666666649</v>
      </c>
      <c r="AC186" s="156"/>
      <c r="AN186" s="162"/>
      <c r="AO186" s="156"/>
      <c r="AZ186" s="162"/>
    </row>
    <row r="187" spans="1:52" s="48" customFormat="1" ht="20.25" customHeight="1" x14ac:dyDescent="0.2">
      <c r="B187" s="22" t="s">
        <v>63</v>
      </c>
      <c r="C187" s="39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133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134"/>
      <c r="AB187" s="132"/>
      <c r="AC187" s="156"/>
      <c r="AN187" s="162"/>
      <c r="AO187" s="156"/>
      <c r="AZ187" s="162"/>
    </row>
    <row r="188" spans="1:52" x14ac:dyDescent="0.2">
      <c r="A188" s="1" t="s">
        <v>14</v>
      </c>
      <c r="B188" s="122" t="s">
        <v>15</v>
      </c>
      <c r="C188" s="14">
        <v>124.8981</v>
      </c>
      <c r="D188" s="113">
        <v>127.3417</v>
      </c>
      <c r="E188" s="7">
        <v>126.7255</v>
      </c>
      <c r="F188" s="117">
        <v>130.99969999999999</v>
      </c>
      <c r="G188" s="7">
        <v>131.24440000000001</v>
      </c>
      <c r="H188" s="7">
        <v>133.09350000000001</v>
      </c>
      <c r="I188" s="20">
        <v>132.30500000000001</v>
      </c>
      <c r="J188" s="7">
        <v>131.6566</v>
      </c>
      <c r="K188" s="20">
        <v>136.18680000000001</v>
      </c>
      <c r="L188" s="7">
        <v>139.6987</v>
      </c>
      <c r="M188" s="7">
        <v>143.37960000000001</v>
      </c>
      <c r="N188" s="7">
        <v>148.24610000000001</v>
      </c>
      <c r="O188" s="7">
        <v>149.4169</v>
      </c>
      <c r="P188" s="10">
        <v>1.9564749183534447</v>
      </c>
      <c r="Q188" s="7">
        <v>-0.48389490638181076</v>
      </c>
      <c r="R188" s="7">
        <v>3.3728018433543316</v>
      </c>
      <c r="S188" s="7">
        <v>0.18679432090304254</v>
      </c>
      <c r="T188" s="7">
        <v>1.4088982082283075</v>
      </c>
      <c r="U188" s="247">
        <f t="shared" ref="U188:U210" si="19">(I188-H188)/H188*100</f>
        <v>-0.59244065262390655</v>
      </c>
      <c r="V188" s="7">
        <v>-0.49007973999471632</v>
      </c>
      <c r="W188" s="247">
        <f t="shared" ref="W188:W210" si="20">(K188-J188)/J188*100</f>
        <v>3.4409213058821266</v>
      </c>
      <c r="X188" s="7">
        <v>2.5787374400455825</v>
      </c>
      <c r="Y188" s="7">
        <v>2.634884934505481</v>
      </c>
      <c r="Z188" s="7">
        <v>3.3941369623014723</v>
      </c>
      <c r="AA188" s="11">
        <v>0.78976782525812528</v>
      </c>
      <c r="AB188" s="20">
        <f>AVERAGE(D188:O188)</f>
        <v>135.85787500000001</v>
      </c>
      <c r="AC188" s="157"/>
      <c r="AN188" s="98"/>
      <c r="AO188" s="157"/>
      <c r="AZ188" s="98"/>
    </row>
    <row r="189" spans="1:52" x14ac:dyDescent="0.2">
      <c r="A189" s="1" t="s">
        <v>318</v>
      </c>
      <c r="B189" s="122" t="s">
        <v>21</v>
      </c>
      <c r="C189" s="14">
        <v>105.9948</v>
      </c>
      <c r="D189" s="113">
        <v>106.8004</v>
      </c>
      <c r="E189" s="7">
        <v>107.0526</v>
      </c>
      <c r="F189" s="117">
        <v>107.22799999999999</v>
      </c>
      <c r="G189" s="7">
        <v>107.316</v>
      </c>
      <c r="H189" s="7">
        <v>107.2505</v>
      </c>
      <c r="I189" s="20">
        <v>106.62909999999999</v>
      </c>
      <c r="J189" s="7">
        <v>106.843</v>
      </c>
      <c r="K189" s="20">
        <v>106.7073</v>
      </c>
      <c r="L189" s="7">
        <v>106.6895</v>
      </c>
      <c r="M189" s="7">
        <v>106.96899999999999</v>
      </c>
      <c r="N189" s="7">
        <v>107.6687</v>
      </c>
      <c r="O189" s="7">
        <v>107.6587</v>
      </c>
      <c r="P189" s="10">
        <v>0.76003728484793431</v>
      </c>
      <c r="Q189" s="7">
        <v>0.23614143767251994</v>
      </c>
      <c r="R189" s="7">
        <v>0.16384468943304156</v>
      </c>
      <c r="S189" s="7">
        <v>8.2068116536733016E-2</v>
      </c>
      <c r="T189" s="7">
        <v>-6.103470125610358E-2</v>
      </c>
      <c r="U189" s="247">
        <f t="shared" si="19"/>
        <v>-0.57939123826929328</v>
      </c>
      <c r="V189" s="7">
        <v>0.20060189948148255</v>
      </c>
      <c r="W189" s="247">
        <f t="shared" si="20"/>
        <v>-0.12700878859635159</v>
      </c>
      <c r="X189" s="7">
        <v>-1.6681145526133874E-2</v>
      </c>
      <c r="Y189" s="7">
        <v>0.26197517093996947</v>
      </c>
      <c r="Z189" s="7">
        <v>0.65411474352383125</v>
      </c>
      <c r="AA189" s="11">
        <v>-9.2877502932654666E-3</v>
      </c>
      <c r="AB189" s="20">
        <f t="shared" ref="AB189:AB209" si="21">AVERAGE(D189:O189)</f>
        <v>107.06773333333332</v>
      </c>
      <c r="AC189" s="157"/>
      <c r="AN189" s="98"/>
      <c r="AO189" s="157"/>
      <c r="AZ189" s="98"/>
    </row>
    <row r="190" spans="1:52" s="48" customFormat="1" x14ac:dyDescent="0.2">
      <c r="A190" s="48" t="s">
        <v>16</v>
      </c>
      <c r="B190" s="56" t="s">
        <v>23</v>
      </c>
      <c r="C190" s="26">
        <v>106.3814</v>
      </c>
      <c r="D190" s="119">
        <v>107.2655</v>
      </c>
      <c r="E190" s="119">
        <v>107.52249999999999</v>
      </c>
      <c r="F190" s="120">
        <v>107.6467</v>
      </c>
      <c r="G190" s="20">
        <v>107.6828</v>
      </c>
      <c r="H190" s="20">
        <v>107.54430000000001</v>
      </c>
      <c r="I190" s="20">
        <v>106.6953</v>
      </c>
      <c r="J190" s="20">
        <v>106.9196</v>
      </c>
      <c r="K190" s="20">
        <v>106.71429999999999</v>
      </c>
      <c r="L190" s="20">
        <v>106.64360000000001</v>
      </c>
      <c r="M190" s="20">
        <v>106.883</v>
      </c>
      <c r="N190" s="20">
        <v>107.6189</v>
      </c>
      <c r="O190" s="20">
        <v>107.5552</v>
      </c>
      <c r="P190" s="21">
        <v>0.8310663330243856</v>
      </c>
      <c r="Q190" s="20">
        <v>0.23959241321766159</v>
      </c>
      <c r="R190" s="119">
        <v>0.1155107070613145</v>
      </c>
      <c r="S190" s="119">
        <v>3.3535630911123784E-2</v>
      </c>
      <c r="T190" s="119">
        <v>-0.12861849803310596</v>
      </c>
      <c r="U190" s="247">
        <f t="shared" si="19"/>
        <v>-0.78944211827126476</v>
      </c>
      <c r="V190" s="119">
        <v>0.21022481777547794</v>
      </c>
      <c r="W190" s="247">
        <f t="shared" si="20"/>
        <v>-0.19201343813483052</v>
      </c>
      <c r="X190" s="119">
        <v>-6.6251664491064455E-2</v>
      </c>
      <c r="Y190" s="119">
        <v>0.22448604510724429</v>
      </c>
      <c r="Z190" s="119">
        <v>0.68850986592816532</v>
      </c>
      <c r="AA190" s="19">
        <v>-5.919034667702161E-2</v>
      </c>
      <c r="AB190" s="20">
        <f t="shared" si="21"/>
        <v>107.22430833333333</v>
      </c>
      <c r="AC190" s="21"/>
      <c r="AN190" s="162"/>
      <c r="AO190" s="21"/>
      <c r="AZ190" s="162"/>
    </row>
    <row r="191" spans="1:52" x14ac:dyDescent="0.2">
      <c r="A191" s="1" t="s">
        <v>18</v>
      </c>
      <c r="B191" s="3" t="s">
        <v>304</v>
      </c>
      <c r="C191" s="14">
        <v>106.9791</v>
      </c>
      <c r="D191" s="7">
        <v>108.41079999999999</v>
      </c>
      <c r="E191" s="7">
        <v>108.72280000000001</v>
      </c>
      <c r="F191" s="117">
        <v>108.8681</v>
      </c>
      <c r="G191" s="7">
        <v>108.8356</v>
      </c>
      <c r="H191" s="7">
        <v>108.4008</v>
      </c>
      <c r="I191" s="7">
        <v>106.9297</v>
      </c>
      <c r="J191" s="7">
        <v>107.2169</v>
      </c>
      <c r="K191" s="7">
        <v>106.8197</v>
      </c>
      <c r="L191" s="7">
        <v>106.65389999999999</v>
      </c>
      <c r="M191" s="7">
        <v>107.00230000000001</v>
      </c>
      <c r="N191" s="7">
        <v>108.1901</v>
      </c>
      <c r="O191" s="7">
        <v>107.9726</v>
      </c>
      <c r="P191" s="10">
        <v>1.3382987892027436</v>
      </c>
      <c r="Q191" s="7">
        <v>0.28779420500541625</v>
      </c>
      <c r="R191" s="7">
        <v>0.13364262141886685</v>
      </c>
      <c r="S191" s="7">
        <v>-2.9852638192453863E-2</v>
      </c>
      <c r="T191" s="7">
        <v>-0.39950163365663038</v>
      </c>
      <c r="U191" s="248">
        <f t="shared" si="19"/>
        <v>-1.3570933055844669</v>
      </c>
      <c r="V191" s="7">
        <v>0.26858767956891166</v>
      </c>
      <c r="W191" s="248">
        <f t="shared" si="20"/>
        <v>-0.37046398468897912</v>
      </c>
      <c r="X191" s="7">
        <v>-0.15521481524475766</v>
      </c>
      <c r="Y191" s="7">
        <v>0.32666409760919413</v>
      </c>
      <c r="Z191" s="7">
        <v>1.1100695966348346</v>
      </c>
      <c r="AA191" s="11">
        <v>-0.20103503000736769</v>
      </c>
      <c r="AB191" s="7">
        <f t="shared" si="21"/>
        <v>107.83527500000002</v>
      </c>
      <c r="AC191" s="157"/>
      <c r="AN191" s="98"/>
      <c r="AO191" s="157"/>
      <c r="AZ191" s="98"/>
    </row>
    <row r="192" spans="1:52" x14ac:dyDescent="0.2">
      <c r="A192" s="1" t="s">
        <v>56</v>
      </c>
      <c r="B192" s="3" t="s">
        <v>305</v>
      </c>
      <c r="C192" s="14">
        <v>108.4511</v>
      </c>
      <c r="D192" s="7">
        <v>108.6187</v>
      </c>
      <c r="E192" s="7">
        <v>108.8126</v>
      </c>
      <c r="F192" s="117">
        <v>108.9091</v>
      </c>
      <c r="G192" s="7">
        <v>109.58710000000001</v>
      </c>
      <c r="H192" s="7">
        <v>110.9427</v>
      </c>
      <c r="I192" s="7">
        <v>110.7205</v>
      </c>
      <c r="J192" s="7">
        <v>110.9923</v>
      </c>
      <c r="K192" s="7">
        <v>110.7957</v>
      </c>
      <c r="L192" s="7">
        <v>110.8121</v>
      </c>
      <c r="M192" s="7">
        <v>110.8886</v>
      </c>
      <c r="N192" s="7">
        <v>111.0719</v>
      </c>
      <c r="O192" s="7">
        <v>111.1785</v>
      </c>
      <c r="P192" s="10">
        <v>0.15453969577072735</v>
      </c>
      <c r="Q192" s="7">
        <v>0.17851438104120126</v>
      </c>
      <c r="R192" s="7">
        <v>8.8684582484006277E-2</v>
      </c>
      <c r="S192" s="7">
        <v>0.62253751063961738</v>
      </c>
      <c r="T192" s="7">
        <v>1.2370069104848977</v>
      </c>
      <c r="U192" s="248">
        <f t="shared" si="19"/>
        <v>-0.20028356980675688</v>
      </c>
      <c r="V192" s="7">
        <v>0.24548299547057584</v>
      </c>
      <c r="W192" s="248">
        <f t="shared" si="20"/>
        <v>-0.17712940447220543</v>
      </c>
      <c r="X192" s="7">
        <v>1.4802018489891225E-2</v>
      </c>
      <c r="Y192" s="7">
        <v>6.9035782193457032E-2</v>
      </c>
      <c r="Z192" s="7">
        <v>0.16530103184637798</v>
      </c>
      <c r="AA192" s="11">
        <v>9.5973869178433299E-2</v>
      </c>
      <c r="AB192" s="7">
        <f t="shared" si="21"/>
        <v>110.27748333333334</v>
      </c>
      <c r="AC192" s="157"/>
      <c r="AN192" s="98"/>
      <c r="AO192" s="157"/>
      <c r="AZ192" s="98"/>
    </row>
    <row r="193" spans="1:52" x14ac:dyDescent="0.2">
      <c r="A193" s="1" t="s">
        <v>58</v>
      </c>
      <c r="B193" s="3" t="s">
        <v>306</v>
      </c>
      <c r="C193" s="14">
        <v>104.05249999999999</v>
      </c>
      <c r="D193" s="7">
        <v>104.2393</v>
      </c>
      <c r="E193" s="7">
        <v>104.4439</v>
      </c>
      <c r="F193" s="117">
        <v>104.6831</v>
      </c>
      <c r="G193" s="7">
        <v>104.7393</v>
      </c>
      <c r="H193" s="7">
        <v>104.8785</v>
      </c>
      <c r="I193" s="7">
        <v>104.87050000000001</v>
      </c>
      <c r="J193" s="7">
        <v>104.87390000000001</v>
      </c>
      <c r="K193" s="7">
        <v>104.92189999999999</v>
      </c>
      <c r="L193" s="7">
        <v>104.9147</v>
      </c>
      <c r="M193" s="7">
        <v>104.9265</v>
      </c>
      <c r="N193" s="7">
        <v>105.0634</v>
      </c>
      <c r="O193" s="7">
        <v>105.22669999999999</v>
      </c>
      <c r="P193" s="10">
        <v>0.17952475913601806</v>
      </c>
      <c r="Q193" s="7">
        <v>0.19627913848231832</v>
      </c>
      <c r="R193" s="7">
        <v>0.22902247043627894</v>
      </c>
      <c r="S193" s="7">
        <v>5.3685838497335318E-2</v>
      </c>
      <c r="T193" s="7">
        <v>0.13290140377107967</v>
      </c>
      <c r="U193" s="248">
        <f t="shared" si="19"/>
        <v>-7.6278741591418323E-3</v>
      </c>
      <c r="V193" s="7">
        <v>3.2420938204730416E-3</v>
      </c>
      <c r="W193" s="248">
        <f t="shared" si="20"/>
        <v>4.5769252406926419E-2</v>
      </c>
      <c r="X193" s="7">
        <v>-6.8622470618597553E-3</v>
      </c>
      <c r="Y193" s="7">
        <v>1.1247232275370398E-2</v>
      </c>
      <c r="Z193" s="7">
        <v>0.13047228297903496</v>
      </c>
      <c r="AA193" s="11">
        <v>0.15542995943401075</v>
      </c>
      <c r="AB193" s="7">
        <f t="shared" si="21"/>
        <v>104.81514166666666</v>
      </c>
      <c r="AC193" s="157"/>
      <c r="AN193" s="98"/>
      <c r="AO193" s="157"/>
      <c r="AZ193" s="98"/>
    </row>
    <row r="194" spans="1:52" x14ac:dyDescent="0.2">
      <c r="A194" s="1" t="s">
        <v>20</v>
      </c>
      <c r="B194" s="3" t="s">
        <v>307</v>
      </c>
      <c r="C194" s="14">
        <v>109.3546</v>
      </c>
      <c r="D194" s="7">
        <v>109.5307</v>
      </c>
      <c r="E194" s="7">
        <v>109.5882</v>
      </c>
      <c r="F194" s="117">
        <v>109.5309</v>
      </c>
      <c r="G194" s="7">
        <v>109.6356</v>
      </c>
      <c r="H194" s="7">
        <v>110.1604</v>
      </c>
      <c r="I194" s="7">
        <v>110.1341</v>
      </c>
      <c r="J194" s="7">
        <v>110.55719999999999</v>
      </c>
      <c r="K194" s="7">
        <v>110.6661</v>
      </c>
      <c r="L194" s="7">
        <v>110.7987</v>
      </c>
      <c r="M194" s="7">
        <v>111.1014</v>
      </c>
      <c r="N194" s="7">
        <v>111.2046</v>
      </c>
      <c r="O194" s="7">
        <v>111.4156</v>
      </c>
      <c r="P194" s="10">
        <v>0.16103574975354584</v>
      </c>
      <c r="Q194" s="7">
        <v>5.2496697273006154E-2</v>
      </c>
      <c r="R194" s="7">
        <v>-5.2286651300046817E-2</v>
      </c>
      <c r="S194" s="7">
        <v>9.5589463795142757E-2</v>
      </c>
      <c r="T194" s="7">
        <v>0.47867663423194573</v>
      </c>
      <c r="U194" s="248">
        <f t="shared" si="19"/>
        <v>-2.3874277871169674E-2</v>
      </c>
      <c r="V194" s="7">
        <v>0.38416802788599619</v>
      </c>
      <c r="W194" s="248">
        <f t="shared" si="20"/>
        <v>9.8501047421611199E-2</v>
      </c>
      <c r="X194" s="7">
        <v>0.1198198906440152</v>
      </c>
      <c r="Y194" s="7">
        <v>0.2731981512418481</v>
      </c>
      <c r="Z194" s="7">
        <v>9.2888118421551008E-2</v>
      </c>
      <c r="AA194" s="11">
        <v>0.18974035246743257</v>
      </c>
      <c r="AB194" s="7">
        <f t="shared" si="21"/>
        <v>110.36029166666668</v>
      </c>
      <c r="AC194" s="157"/>
      <c r="AN194" s="98"/>
      <c r="AO194" s="157"/>
      <c r="AZ194" s="98"/>
    </row>
    <row r="195" spans="1:52" x14ac:dyDescent="0.2">
      <c r="A195" s="1" t="s">
        <v>22</v>
      </c>
      <c r="B195" s="3" t="s">
        <v>32</v>
      </c>
      <c r="C195" s="14">
        <v>107.88849999999999</v>
      </c>
      <c r="D195" s="7">
        <v>107.9686</v>
      </c>
      <c r="E195" s="7">
        <v>108.11490000000001</v>
      </c>
      <c r="F195" s="117">
        <v>108.1417</v>
      </c>
      <c r="G195" s="7">
        <v>108.1417</v>
      </c>
      <c r="H195" s="7">
        <v>108.1092</v>
      </c>
      <c r="I195" s="7">
        <v>108.1199</v>
      </c>
      <c r="J195" s="7">
        <v>108.2567</v>
      </c>
      <c r="K195" s="7">
        <v>108.4564</v>
      </c>
      <c r="L195" s="7">
        <v>108.4729</v>
      </c>
      <c r="M195" s="7">
        <v>109.0014</v>
      </c>
      <c r="N195" s="7">
        <v>109.0964</v>
      </c>
      <c r="O195" s="7">
        <v>109.54810000000001</v>
      </c>
      <c r="P195" s="10">
        <v>7.4243316016073646E-2</v>
      </c>
      <c r="Q195" s="7">
        <v>0.13550235901920629</v>
      </c>
      <c r="R195" s="7">
        <v>2.4788442666084307E-2</v>
      </c>
      <c r="S195" s="7">
        <v>0</v>
      </c>
      <c r="T195" s="7">
        <v>-3.0053161731319986E-2</v>
      </c>
      <c r="U195" s="248">
        <f t="shared" si="19"/>
        <v>9.8974000362595706E-3</v>
      </c>
      <c r="V195" s="7">
        <v>0.12652619915482147</v>
      </c>
      <c r="W195" s="248">
        <f t="shared" si="20"/>
        <v>0.1844689520371553</v>
      </c>
      <c r="X195" s="7">
        <v>1.5213486709860847E-2</v>
      </c>
      <c r="Y195" s="7">
        <v>0.48721846654787343</v>
      </c>
      <c r="Z195" s="7">
        <v>8.7154843882738073E-2</v>
      </c>
      <c r="AA195" s="11">
        <v>0.41403749344616542</v>
      </c>
      <c r="AB195" s="7">
        <f t="shared" si="21"/>
        <v>108.45232500000002</v>
      </c>
      <c r="AC195" s="157"/>
      <c r="AN195" s="98"/>
      <c r="AO195" s="157"/>
      <c r="AZ195" s="98"/>
    </row>
    <row r="196" spans="1:52" x14ac:dyDescent="0.2">
      <c r="A196" s="1" t="s">
        <v>24</v>
      </c>
      <c r="B196" s="3" t="s">
        <v>43</v>
      </c>
      <c r="C196" s="14">
        <v>103.6995</v>
      </c>
      <c r="D196" s="7">
        <v>103.7513</v>
      </c>
      <c r="E196" s="7">
        <v>103.9975</v>
      </c>
      <c r="F196" s="117">
        <v>104.0355</v>
      </c>
      <c r="G196" s="7">
        <v>104.0373</v>
      </c>
      <c r="H196" s="7">
        <v>103.81659999999999</v>
      </c>
      <c r="I196" s="7">
        <v>103.82550000000001</v>
      </c>
      <c r="J196" s="7">
        <v>103.9148</v>
      </c>
      <c r="K196" s="7">
        <v>103.9567</v>
      </c>
      <c r="L196" s="7">
        <v>104.16540000000001</v>
      </c>
      <c r="M196" s="7">
        <v>104.1797</v>
      </c>
      <c r="N196" s="7">
        <v>104.267</v>
      </c>
      <c r="O196" s="7">
        <v>104.38290000000001</v>
      </c>
      <c r="P196" s="10">
        <v>4.9952024841007012E-2</v>
      </c>
      <c r="Q196" s="7">
        <v>0.23729823144384865</v>
      </c>
      <c r="R196" s="7">
        <v>3.6539339887974906E-2</v>
      </c>
      <c r="S196" s="7">
        <v>1.730178640947475E-3</v>
      </c>
      <c r="T196" s="7">
        <v>-0.21213545526460981</v>
      </c>
      <c r="U196" s="248">
        <f t="shared" si="19"/>
        <v>8.5728101286415004E-3</v>
      </c>
      <c r="V196" s="7">
        <v>8.6009698966048195E-2</v>
      </c>
      <c r="W196" s="248">
        <f t="shared" si="20"/>
        <v>4.032149414712656E-2</v>
      </c>
      <c r="X196" s="7">
        <v>0.20075666118682819</v>
      </c>
      <c r="Y196" s="7">
        <v>1.3728166934501802E-2</v>
      </c>
      <c r="Z196" s="7">
        <v>8.3797515254890403E-2</v>
      </c>
      <c r="AA196" s="11">
        <v>0.11115693364152661</v>
      </c>
      <c r="AB196" s="7">
        <f t="shared" si="21"/>
        <v>104.02751666666667</v>
      </c>
      <c r="AC196" s="157"/>
      <c r="AN196" s="98"/>
      <c r="AO196" s="157"/>
      <c r="AZ196" s="98"/>
    </row>
    <row r="197" spans="1:52" x14ac:dyDescent="0.2">
      <c r="A197" s="1" t="s">
        <v>26</v>
      </c>
      <c r="B197" s="3" t="s">
        <v>308</v>
      </c>
      <c r="C197" s="14">
        <v>106.06950000000001</v>
      </c>
      <c r="D197" s="7">
        <v>106.2002</v>
      </c>
      <c r="E197" s="7">
        <v>106.2016</v>
      </c>
      <c r="F197" s="117">
        <v>106.2016</v>
      </c>
      <c r="G197" s="7">
        <v>106.2016</v>
      </c>
      <c r="H197" s="7">
        <v>106.18389999999999</v>
      </c>
      <c r="I197" s="7">
        <v>106.1917</v>
      </c>
      <c r="J197" s="7">
        <v>106.2439</v>
      </c>
      <c r="K197" s="7">
        <v>106.2441</v>
      </c>
      <c r="L197" s="7">
        <v>106.25620000000001</v>
      </c>
      <c r="M197" s="7">
        <v>106.2567</v>
      </c>
      <c r="N197" s="7">
        <v>106.24169999999999</v>
      </c>
      <c r="O197" s="7">
        <v>106.2987</v>
      </c>
      <c r="P197" s="10">
        <v>0.12322109560240245</v>
      </c>
      <c r="Q197" s="7">
        <v>1.3182649373577853E-3</v>
      </c>
      <c r="R197" s="7">
        <v>0</v>
      </c>
      <c r="S197" s="7">
        <v>0</v>
      </c>
      <c r="T197" s="7">
        <v>-1.6666415571898102E-2</v>
      </c>
      <c r="U197" s="248">
        <f t="shared" si="19"/>
        <v>7.3457463890506357E-3</v>
      </c>
      <c r="V197" s="7">
        <v>4.9156384161849885E-2</v>
      </c>
      <c r="W197" s="248">
        <f t="shared" si="20"/>
        <v>1.8824610166479143E-4</v>
      </c>
      <c r="X197" s="7">
        <v>1.138886771124587E-2</v>
      </c>
      <c r="Y197" s="7">
        <v>4.7056077667766827E-4</v>
      </c>
      <c r="Z197" s="7">
        <v>-1.411675687274362E-2</v>
      </c>
      <c r="AA197" s="11">
        <v>5.3651249932937975E-2</v>
      </c>
      <c r="AB197" s="7">
        <f t="shared" si="21"/>
        <v>106.22682500000001</v>
      </c>
      <c r="AC197" s="157"/>
      <c r="AN197" s="98"/>
      <c r="AO197" s="157"/>
      <c r="AZ197" s="98"/>
    </row>
    <row r="198" spans="1:52" x14ac:dyDescent="0.2">
      <c r="B198" s="3" t="s">
        <v>309</v>
      </c>
      <c r="C198" s="14">
        <v>107.6641</v>
      </c>
      <c r="D198" s="7">
        <v>107.6925</v>
      </c>
      <c r="E198" s="7">
        <v>107.6925</v>
      </c>
      <c r="F198" s="117">
        <v>107.6994</v>
      </c>
      <c r="G198" s="7">
        <v>107.6994</v>
      </c>
      <c r="H198" s="7">
        <v>107.8647</v>
      </c>
      <c r="I198" s="7">
        <v>107.8647</v>
      </c>
      <c r="J198" s="7">
        <v>108.04219999999999</v>
      </c>
      <c r="K198" s="7">
        <v>108.0547</v>
      </c>
      <c r="L198" s="7">
        <v>108.0564</v>
      </c>
      <c r="M198" s="7">
        <v>107.8956</v>
      </c>
      <c r="N198" s="7">
        <v>108.0566</v>
      </c>
      <c r="O198" s="7">
        <v>107.8574</v>
      </c>
      <c r="P198" s="10">
        <v>2.6378337811759585E-2</v>
      </c>
      <c r="Q198" s="7">
        <v>0</v>
      </c>
      <c r="R198" s="7">
        <v>6.4071314158383203E-3</v>
      </c>
      <c r="S198" s="7">
        <v>0</v>
      </c>
      <c r="T198" s="7">
        <v>0.15348274920751834</v>
      </c>
      <c r="U198" s="248">
        <f t="shared" si="19"/>
        <v>0</v>
      </c>
      <c r="V198" s="7">
        <v>0.1645580064655025</v>
      </c>
      <c r="W198" s="248">
        <f t="shared" si="20"/>
        <v>1.156955337821966E-2</v>
      </c>
      <c r="X198" s="7">
        <v>1.5732772382872665E-3</v>
      </c>
      <c r="Y198" s="7">
        <v>-0.14881117638566038</v>
      </c>
      <c r="Z198" s="7">
        <v>0.14921831844857564</v>
      </c>
      <c r="AA198" s="11">
        <v>-0.1843478325248108</v>
      </c>
      <c r="AB198" s="7">
        <f t="shared" si="21"/>
        <v>107.87300833333335</v>
      </c>
      <c r="AC198" s="157"/>
      <c r="AN198" s="98"/>
      <c r="AO198" s="157"/>
      <c r="AZ198" s="98"/>
    </row>
    <row r="199" spans="1:52" x14ac:dyDescent="0.2">
      <c r="B199" s="3" t="s">
        <v>310</v>
      </c>
      <c r="C199" s="14">
        <v>100</v>
      </c>
      <c r="D199" s="7">
        <v>100</v>
      </c>
      <c r="E199" s="7">
        <v>100</v>
      </c>
      <c r="F199" s="117">
        <v>100</v>
      </c>
      <c r="G199" s="7">
        <v>100</v>
      </c>
      <c r="H199" s="7">
        <v>100</v>
      </c>
      <c r="I199" s="7">
        <v>100</v>
      </c>
      <c r="J199" s="7">
        <v>100</v>
      </c>
      <c r="K199" s="7">
        <v>100</v>
      </c>
      <c r="L199" s="7">
        <v>100</v>
      </c>
      <c r="M199" s="7">
        <v>100</v>
      </c>
      <c r="N199" s="7">
        <v>100</v>
      </c>
      <c r="O199" s="7">
        <v>100</v>
      </c>
      <c r="P199" s="10">
        <v>0</v>
      </c>
      <c r="Q199" s="7">
        <v>0</v>
      </c>
      <c r="R199" s="7">
        <v>0</v>
      </c>
      <c r="S199" s="7">
        <v>0</v>
      </c>
      <c r="T199" s="7">
        <v>0</v>
      </c>
      <c r="U199" s="248">
        <f t="shared" si="19"/>
        <v>0</v>
      </c>
      <c r="V199" s="7">
        <v>0</v>
      </c>
      <c r="W199" s="248">
        <f t="shared" si="20"/>
        <v>0</v>
      </c>
      <c r="X199" s="7">
        <v>0</v>
      </c>
      <c r="Y199" s="7">
        <v>0</v>
      </c>
      <c r="Z199" s="7">
        <v>0</v>
      </c>
      <c r="AA199" s="11">
        <v>0</v>
      </c>
      <c r="AB199" s="7">
        <f t="shared" si="21"/>
        <v>100</v>
      </c>
      <c r="AC199" s="157"/>
      <c r="AN199" s="98"/>
      <c r="AO199" s="157"/>
      <c r="AZ199" s="98"/>
    </row>
    <row r="200" spans="1:52" x14ac:dyDescent="0.2">
      <c r="B200" s="3" t="s">
        <v>311</v>
      </c>
      <c r="C200" s="14">
        <v>103.3687</v>
      </c>
      <c r="D200" s="7">
        <v>103.7255</v>
      </c>
      <c r="E200" s="7">
        <v>103.8121</v>
      </c>
      <c r="F200" s="117">
        <v>103.83880000000001</v>
      </c>
      <c r="G200" s="7">
        <v>103.83880000000001</v>
      </c>
      <c r="H200" s="7">
        <v>104.2486</v>
      </c>
      <c r="I200" s="7">
        <v>104.2486</v>
      </c>
      <c r="J200" s="7">
        <v>104.3295</v>
      </c>
      <c r="K200" s="7">
        <v>104.51690000000001</v>
      </c>
      <c r="L200" s="7">
        <v>104.51690000000001</v>
      </c>
      <c r="M200" s="7">
        <v>104.6357</v>
      </c>
      <c r="N200" s="7">
        <v>104.7139</v>
      </c>
      <c r="O200" s="7">
        <v>104.7704</v>
      </c>
      <c r="P200" s="10">
        <v>0.34517218461680632</v>
      </c>
      <c r="Q200" s="7">
        <v>8.3489595133312666E-2</v>
      </c>
      <c r="R200" s="7">
        <v>2.57195452167958E-2</v>
      </c>
      <c r="S200" s="7">
        <v>0</v>
      </c>
      <c r="T200" s="7">
        <v>0.39465016930086821</v>
      </c>
      <c r="U200" s="248">
        <f t="shared" si="19"/>
        <v>0</v>
      </c>
      <c r="V200" s="7">
        <v>7.7602960615298186E-2</v>
      </c>
      <c r="W200" s="248">
        <f t="shared" si="20"/>
        <v>0.1796232129934591</v>
      </c>
      <c r="X200" s="7">
        <v>0</v>
      </c>
      <c r="Y200" s="7">
        <v>0.11366582820576684</v>
      </c>
      <c r="Z200" s="7">
        <v>7.4735487027845549E-2</v>
      </c>
      <c r="AA200" s="11">
        <v>5.395654254115239E-2</v>
      </c>
      <c r="AB200" s="7">
        <f t="shared" si="21"/>
        <v>104.26630833333331</v>
      </c>
      <c r="AC200" s="157"/>
      <c r="AN200" s="98"/>
      <c r="AO200" s="157"/>
      <c r="AZ200" s="98"/>
    </row>
    <row r="201" spans="1:52" x14ac:dyDescent="0.2">
      <c r="B201" s="3" t="s">
        <v>312</v>
      </c>
      <c r="C201" s="14">
        <v>108.7022</v>
      </c>
      <c r="D201" s="7">
        <v>108.9049</v>
      </c>
      <c r="E201" s="7">
        <v>109.2911</v>
      </c>
      <c r="F201" s="117">
        <v>109.5778</v>
      </c>
      <c r="G201" s="7">
        <v>109.7068</v>
      </c>
      <c r="H201" s="7">
        <v>109.7398</v>
      </c>
      <c r="I201" s="7">
        <v>109.9237</v>
      </c>
      <c r="J201" s="7">
        <v>110.1323</v>
      </c>
      <c r="K201" s="7">
        <v>110.38549999999999</v>
      </c>
      <c r="L201" s="7">
        <v>110.33929999999999</v>
      </c>
      <c r="M201" s="7">
        <v>110.53189999999999</v>
      </c>
      <c r="N201" s="7">
        <v>110.9444</v>
      </c>
      <c r="O201" s="7">
        <v>111.17610000000001</v>
      </c>
      <c r="P201" s="10">
        <v>0.18647276688051667</v>
      </c>
      <c r="Q201" s="7">
        <v>0.35462132557855736</v>
      </c>
      <c r="R201" s="7">
        <v>0.26232694153503461</v>
      </c>
      <c r="S201" s="7">
        <v>0.11772457559834645</v>
      </c>
      <c r="T201" s="7">
        <v>3.0080177345434604E-2</v>
      </c>
      <c r="U201" s="248">
        <f t="shared" si="19"/>
        <v>0.16757821683654806</v>
      </c>
      <c r="V201" s="7">
        <v>0.18976799361739471</v>
      </c>
      <c r="W201" s="248">
        <f t="shared" si="20"/>
        <v>0.22990530480158183</v>
      </c>
      <c r="X201" s="7">
        <v>-4.1853323126677791E-2</v>
      </c>
      <c r="Y201" s="7">
        <v>0.17455249398899464</v>
      </c>
      <c r="Z201" s="7">
        <v>0.37319543045944975</v>
      </c>
      <c r="AA201" s="11">
        <v>0.20884334856018288</v>
      </c>
      <c r="AB201" s="7">
        <f t="shared" si="21"/>
        <v>110.05446666666666</v>
      </c>
      <c r="AC201" s="157"/>
      <c r="AN201" s="98"/>
      <c r="AO201" s="157"/>
      <c r="AZ201" s="98"/>
    </row>
    <row r="202" spans="1:52" s="48" customFormat="1" x14ac:dyDescent="0.2">
      <c r="A202" s="48" t="s">
        <v>27</v>
      </c>
      <c r="B202" s="56" t="s">
        <v>37</v>
      </c>
      <c r="C202" s="26">
        <v>104.5307</v>
      </c>
      <c r="D202" s="119">
        <v>105.03619999999999</v>
      </c>
      <c r="E202" s="119">
        <v>105.2774</v>
      </c>
      <c r="F202" s="120">
        <v>105.6626</v>
      </c>
      <c r="G202" s="20">
        <v>105.9663</v>
      </c>
      <c r="H202" s="20">
        <v>106.20010000000001</v>
      </c>
      <c r="I202" s="20">
        <v>106.44929999999999</v>
      </c>
      <c r="J202" s="20">
        <v>106.60809999999999</v>
      </c>
      <c r="K202" s="20">
        <v>106.7358</v>
      </c>
      <c r="L202" s="20">
        <v>106.9248</v>
      </c>
      <c r="M202" s="20">
        <v>107.35769999999999</v>
      </c>
      <c r="N202" s="20">
        <v>107.9143</v>
      </c>
      <c r="O202" s="20">
        <v>108.1236</v>
      </c>
      <c r="P202" s="21">
        <v>0.48358998839575151</v>
      </c>
      <c r="Q202" s="20">
        <v>0.2296351162742048</v>
      </c>
      <c r="R202" s="119">
        <v>0.365890495016022</v>
      </c>
      <c r="S202" s="119">
        <v>0.28742431096717885</v>
      </c>
      <c r="T202" s="119">
        <v>0.22063618339038188</v>
      </c>
      <c r="U202" s="247">
        <f t="shared" si="19"/>
        <v>0.23465137980094897</v>
      </c>
      <c r="V202" s="119">
        <v>0.14917899882854974</v>
      </c>
      <c r="W202" s="247">
        <f t="shared" si="20"/>
        <v>0.11978451918757053</v>
      </c>
      <c r="X202" s="119">
        <v>0.17707273473380736</v>
      </c>
      <c r="Y202" s="119">
        <v>0.40486397917039774</v>
      </c>
      <c r="Z202" s="119">
        <v>0.51845372991411243</v>
      </c>
      <c r="AA202" s="19">
        <v>0.1939501993711667</v>
      </c>
      <c r="AB202" s="20">
        <f t="shared" si="21"/>
        <v>106.52134999999998</v>
      </c>
      <c r="AC202" s="156"/>
      <c r="AN202" s="162"/>
      <c r="AO202" s="156"/>
      <c r="AZ202" s="162"/>
    </row>
    <row r="203" spans="1:52" x14ac:dyDescent="0.2">
      <c r="A203" s="1" t="s">
        <v>29</v>
      </c>
      <c r="B203" s="3" t="s">
        <v>39</v>
      </c>
      <c r="C203" s="14">
        <v>98.544169999999994</v>
      </c>
      <c r="D203" s="7">
        <v>99.224850000000004</v>
      </c>
      <c r="E203" s="7">
        <v>99.481899999999996</v>
      </c>
      <c r="F203" s="117">
        <v>99.567250000000001</v>
      </c>
      <c r="G203" s="7">
        <v>99.973219999999998</v>
      </c>
      <c r="H203" s="7">
        <v>100.3115</v>
      </c>
      <c r="I203" s="7">
        <v>100.66589999999999</v>
      </c>
      <c r="J203" s="7">
        <v>100.7041</v>
      </c>
      <c r="K203" s="7">
        <v>101.1139</v>
      </c>
      <c r="L203" s="7">
        <v>101.64570000000001</v>
      </c>
      <c r="M203" s="7">
        <v>101.8503</v>
      </c>
      <c r="N203" s="7">
        <v>102.61450000000001</v>
      </c>
      <c r="O203" s="7">
        <v>102.93899999999999</v>
      </c>
      <c r="P203" s="10">
        <v>0.69073594105060654</v>
      </c>
      <c r="Q203" s="7">
        <v>0.25905808877513287</v>
      </c>
      <c r="R203" s="7">
        <v>8.5794501311299204E-2</v>
      </c>
      <c r="S203" s="7">
        <v>0.40773447092291532</v>
      </c>
      <c r="T203" s="7">
        <v>0.33837061565086879</v>
      </c>
      <c r="U203" s="248">
        <f t="shared" si="19"/>
        <v>0.35329947214426888</v>
      </c>
      <c r="V203" s="7">
        <v>3.7947308870236444E-2</v>
      </c>
      <c r="W203" s="248">
        <f t="shared" si="20"/>
        <v>0.40693477226846198</v>
      </c>
      <c r="X203" s="7">
        <v>0.52594153721694459</v>
      </c>
      <c r="Y203" s="7">
        <v>0.20128741304354164</v>
      </c>
      <c r="Z203" s="7">
        <v>0.75031688664638441</v>
      </c>
      <c r="AA203" s="11">
        <v>0.31623211144622465</v>
      </c>
      <c r="AB203" s="7">
        <f t="shared" si="21"/>
        <v>100.84101</v>
      </c>
      <c r="AC203" s="157"/>
      <c r="AN203" s="98"/>
      <c r="AO203" s="157"/>
      <c r="AZ203" s="98"/>
    </row>
    <row r="204" spans="1:52" x14ac:dyDescent="0.2">
      <c r="A204" s="1" t="s">
        <v>31</v>
      </c>
      <c r="B204" s="3" t="s">
        <v>313</v>
      </c>
      <c r="C204" s="14">
        <v>103.39579999999999</v>
      </c>
      <c r="D204" s="7">
        <v>103.4773</v>
      </c>
      <c r="E204" s="7">
        <v>103.7453</v>
      </c>
      <c r="F204" s="117">
        <v>104.5772</v>
      </c>
      <c r="G204" s="7">
        <v>104.8004</v>
      </c>
      <c r="H204" s="7">
        <v>104.98220000000001</v>
      </c>
      <c r="I204" s="7">
        <v>105.76300000000001</v>
      </c>
      <c r="J204" s="7">
        <v>106.2227</v>
      </c>
      <c r="K204" s="7">
        <v>106.5746</v>
      </c>
      <c r="L204" s="7">
        <v>107.0099</v>
      </c>
      <c r="M204" s="7">
        <v>107.4632</v>
      </c>
      <c r="N204" s="7">
        <v>109.2218</v>
      </c>
      <c r="O204" s="7">
        <v>109.83839999999999</v>
      </c>
      <c r="P204" s="10">
        <v>7.8823317775001941E-2</v>
      </c>
      <c r="Q204" s="7">
        <v>0.25899400158295655</v>
      </c>
      <c r="R204" s="7">
        <v>0.80186765087189926</v>
      </c>
      <c r="S204" s="7">
        <v>0.21343084343431587</v>
      </c>
      <c r="T204" s="7">
        <v>0.17347262033351946</v>
      </c>
      <c r="U204" s="248">
        <f t="shared" si="19"/>
        <v>0.74374513012682075</v>
      </c>
      <c r="V204" s="7">
        <v>0.43465105944422722</v>
      </c>
      <c r="W204" s="248">
        <f t="shared" si="20"/>
        <v>0.33128512078868311</v>
      </c>
      <c r="X204" s="7">
        <v>0.40844629020423068</v>
      </c>
      <c r="Y204" s="7">
        <v>0.42360566639161296</v>
      </c>
      <c r="Z204" s="7">
        <v>1.6364671813234681</v>
      </c>
      <c r="AA204" s="11">
        <v>0.56453931358024789</v>
      </c>
      <c r="AB204" s="7">
        <f t="shared" si="21"/>
        <v>106.13966666666668</v>
      </c>
      <c r="AC204" s="157"/>
      <c r="AN204" s="98"/>
      <c r="AO204" s="157"/>
      <c r="AZ204" s="98"/>
    </row>
    <row r="205" spans="1:52" x14ac:dyDescent="0.2">
      <c r="A205" s="1" t="s">
        <v>33</v>
      </c>
      <c r="B205" s="3" t="s">
        <v>314</v>
      </c>
      <c r="C205" s="14">
        <v>99.976939999999999</v>
      </c>
      <c r="D205" s="7">
        <v>101.05289999999999</v>
      </c>
      <c r="E205" s="7">
        <v>101.5758</v>
      </c>
      <c r="F205" s="117">
        <v>102.10039999999999</v>
      </c>
      <c r="G205" s="7">
        <v>102.6084</v>
      </c>
      <c r="H205" s="7">
        <v>102.6272</v>
      </c>
      <c r="I205" s="7">
        <v>102.6272</v>
      </c>
      <c r="J205" s="7">
        <v>102.64149999999999</v>
      </c>
      <c r="K205" s="7">
        <v>102.6568</v>
      </c>
      <c r="L205" s="7">
        <v>102.6647</v>
      </c>
      <c r="M205" s="7">
        <v>102.6789</v>
      </c>
      <c r="N205" s="7">
        <v>102.6789</v>
      </c>
      <c r="O205" s="7">
        <v>102.6875</v>
      </c>
      <c r="P205" s="10">
        <v>1.0762081736048283</v>
      </c>
      <c r="Q205" s="7">
        <v>0.51745175051879466</v>
      </c>
      <c r="R205" s="7">
        <v>0.51646159813655657</v>
      </c>
      <c r="S205" s="7">
        <v>0.49754947091295409</v>
      </c>
      <c r="T205" s="7">
        <v>1.8322086690757109E-2</v>
      </c>
      <c r="U205" s="248">
        <f t="shared" si="19"/>
        <v>0</v>
      </c>
      <c r="V205" s="7">
        <v>1.3933927847579922E-2</v>
      </c>
      <c r="W205" s="248">
        <f t="shared" si="20"/>
        <v>1.4906251370070126E-2</v>
      </c>
      <c r="X205" s="7">
        <v>7.6955447666323578E-3</v>
      </c>
      <c r="Y205" s="7">
        <v>1.3831433783961219E-2</v>
      </c>
      <c r="Z205" s="7">
        <v>0</v>
      </c>
      <c r="AA205" s="11">
        <v>8.3756253719130935E-3</v>
      </c>
      <c r="AB205" s="7">
        <f t="shared" si="21"/>
        <v>102.38334999999999</v>
      </c>
      <c r="AC205" s="157"/>
      <c r="AN205" s="98"/>
      <c r="AO205" s="157"/>
      <c r="AZ205" s="98"/>
    </row>
    <row r="206" spans="1:52" x14ac:dyDescent="0.2">
      <c r="A206" s="1" t="s">
        <v>34</v>
      </c>
      <c r="B206" s="3" t="s">
        <v>315</v>
      </c>
      <c r="C206" s="14">
        <v>103.8766</v>
      </c>
      <c r="D206" s="7">
        <v>104.06780000000001</v>
      </c>
      <c r="E206" s="7">
        <v>104.172</v>
      </c>
      <c r="F206" s="117">
        <v>104.1893</v>
      </c>
      <c r="G206" s="7">
        <v>104.5127</v>
      </c>
      <c r="H206" s="7">
        <v>104.5552</v>
      </c>
      <c r="I206" s="7">
        <v>104.5853</v>
      </c>
      <c r="J206" s="7">
        <v>104.6392</v>
      </c>
      <c r="K206" s="7">
        <v>104.67310000000001</v>
      </c>
      <c r="L206" s="7">
        <v>104.7516</v>
      </c>
      <c r="M206" s="7">
        <v>104.9628</v>
      </c>
      <c r="N206" s="7">
        <v>104.9662</v>
      </c>
      <c r="O206" s="7">
        <v>105.003</v>
      </c>
      <c r="P206" s="10">
        <v>0.18406455351831802</v>
      </c>
      <c r="Q206" s="7">
        <v>0.10012703256914399</v>
      </c>
      <c r="R206" s="7">
        <v>1.6607149713940277E-2</v>
      </c>
      <c r="S206" s="7">
        <v>0.31039655703607988</v>
      </c>
      <c r="T206" s="7">
        <v>4.0664914407535148E-2</v>
      </c>
      <c r="U206" s="248">
        <f t="shared" si="19"/>
        <v>2.8788620747704996E-2</v>
      </c>
      <c r="V206" s="7">
        <v>5.1536879465851053E-2</v>
      </c>
      <c r="W206" s="248">
        <f t="shared" si="20"/>
        <v>3.2397036674594898E-2</v>
      </c>
      <c r="X206" s="7">
        <v>7.4995390410708324E-2</v>
      </c>
      <c r="Y206" s="7">
        <v>0.20161983205984937</v>
      </c>
      <c r="Z206" s="7">
        <v>3.2392428555632867E-3</v>
      </c>
      <c r="AA206" s="11">
        <v>3.5058904675980933E-2</v>
      </c>
      <c r="AB206" s="7">
        <f t="shared" si="21"/>
        <v>104.58985</v>
      </c>
      <c r="AC206" s="157"/>
      <c r="AN206" s="98"/>
      <c r="AO206" s="157"/>
      <c r="AZ206" s="98"/>
    </row>
    <row r="207" spans="1:52" x14ac:dyDescent="0.2">
      <c r="A207" s="1" t="s">
        <v>36</v>
      </c>
      <c r="B207" s="3" t="s">
        <v>316</v>
      </c>
      <c r="C207" s="14">
        <v>104.02030000000001</v>
      </c>
      <c r="D207" s="7">
        <v>104.45610000000001</v>
      </c>
      <c r="E207" s="7">
        <v>104.8955</v>
      </c>
      <c r="F207" s="117">
        <v>104.9396</v>
      </c>
      <c r="G207" s="7">
        <v>105.1554</v>
      </c>
      <c r="H207" s="7">
        <v>105.1695</v>
      </c>
      <c r="I207" s="7">
        <v>105.2242</v>
      </c>
      <c r="J207" s="7">
        <v>105.2743</v>
      </c>
      <c r="K207" s="7">
        <v>105.3385</v>
      </c>
      <c r="L207" s="7">
        <v>105.959</v>
      </c>
      <c r="M207" s="7">
        <v>106.033</v>
      </c>
      <c r="N207" s="7">
        <v>106.3771</v>
      </c>
      <c r="O207" s="7">
        <v>106.4328</v>
      </c>
      <c r="P207" s="10">
        <v>0.4189566844164076</v>
      </c>
      <c r="Q207" s="7">
        <v>0.42065518433101756</v>
      </c>
      <c r="R207" s="7">
        <v>4.2041841642396716E-2</v>
      </c>
      <c r="S207" s="7">
        <v>0.2056421026952662</v>
      </c>
      <c r="T207" s="7">
        <v>1.3408726513330856E-2</v>
      </c>
      <c r="U207" s="248">
        <f t="shared" si="19"/>
        <v>5.2011277033737785E-2</v>
      </c>
      <c r="V207" s="7">
        <v>4.7612621431192138E-2</v>
      </c>
      <c r="W207" s="248">
        <f t="shared" si="20"/>
        <v>6.0983544891772816E-2</v>
      </c>
      <c r="X207" s="7">
        <v>0.58905338503966442</v>
      </c>
      <c r="Y207" s="7">
        <v>6.9838333695106655E-2</v>
      </c>
      <c r="Z207" s="7">
        <v>0.32452161119651185</v>
      </c>
      <c r="AA207" s="11">
        <v>5.2360893462974303E-2</v>
      </c>
      <c r="AB207" s="7">
        <f t="shared" si="21"/>
        <v>105.43791666666665</v>
      </c>
      <c r="AC207" s="157"/>
      <c r="AN207" s="98"/>
      <c r="AO207" s="157"/>
      <c r="AZ207" s="98"/>
    </row>
    <row r="208" spans="1:52" x14ac:dyDescent="0.2">
      <c r="A208" s="1" t="s">
        <v>38</v>
      </c>
      <c r="B208" s="3" t="s">
        <v>71</v>
      </c>
      <c r="C208" s="14">
        <v>110.5363</v>
      </c>
      <c r="D208" s="7">
        <v>111.2728</v>
      </c>
      <c r="E208" s="7">
        <v>111.2791</v>
      </c>
      <c r="F208" s="117">
        <v>111.2859</v>
      </c>
      <c r="G208" s="7">
        <v>111.4213</v>
      </c>
      <c r="H208" s="7">
        <v>111.9699</v>
      </c>
      <c r="I208" s="7">
        <v>111.9906</v>
      </c>
      <c r="J208" s="7">
        <v>112.0086</v>
      </c>
      <c r="K208" s="7">
        <v>112.0086</v>
      </c>
      <c r="L208" s="7">
        <v>112.0086</v>
      </c>
      <c r="M208" s="7">
        <v>113.0078</v>
      </c>
      <c r="N208" s="7">
        <v>113.0078</v>
      </c>
      <c r="O208" s="7">
        <v>113.0078</v>
      </c>
      <c r="P208" s="10">
        <v>0.66629695403230127</v>
      </c>
      <c r="Q208" s="7">
        <v>5.6617610053813468E-3</v>
      </c>
      <c r="R208" s="7">
        <v>6.1107611402306129E-3</v>
      </c>
      <c r="S208" s="7">
        <v>0.12166860312043501</v>
      </c>
      <c r="T208" s="7">
        <v>0.4923654633359989</v>
      </c>
      <c r="U208" s="248">
        <f t="shared" si="19"/>
        <v>1.8487111268300722E-2</v>
      </c>
      <c r="V208" s="7">
        <v>1.6072777536686726E-2</v>
      </c>
      <c r="W208" s="248">
        <f t="shared" si="20"/>
        <v>0</v>
      </c>
      <c r="X208" s="7">
        <v>0</v>
      </c>
      <c r="Y208" s="7">
        <v>0.89207435857603956</v>
      </c>
      <c r="Z208" s="7">
        <v>0</v>
      </c>
      <c r="AA208" s="11">
        <v>0</v>
      </c>
      <c r="AB208" s="7">
        <f t="shared" si="21"/>
        <v>112.02240000000002</v>
      </c>
      <c r="AC208" s="157"/>
      <c r="AN208" s="98"/>
      <c r="AO208" s="157"/>
      <c r="AZ208" s="98"/>
    </row>
    <row r="209" spans="1:52" s="48" customFormat="1" x14ac:dyDescent="0.2">
      <c r="A209" s="48" t="s">
        <v>40</v>
      </c>
      <c r="B209" s="56" t="s">
        <v>48</v>
      </c>
      <c r="C209" s="26">
        <v>117.8342</v>
      </c>
      <c r="D209" s="119">
        <v>119.2333</v>
      </c>
      <c r="E209" s="119">
        <v>118.37690000000001</v>
      </c>
      <c r="F209" s="120">
        <v>122.16930000000001</v>
      </c>
      <c r="G209" s="20">
        <v>122.2971</v>
      </c>
      <c r="H209" s="20">
        <v>124.0959</v>
      </c>
      <c r="I209" s="20">
        <v>124.0796</v>
      </c>
      <c r="J209" s="20">
        <v>123.2243</v>
      </c>
      <c r="K209" s="20">
        <v>127.6264</v>
      </c>
      <c r="L209" s="20">
        <v>130.93950000000001</v>
      </c>
      <c r="M209" s="20">
        <v>134.0385</v>
      </c>
      <c r="N209" s="20">
        <v>137.68729999999999</v>
      </c>
      <c r="O209" s="20">
        <v>138.78749999999999</v>
      </c>
      <c r="P209" s="21">
        <v>1.1873462882592696</v>
      </c>
      <c r="Q209" s="20">
        <v>-0.71825572218498823</v>
      </c>
      <c r="R209" s="119">
        <v>3.2036655800244813</v>
      </c>
      <c r="S209" s="119">
        <v>0.10460893203120053</v>
      </c>
      <c r="T209" s="119">
        <v>1.4708443618041638</v>
      </c>
      <c r="U209" s="247">
        <f t="shared" si="19"/>
        <v>-1.3135002848604256E-2</v>
      </c>
      <c r="V209" s="119">
        <v>-0.68931556839319252</v>
      </c>
      <c r="W209" s="247">
        <f t="shared" si="20"/>
        <v>3.572428490159818</v>
      </c>
      <c r="X209" s="119">
        <v>2.5959362639704682</v>
      </c>
      <c r="Y209" s="119">
        <v>2.3667418922479384</v>
      </c>
      <c r="Z209" s="119">
        <v>2.7222029491526643</v>
      </c>
      <c r="AA209" s="19">
        <v>0.79905699363703198</v>
      </c>
      <c r="AB209" s="20">
        <f t="shared" si="21"/>
        <v>126.87963333333335</v>
      </c>
      <c r="AC209" s="156"/>
      <c r="AN209" s="162"/>
      <c r="AO209" s="156"/>
      <c r="AZ209" s="162"/>
    </row>
    <row r="210" spans="1:52" s="48" customFormat="1" x14ac:dyDescent="0.2">
      <c r="A210" s="56" t="s">
        <v>41</v>
      </c>
      <c r="B210" s="48" t="s">
        <v>73</v>
      </c>
      <c r="C210" s="26">
        <v>119.4846</v>
      </c>
      <c r="D210" s="119">
        <v>121.236</v>
      </c>
      <c r="E210" s="119">
        <v>120.3729</v>
      </c>
      <c r="F210" s="120">
        <v>123.97920000000001</v>
      </c>
      <c r="G210" s="20">
        <v>123.8549</v>
      </c>
      <c r="H210" s="20">
        <v>125.3233</v>
      </c>
      <c r="I210" s="20">
        <v>124.28919999999999</v>
      </c>
      <c r="J210" s="20">
        <v>123.4958</v>
      </c>
      <c r="K210" s="20">
        <v>127.5924</v>
      </c>
      <c r="L210" s="20">
        <v>130.65129999999999</v>
      </c>
      <c r="M210" s="20">
        <v>133.5532</v>
      </c>
      <c r="N210" s="20">
        <v>137.37389999999999</v>
      </c>
      <c r="O210" s="20">
        <v>138.1908</v>
      </c>
      <c r="P210" s="21">
        <v>1.4657955920679349</v>
      </c>
      <c r="Q210" s="20">
        <v>-0.71191725230129899</v>
      </c>
      <c r="R210" s="119">
        <v>2.9959401160892565</v>
      </c>
      <c r="S210" s="119">
        <v>-0.10025875308116619</v>
      </c>
      <c r="T210" s="119">
        <v>1.185580869226815</v>
      </c>
      <c r="U210" s="247">
        <f t="shared" si="19"/>
        <v>-0.8251458427922097</v>
      </c>
      <c r="V210" s="119">
        <v>-0.63834991294496324</v>
      </c>
      <c r="W210" s="247">
        <f t="shared" si="20"/>
        <v>3.3171978318290947</v>
      </c>
      <c r="X210" s="119">
        <v>2.397399845131837</v>
      </c>
      <c r="Y210" s="119">
        <v>2.2211030429854213</v>
      </c>
      <c r="Z210" s="119">
        <v>2.8608075283856831</v>
      </c>
      <c r="AA210" s="19">
        <v>0.59465444309290483</v>
      </c>
      <c r="AB210" s="20">
        <f>AVERAGE(D210:O210)</f>
        <v>127.49274166666669</v>
      </c>
      <c r="AC210" s="156"/>
      <c r="AN210" s="162"/>
      <c r="AO210" s="156"/>
      <c r="AZ210" s="162"/>
    </row>
    <row r="211" spans="1:52" s="48" customFormat="1" ht="20.25" customHeight="1" x14ac:dyDescent="0.2">
      <c r="B211" s="22" t="s">
        <v>279</v>
      </c>
      <c r="C211" s="39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133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4"/>
      <c r="AB211" s="132"/>
      <c r="AC211" s="156"/>
      <c r="AN211" s="162"/>
      <c r="AO211" s="156"/>
      <c r="AZ211" s="162"/>
    </row>
    <row r="212" spans="1:52" x14ac:dyDescent="0.2">
      <c r="A212" s="1" t="s">
        <v>14</v>
      </c>
      <c r="B212" s="1" t="s">
        <v>15</v>
      </c>
      <c r="C212" s="14">
        <v>125.1553</v>
      </c>
      <c r="D212" s="7">
        <v>127.6066</v>
      </c>
      <c r="E212" s="7">
        <v>126.9812</v>
      </c>
      <c r="F212" s="117">
        <v>131.34360000000001</v>
      </c>
      <c r="G212" s="7">
        <v>131.5463</v>
      </c>
      <c r="H212" s="7">
        <v>133.417</v>
      </c>
      <c r="I212" s="7">
        <v>132.63679999999999</v>
      </c>
      <c r="J212" s="7">
        <v>131.9546</v>
      </c>
      <c r="K212" s="20">
        <v>136.59729999999999</v>
      </c>
      <c r="L212" s="7">
        <v>140.173</v>
      </c>
      <c r="M212" s="7">
        <v>143.97499999999999</v>
      </c>
      <c r="N212" s="7">
        <v>148.9068</v>
      </c>
      <c r="O212" s="7">
        <v>150.09010000000001</v>
      </c>
      <c r="P212" s="10">
        <v>1.9586066271264606</v>
      </c>
      <c r="Q212" s="7">
        <v>-0.49010004184736455</v>
      </c>
      <c r="R212" s="7">
        <v>3.4354691875647796</v>
      </c>
      <c r="S212" s="7">
        <v>0.15432803730063208</v>
      </c>
      <c r="T212" s="7">
        <v>1.4220848476924091</v>
      </c>
      <c r="U212" s="7">
        <v>-0.58478304863698616</v>
      </c>
      <c r="V212" s="7">
        <v>-0.51433689594440957</v>
      </c>
      <c r="W212" s="247">
        <f t="shared" ref="W212:W234" si="22">(K212-J212)/J212*100</f>
        <v>3.5184070884986132</v>
      </c>
      <c r="X212" s="7">
        <v>2.6176944932293775</v>
      </c>
      <c r="Y212" s="7">
        <v>2.7123625805254883</v>
      </c>
      <c r="Z212" s="7">
        <v>3.4254558083000588</v>
      </c>
      <c r="AA212" s="11">
        <v>0.79465813515568295</v>
      </c>
      <c r="AB212" s="7">
        <f>AVERAGE(D212:O212)</f>
        <v>136.26902499999997</v>
      </c>
      <c r="AC212" s="157"/>
      <c r="AN212" s="98"/>
      <c r="AO212" s="157"/>
      <c r="AZ212" s="98"/>
    </row>
    <row r="213" spans="1:52" x14ac:dyDescent="0.2">
      <c r="A213" s="1" t="s">
        <v>318</v>
      </c>
      <c r="B213" s="1" t="s">
        <v>21</v>
      </c>
      <c r="C213" s="14">
        <v>106.003</v>
      </c>
      <c r="D213" s="7">
        <v>106.8125</v>
      </c>
      <c r="E213" s="7">
        <v>107.0663</v>
      </c>
      <c r="F213" s="117">
        <v>107.2427</v>
      </c>
      <c r="G213" s="7">
        <v>107.3326</v>
      </c>
      <c r="H213" s="7">
        <v>107.2667</v>
      </c>
      <c r="I213" s="7">
        <v>106.6408</v>
      </c>
      <c r="J213" s="7">
        <v>106.855</v>
      </c>
      <c r="K213" s="240">
        <v>106.715</v>
      </c>
      <c r="L213" s="7">
        <v>106.6972</v>
      </c>
      <c r="M213" s="7">
        <v>106.98009999999999</v>
      </c>
      <c r="N213" s="7">
        <v>107.6849</v>
      </c>
      <c r="O213" s="7">
        <v>107.6754</v>
      </c>
      <c r="P213" s="10">
        <v>0.76365763233116035</v>
      </c>
      <c r="Q213" s="7">
        <v>0.23761263897015636</v>
      </c>
      <c r="R213" s="7">
        <v>0.1647577248863564</v>
      </c>
      <c r="S213" s="7">
        <v>8.3828549635546368E-2</v>
      </c>
      <c r="T213" s="7">
        <v>-6.1397935016946556E-2</v>
      </c>
      <c r="U213" s="7">
        <v>-0.5834988864204842</v>
      </c>
      <c r="V213" s="7">
        <v>0.20086120884314942</v>
      </c>
      <c r="W213" s="247">
        <f t="shared" si="22"/>
        <v>-0.1310186701604984</v>
      </c>
      <c r="X213" s="7">
        <v>-1.6679941901333695E-2</v>
      </c>
      <c r="Y213" s="7">
        <v>0.26514285285836736</v>
      </c>
      <c r="Z213" s="7">
        <v>0.65881411589632644</v>
      </c>
      <c r="AA213" s="11">
        <v>-8.8220354014376459E-3</v>
      </c>
      <c r="AB213" s="7">
        <f t="shared" ref="AB213:AB234" si="23">AVERAGE(D213:O213)</f>
        <v>107.08076666666669</v>
      </c>
      <c r="AC213" s="157"/>
      <c r="AN213" s="98"/>
      <c r="AO213" s="157"/>
      <c r="AZ213" s="98"/>
    </row>
    <row r="214" spans="1:52" s="48" customFormat="1" x14ac:dyDescent="0.2">
      <c r="A214" s="48" t="s">
        <v>16</v>
      </c>
      <c r="B214" s="56" t="s">
        <v>23</v>
      </c>
      <c r="C214" s="26">
        <v>106.3742</v>
      </c>
      <c r="D214" s="119">
        <v>107.25920000000001</v>
      </c>
      <c r="E214" s="119">
        <v>107.5177</v>
      </c>
      <c r="F214" s="120">
        <v>107.6413</v>
      </c>
      <c r="G214" s="20">
        <v>107.6777</v>
      </c>
      <c r="H214" s="20">
        <v>107.539</v>
      </c>
      <c r="I214" s="20">
        <v>106.6888</v>
      </c>
      <c r="J214" s="20">
        <v>106.9132</v>
      </c>
      <c r="K214" s="240">
        <v>106.7062</v>
      </c>
      <c r="L214" s="20">
        <v>106.6357</v>
      </c>
      <c r="M214" s="20">
        <v>106.8766</v>
      </c>
      <c r="N214" s="20">
        <v>107.61279999999999</v>
      </c>
      <c r="O214" s="20">
        <v>107.5487</v>
      </c>
      <c r="P214" s="21">
        <v>0.83196865405333731</v>
      </c>
      <c r="Q214" s="20">
        <v>0.24100496740605742</v>
      </c>
      <c r="R214" s="119">
        <v>0.11495781624792584</v>
      </c>
      <c r="S214" s="119">
        <v>3.3816016714774376E-2</v>
      </c>
      <c r="T214" s="119">
        <v>-0.12881032934395892</v>
      </c>
      <c r="U214" s="119">
        <v>-0.79059689972940139</v>
      </c>
      <c r="V214" s="119">
        <v>0.2103313562435821</v>
      </c>
      <c r="W214" s="247">
        <f t="shared" si="22"/>
        <v>-0.19361500731435205</v>
      </c>
      <c r="X214" s="119">
        <v>-6.6069263079367058E-2</v>
      </c>
      <c r="Y214" s="119">
        <v>0.22590933430361157</v>
      </c>
      <c r="Z214" s="119">
        <v>0.68883179292754138</v>
      </c>
      <c r="AA214" s="19">
        <v>-5.9565404858898087E-2</v>
      </c>
      <c r="AB214" s="20">
        <f t="shared" si="23"/>
        <v>107.21807500000001</v>
      </c>
      <c r="AC214" s="156"/>
      <c r="AN214" s="162"/>
      <c r="AO214" s="156"/>
      <c r="AZ214" s="162"/>
    </row>
    <row r="215" spans="1:52" x14ac:dyDescent="0.2">
      <c r="A215" s="1" t="s">
        <v>18</v>
      </c>
      <c r="B215" s="1" t="s">
        <v>304</v>
      </c>
      <c r="C215" s="26">
        <v>106.96510000000001</v>
      </c>
      <c r="D215" s="7">
        <v>108.40009999999999</v>
      </c>
      <c r="E215" s="7">
        <v>108.71469999999999</v>
      </c>
      <c r="F215" s="117">
        <v>108.8591</v>
      </c>
      <c r="G215" s="7">
        <v>108.8267</v>
      </c>
      <c r="H215" s="7">
        <v>108.3903</v>
      </c>
      <c r="I215" s="7">
        <v>106.9153</v>
      </c>
      <c r="J215" s="7">
        <v>107.20310000000001</v>
      </c>
      <c r="K215" s="7">
        <v>106.8023</v>
      </c>
      <c r="L215" s="7">
        <v>106.63590000000001</v>
      </c>
      <c r="M215" s="7">
        <v>106.9873</v>
      </c>
      <c r="N215" s="7">
        <v>108.1771</v>
      </c>
      <c r="O215" s="7">
        <v>107.9589</v>
      </c>
      <c r="P215" s="10">
        <v>1.3415590692665065</v>
      </c>
      <c r="Q215" s="7">
        <v>0.29022113448234704</v>
      </c>
      <c r="R215" s="7">
        <v>0.13282472379540625</v>
      </c>
      <c r="S215" s="7">
        <v>-2.9763244414105518E-2</v>
      </c>
      <c r="T215" s="7">
        <v>-0.40100453289496613</v>
      </c>
      <c r="U215" s="7">
        <v>-1.3608228780619616</v>
      </c>
      <c r="V215" s="7">
        <v>0.26918504648072283</v>
      </c>
      <c r="W215" s="248">
        <f t="shared" si="22"/>
        <v>-0.37386978548195321</v>
      </c>
      <c r="X215" s="7">
        <v>-0.15580188816158069</v>
      </c>
      <c r="Y215" s="7">
        <v>0.32953254954475758</v>
      </c>
      <c r="Z215" s="7">
        <v>1.1120946130989295</v>
      </c>
      <c r="AA215" s="11">
        <v>-0.20170627609724789</v>
      </c>
      <c r="AB215" s="7">
        <f t="shared" si="23"/>
        <v>107.82256666666667</v>
      </c>
      <c r="AC215" s="157"/>
      <c r="AN215" s="98"/>
      <c r="AO215" s="157"/>
      <c r="AZ215" s="98"/>
    </row>
    <row r="216" spans="1:52" x14ac:dyDescent="0.2">
      <c r="A216" s="1" t="s">
        <v>56</v>
      </c>
      <c r="B216" s="1" t="s">
        <v>305</v>
      </c>
      <c r="C216" s="26">
        <v>108.45780000000001</v>
      </c>
      <c r="D216" s="7">
        <v>108.6241</v>
      </c>
      <c r="E216" s="7">
        <v>108.8182</v>
      </c>
      <c r="F216" s="117">
        <v>108.9153</v>
      </c>
      <c r="G216" s="7">
        <v>109.5939</v>
      </c>
      <c r="H216" s="7">
        <v>110.94970000000001</v>
      </c>
      <c r="I216" s="7">
        <v>110.7257</v>
      </c>
      <c r="J216" s="7">
        <v>110.9974</v>
      </c>
      <c r="K216" s="7">
        <v>110.8008</v>
      </c>
      <c r="L216" s="7">
        <v>110.81740000000001</v>
      </c>
      <c r="M216" s="7">
        <v>110.8943</v>
      </c>
      <c r="N216" s="7">
        <v>111.078</v>
      </c>
      <c r="O216" s="7">
        <v>111.1848</v>
      </c>
      <c r="P216" s="10">
        <v>0.15333152617883875</v>
      </c>
      <c r="Q216" s="7">
        <v>0.17868962780819905</v>
      </c>
      <c r="R216" s="7">
        <v>8.92313969538161E-2</v>
      </c>
      <c r="S216" s="7">
        <v>0.62305295950156037</v>
      </c>
      <c r="T216" s="7">
        <v>1.2371126495179039</v>
      </c>
      <c r="U216" s="7">
        <v>-0.20189329038294268</v>
      </c>
      <c r="V216" s="7">
        <v>0.24538115360751442</v>
      </c>
      <c r="W216" s="248">
        <f t="shared" si="22"/>
        <v>-0.17712126590352897</v>
      </c>
      <c r="X216" s="7">
        <v>1.4981841286354478E-2</v>
      </c>
      <c r="Y216" s="7">
        <v>6.9393434605030307E-2</v>
      </c>
      <c r="Z216" s="7">
        <v>0.16565323916558539</v>
      </c>
      <c r="AA216" s="11">
        <v>9.6148652298378323E-2</v>
      </c>
      <c r="AB216" s="7">
        <f t="shared" si="23"/>
        <v>110.2833</v>
      </c>
      <c r="AC216" s="157"/>
      <c r="AN216" s="98"/>
      <c r="AO216" s="157"/>
      <c r="AZ216" s="98"/>
    </row>
    <row r="217" spans="1:52" x14ac:dyDescent="0.2">
      <c r="A217" s="1" t="s">
        <v>58</v>
      </c>
      <c r="B217" s="1" t="s">
        <v>306</v>
      </c>
      <c r="C217" s="26">
        <v>104.0455</v>
      </c>
      <c r="D217" s="7">
        <v>104.233</v>
      </c>
      <c r="E217" s="7">
        <v>104.43729999999999</v>
      </c>
      <c r="F217" s="117">
        <v>104.6751</v>
      </c>
      <c r="G217" s="7">
        <v>104.7317</v>
      </c>
      <c r="H217" s="7">
        <v>104.86960000000001</v>
      </c>
      <c r="I217" s="7">
        <v>104.86360000000001</v>
      </c>
      <c r="J217" s="7">
        <v>104.8681</v>
      </c>
      <c r="K217" s="242">
        <v>104.91719999999999</v>
      </c>
      <c r="L217" s="7">
        <v>104.913</v>
      </c>
      <c r="M217" s="7">
        <v>104.92489999999999</v>
      </c>
      <c r="N217" s="7">
        <v>105.0625</v>
      </c>
      <c r="O217" s="7">
        <v>105.2255</v>
      </c>
      <c r="P217" s="10">
        <v>0.18020961982978598</v>
      </c>
      <c r="Q217" s="7">
        <v>0.19600318517167237</v>
      </c>
      <c r="R217" s="7">
        <v>0.22769642646832802</v>
      </c>
      <c r="S217" s="7">
        <v>5.4072076358181745E-2</v>
      </c>
      <c r="T217" s="7">
        <v>0.13166978097367074</v>
      </c>
      <c r="U217" s="7">
        <v>-5.7213911371839189E-3</v>
      </c>
      <c r="V217" s="7">
        <v>4.2912888743024888E-3</v>
      </c>
      <c r="W217" s="248">
        <f t="shared" si="22"/>
        <v>4.6820720505087537E-2</v>
      </c>
      <c r="X217" s="7">
        <v>-4.0031567750543444E-3</v>
      </c>
      <c r="Y217" s="7">
        <v>1.1342731596653548E-2</v>
      </c>
      <c r="Z217" s="7">
        <v>0.13114141638448659</v>
      </c>
      <c r="AA217" s="11">
        <v>0.15514574657941388</v>
      </c>
      <c r="AB217" s="7">
        <f t="shared" si="23"/>
        <v>104.81012500000001</v>
      </c>
      <c r="AC217" s="157"/>
      <c r="AN217" s="98"/>
      <c r="AO217" s="157"/>
      <c r="AZ217" s="98"/>
    </row>
    <row r="218" spans="1:52" x14ac:dyDescent="0.2">
      <c r="A218" s="1" t="s">
        <v>20</v>
      </c>
      <c r="B218" s="1" t="s">
        <v>307</v>
      </c>
      <c r="C218" s="26">
        <v>109.3305</v>
      </c>
      <c r="D218" s="7">
        <v>109.5063</v>
      </c>
      <c r="E218" s="7">
        <v>109.5637</v>
      </c>
      <c r="F218" s="117">
        <v>109.5087</v>
      </c>
      <c r="G218" s="7">
        <v>109.61409999999999</v>
      </c>
      <c r="H218" s="7">
        <v>110.14019999999999</v>
      </c>
      <c r="I218" s="7">
        <v>110.1144</v>
      </c>
      <c r="J218" s="7">
        <v>110.5408</v>
      </c>
      <c r="K218" s="7">
        <v>110.65049999999999</v>
      </c>
      <c r="L218" s="7">
        <v>110.78279999999999</v>
      </c>
      <c r="M218" s="7">
        <v>111.0861</v>
      </c>
      <c r="N218" s="7">
        <v>111.18980000000001</v>
      </c>
      <c r="O218" s="7">
        <v>111.39960000000001</v>
      </c>
      <c r="P218" s="10">
        <v>0.16079684991836249</v>
      </c>
      <c r="Q218" s="7">
        <v>5.2417075547252744E-2</v>
      </c>
      <c r="R218" s="7">
        <v>-5.0199107916210031E-2</v>
      </c>
      <c r="S218" s="7">
        <v>9.6248060656357742E-2</v>
      </c>
      <c r="T218" s="7">
        <v>0.47995650194637329</v>
      </c>
      <c r="U218" s="7">
        <v>-2.3424689622853066E-2</v>
      </c>
      <c r="V218" s="7">
        <v>0.38723364065008842</v>
      </c>
      <c r="W218" s="248">
        <f t="shared" si="22"/>
        <v>9.9239375868448096E-2</v>
      </c>
      <c r="X218" s="7">
        <v>0.11956565944121424</v>
      </c>
      <c r="Y218" s="7">
        <v>0.27377896207715208</v>
      </c>
      <c r="Z218" s="7">
        <v>9.335101331309989E-2</v>
      </c>
      <c r="AA218" s="11">
        <v>0.18868637231113042</v>
      </c>
      <c r="AB218" s="7">
        <f t="shared" si="23"/>
        <v>110.34141666666669</v>
      </c>
      <c r="AC218" s="157"/>
      <c r="AN218" s="98"/>
      <c r="AO218" s="157"/>
      <c r="AZ218" s="98"/>
    </row>
    <row r="219" spans="1:52" x14ac:dyDescent="0.2">
      <c r="A219" s="1" t="s">
        <v>22</v>
      </c>
      <c r="B219" s="1" t="s">
        <v>32</v>
      </c>
      <c r="C219" s="26">
        <v>107.86360000000001</v>
      </c>
      <c r="D219" s="7">
        <v>107.9439</v>
      </c>
      <c r="E219" s="7">
        <v>108.0921</v>
      </c>
      <c r="F219" s="117">
        <v>108.1189</v>
      </c>
      <c r="G219" s="7">
        <v>108.1189</v>
      </c>
      <c r="H219" s="7">
        <v>108.0874</v>
      </c>
      <c r="I219" s="7">
        <v>108.0979</v>
      </c>
      <c r="J219" s="7">
        <v>108.2362</v>
      </c>
      <c r="K219" s="7">
        <v>108.4361</v>
      </c>
      <c r="L219" s="7">
        <v>108.45229999999999</v>
      </c>
      <c r="M219" s="7">
        <v>108.9772</v>
      </c>
      <c r="N219" s="7">
        <v>109.0719</v>
      </c>
      <c r="O219" s="7">
        <v>109.51779999999999</v>
      </c>
      <c r="P219" s="10">
        <v>7.444587423374896E-2</v>
      </c>
      <c r="Q219" s="7">
        <v>0.1372935385881025</v>
      </c>
      <c r="R219" s="7">
        <v>2.4793671322875941E-2</v>
      </c>
      <c r="S219" s="7">
        <v>0</v>
      </c>
      <c r="T219" s="7">
        <v>-2.9134591639384134E-2</v>
      </c>
      <c r="U219" s="7">
        <v>9.7143607858023156E-3</v>
      </c>
      <c r="V219" s="7">
        <v>0.12793958069490802</v>
      </c>
      <c r="W219" s="248">
        <f t="shared" si="22"/>
        <v>0.18468867162742181</v>
      </c>
      <c r="X219" s="7">
        <v>1.4939674149105117E-2</v>
      </c>
      <c r="Y219" s="7">
        <v>0.48399157970831636</v>
      </c>
      <c r="Z219" s="7">
        <v>8.6898910964865239E-2</v>
      </c>
      <c r="AA219" s="11">
        <v>0.40881290231489015</v>
      </c>
      <c r="AB219" s="7">
        <f t="shared" si="23"/>
        <v>108.42921666666668</v>
      </c>
      <c r="AC219" s="157"/>
      <c r="AN219" s="98"/>
      <c r="AO219" s="157"/>
      <c r="AZ219" s="98"/>
    </row>
    <row r="220" spans="1:52" x14ac:dyDescent="0.2">
      <c r="A220" s="1" t="s">
        <v>24</v>
      </c>
      <c r="B220" s="1" t="s">
        <v>43</v>
      </c>
      <c r="C220" s="26">
        <v>103.7204</v>
      </c>
      <c r="D220" s="7">
        <v>103.7704</v>
      </c>
      <c r="E220" s="7">
        <v>104.0168</v>
      </c>
      <c r="F220" s="117">
        <v>104.05419999999999</v>
      </c>
      <c r="G220" s="7">
        <v>104.056</v>
      </c>
      <c r="H220" s="7">
        <v>103.8377</v>
      </c>
      <c r="I220" s="7">
        <v>103.8467</v>
      </c>
      <c r="J220" s="7">
        <v>103.9331</v>
      </c>
      <c r="K220" s="7">
        <v>103.9753</v>
      </c>
      <c r="L220" s="7">
        <v>104.1862</v>
      </c>
      <c r="M220" s="7">
        <v>104.20050000000001</v>
      </c>
      <c r="N220" s="7">
        <v>104.2847</v>
      </c>
      <c r="O220" s="7">
        <v>104.39709999999999</v>
      </c>
      <c r="P220" s="10">
        <v>4.8206524463844297E-2</v>
      </c>
      <c r="Q220" s="7">
        <v>0.23744728747312183</v>
      </c>
      <c r="R220" s="7">
        <v>3.5955730228185247E-2</v>
      </c>
      <c r="S220" s="7">
        <v>1.7298677035649792E-3</v>
      </c>
      <c r="T220" s="7">
        <v>-0.20979088183285854</v>
      </c>
      <c r="U220" s="7">
        <v>8.6673722549713075E-3</v>
      </c>
      <c r="V220" s="7">
        <v>8.3199562431928595E-2</v>
      </c>
      <c r="W220" s="248">
        <f t="shared" si="22"/>
        <v>4.0603041764373654E-2</v>
      </c>
      <c r="X220" s="7">
        <v>0.20283663523932627</v>
      </c>
      <c r="Y220" s="7">
        <v>1.3725426208082984E-2</v>
      </c>
      <c r="Z220" s="7">
        <v>8.0805754291002063E-2</v>
      </c>
      <c r="AA220" s="11">
        <v>0.10778187020722488</v>
      </c>
      <c r="AB220" s="7">
        <f t="shared" si="23"/>
        <v>104.04655833333332</v>
      </c>
      <c r="AC220" s="157"/>
      <c r="AN220" s="98"/>
      <c r="AO220" s="157"/>
      <c r="AZ220" s="98"/>
    </row>
    <row r="221" spans="1:52" x14ac:dyDescent="0.2">
      <c r="A221" s="1" t="s">
        <v>26</v>
      </c>
      <c r="B221" s="1" t="s">
        <v>308</v>
      </c>
      <c r="C221" s="26">
        <v>106.0483</v>
      </c>
      <c r="D221" s="7">
        <v>106.1824</v>
      </c>
      <c r="E221" s="7">
        <v>106.1837</v>
      </c>
      <c r="F221" s="117">
        <v>106.1837</v>
      </c>
      <c r="G221" s="7">
        <v>106.1837</v>
      </c>
      <c r="H221" s="7">
        <v>106.1653</v>
      </c>
      <c r="I221" s="7">
        <v>106.1733</v>
      </c>
      <c r="J221" s="7">
        <v>106.2244</v>
      </c>
      <c r="K221" s="7">
        <v>106.2244</v>
      </c>
      <c r="L221" s="7">
        <v>106.2363</v>
      </c>
      <c r="M221" s="7">
        <v>106.2363</v>
      </c>
      <c r="N221" s="7">
        <v>106.22110000000001</v>
      </c>
      <c r="O221" s="7">
        <v>106.2771</v>
      </c>
      <c r="P221" s="10">
        <v>0.12645181488058146</v>
      </c>
      <c r="Q221" s="7">
        <v>1.2243083599546845E-3</v>
      </c>
      <c r="R221" s="7">
        <v>0</v>
      </c>
      <c r="S221" s="7">
        <v>0</v>
      </c>
      <c r="T221" s="7">
        <v>-1.7328460017874445E-2</v>
      </c>
      <c r="U221" s="7">
        <v>7.5354188232836586E-3</v>
      </c>
      <c r="V221" s="7">
        <v>4.8128861022503071E-2</v>
      </c>
      <c r="W221" s="248">
        <f t="shared" si="22"/>
        <v>0</v>
      </c>
      <c r="X221" s="7">
        <v>1.1202699191520154E-2</v>
      </c>
      <c r="Y221" s="7">
        <v>0</v>
      </c>
      <c r="Z221" s="7">
        <v>-1.430772720811342E-2</v>
      </c>
      <c r="AA221" s="11">
        <v>5.2720222253391638E-2</v>
      </c>
      <c r="AB221" s="7">
        <f t="shared" si="23"/>
        <v>106.20764166666667</v>
      </c>
      <c r="AC221" s="157"/>
      <c r="AN221" s="98"/>
      <c r="AO221" s="157"/>
      <c r="AZ221" s="98"/>
    </row>
    <row r="222" spans="1:52" x14ac:dyDescent="0.2">
      <c r="B222" s="1" t="s">
        <v>309</v>
      </c>
      <c r="C222" s="26">
        <v>107.69119999999999</v>
      </c>
      <c r="D222" s="7">
        <v>107.72020000000001</v>
      </c>
      <c r="E222" s="7">
        <v>107.72020000000001</v>
      </c>
      <c r="F222" s="117">
        <v>107.7273</v>
      </c>
      <c r="G222" s="7">
        <v>107.7273</v>
      </c>
      <c r="H222" s="7">
        <v>107.8929</v>
      </c>
      <c r="I222" s="7">
        <v>107.8929</v>
      </c>
      <c r="J222" s="7">
        <v>108.0707</v>
      </c>
      <c r="K222" s="7">
        <v>108.0835</v>
      </c>
      <c r="L222" s="7">
        <v>108.0852</v>
      </c>
      <c r="M222" s="7">
        <v>107.92319999999999</v>
      </c>
      <c r="N222" s="7">
        <v>108.08540000000001</v>
      </c>
      <c r="O222" s="7">
        <v>107.8856</v>
      </c>
      <c r="P222" s="10">
        <v>2.6928848411022045E-2</v>
      </c>
      <c r="Q222" s="7">
        <v>0</v>
      </c>
      <c r="R222" s="7">
        <v>6.5911500349926109E-3</v>
      </c>
      <c r="S222" s="7">
        <v>0</v>
      </c>
      <c r="T222" s="7">
        <v>0.15372148007050929</v>
      </c>
      <c r="U222" s="7">
        <v>0</v>
      </c>
      <c r="V222" s="7">
        <v>0.16479304940362605</v>
      </c>
      <c r="W222" s="248">
        <f t="shared" si="22"/>
        <v>1.1844098354131685E-2</v>
      </c>
      <c r="X222" s="7">
        <v>1.5728580218068353E-3</v>
      </c>
      <c r="Y222" s="7">
        <v>-0.14988175994493799</v>
      </c>
      <c r="Z222" s="7">
        <v>0.15029205953864674</v>
      </c>
      <c r="AA222" s="11">
        <v>-0.18485382854669585</v>
      </c>
      <c r="AB222" s="7">
        <f t="shared" si="23"/>
        <v>107.9012</v>
      </c>
      <c r="AC222" s="157"/>
      <c r="AN222" s="98"/>
      <c r="AO222" s="157"/>
      <c r="AZ222" s="98"/>
    </row>
    <row r="223" spans="1:52" x14ac:dyDescent="0.2">
      <c r="B223" s="1" t="s">
        <v>310</v>
      </c>
      <c r="C223" s="26">
        <v>100</v>
      </c>
      <c r="D223" s="7">
        <v>100</v>
      </c>
      <c r="E223" s="7">
        <v>100</v>
      </c>
      <c r="F223" s="117">
        <v>100</v>
      </c>
      <c r="G223" s="7">
        <v>100</v>
      </c>
      <c r="H223" s="7">
        <v>100</v>
      </c>
      <c r="I223" s="7">
        <v>100</v>
      </c>
      <c r="J223" s="7">
        <v>100</v>
      </c>
      <c r="K223" s="7">
        <v>100</v>
      </c>
      <c r="L223" s="7">
        <v>100</v>
      </c>
      <c r="M223" s="7">
        <v>100</v>
      </c>
      <c r="N223" s="7">
        <v>100</v>
      </c>
      <c r="O223" s="7">
        <v>100</v>
      </c>
      <c r="P223" s="10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248">
        <f t="shared" si="22"/>
        <v>0</v>
      </c>
      <c r="X223" s="7">
        <v>0</v>
      </c>
      <c r="Y223" s="7">
        <v>0</v>
      </c>
      <c r="Z223" s="7">
        <v>0</v>
      </c>
      <c r="AA223" s="11">
        <v>0</v>
      </c>
      <c r="AB223" s="7">
        <f t="shared" si="23"/>
        <v>100</v>
      </c>
      <c r="AC223" s="157"/>
      <c r="AN223" s="98"/>
      <c r="AO223" s="157"/>
      <c r="AZ223" s="98"/>
    </row>
    <row r="224" spans="1:52" x14ac:dyDescent="0.2">
      <c r="B224" s="1" t="s">
        <v>311</v>
      </c>
      <c r="C224" s="26">
        <v>103.3725</v>
      </c>
      <c r="D224" s="7">
        <v>103.7299</v>
      </c>
      <c r="E224" s="7">
        <v>103.8159</v>
      </c>
      <c r="F224" s="117">
        <v>103.84269999999999</v>
      </c>
      <c r="G224" s="7">
        <v>103.84269999999999</v>
      </c>
      <c r="H224" s="7">
        <v>104.2546</v>
      </c>
      <c r="I224" s="7">
        <v>104.2546</v>
      </c>
      <c r="J224" s="7">
        <v>104.33540000000001</v>
      </c>
      <c r="K224" s="7">
        <v>104.5224</v>
      </c>
      <c r="L224" s="7">
        <v>104.5224</v>
      </c>
      <c r="M224" s="7">
        <v>104.6422</v>
      </c>
      <c r="N224" s="7">
        <v>104.7189</v>
      </c>
      <c r="O224" s="7">
        <v>104.7757</v>
      </c>
      <c r="P224" s="10">
        <v>0.345739921158914</v>
      </c>
      <c r="Q224" s="7">
        <v>8.290762836944654E-2</v>
      </c>
      <c r="R224" s="7">
        <v>2.5814928156471583E-2</v>
      </c>
      <c r="S224" s="7">
        <v>0</v>
      </c>
      <c r="T224" s="7">
        <v>0.39665763698363277</v>
      </c>
      <c r="U224" s="7">
        <v>0</v>
      </c>
      <c r="V224" s="7">
        <v>7.750257542593865E-2</v>
      </c>
      <c r="W224" s="248">
        <f t="shared" si="22"/>
        <v>0.17922967660065289</v>
      </c>
      <c r="X224" s="7">
        <v>0</v>
      </c>
      <c r="Y224" s="7">
        <v>0.11461657979533373</v>
      </c>
      <c r="Z224" s="7">
        <v>7.3297388625241475E-2</v>
      </c>
      <c r="AA224" s="11">
        <v>5.4240447521885282E-2</v>
      </c>
      <c r="AB224" s="7">
        <f t="shared" si="23"/>
        <v>104.27145</v>
      </c>
      <c r="AC224" s="157"/>
      <c r="AN224" s="98"/>
      <c r="AO224" s="157"/>
      <c r="AZ224" s="98"/>
    </row>
    <row r="225" spans="1:52" x14ac:dyDescent="0.2">
      <c r="B225" s="1" t="s">
        <v>312</v>
      </c>
      <c r="C225" s="26">
        <v>108.73950000000001</v>
      </c>
      <c r="D225" s="7">
        <v>108.94329999999999</v>
      </c>
      <c r="E225" s="7">
        <v>109.3292</v>
      </c>
      <c r="F225" s="117">
        <v>109.6147</v>
      </c>
      <c r="G225" s="7">
        <v>109.7428</v>
      </c>
      <c r="H225" s="7">
        <v>109.7734</v>
      </c>
      <c r="I225" s="7">
        <v>109.9567</v>
      </c>
      <c r="J225" s="7">
        <v>110.1673</v>
      </c>
      <c r="K225" s="242">
        <v>110.4211</v>
      </c>
      <c r="L225" s="7">
        <v>110.3741</v>
      </c>
      <c r="M225" s="7">
        <v>110.5656</v>
      </c>
      <c r="N225" s="7">
        <v>110.9787</v>
      </c>
      <c r="O225" s="7">
        <v>111.2105</v>
      </c>
      <c r="P225" s="10">
        <v>0.18742039461280111</v>
      </c>
      <c r="Q225" s="7">
        <v>0.35422095714009638</v>
      </c>
      <c r="R225" s="7">
        <v>0.26113792106774675</v>
      </c>
      <c r="S225" s="7">
        <v>0.11686388778147772</v>
      </c>
      <c r="T225" s="7">
        <v>2.7883378226173046E-2</v>
      </c>
      <c r="U225" s="7">
        <v>0.16698034314324117</v>
      </c>
      <c r="V225" s="7">
        <v>0.19152993860310419</v>
      </c>
      <c r="W225" s="248">
        <f t="shared" si="22"/>
        <v>0.23037689042029555</v>
      </c>
      <c r="X225" s="7">
        <v>-4.2564328737892523E-2</v>
      </c>
      <c r="Y225" s="7">
        <v>0.17350084847804412</v>
      </c>
      <c r="Z225" s="7">
        <v>0.3736243460895613</v>
      </c>
      <c r="AA225" s="11">
        <v>0.20886890907894279</v>
      </c>
      <c r="AB225" s="7">
        <f t="shared" si="23"/>
        <v>110.08978333333333</v>
      </c>
      <c r="AC225" s="157"/>
      <c r="AN225" s="98"/>
      <c r="AO225" s="157"/>
      <c r="AZ225" s="98"/>
    </row>
    <row r="226" spans="1:52" s="48" customFormat="1" x14ac:dyDescent="0.2">
      <c r="A226" s="48" t="s">
        <v>27</v>
      </c>
      <c r="B226" s="48" t="s">
        <v>37</v>
      </c>
      <c r="C226" s="26">
        <v>104.55800000000001</v>
      </c>
      <c r="D226" s="119">
        <v>105.06959999999999</v>
      </c>
      <c r="E226" s="119">
        <v>105.3135</v>
      </c>
      <c r="F226" s="120">
        <v>105.70610000000001</v>
      </c>
      <c r="G226" s="20">
        <v>106.0162</v>
      </c>
      <c r="H226" s="20">
        <v>106.25409999999999</v>
      </c>
      <c r="I226" s="20">
        <v>106.5033</v>
      </c>
      <c r="J226" s="20">
        <v>106.664</v>
      </c>
      <c r="K226" s="20">
        <v>106.7861</v>
      </c>
      <c r="L226" s="20">
        <v>106.9765</v>
      </c>
      <c r="M226" s="20">
        <v>107.4186</v>
      </c>
      <c r="N226" s="20">
        <v>107.9873</v>
      </c>
      <c r="O226" s="20">
        <v>108.20059999999999</v>
      </c>
      <c r="P226" s="21">
        <v>0.48929780600239781</v>
      </c>
      <c r="Q226" s="20">
        <v>0.23213184403482137</v>
      </c>
      <c r="R226" s="119">
        <v>0.37279171236356362</v>
      </c>
      <c r="S226" s="119">
        <v>0.2933605534590637</v>
      </c>
      <c r="T226" s="119">
        <v>0.22439966722066648</v>
      </c>
      <c r="U226" s="119">
        <v>0.23453212628971673</v>
      </c>
      <c r="V226" s="119">
        <v>0.15088734339687654</v>
      </c>
      <c r="W226" s="247">
        <f t="shared" si="22"/>
        <v>0.11447161179029776</v>
      </c>
      <c r="X226" s="119">
        <v>0.17830035931642488</v>
      </c>
      <c r="Y226" s="119">
        <v>0.41326833463423868</v>
      </c>
      <c r="Z226" s="119">
        <v>0.52942414069817223</v>
      </c>
      <c r="AA226" s="19">
        <v>0.19752322726838212</v>
      </c>
      <c r="AB226" s="20">
        <f t="shared" si="23"/>
        <v>106.57465833333333</v>
      </c>
      <c r="AC226" s="156"/>
      <c r="AN226" s="162"/>
      <c r="AO226" s="156"/>
      <c r="AZ226" s="162"/>
    </row>
    <row r="227" spans="1:52" x14ac:dyDescent="0.2">
      <c r="A227" s="1" t="s">
        <v>29</v>
      </c>
      <c r="B227" s="1" t="s">
        <v>39</v>
      </c>
      <c r="C227" s="26">
        <v>98.484380000000002</v>
      </c>
      <c r="D227" s="7">
        <v>99.158540000000002</v>
      </c>
      <c r="E227" s="7">
        <v>99.405879999999996</v>
      </c>
      <c r="F227" s="117">
        <v>99.488050000000001</v>
      </c>
      <c r="G227" s="7">
        <v>99.902569999999997</v>
      </c>
      <c r="H227" s="7">
        <v>100.2277</v>
      </c>
      <c r="I227" s="7">
        <v>100.587</v>
      </c>
      <c r="J227" s="7">
        <v>100.6366</v>
      </c>
      <c r="K227" s="7">
        <v>101.05549999999999</v>
      </c>
      <c r="L227" s="7">
        <v>101.6225</v>
      </c>
      <c r="M227" s="7">
        <v>101.8473</v>
      </c>
      <c r="N227" s="7">
        <v>102.6258</v>
      </c>
      <c r="O227" s="7">
        <v>102.95780000000001</v>
      </c>
      <c r="P227" s="10">
        <v>0.68453494858778674</v>
      </c>
      <c r="Q227" s="7">
        <v>0.24943892881036178</v>
      </c>
      <c r="R227" s="7">
        <v>8.2661106163946202E-2</v>
      </c>
      <c r="S227" s="7">
        <v>0.41665305531668978</v>
      </c>
      <c r="T227" s="7">
        <v>0.32544708309305903</v>
      </c>
      <c r="U227" s="7">
        <v>0.35848373254100874</v>
      </c>
      <c r="V227" s="7">
        <v>4.9310547088588071E-2</v>
      </c>
      <c r="W227" s="248">
        <f t="shared" si="22"/>
        <v>0.41625015153531975</v>
      </c>
      <c r="X227" s="7">
        <v>0.56107782357220271</v>
      </c>
      <c r="Y227" s="7">
        <v>0.22121085389554665</v>
      </c>
      <c r="Z227" s="7">
        <v>0.76437961536534982</v>
      </c>
      <c r="AA227" s="11">
        <v>0.32350539532944722</v>
      </c>
      <c r="AB227" s="7">
        <f t="shared" si="23"/>
        <v>100.79293666666665</v>
      </c>
      <c r="AC227" s="157"/>
      <c r="AN227" s="98"/>
      <c r="AO227" s="157"/>
      <c r="AZ227" s="98"/>
    </row>
    <row r="228" spans="1:52" x14ac:dyDescent="0.2">
      <c r="A228" s="1" t="s">
        <v>31</v>
      </c>
      <c r="B228" s="1" t="s">
        <v>313</v>
      </c>
      <c r="C228" s="26">
        <v>103.3462</v>
      </c>
      <c r="D228" s="7">
        <v>103.422</v>
      </c>
      <c r="E228" s="7">
        <v>103.6922</v>
      </c>
      <c r="F228" s="117">
        <v>104.5382</v>
      </c>
      <c r="G228" s="7">
        <v>104.764</v>
      </c>
      <c r="H228" s="7">
        <v>104.94880000000001</v>
      </c>
      <c r="I228" s="7">
        <v>105.74079999999999</v>
      </c>
      <c r="J228" s="7">
        <v>106.2054</v>
      </c>
      <c r="K228" s="7">
        <v>106.5568</v>
      </c>
      <c r="L228" s="7">
        <v>106.9983</v>
      </c>
      <c r="M228" s="7">
        <v>107.4568</v>
      </c>
      <c r="N228" s="7">
        <v>109.2525</v>
      </c>
      <c r="O228" s="7">
        <v>109.88290000000001</v>
      </c>
      <c r="P228" s="10">
        <v>7.3345705986287812E-2</v>
      </c>
      <c r="Q228" s="7">
        <v>0.26125969329543297</v>
      </c>
      <c r="R228" s="7">
        <v>0.81587621826907286</v>
      </c>
      <c r="S228" s="7">
        <v>0.21599759705064028</v>
      </c>
      <c r="T228" s="7">
        <v>0.17639647207056799</v>
      </c>
      <c r="U228" s="7">
        <v>0.75465369780310709</v>
      </c>
      <c r="V228" s="7">
        <v>0.43937628616390678</v>
      </c>
      <c r="W228" s="248">
        <f t="shared" si="22"/>
        <v>0.33086829859875122</v>
      </c>
      <c r="X228" s="7">
        <v>0.41433301300339809</v>
      </c>
      <c r="Y228" s="7">
        <v>0.42851148102353098</v>
      </c>
      <c r="Z228" s="7">
        <v>1.6710901497159758</v>
      </c>
      <c r="AA228" s="11">
        <v>0.57701196768953456</v>
      </c>
      <c r="AB228" s="7">
        <f t="shared" si="23"/>
        <v>106.12155833333334</v>
      </c>
      <c r="AC228" s="157"/>
      <c r="AN228" s="98"/>
      <c r="AO228" s="157"/>
      <c r="AZ228" s="98"/>
    </row>
    <row r="229" spans="1:52" x14ac:dyDescent="0.2">
      <c r="A229" s="1" t="s">
        <v>33</v>
      </c>
      <c r="B229" s="1" t="s">
        <v>314</v>
      </c>
      <c r="C229" s="26">
        <v>99.914910000000006</v>
      </c>
      <c r="D229" s="7">
        <v>101.00749999999999</v>
      </c>
      <c r="E229" s="7">
        <v>101.5399</v>
      </c>
      <c r="F229" s="117">
        <v>102.0762</v>
      </c>
      <c r="G229" s="7">
        <v>102.5956</v>
      </c>
      <c r="H229" s="7">
        <v>102.6144</v>
      </c>
      <c r="I229" s="7">
        <v>102.6144</v>
      </c>
      <c r="J229" s="7">
        <v>102.6289</v>
      </c>
      <c r="K229" s="7">
        <v>102.6446</v>
      </c>
      <c r="L229" s="7">
        <v>102.6446</v>
      </c>
      <c r="M229" s="7">
        <v>102.6592</v>
      </c>
      <c r="N229" s="7">
        <v>102.6592</v>
      </c>
      <c r="O229" s="7">
        <v>102.6675</v>
      </c>
      <c r="P229" s="10">
        <v>1.0935204765735034</v>
      </c>
      <c r="Q229" s="7">
        <v>0.52708957255650302</v>
      </c>
      <c r="R229" s="7">
        <v>0.52816676006180541</v>
      </c>
      <c r="S229" s="7">
        <v>0.50883555618254261</v>
      </c>
      <c r="T229" s="7">
        <v>1.8324372585177939E-2</v>
      </c>
      <c r="U229" s="7">
        <v>0</v>
      </c>
      <c r="V229" s="7">
        <v>1.4130570368289618E-2</v>
      </c>
      <c r="W229" s="248">
        <f t="shared" si="22"/>
        <v>1.5297835210155604E-2</v>
      </c>
      <c r="X229" s="7">
        <v>0</v>
      </c>
      <c r="Y229" s="7">
        <v>1.4223836421985669E-2</v>
      </c>
      <c r="Z229" s="7">
        <v>0</v>
      </c>
      <c r="AA229" s="11">
        <v>8.0850035846816697E-3</v>
      </c>
      <c r="AB229" s="7">
        <f t="shared" si="23"/>
        <v>102.36266666666667</v>
      </c>
      <c r="AC229" s="157"/>
      <c r="AN229" s="98"/>
      <c r="AO229" s="157"/>
      <c r="AZ229" s="98"/>
    </row>
    <row r="230" spans="1:52" x14ac:dyDescent="0.2">
      <c r="A230" s="1" t="s">
        <v>34</v>
      </c>
      <c r="B230" s="1" t="s">
        <v>315</v>
      </c>
      <c r="C230" s="26">
        <v>103.9101</v>
      </c>
      <c r="D230" s="7">
        <v>104.10509999999999</v>
      </c>
      <c r="E230" s="7">
        <v>104.2111</v>
      </c>
      <c r="F230" s="117">
        <v>104.22880000000001</v>
      </c>
      <c r="G230" s="7">
        <v>104.5594</v>
      </c>
      <c r="H230" s="7">
        <v>104.60290000000001</v>
      </c>
      <c r="I230" s="7">
        <v>104.6238</v>
      </c>
      <c r="J230" s="7">
        <v>104.67740000000001</v>
      </c>
      <c r="K230" s="7">
        <v>104.6966</v>
      </c>
      <c r="L230" s="7">
        <v>104.77679999999999</v>
      </c>
      <c r="M230" s="7">
        <v>104.99250000000001</v>
      </c>
      <c r="N230" s="7">
        <v>104.996</v>
      </c>
      <c r="O230" s="7">
        <v>105.0321</v>
      </c>
      <c r="P230" s="10">
        <v>0.18766221955324186</v>
      </c>
      <c r="Q230" s="7">
        <v>0.10182017979907686</v>
      </c>
      <c r="R230" s="7">
        <v>1.6984754982919223E-2</v>
      </c>
      <c r="S230" s="7">
        <v>0.31718680441489278</v>
      </c>
      <c r="T230" s="7">
        <v>4.1603146154251799E-2</v>
      </c>
      <c r="U230" s="7">
        <v>1.9980325593265076E-2</v>
      </c>
      <c r="V230" s="7">
        <v>5.1231173021820058E-2</v>
      </c>
      <c r="W230" s="248">
        <f t="shared" si="22"/>
        <v>1.8342068106389619E-2</v>
      </c>
      <c r="X230" s="7">
        <v>7.6602296540661988E-2</v>
      </c>
      <c r="Y230" s="7">
        <v>0.2058661841171065</v>
      </c>
      <c r="Z230" s="7">
        <v>3.3335714455682928E-3</v>
      </c>
      <c r="AA230" s="11">
        <v>3.4382262181420896E-2</v>
      </c>
      <c r="AB230" s="7">
        <f t="shared" si="23"/>
        <v>104.62520833333332</v>
      </c>
      <c r="AC230" s="157"/>
      <c r="AN230" s="98"/>
      <c r="AO230" s="157"/>
      <c r="AZ230" s="98"/>
    </row>
    <row r="231" spans="1:52" x14ac:dyDescent="0.2">
      <c r="A231" s="1" t="s">
        <v>36</v>
      </c>
      <c r="B231" s="1" t="s">
        <v>316</v>
      </c>
      <c r="C231" s="26">
        <v>104.0196</v>
      </c>
      <c r="D231" s="7">
        <v>104.46380000000001</v>
      </c>
      <c r="E231" s="7">
        <v>104.91</v>
      </c>
      <c r="F231" s="117">
        <v>104.95350000000001</v>
      </c>
      <c r="G231" s="7">
        <v>105.1741</v>
      </c>
      <c r="H231" s="7">
        <v>105.18859999999999</v>
      </c>
      <c r="I231" s="7">
        <v>105.2445</v>
      </c>
      <c r="J231" s="7">
        <v>105.2899</v>
      </c>
      <c r="K231" s="7">
        <v>105.3546</v>
      </c>
      <c r="L231" s="7">
        <v>105.9885</v>
      </c>
      <c r="M231" s="7">
        <v>106.06359999999999</v>
      </c>
      <c r="N231" s="7">
        <v>106.41540000000001</v>
      </c>
      <c r="O231" s="7">
        <v>106.47190000000001</v>
      </c>
      <c r="P231" s="10">
        <v>0.42703490496022795</v>
      </c>
      <c r="Q231" s="7">
        <v>0.42713360992036509</v>
      </c>
      <c r="R231" s="7">
        <v>4.1464112096090702E-2</v>
      </c>
      <c r="S231" s="7">
        <v>0.210188321494748</v>
      </c>
      <c r="T231" s="7">
        <v>1.3786664207250818E-2</v>
      </c>
      <c r="U231" s="7">
        <v>5.3142640932580414E-2</v>
      </c>
      <c r="V231" s="7">
        <v>4.3137646147780428E-2</v>
      </c>
      <c r="W231" s="248">
        <f t="shared" si="22"/>
        <v>6.1449388782781604E-2</v>
      </c>
      <c r="X231" s="7">
        <v>0.60168231856985543</v>
      </c>
      <c r="Y231" s="7">
        <v>7.0856743892018431E-2</v>
      </c>
      <c r="Z231" s="7">
        <v>0.33168777978496999</v>
      </c>
      <c r="AA231" s="11">
        <v>5.3093819127682434E-2</v>
      </c>
      <c r="AB231" s="7">
        <f t="shared" si="23"/>
        <v>105.45986666666668</v>
      </c>
      <c r="AC231" s="157"/>
      <c r="AN231" s="98"/>
      <c r="AO231" s="157"/>
      <c r="AZ231" s="98"/>
    </row>
    <row r="232" spans="1:52" x14ac:dyDescent="0.2">
      <c r="A232" s="1" t="s">
        <v>38</v>
      </c>
      <c r="B232" s="1" t="s">
        <v>71</v>
      </c>
      <c r="C232" s="26">
        <v>110.7671</v>
      </c>
      <c r="D232" s="7">
        <v>111.5201</v>
      </c>
      <c r="E232" s="7">
        <v>111.5201</v>
      </c>
      <c r="F232" s="117">
        <v>111.5222</v>
      </c>
      <c r="G232" s="7">
        <v>111.6606</v>
      </c>
      <c r="H232" s="7">
        <v>112.22150000000001</v>
      </c>
      <c r="I232" s="7">
        <v>112.2427</v>
      </c>
      <c r="J232" s="7">
        <v>112.2611</v>
      </c>
      <c r="K232" s="242">
        <v>112.2611</v>
      </c>
      <c r="L232" s="7">
        <v>112.2611</v>
      </c>
      <c r="M232" s="7">
        <v>113.2826</v>
      </c>
      <c r="N232" s="7">
        <v>113.2826</v>
      </c>
      <c r="O232" s="7">
        <v>113.2826</v>
      </c>
      <c r="P232" s="10">
        <v>0.67980474346624598</v>
      </c>
      <c r="Q232" s="7">
        <v>0</v>
      </c>
      <c r="R232" s="7">
        <v>1.8830686127421501E-3</v>
      </c>
      <c r="S232" s="7">
        <v>0.1241008516689989</v>
      </c>
      <c r="T232" s="7">
        <v>0.50232579799858124</v>
      </c>
      <c r="U232" s="7">
        <v>1.8891210686003326E-2</v>
      </c>
      <c r="V232" s="7">
        <v>1.6393048278417883E-2</v>
      </c>
      <c r="W232" s="248">
        <f t="shared" si="22"/>
        <v>0</v>
      </c>
      <c r="X232" s="7">
        <v>0</v>
      </c>
      <c r="Y232" s="7">
        <v>0.90993229177337764</v>
      </c>
      <c r="Z232" s="7">
        <v>0</v>
      </c>
      <c r="AA232" s="11">
        <v>0</v>
      </c>
      <c r="AB232" s="7">
        <f t="shared" si="23"/>
        <v>112.27652499999999</v>
      </c>
      <c r="AC232" s="157"/>
      <c r="AN232" s="98"/>
      <c r="AO232" s="157"/>
      <c r="AZ232" s="98"/>
    </row>
    <row r="233" spans="1:52" s="48" customFormat="1" x14ac:dyDescent="0.2">
      <c r="A233" s="48" t="s">
        <v>40</v>
      </c>
      <c r="B233" s="48" t="s">
        <v>48</v>
      </c>
      <c r="C233" s="26">
        <v>118.0677</v>
      </c>
      <c r="D233" s="119">
        <v>119.4679</v>
      </c>
      <c r="E233" s="119">
        <v>118.6006</v>
      </c>
      <c r="F233" s="120">
        <v>122.47320000000001</v>
      </c>
      <c r="G233" s="20">
        <v>122.5595</v>
      </c>
      <c r="H233" s="20">
        <v>124.3788</v>
      </c>
      <c r="I233" s="20">
        <v>124.3771</v>
      </c>
      <c r="J233" s="20">
        <v>123.4894</v>
      </c>
      <c r="K233" s="242">
        <v>128.00200000000001</v>
      </c>
      <c r="L233" s="20">
        <v>131.37450000000001</v>
      </c>
      <c r="M233" s="20">
        <v>134.58109999999999</v>
      </c>
      <c r="N233" s="20">
        <v>138.2801</v>
      </c>
      <c r="O233" s="20">
        <v>139.3913</v>
      </c>
      <c r="P233" s="21">
        <v>1.1859297674131013</v>
      </c>
      <c r="Q233" s="20">
        <v>-0.72596906784165471</v>
      </c>
      <c r="R233" s="119">
        <v>3.2652448638539817</v>
      </c>
      <c r="S233" s="119">
        <v>7.0464395475903524E-2</v>
      </c>
      <c r="T233" s="119">
        <v>1.4844218522431947</v>
      </c>
      <c r="U233" s="119">
        <v>-1.366792411568202E-3</v>
      </c>
      <c r="V233" s="119">
        <v>-0.7137165925238611</v>
      </c>
      <c r="W233" s="248">
        <f t="shared" si="22"/>
        <v>3.6542407688433225</v>
      </c>
      <c r="X233" s="119">
        <v>2.6347244574303543</v>
      </c>
      <c r="Y233" s="119">
        <v>2.4408085282912442</v>
      </c>
      <c r="Z233" s="119">
        <v>2.7485285823938224</v>
      </c>
      <c r="AA233" s="19">
        <v>0.80358634394970541</v>
      </c>
      <c r="AB233" s="20">
        <f t="shared" si="23"/>
        <v>127.24795833333332</v>
      </c>
      <c r="AC233" s="156"/>
      <c r="AN233" s="162"/>
      <c r="AO233" s="156"/>
      <c r="AZ233" s="162"/>
    </row>
    <row r="234" spans="1:52" s="48" customFormat="1" x14ac:dyDescent="0.2">
      <c r="A234" s="48" t="s">
        <v>41</v>
      </c>
      <c r="B234" s="48" t="s">
        <v>73</v>
      </c>
      <c r="C234" s="26">
        <v>119.6994</v>
      </c>
      <c r="D234" s="119">
        <v>121.44970000000001</v>
      </c>
      <c r="E234" s="119">
        <v>120.5745</v>
      </c>
      <c r="F234" s="120">
        <v>124.2535</v>
      </c>
      <c r="G234" s="20">
        <v>124.0814</v>
      </c>
      <c r="H234" s="20">
        <v>125.5641</v>
      </c>
      <c r="I234" s="20">
        <v>124.5378</v>
      </c>
      <c r="J234" s="20">
        <v>123.7105</v>
      </c>
      <c r="K234" s="7">
        <v>127.91670000000001</v>
      </c>
      <c r="L234" s="20">
        <v>131.0316</v>
      </c>
      <c r="M234" s="20">
        <v>134.0317</v>
      </c>
      <c r="N234" s="20">
        <v>137.8929</v>
      </c>
      <c r="O234" s="20">
        <v>138.71469999999999</v>
      </c>
      <c r="P234" s="21">
        <v>1.4622462602151807</v>
      </c>
      <c r="Q234" s="20">
        <v>-0.72062755198243111</v>
      </c>
      <c r="R234" s="119">
        <v>3.0512255908172974</v>
      </c>
      <c r="S234" s="119">
        <v>-0.13850716478811492</v>
      </c>
      <c r="T234" s="119">
        <v>1.1949413852519348</v>
      </c>
      <c r="U234" s="119">
        <v>-0.81735145634778739</v>
      </c>
      <c r="V234" s="119">
        <v>-0.66429630200630507</v>
      </c>
      <c r="W234" s="248">
        <f t="shared" si="22"/>
        <v>3.4000347585694097</v>
      </c>
      <c r="X234" s="119">
        <v>2.4351003426448554</v>
      </c>
      <c r="Y234" s="119">
        <v>2.2896003712081692</v>
      </c>
      <c r="Z234" s="119">
        <v>2.8808110320170504</v>
      </c>
      <c r="AA234" s="19">
        <v>0.59596977074236313</v>
      </c>
      <c r="AB234" s="20">
        <f t="shared" si="23"/>
        <v>127.81325833333334</v>
      </c>
      <c r="AC234" s="156"/>
      <c r="AN234" s="162"/>
      <c r="AO234" s="156"/>
      <c r="AZ234" s="162"/>
    </row>
    <row r="235" spans="1:52" x14ac:dyDescent="0.2">
      <c r="D235" s="169"/>
      <c r="O235" s="98"/>
      <c r="AB235" s="176"/>
      <c r="AC235" s="157"/>
      <c r="AN235" s="98"/>
      <c r="AO235" s="157"/>
      <c r="AZ235" s="98"/>
    </row>
    <row r="236" spans="1:52" x14ac:dyDescent="0.2">
      <c r="B236" s="48" t="s">
        <v>64</v>
      </c>
      <c r="D236" s="169"/>
      <c r="O236" s="98"/>
      <c r="AB236" s="176"/>
      <c r="AC236" s="157"/>
      <c r="AN236" s="98"/>
      <c r="AO236" s="157"/>
      <c r="AZ236" s="98"/>
    </row>
    <row r="237" spans="1:52" x14ac:dyDescent="0.2">
      <c r="B237" s="136" t="s">
        <v>49</v>
      </c>
      <c r="C237" s="103">
        <f t="shared" ref="C237:L237" si="24">C30</f>
        <v>98.682919999999996</v>
      </c>
      <c r="D237" s="170">
        <f t="shared" si="24"/>
        <v>98.279910000000001</v>
      </c>
      <c r="E237" s="103">
        <f t="shared" si="24"/>
        <v>97.786969999999997</v>
      </c>
      <c r="F237" s="103">
        <f t="shared" si="24"/>
        <v>97.494410000000002</v>
      </c>
      <c r="G237" s="103">
        <f t="shared" si="24"/>
        <v>96.069630000000004</v>
      </c>
      <c r="H237" s="103">
        <f t="shared" si="24"/>
        <v>96.390529999999998</v>
      </c>
      <c r="I237" s="103">
        <f t="shared" si="24"/>
        <v>97.440510000000003</v>
      </c>
      <c r="J237" s="103">
        <f t="shared" si="24"/>
        <v>97.250889999999998</v>
      </c>
      <c r="K237" s="103">
        <f t="shared" si="24"/>
        <v>96.35154</v>
      </c>
      <c r="L237" s="103">
        <f t="shared" si="24"/>
        <v>96.324169999999995</v>
      </c>
      <c r="M237" s="103">
        <f>M30</f>
        <v>96.580470000000005</v>
      </c>
      <c r="N237" s="103">
        <f>N30</f>
        <v>97.640469999999993</v>
      </c>
      <c r="O237" s="102">
        <f>O30</f>
        <v>99.177279999999996</v>
      </c>
      <c r="P237" s="103">
        <f t="shared" ref="P237:AB237" si="25">P30</f>
        <v>-0.40838880730322408</v>
      </c>
      <c r="Q237" s="103">
        <f t="shared" si="25"/>
        <v>-0.50156741087777179</v>
      </c>
      <c r="R237" s="103">
        <f t="shared" si="25"/>
        <v>-0.29918096449863885</v>
      </c>
      <c r="S237" s="103">
        <f t="shared" si="25"/>
        <v>-1.4613966072516347</v>
      </c>
      <c r="T237" s="103">
        <f t="shared" si="25"/>
        <v>0.33402855824467587</v>
      </c>
      <c r="U237" s="103">
        <f t="shared" si="25"/>
        <v>1.0892978801963276</v>
      </c>
      <c r="V237" s="103">
        <f t="shared" si="25"/>
        <v>-0.19460078770113684</v>
      </c>
      <c r="W237" s="103">
        <f t="shared" si="25"/>
        <v>-0.92477302778411419</v>
      </c>
      <c r="X237" s="103">
        <f t="shared" si="25"/>
        <v>-2.8406395995336224E-2</v>
      </c>
      <c r="Y237" s="103">
        <f t="shared" si="25"/>
        <v>0.26608067321006784</v>
      </c>
      <c r="Z237" s="103">
        <f t="shared" ref="Z237" si="26">Z30</f>
        <v>1.0975303806245589</v>
      </c>
      <c r="AA237" s="102">
        <f t="shared" ref="AA237" si="27">AA30</f>
        <v>1.5739477698130733</v>
      </c>
      <c r="AB237" s="82">
        <f t="shared" si="25"/>
        <v>97.233470070246625</v>
      </c>
      <c r="AC237" s="157"/>
      <c r="AN237" s="98"/>
      <c r="AO237" s="157"/>
      <c r="AZ237" s="98"/>
    </row>
    <row r="238" spans="1:52" x14ac:dyDescent="0.2">
      <c r="B238" s="136" t="s">
        <v>52</v>
      </c>
      <c r="C238" s="103">
        <f t="shared" ref="C238:M238" si="28">C57</f>
        <v>105.991</v>
      </c>
      <c r="D238" s="170">
        <f t="shared" si="28"/>
        <v>108.74769999999999</v>
      </c>
      <c r="E238" s="103">
        <f t="shared" si="28"/>
        <v>104.26179999999999</v>
      </c>
      <c r="F238" s="103">
        <f t="shared" si="28"/>
        <v>104.345</v>
      </c>
      <c r="G238" s="103">
        <f t="shared" si="28"/>
        <v>99.431460000000001</v>
      </c>
      <c r="H238" s="103">
        <f t="shared" si="28"/>
        <v>96.138400000000004</v>
      </c>
      <c r="I238" s="103">
        <f t="shared" si="28"/>
        <v>92.424000000000007</v>
      </c>
      <c r="J238" s="103">
        <f t="shared" si="28"/>
        <v>95.449939999999998</v>
      </c>
      <c r="K238" s="103">
        <f t="shared" si="28"/>
        <v>95.668019999999999</v>
      </c>
      <c r="L238" s="103">
        <f t="shared" si="28"/>
        <v>94.591740000000001</v>
      </c>
      <c r="M238" s="103">
        <f t="shared" si="28"/>
        <v>96.683220000000006</v>
      </c>
      <c r="N238" s="103">
        <f t="shared" ref="N238:O238" si="29">N57</f>
        <v>98.89273</v>
      </c>
      <c r="O238" s="102">
        <f t="shared" si="29"/>
        <v>98.719539999999995</v>
      </c>
      <c r="P238" s="103">
        <f t="shared" ref="P238:Y238" si="30">P57</f>
        <v>2.6008812068949205</v>
      </c>
      <c r="Q238" s="103">
        <f t="shared" si="30"/>
        <v>-4.1250527597365281</v>
      </c>
      <c r="R238" s="103">
        <f t="shared" si="30"/>
        <v>7.9799121058724332E-2</v>
      </c>
      <c r="S238" s="103">
        <f t="shared" si="30"/>
        <v>-4.7089367003689659</v>
      </c>
      <c r="T238" s="103">
        <f t="shared" si="30"/>
        <v>-3.3118894160862133</v>
      </c>
      <c r="U238" s="103">
        <f t="shared" si="30"/>
        <v>-3.8635966481655584</v>
      </c>
      <c r="V238" s="103">
        <f t="shared" si="30"/>
        <v>3.2739764563316793</v>
      </c>
      <c r="W238" s="103">
        <f t="shared" si="30"/>
        <v>0.22847578531741403</v>
      </c>
      <c r="X238" s="103">
        <f t="shared" si="30"/>
        <v>-1.1250154440323914</v>
      </c>
      <c r="Y238" s="103">
        <f t="shared" si="30"/>
        <v>2.2110598663265995</v>
      </c>
      <c r="Z238" s="103">
        <f t="shared" ref="Z238" si="31">Z57</f>
        <v>2.2853086605928046</v>
      </c>
      <c r="AA238" s="102">
        <f t="shared" ref="AA238" si="32">AA57</f>
        <v>-0.175129152567641</v>
      </c>
      <c r="AB238" s="82">
        <f>AB57</f>
        <v>98.779462500000008</v>
      </c>
      <c r="AC238" s="157"/>
      <c r="AN238" s="98"/>
      <c r="AO238" s="157"/>
      <c r="AZ238" s="98"/>
    </row>
    <row r="239" spans="1:52" x14ac:dyDescent="0.2">
      <c r="B239" s="136" t="s">
        <v>53</v>
      </c>
      <c r="C239" s="103">
        <f t="shared" ref="C239:M239" si="33">C82</f>
        <v>122.6477</v>
      </c>
      <c r="D239" s="170">
        <f t="shared" si="33"/>
        <v>124.2436</v>
      </c>
      <c r="E239" s="103">
        <f t="shared" si="33"/>
        <v>123.5977</v>
      </c>
      <c r="F239" s="103">
        <f t="shared" si="33"/>
        <v>128.47829999999999</v>
      </c>
      <c r="G239" s="103">
        <f t="shared" si="33"/>
        <v>129.06829999999999</v>
      </c>
      <c r="H239" s="103">
        <f t="shared" si="33"/>
        <v>131.47190000000001</v>
      </c>
      <c r="I239" s="103">
        <f t="shared" si="33"/>
        <v>131.56899999999999</v>
      </c>
      <c r="J239" s="103">
        <f t="shared" si="33"/>
        <v>130.2698</v>
      </c>
      <c r="K239" s="103">
        <f t="shared" si="33"/>
        <v>136.13480000000001</v>
      </c>
      <c r="L239" s="103">
        <f t="shared" si="33"/>
        <v>140.46539999999999</v>
      </c>
      <c r="M239" s="103">
        <f t="shared" si="33"/>
        <v>144.3887</v>
      </c>
      <c r="N239" s="103">
        <f t="shared" ref="N239:O239" si="34">N82</f>
        <v>148.75389999999999</v>
      </c>
      <c r="O239" s="102">
        <f t="shared" si="34"/>
        <v>149.90100000000001</v>
      </c>
      <c r="P239" s="103">
        <f t="shared" ref="P239:AB239" si="35">P82</f>
        <v>1.3012066267855005</v>
      </c>
      <c r="Q239" s="103">
        <f t="shared" si="35"/>
        <v>-0.519865812001582</v>
      </c>
      <c r="R239" s="103">
        <f t="shared" si="35"/>
        <v>3.948778982133152</v>
      </c>
      <c r="S239" s="103">
        <f t="shared" si="35"/>
        <v>0.45922151834201064</v>
      </c>
      <c r="T239" s="103">
        <f t="shared" si="35"/>
        <v>1.8622698214821234</v>
      </c>
      <c r="U239" s="103">
        <f t="shared" si="35"/>
        <v>7.3856086357604406E-2</v>
      </c>
      <c r="V239" s="103">
        <f t="shared" si="35"/>
        <v>-0.98746665247891585</v>
      </c>
      <c r="W239" s="103">
        <f t="shared" si="35"/>
        <v>4.5021946759724889</v>
      </c>
      <c r="X239" s="103">
        <f t="shared" si="35"/>
        <v>3.1811116628518024</v>
      </c>
      <c r="Y239" s="103">
        <f t="shared" si="35"/>
        <v>2.7930721729336994</v>
      </c>
      <c r="Z239" s="103">
        <f t="shared" ref="Z239" si="36">Z82</f>
        <v>3.0232282720185077</v>
      </c>
      <c r="AA239" s="102">
        <f t="shared" ref="AA239" si="37">AA82</f>
        <v>0.77113944575572346</v>
      </c>
      <c r="AB239" s="82">
        <f t="shared" si="35"/>
        <v>134.86186666666666</v>
      </c>
      <c r="AC239" s="157"/>
      <c r="AN239" s="98"/>
      <c r="AO239" s="157"/>
      <c r="AZ239" s="98"/>
    </row>
    <row r="240" spans="1:52" x14ac:dyDescent="0.2">
      <c r="B240" s="136" t="s">
        <v>60</v>
      </c>
      <c r="C240" s="103">
        <f t="shared" ref="C240:M240" si="38">C110</f>
        <v>97.323819999999998</v>
      </c>
      <c r="D240" s="170">
        <f t="shared" si="38"/>
        <v>97.926439999999999</v>
      </c>
      <c r="E240" s="103">
        <f t="shared" si="38"/>
        <v>96.737399999999994</v>
      </c>
      <c r="F240" s="103">
        <f t="shared" si="38"/>
        <v>97.612279999999998</v>
      </c>
      <c r="G240" s="103">
        <f t="shared" si="38"/>
        <v>99.857680000000002</v>
      </c>
      <c r="H240" s="103">
        <f t="shared" si="38"/>
        <v>102.02630000000001</v>
      </c>
      <c r="I240" s="103">
        <f t="shared" si="38"/>
        <v>102.4328</v>
      </c>
      <c r="J240" s="103">
        <f t="shared" si="38"/>
        <v>102.1268</v>
      </c>
      <c r="K240" s="103">
        <f t="shared" si="38"/>
        <v>100.5204</v>
      </c>
      <c r="L240" s="103">
        <f t="shared" si="38"/>
        <v>100.6788</v>
      </c>
      <c r="M240" s="103">
        <f t="shared" si="38"/>
        <v>98.987480000000005</v>
      </c>
      <c r="N240" s="103">
        <f t="shared" ref="N240:O240" si="39">N110</f>
        <v>98.618679999999998</v>
      </c>
      <c r="O240" s="102">
        <f t="shared" si="39"/>
        <v>99.320549999999997</v>
      </c>
      <c r="P240" s="103">
        <f t="shared" ref="P240:AB240" si="40">P110</f>
        <v>0.61919065651142924</v>
      </c>
      <c r="Q240" s="103">
        <f t="shared" si="40"/>
        <v>-1.2142175289942181</v>
      </c>
      <c r="R240" s="103">
        <f t="shared" si="40"/>
        <v>0.90438651441945361</v>
      </c>
      <c r="S240" s="103">
        <f t="shared" si="40"/>
        <v>2.3003253279198108</v>
      </c>
      <c r="T240" s="103">
        <f t="shared" si="40"/>
        <v>2.1717107787803647</v>
      </c>
      <c r="U240" s="103">
        <f t="shared" si="40"/>
        <v>0.39842668017951655</v>
      </c>
      <c r="V240" s="103">
        <f t="shared" si="40"/>
        <v>-0.29873243726618565</v>
      </c>
      <c r="W240" s="103">
        <f t="shared" si="40"/>
        <v>-1.5729465723003246</v>
      </c>
      <c r="X240" s="103">
        <f t="shared" si="40"/>
        <v>0.15757995391980167</v>
      </c>
      <c r="Y240" s="103">
        <f t="shared" si="40"/>
        <v>-1.6799167252688656</v>
      </c>
      <c r="Z240" s="103">
        <f t="shared" ref="Z240" si="41">Z110</f>
        <v>-0.37257236975828389</v>
      </c>
      <c r="AA240" s="102">
        <f t="shared" ref="AA240" si="42">AA110</f>
        <v>0.71170086640786467</v>
      </c>
      <c r="AB240" s="82">
        <f t="shared" si="40"/>
        <v>99.73713416666665</v>
      </c>
      <c r="AC240" s="157"/>
      <c r="AN240" s="98"/>
      <c r="AO240" s="157"/>
      <c r="AZ240" s="98"/>
    </row>
    <row r="241" spans="2:52" x14ac:dyDescent="0.2">
      <c r="B241" s="136" t="s">
        <v>62</v>
      </c>
      <c r="C241" s="103">
        <f t="shared" ref="C241:M241" si="43">C136</f>
        <v>107.3663</v>
      </c>
      <c r="D241" s="170">
        <f t="shared" si="43"/>
        <v>108.699</v>
      </c>
      <c r="E241" s="103">
        <f t="shared" si="43"/>
        <v>108.3232</v>
      </c>
      <c r="F241" s="103">
        <f t="shared" si="43"/>
        <v>108.5098</v>
      </c>
      <c r="G241" s="103">
        <f t="shared" si="43"/>
        <v>110.4896</v>
      </c>
      <c r="H241" s="103">
        <f t="shared" si="43"/>
        <v>111.3702</v>
      </c>
      <c r="I241" s="103">
        <f t="shared" si="43"/>
        <v>110.7189</v>
      </c>
      <c r="J241" s="103">
        <f t="shared" si="43"/>
        <v>111.3233</v>
      </c>
      <c r="K241" s="103">
        <f t="shared" si="43"/>
        <v>110.794</v>
      </c>
      <c r="L241" s="103">
        <f t="shared" si="43"/>
        <v>111.4396</v>
      </c>
      <c r="M241" s="103">
        <f t="shared" si="43"/>
        <v>109.6832</v>
      </c>
      <c r="N241" s="103">
        <f t="shared" ref="N241:O241" si="44">N136</f>
        <v>111.0198</v>
      </c>
      <c r="O241" s="102">
        <f t="shared" si="44"/>
        <v>111.6242</v>
      </c>
      <c r="P241" s="103">
        <f t="shared" ref="P241:AB241" si="45">P136</f>
        <v>1.2412647171412283</v>
      </c>
      <c r="Q241" s="103">
        <f t="shared" si="45"/>
        <v>-0.34572535165916718</v>
      </c>
      <c r="R241" s="103">
        <f t="shared" si="45"/>
        <v>0.17226226699358821</v>
      </c>
      <c r="S241" s="103">
        <f t="shared" si="45"/>
        <v>1.8245356640598336</v>
      </c>
      <c r="T241" s="103">
        <f t="shared" si="45"/>
        <v>0.79699808850787879</v>
      </c>
      <c r="U241" s="103">
        <f t="shared" si="45"/>
        <v>-0.58480634855642888</v>
      </c>
      <c r="V241" s="103">
        <f t="shared" si="45"/>
        <v>0.54588692626100721</v>
      </c>
      <c r="W241" s="103">
        <f t="shared" si="45"/>
        <v>-0.47546201019912837</v>
      </c>
      <c r="X241" s="103">
        <f t="shared" si="45"/>
        <v>0.58270303446035143</v>
      </c>
      <c r="Y241" s="103">
        <f t="shared" si="45"/>
        <v>-1.5761004167279848</v>
      </c>
      <c r="Z241" s="103">
        <f t="shared" ref="Z241" si="46">Z136</f>
        <v>1.2186004784689035</v>
      </c>
      <c r="AA241" s="102">
        <f t="shared" ref="AA241" si="47">AA136</f>
        <v>0.5444073939963846</v>
      </c>
      <c r="AB241" s="82">
        <f t="shared" si="45"/>
        <v>110.33345784112257</v>
      </c>
      <c r="AC241" s="157"/>
      <c r="AN241" s="98"/>
      <c r="AO241" s="157"/>
      <c r="AZ241" s="98"/>
    </row>
    <row r="242" spans="2:52" x14ac:dyDescent="0.2">
      <c r="B242" s="136" t="s">
        <v>82</v>
      </c>
      <c r="C242" s="103">
        <f t="shared" ref="C242:M242" si="48">C160</f>
        <v>110.1087</v>
      </c>
      <c r="D242" s="170">
        <f t="shared" si="48"/>
        <v>111.8669</v>
      </c>
      <c r="E242" s="103">
        <f t="shared" si="48"/>
        <v>111.52849999999999</v>
      </c>
      <c r="F242" s="103">
        <f t="shared" si="48"/>
        <v>112.01309999999999</v>
      </c>
      <c r="G242" s="103">
        <f t="shared" si="48"/>
        <v>113.9207</v>
      </c>
      <c r="H242" s="103">
        <f t="shared" si="48"/>
        <v>114.6614</v>
      </c>
      <c r="I242" s="103">
        <f t="shared" si="48"/>
        <v>114.02379999999999</v>
      </c>
      <c r="J242" s="103">
        <f t="shared" si="48"/>
        <v>114.7514</v>
      </c>
      <c r="K242" s="103">
        <f t="shared" si="48"/>
        <v>114.2332</v>
      </c>
      <c r="L242" s="103">
        <f t="shared" si="48"/>
        <v>114.7632</v>
      </c>
      <c r="M242" s="103">
        <f t="shared" si="48"/>
        <v>112.6147</v>
      </c>
      <c r="N242" s="103">
        <f t="shared" ref="N242:O242" si="49">N160</f>
        <v>114.3173</v>
      </c>
      <c r="O242" s="102">
        <f t="shared" si="49"/>
        <v>115.0823</v>
      </c>
      <c r="P242" s="103">
        <f t="shared" ref="P242:AB242" si="50">P160</f>
        <v>1.5967857217458767</v>
      </c>
      <c r="Q242" s="103">
        <f t="shared" si="50"/>
        <v>-0.30250234877341475</v>
      </c>
      <c r="R242" s="103">
        <f t="shared" si="50"/>
        <v>0.43450777155614967</v>
      </c>
      <c r="S242" s="103">
        <f t="shared" si="50"/>
        <v>1.7030150937702844</v>
      </c>
      <c r="T242" s="103">
        <f t="shared" si="50"/>
        <v>0.65018912278453689</v>
      </c>
      <c r="U242" s="103">
        <f t="shared" si="50"/>
        <v>-0.5560720521465865</v>
      </c>
      <c r="V242" s="103">
        <f t="shared" si="50"/>
        <v>0.63811239407913922</v>
      </c>
      <c r="W242" s="103">
        <f t="shared" si="50"/>
        <v>-0.4515849044107586</v>
      </c>
      <c r="X242" s="103">
        <f t="shared" si="50"/>
        <v>0.46396319108630518</v>
      </c>
      <c r="Y242" s="103">
        <f t="shared" si="50"/>
        <v>-1.8721158001868181</v>
      </c>
      <c r="Z242" s="103">
        <f t="shared" ref="Z242" si="51">Z160</f>
        <v>1.5118807757779436</v>
      </c>
      <c r="AA242" s="102">
        <f t="shared" ref="AA242" si="52">AA160</f>
        <v>0.66919005259921338</v>
      </c>
      <c r="AB242" s="82">
        <f t="shared" si="50"/>
        <v>113.64804166666666</v>
      </c>
      <c r="AC242" s="157"/>
      <c r="AN242" s="98"/>
      <c r="AO242" s="157"/>
      <c r="AZ242" s="98"/>
    </row>
    <row r="243" spans="2:52" x14ac:dyDescent="0.2">
      <c r="B243" s="136" t="s">
        <v>85</v>
      </c>
      <c r="C243" s="103">
        <f t="shared" ref="C243:M243" si="53">C185</f>
        <v>98.161580000000001</v>
      </c>
      <c r="D243" s="170">
        <f t="shared" si="53"/>
        <v>98.053020000000004</v>
      </c>
      <c r="E243" s="103">
        <f t="shared" si="53"/>
        <v>97.557649999999995</v>
      </c>
      <c r="F243" s="103">
        <f t="shared" si="53"/>
        <v>96.751720000000006</v>
      </c>
      <c r="G243" s="103">
        <f t="shared" si="53"/>
        <v>98.987759999999994</v>
      </c>
      <c r="H243" s="103">
        <f t="shared" si="53"/>
        <v>100.35680000000001</v>
      </c>
      <c r="I243" s="103">
        <f t="shared" si="53"/>
        <v>99.705839999999995</v>
      </c>
      <c r="J243" s="103">
        <f t="shared" si="53"/>
        <v>99.893550000000005</v>
      </c>
      <c r="K243" s="103">
        <f t="shared" si="53"/>
        <v>99.335300000000004</v>
      </c>
      <c r="L243" s="103">
        <f t="shared" si="53"/>
        <v>100.3603</v>
      </c>
      <c r="M243" s="103">
        <f t="shared" si="53"/>
        <v>99.901499999999999</v>
      </c>
      <c r="N243" s="103">
        <f t="shared" ref="N243:O243" si="54">N185</f>
        <v>99.990930000000006</v>
      </c>
      <c r="O243" s="102">
        <f t="shared" si="54"/>
        <v>100.06480000000001</v>
      </c>
      <c r="P243" s="103">
        <f t="shared" ref="P243:AB243" si="55">P185</f>
        <v>-0.11059316689889986</v>
      </c>
      <c r="Q243" s="103">
        <f t="shared" si="55"/>
        <v>-0.50520626493708021</v>
      </c>
      <c r="R243" s="103">
        <f t="shared" si="55"/>
        <v>-0.82610640990223672</v>
      </c>
      <c r="S243" s="103">
        <f t="shared" si="55"/>
        <v>2.3111113683560234</v>
      </c>
      <c r="T243" s="103">
        <f t="shared" si="55"/>
        <v>1.3830396808656065</v>
      </c>
      <c r="U243" s="103">
        <f t="shared" si="55"/>
        <v>-0.64864563238366701</v>
      </c>
      <c r="V243" s="103">
        <f t="shared" si="55"/>
        <v>0.18826379678463151</v>
      </c>
      <c r="W243" s="103">
        <f t="shared" si="55"/>
        <v>-0.55884489038581675</v>
      </c>
      <c r="X243" s="103">
        <f t="shared" si="55"/>
        <v>1.0318587652123579</v>
      </c>
      <c r="Y243" s="103">
        <f t="shared" si="55"/>
        <v>-0.45715287817991435</v>
      </c>
      <c r="Z243" s="103">
        <f t="shared" ref="Z243" si="56">Z185</f>
        <v>8.9518175402778968E-2</v>
      </c>
      <c r="AA243" s="102">
        <f t="shared" ref="AA243" si="57">AA185</f>
        <v>7.3876700616745367E-2</v>
      </c>
      <c r="AB243" s="82">
        <f t="shared" si="55"/>
        <v>99.246597499999993</v>
      </c>
      <c r="AC243" s="157"/>
      <c r="AN243" s="98"/>
      <c r="AO243" s="157"/>
      <c r="AZ243" s="98"/>
    </row>
    <row r="244" spans="2:52" x14ac:dyDescent="0.2">
      <c r="B244" s="136" t="s">
        <v>63</v>
      </c>
      <c r="C244" s="103">
        <f t="shared" ref="C244:M244" si="58">C209</f>
        <v>117.8342</v>
      </c>
      <c r="D244" s="170">
        <f t="shared" si="58"/>
        <v>119.2333</v>
      </c>
      <c r="E244" s="103">
        <f t="shared" si="58"/>
        <v>118.37690000000001</v>
      </c>
      <c r="F244" s="103">
        <f t="shared" si="58"/>
        <v>122.16930000000001</v>
      </c>
      <c r="G244" s="103">
        <f t="shared" si="58"/>
        <v>122.2971</v>
      </c>
      <c r="H244" s="103">
        <f t="shared" si="58"/>
        <v>124.0959</v>
      </c>
      <c r="I244" s="103">
        <f t="shared" si="58"/>
        <v>124.0796</v>
      </c>
      <c r="J244" s="103">
        <f t="shared" si="58"/>
        <v>123.2243</v>
      </c>
      <c r="K244" s="103">
        <f t="shared" si="58"/>
        <v>127.6264</v>
      </c>
      <c r="L244" s="103">
        <f t="shared" si="58"/>
        <v>130.93950000000001</v>
      </c>
      <c r="M244" s="103">
        <f t="shared" si="58"/>
        <v>134.0385</v>
      </c>
      <c r="N244" s="103">
        <f t="shared" ref="N244:O244" si="59">N209</f>
        <v>137.68729999999999</v>
      </c>
      <c r="O244" s="102">
        <f t="shared" si="59"/>
        <v>138.78749999999999</v>
      </c>
      <c r="P244" s="103">
        <f t="shared" ref="P244:AB244" si="60">P209</f>
        <v>1.1873462882592696</v>
      </c>
      <c r="Q244" s="103">
        <f t="shared" si="60"/>
        <v>-0.71825572218498823</v>
      </c>
      <c r="R244" s="103">
        <f t="shared" si="60"/>
        <v>3.2036655800244813</v>
      </c>
      <c r="S244" s="103">
        <f t="shared" si="60"/>
        <v>0.10460893203120053</v>
      </c>
      <c r="T244" s="103">
        <f t="shared" si="60"/>
        <v>1.4708443618041638</v>
      </c>
      <c r="U244" s="103">
        <f t="shared" si="60"/>
        <v>-1.3135002848604256E-2</v>
      </c>
      <c r="V244" s="103">
        <f t="shared" si="60"/>
        <v>-0.68931556839319252</v>
      </c>
      <c r="W244" s="103">
        <f t="shared" si="60"/>
        <v>3.572428490159818</v>
      </c>
      <c r="X244" s="103">
        <f t="shared" si="60"/>
        <v>2.5959362639704682</v>
      </c>
      <c r="Y244" s="103">
        <f t="shared" si="60"/>
        <v>2.3667418922479384</v>
      </c>
      <c r="Z244" s="103">
        <f t="shared" ref="Z244" si="61">Z209</f>
        <v>2.7222029491526643</v>
      </c>
      <c r="AA244" s="102">
        <f t="shared" ref="AA244" si="62">AA209</f>
        <v>0.79905699363703198</v>
      </c>
      <c r="AB244" s="82">
        <f t="shared" si="60"/>
        <v>126.87963333333335</v>
      </c>
      <c r="AC244" s="157"/>
      <c r="AN244" s="98"/>
      <c r="AO244" s="157"/>
      <c r="AZ244" s="98"/>
    </row>
    <row r="245" spans="2:52" x14ac:dyDescent="0.2">
      <c r="B245" s="136" t="s">
        <v>279</v>
      </c>
      <c r="C245" s="103">
        <f t="shared" ref="C245:M245" si="63">C233</f>
        <v>118.0677</v>
      </c>
      <c r="D245" s="170">
        <f t="shared" si="63"/>
        <v>119.4679</v>
      </c>
      <c r="E245" s="103">
        <f t="shared" si="63"/>
        <v>118.6006</v>
      </c>
      <c r="F245" s="103">
        <f t="shared" si="63"/>
        <v>122.47320000000001</v>
      </c>
      <c r="G245" s="103">
        <f t="shared" si="63"/>
        <v>122.5595</v>
      </c>
      <c r="H245" s="103">
        <f t="shared" si="63"/>
        <v>124.3788</v>
      </c>
      <c r="I245" s="103">
        <f t="shared" si="63"/>
        <v>124.3771</v>
      </c>
      <c r="J245" s="103">
        <f t="shared" si="63"/>
        <v>123.4894</v>
      </c>
      <c r="K245" s="103">
        <f t="shared" si="63"/>
        <v>128.00200000000001</v>
      </c>
      <c r="L245" s="103">
        <f t="shared" si="63"/>
        <v>131.37450000000001</v>
      </c>
      <c r="M245" s="103">
        <f t="shared" si="63"/>
        <v>134.58109999999999</v>
      </c>
      <c r="N245" s="103">
        <f t="shared" ref="N245:O245" si="64">N233</f>
        <v>138.2801</v>
      </c>
      <c r="O245" s="102">
        <f t="shared" si="64"/>
        <v>139.3913</v>
      </c>
      <c r="P245" s="103">
        <f t="shared" ref="P245:AB245" si="65">P233</f>
        <v>1.1859297674131013</v>
      </c>
      <c r="Q245" s="103">
        <f t="shared" si="65"/>
        <v>-0.72596906784165471</v>
      </c>
      <c r="R245" s="103">
        <f t="shared" si="65"/>
        <v>3.2652448638539817</v>
      </c>
      <c r="S245" s="103">
        <f t="shared" si="65"/>
        <v>7.0464395475903524E-2</v>
      </c>
      <c r="T245" s="103">
        <f t="shared" si="65"/>
        <v>1.4844218522431947</v>
      </c>
      <c r="U245" s="103">
        <f t="shared" si="65"/>
        <v>-1.366792411568202E-3</v>
      </c>
      <c r="V245" s="103">
        <f t="shared" si="65"/>
        <v>-0.7137165925238611</v>
      </c>
      <c r="W245" s="103">
        <f t="shared" si="65"/>
        <v>3.6542407688433225</v>
      </c>
      <c r="X245" s="103">
        <f t="shared" si="65"/>
        <v>2.6347244574303543</v>
      </c>
      <c r="Y245" s="103">
        <f t="shared" si="65"/>
        <v>2.4408085282912442</v>
      </c>
      <c r="Z245" s="103">
        <f t="shared" ref="Z245" si="66">Z233</f>
        <v>2.7485285823938224</v>
      </c>
      <c r="AA245" s="102">
        <f t="shared" ref="AA245" si="67">AA233</f>
        <v>0.80358634394970541</v>
      </c>
      <c r="AB245" s="82">
        <f t="shared" si="65"/>
        <v>127.24795833333332</v>
      </c>
      <c r="AC245" s="157"/>
      <c r="AN245" s="98"/>
      <c r="AO245" s="157"/>
      <c r="AZ245" s="98"/>
    </row>
    <row r="246" spans="2:52" x14ac:dyDescent="0.2">
      <c r="B246" s="177" t="s">
        <v>280</v>
      </c>
      <c r="D246" s="157"/>
      <c r="O246" s="98"/>
      <c r="AA246" s="98"/>
      <c r="AC246" s="157"/>
      <c r="AN246" s="98"/>
      <c r="AO246" s="157"/>
      <c r="AZ246" s="98"/>
    </row>
    <row r="247" spans="2:52" x14ac:dyDescent="0.2">
      <c r="B247" s="139" t="s">
        <v>49</v>
      </c>
      <c r="C247" s="106">
        <f t="shared" ref="C247:M247" si="68">C7</f>
        <v>104.49209999999999</v>
      </c>
      <c r="D247" s="171">
        <f t="shared" si="68"/>
        <v>104.9569</v>
      </c>
      <c r="E247" s="106">
        <f t="shared" si="68"/>
        <v>104.6054</v>
      </c>
      <c r="F247" s="106">
        <f t="shared" si="68"/>
        <v>104.4121</v>
      </c>
      <c r="G247" s="106">
        <f t="shared" si="68"/>
        <v>102.9686</v>
      </c>
      <c r="H247" s="106">
        <f t="shared" si="68"/>
        <v>103.2467</v>
      </c>
      <c r="I247" s="106">
        <f t="shared" si="68"/>
        <v>103.49509999999999</v>
      </c>
      <c r="J247" s="106">
        <f t="shared" si="68"/>
        <v>103.66240000000001</v>
      </c>
      <c r="K247" s="106">
        <f t="shared" si="68"/>
        <v>102.4543</v>
      </c>
      <c r="L247" s="106">
        <f t="shared" si="68"/>
        <v>102.37949999999999</v>
      </c>
      <c r="M247" s="106">
        <f t="shared" si="68"/>
        <v>103.0316</v>
      </c>
      <c r="N247" s="106">
        <f t="shared" ref="N247:O247" si="69">N7</f>
        <v>104.9889</v>
      </c>
      <c r="O247" s="105">
        <f t="shared" si="69"/>
        <v>106.426</v>
      </c>
      <c r="P247" s="106">
        <f t="shared" ref="P247:AB247" si="70">P7</f>
        <v>0.44481831640861941</v>
      </c>
      <c r="Q247" s="106">
        <f t="shared" si="70"/>
        <v>-0.33489937298072014</v>
      </c>
      <c r="R247" s="106">
        <f t="shared" si="70"/>
        <v>-0.18478969536946255</v>
      </c>
      <c r="S247" s="106">
        <f t="shared" si="70"/>
        <v>-1.3825026026676988</v>
      </c>
      <c r="T247" s="106">
        <f t="shared" si="70"/>
        <v>0.27008233578004281</v>
      </c>
      <c r="U247" s="106">
        <f t="shared" si="70"/>
        <v>0.24058880332251731</v>
      </c>
      <c r="V247" s="106">
        <f t="shared" si="70"/>
        <v>0.16165016508029034</v>
      </c>
      <c r="W247" s="106">
        <f t="shared" si="70"/>
        <v>-1.1654177406658555</v>
      </c>
      <c r="X247" s="106">
        <f t="shared" si="70"/>
        <v>-7.300816071166405E-2</v>
      </c>
      <c r="Y247" s="106">
        <f t="shared" si="70"/>
        <v>0.63694391943700102</v>
      </c>
      <c r="Z247" s="106">
        <f t="shared" ref="Z247:AA247" si="71">Z7</f>
        <v>1.8997084389643599</v>
      </c>
      <c r="AA247" s="105">
        <f t="shared" si="71"/>
        <v>1.3688113695828805</v>
      </c>
      <c r="AB247" s="84">
        <f t="shared" si="70"/>
        <v>103.885625</v>
      </c>
      <c r="AC247" s="157"/>
      <c r="AN247" s="98"/>
      <c r="AO247" s="157"/>
      <c r="AZ247" s="98"/>
    </row>
    <row r="248" spans="2:52" x14ac:dyDescent="0.2">
      <c r="B248" s="139" t="s">
        <v>52</v>
      </c>
      <c r="C248" s="106">
        <f t="shared" ref="C248:M248" si="72">C33</f>
        <v>111.3026</v>
      </c>
      <c r="D248" s="171">
        <f t="shared" si="72"/>
        <v>114.7229</v>
      </c>
      <c r="E248" s="106">
        <f t="shared" si="72"/>
        <v>110.05289999999999</v>
      </c>
      <c r="F248" s="106">
        <f t="shared" si="72"/>
        <v>110.2731</v>
      </c>
      <c r="G248" s="106">
        <f t="shared" si="72"/>
        <v>105.33839999999999</v>
      </c>
      <c r="H248" s="106">
        <f t="shared" si="72"/>
        <v>101.8867</v>
      </c>
      <c r="I248" s="106">
        <f t="shared" si="72"/>
        <v>97.674880000000002</v>
      </c>
      <c r="J248" s="106">
        <f t="shared" si="72"/>
        <v>100.9419</v>
      </c>
      <c r="K248" s="106">
        <f t="shared" si="72"/>
        <v>101.06059999999999</v>
      </c>
      <c r="L248" s="106">
        <f t="shared" si="72"/>
        <v>100.0222</v>
      </c>
      <c r="M248" s="106">
        <f t="shared" si="72"/>
        <v>102.3751</v>
      </c>
      <c r="N248" s="106">
        <f t="shared" ref="N248:O248" si="73">N33</f>
        <v>105.2526</v>
      </c>
      <c r="O248" s="105">
        <f t="shared" si="73"/>
        <v>105.1153</v>
      </c>
      <c r="P248" s="106">
        <f t="shared" ref="P248:Y248" si="74">P33</f>
        <v>3.0729740365454155</v>
      </c>
      <c r="Q248" s="106">
        <f t="shared" si="74"/>
        <v>-4.0706781296497931</v>
      </c>
      <c r="R248" s="106">
        <f t="shared" si="74"/>
        <v>0.20008559520013147</v>
      </c>
      <c r="S248" s="106">
        <f t="shared" si="74"/>
        <v>-4.4749807523321703</v>
      </c>
      <c r="T248" s="106">
        <f t="shared" si="74"/>
        <v>-3.2767727628291188</v>
      </c>
      <c r="U248" s="106">
        <f t="shared" si="74"/>
        <v>-4.1338270843986535</v>
      </c>
      <c r="V248" s="106">
        <f t="shared" si="74"/>
        <v>3.3447903903234919</v>
      </c>
      <c r="W248" s="106">
        <f t="shared" si="74"/>
        <v>0.11759239721066259</v>
      </c>
      <c r="X248" s="106">
        <f t="shared" si="74"/>
        <v>-1.0275023104948871</v>
      </c>
      <c r="Y248" s="106">
        <f t="shared" si="74"/>
        <v>2.3523777721345915</v>
      </c>
      <c r="Z248" s="106">
        <f t="shared" ref="Z248:AA248" si="75">Z33</f>
        <v>2.8107420652092099</v>
      </c>
      <c r="AA248" s="105">
        <f t="shared" si="75"/>
        <v>-0.13044808394281585</v>
      </c>
      <c r="AB248" s="84">
        <f>AB33</f>
        <v>104.559715</v>
      </c>
      <c r="AC248" s="157"/>
      <c r="AN248" s="98"/>
      <c r="AO248" s="157"/>
      <c r="AZ248" s="98"/>
    </row>
    <row r="249" spans="2:52" x14ac:dyDescent="0.2">
      <c r="B249" s="139" t="s">
        <v>53</v>
      </c>
      <c r="C249" s="106">
        <f t="shared" ref="C249:M249" si="76">C60</f>
        <v>130.12549999999999</v>
      </c>
      <c r="D249" s="171">
        <f t="shared" si="76"/>
        <v>132.8357</v>
      </c>
      <c r="E249" s="106">
        <f t="shared" si="76"/>
        <v>132.48910000000001</v>
      </c>
      <c r="F249" s="106">
        <f t="shared" si="76"/>
        <v>137.96279999999999</v>
      </c>
      <c r="G249" s="106">
        <f t="shared" si="76"/>
        <v>138.6987</v>
      </c>
      <c r="H249" s="106">
        <f t="shared" si="76"/>
        <v>141.1865</v>
      </c>
      <c r="I249" s="106">
        <f t="shared" si="76"/>
        <v>140.4974</v>
      </c>
      <c r="J249" s="106">
        <f t="shared" si="76"/>
        <v>139.36850000000001</v>
      </c>
      <c r="K249" s="106">
        <f t="shared" si="76"/>
        <v>145.47499999999999</v>
      </c>
      <c r="L249" s="106">
        <f t="shared" si="76"/>
        <v>150.0744</v>
      </c>
      <c r="M249" s="106">
        <f t="shared" si="76"/>
        <v>154.6634</v>
      </c>
      <c r="N249" s="106">
        <f t="shared" ref="N249:O249" si="77">N60</f>
        <v>160.37620000000001</v>
      </c>
      <c r="O249" s="105">
        <f t="shared" si="77"/>
        <v>161.6431</v>
      </c>
      <c r="P249" s="106">
        <f t="shared" ref="P249:AB249" si="78">P60</f>
        <v>2.0827585676904334</v>
      </c>
      <c r="Q249" s="106">
        <f t="shared" si="78"/>
        <v>-0.26092383297561961</v>
      </c>
      <c r="R249" s="106">
        <f t="shared" si="78"/>
        <v>4.1314342085499707</v>
      </c>
      <c r="S249" s="106">
        <f t="shared" si="78"/>
        <v>0.53340465690752514</v>
      </c>
      <c r="T249" s="106">
        <f t="shared" si="78"/>
        <v>1.7936721829404263</v>
      </c>
      <c r="U249" s="106">
        <f t="shared" si="78"/>
        <v>-0.48807782613776551</v>
      </c>
      <c r="V249" s="106">
        <f t="shared" si="78"/>
        <v>-0.80350241356778662</v>
      </c>
      <c r="W249" s="106">
        <f t="shared" si="78"/>
        <v>4.3815496328079746</v>
      </c>
      <c r="X249" s="106">
        <f t="shared" si="78"/>
        <v>3.1616428939680379</v>
      </c>
      <c r="Y249" s="106">
        <f t="shared" si="78"/>
        <v>3.0578166562718216</v>
      </c>
      <c r="Z249" s="106">
        <f t="shared" ref="Z249:AA249" si="79">Z60</f>
        <v>3.6936987031191699</v>
      </c>
      <c r="AA249" s="105">
        <f t="shared" si="79"/>
        <v>0.7899551180287302</v>
      </c>
      <c r="AB249" s="84">
        <f t="shared" si="78"/>
        <v>144.60589999999999</v>
      </c>
      <c r="AC249" s="157"/>
      <c r="AN249" s="98"/>
      <c r="AO249" s="157"/>
      <c r="AZ249" s="98"/>
    </row>
    <row r="250" spans="2:52" x14ac:dyDescent="0.2">
      <c r="B250" s="139" t="s">
        <v>60</v>
      </c>
      <c r="C250" s="106">
        <f t="shared" ref="C250:M250" si="80">C85</f>
        <v>103.10599999999999</v>
      </c>
      <c r="D250" s="171">
        <f t="shared" si="80"/>
        <v>104.56180000000001</v>
      </c>
      <c r="E250" s="106">
        <f t="shared" si="80"/>
        <v>103.56180000000001</v>
      </c>
      <c r="F250" s="106">
        <f t="shared" si="80"/>
        <v>104.66459999999999</v>
      </c>
      <c r="G250" s="106">
        <f t="shared" si="80"/>
        <v>107.1236</v>
      </c>
      <c r="H250" s="106">
        <f t="shared" si="80"/>
        <v>109.3584</v>
      </c>
      <c r="I250" s="106">
        <f t="shared" si="80"/>
        <v>108.9671</v>
      </c>
      <c r="J250" s="106">
        <f t="shared" si="80"/>
        <v>108.91549999999999</v>
      </c>
      <c r="K250" s="106">
        <f t="shared" si="80"/>
        <v>107.0415</v>
      </c>
      <c r="L250" s="106">
        <f t="shared" si="80"/>
        <v>107.1349</v>
      </c>
      <c r="M250" s="106">
        <f t="shared" si="80"/>
        <v>105.6572</v>
      </c>
      <c r="N250" s="106">
        <f t="shared" ref="N250:O250" si="81">N85</f>
        <v>105.9353</v>
      </c>
      <c r="O250" s="105">
        <f t="shared" si="81"/>
        <v>106.5959</v>
      </c>
      <c r="P250" s="106">
        <f t="shared" ref="P250:AB250" si="82">P85</f>
        <v>1.4119449886524651</v>
      </c>
      <c r="Q250" s="106">
        <f t="shared" si="82"/>
        <v>-0.95637221241409387</v>
      </c>
      <c r="R250" s="106">
        <f t="shared" si="82"/>
        <v>1.0648714101145285</v>
      </c>
      <c r="S250" s="106">
        <f t="shared" si="82"/>
        <v>2.3494094469381275</v>
      </c>
      <c r="T250" s="106">
        <f t="shared" si="82"/>
        <v>2.0861882909088263</v>
      </c>
      <c r="U250" s="106">
        <f t="shared" si="82"/>
        <v>-0.35781430598838415</v>
      </c>
      <c r="V250" s="106">
        <f t="shared" si="82"/>
        <v>-4.7353742551657925E-2</v>
      </c>
      <c r="W250" s="106">
        <f t="shared" si="82"/>
        <v>-1.7205999146126998</v>
      </c>
      <c r="X250" s="106">
        <f t="shared" si="82"/>
        <v>8.7255877393349862E-2</v>
      </c>
      <c r="Y250" s="106">
        <f t="shared" si="82"/>
        <v>-1.379289101870631</v>
      </c>
      <c r="Z250" s="106">
        <f t="shared" ref="Z250:AA250" si="83">Z85</f>
        <v>0.26320970080599798</v>
      </c>
      <c r="AA250" s="105">
        <f t="shared" si="83"/>
        <v>0.62358817127057953</v>
      </c>
      <c r="AB250" s="84">
        <f t="shared" si="82"/>
        <v>106.62646666666667</v>
      </c>
      <c r="AC250" s="157"/>
      <c r="AN250" s="98"/>
      <c r="AO250" s="157"/>
      <c r="AZ250" s="98"/>
    </row>
    <row r="251" spans="2:52" x14ac:dyDescent="0.2">
      <c r="B251" s="139" t="s">
        <v>62</v>
      </c>
      <c r="C251" s="106">
        <f t="shared" ref="C251:M251" si="84">C113</f>
        <v>113.4084</v>
      </c>
      <c r="D251" s="171">
        <f t="shared" si="84"/>
        <v>115.50579999999999</v>
      </c>
      <c r="E251" s="106">
        <f t="shared" si="84"/>
        <v>115.29949999999999</v>
      </c>
      <c r="F251" s="106">
        <f t="shared" si="84"/>
        <v>115.6374</v>
      </c>
      <c r="G251" s="106">
        <f t="shared" si="84"/>
        <v>117.75660000000001</v>
      </c>
      <c r="H251" s="106">
        <f t="shared" si="84"/>
        <v>118.639</v>
      </c>
      <c r="I251" s="106">
        <f t="shared" si="84"/>
        <v>117.4802</v>
      </c>
      <c r="J251" s="106">
        <f t="shared" si="84"/>
        <v>118.3464</v>
      </c>
      <c r="K251" s="106">
        <f t="shared" si="84"/>
        <v>117.8484</v>
      </c>
      <c r="L251" s="106">
        <f t="shared" si="84"/>
        <v>118.50879999999999</v>
      </c>
      <c r="M251" s="106">
        <f t="shared" si="84"/>
        <v>116.7811</v>
      </c>
      <c r="N251" s="106">
        <f t="shared" ref="N251:O251" si="85">N113</f>
        <v>118.7308</v>
      </c>
      <c r="O251" s="105">
        <f t="shared" si="85"/>
        <v>119.3419</v>
      </c>
      <c r="P251" s="106">
        <f t="shared" ref="P251:AB251" si="86">P113</f>
        <v>1.8494220886636203</v>
      </c>
      <c r="Q251" s="106">
        <f t="shared" si="86"/>
        <v>-0.17860574966798104</v>
      </c>
      <c r="R251" s="106">
        <f t="shared" si="86"/>
        <v>0.29306284936188337</v>
      </c>
      <c r="S251" s="106">
        <f t="shared" si="86"/>
        <v>1.8326250849638668</v>
      </c>
      <c r="T251" s="106">
        <f t="shared" si="86"/>
        <v>0.74934228739619679</v>
      </c>
      <c r="U251" s="106">
        <f t="shared" si="86"/>
        <v>-0.97674457808983506</v>
      </c>
      <c r="V251" s="106">
        <f t="shared" si="86"/>
        <v>0.73731573490682367</v>
      </c>
      <c r="W251" s="106">
        <f t="shared" si="86"/>
        <v>-0.42079860477378672</v>
      </c>
      <c r="X251" s="106">
        <f t="shared" si="86"/>
        <v>0.56038096401817561</v>
      </c>
      <c r="Y251" s="106">
        <f t="shared" si="86"/>
        <v>-1.4578664200464428</v>
      </c>
      <c r="Z251" s="106">
        <f t="shared" ref="Z251:AA251" si="87">Z113</f>
        <v>1.6695338543651388</v>
      </c>
      <c r="AA251" s="105">
        <f t="shared" si="87"/>
        <v>0.51469374416747238</v>
      </c>
      <c r="AB251" s="84">
        <f t="shared" si="86"/>
        <v>117.48965833333331</v>
      </c>
      <c r="AC251" s="157"/>
      <c r="AN251" s="98"/>
      <c r="AO251" s="157"/>
      <c r="AZ251" s="98"/>
    </row>
    <row r="252" spans="2:52" x14ac:dyDescent="0.2">
      <c r="B252" s="139" t="s">
        <v>82</v>
      </c>
      <c r="C252" s="106">
        <f t="shared" ref="C252:M252" si="88">C139</f>
        <v>116.6182</v>
      </c>
      <c r="D252" s="171">
        <f t="shared" si="88"/>
        <v>119.2266</v>
      </c>
      <c r="E252" s="106">
        <f t="shared" si="88"/>
        <v>119.0493</v>
      </c>
      <c r="F252" s="106">
        <f t="shared" si="88"/>
        <v>119.6914</v>
      </c>
      <c r="G252" s="106">
        <f t="shared" si="88"/>
        <v>121.7055</v>
      </c>
      <c r="H252" s="106">
        <f t="shared" si="88"/>
        <v>122.3892</v>
      </c>
      <c r="I252" s="106">
        <f t="shared" si="88"/>
        <v>121.1117</v>
      </c>
      <c r="J252" s="106">
        <f t="shared" si="88"/>
        <v>122.1314</v>
      </c>
      <c r="K252" s="106">
        <f t="shared" si="88"/>
        <v>121.6268</v>
      </c>
      <c r="L252" s="106">
        <f t="shared" si="88"/>
        <v>122.17919999999999</v>
      </c>
      <c r="M252" s="106">
        <f t="shared" si="88"/>
        <v>120.0625</v>
      </c>
      <c r="N252" s="106">
        <f t="shared" ref="N252:O252" si="89">N139</f>
        <v>122.48699999999999</v>
      </c>
      <c r="O252" s="105">
        <f t="shared" si="89"/>
        <v>123.2546</v>
      </c>
      <c r="P252" s="106">
        <f t="shared" ref="P252:AB252" si="90">P139</f>
        <v>2.2367006179138444</v>
      </c>
      <c r="Q252" s="106">
        <f t="shared" si="90"/>
        <v>-0.14870842580431082</v>
      </c>
      <c r="R252" s="106">
        <f t="shared" si="90"/>
        <v>0.53935638428785326</v>
      </c>
      <c r="S252" s="106">
        <f t="shared" si="90"/>
        <v>1.682744123637955</v>
      </c>
      <c r="T252" s="106">
        <f t="shared" si="90"/>
        <v>0.56176590211617539</v>
      </c>
      <c r="U252" s="106">
        <f t="shared" si="90"/>
        <v>-1.0438012504371328</v>
      </c>
      <c r="V252" s="106">
        <f t="shared" si="90"/>
        <v>0.84195003455487805</v>
      </c>
      <c r="W252" s="106">
        <f t="shared" si="90"/>
        <v>-0.41316156205529164</v>
      </c>
      <c r="X252" s="106">
        <f t="shared" si="90"/>
        <v>0.45417621774147771</v>
      </c>
      <c r="Y252" s="106">
        <f t="shared" si="90"/>
        <v>-1.732455278803589</v>
      </c>
      <c r="Z252" s="106">
        <f t="shared" ref="Z252:AA252" si="91">Z139</f>
        <v>2.0193649141072298</v>
      </c>
      <c r="AA252" s="105">
        <f t="shared" si="91"/>
        <v>0.62667874958158964</v>
      </c>
      <c r="AB252" s="84">
        <f t="shared" si="90"/>
        <v>121.24293333333334</v>
      </c>
      <c r="AC252" s="157"/>
      <c r="AN252" s="98"/>
      <c r="AO252" s="157"/>
      <c r="AZ252" s="98"/>
    </row>
    <row r="253" spans="2:52" x14ac:dyDescent="0.2">
      <c r="B253" s="139" t="s">
        <v>85</v>
      </c>
      <c r="C253" s="106">
        <f t="shared" ref="C253" si="92">C139</f>
        <v>116.6182</v>
      </c>
      <c r="D253" s="171">
        <f>D163</f>
        <v>103.16200000000001</v>
      </c>
      <c r="E253" s="106">
        <f t="shared" ref="E253:N253" si="93">E163</f>
        <v>102.8597</v>
      </c>
      <c r="F253" s="106">
        <f t="shared" si="93"/>
        <v>102.18810000000001</v>
      </c>
      <c r="G253" s="106">
        <f t="shared" si="93"/>
        <v>104.6563</v>
      </c>
      <c r="H253" s="106">
        <f t="shared" si="93"/>
        <v>106.1979</v>
      </c>
      <c r="I253" s="106">
        <f t="shared" si="93"/>
        <v>105.43259999999999</v>
      </c>
      <c r="J253" s="106">
        <f t="shared" si="93"/>
        <v>105.78959999999999</v>
      </c>
      <c r="K253" s="106">
        <f t="shared" si="93"/>
        <v>105.3137</v>
      </c>
      <c r="L253" s="106">
        <f t="shared" si="93"/>
        <v>106.3321</v>
      </c>
      <c r="M253" s="106">
        <f t="shared" si="93"/>
        <v>105.8952</v>
      </c>
      <c r="N253" s="106">
        <f t="shared" si="93"/>
        <v>106.2696</v>
      </c>
      <c r="O253" s="105">
        <f t="shared" ref="O253" si="94">O163</f>
        <v>106.3618</v>
      </c>
      <c r="P253" s="106">
        <f>P163</f>
        <v>0.39120280264694529</v>
      </c>
      <c r="Q253" s="106">
        <f t="shared" ref="Q253:Z253" si="95">Q163</f>
        <v>-0.29303425679998685</v>
      </c>
      <c r="R253" s="106">
        <f t="shared" si="95"/>
        <v>-0.65292821192361827</v>
      </c>
      <c r="S253" s="106">
        <f t="shared" si="95"/>
        <v>2.4153497325030955</v>
      </c>
      <c r="T253" s="106">
        <f t="shared" si="95"/>
        <v>1.4730121359153749</v>
      </c>
      <c r="U253" s="106">
        <f t="shared" si="95"/>
        <v>-0.72063571878540955</v>
      </c>
      <c r="V253" s="106">
        <f t="shared" si="95"/>
        <v>0.33860494761582216</v>
      </c>
      <c r="W253" s="106">
        <f t="shared" si="95"/>
        <v>-0.44985518425251236</v>
      </c>
      <c r="X253" s="106">
        <f t="shared" si="95"/>
        <v>0.96701568741768618</v>
      </c>
      <c r="Y253" s="106">
        <f t="shared" si="95"/>
        <v>-0.4108825086685905</v>
      </c>
      <c r="Z253" s="106">
        <f t="shared" si="95"/>
        <v>0.35355710173831706</v>
      </c>
      <c r="AA253" s="105">
        <f t="shared" ref="AA253" si="96">AA163</f>
        <v>8.6760465834072389E-2</v>
      </c>
      <c r="AB253" s="84">
        <f t="shared" ref="AB253" si="97">AB139</f>
        <v>121.24293333333334</v>
      </c>
      <c r="AC253" s="157"/>
      <c r="AN253" s="98"/>
      <c r="AO253" s="157"/>
      <c r="AZ253" s="98"/>
    </row>
    <row r="254" spans="2:52" x14ac:dyDescent="0.2">
      <c r="B254" s="139" t="s">
        <v>63</v>
      </c>
      <c r="C254" s="106">
        <f t="shared" ref="C254:M254" si="98">C188</f>
        <v>124.8981</v>
      </c>
      <c r="D254" s="171">
        <f t="shared" si="98"/>
        <v>127.3417</v>
      </c>
      <c r="E254" s="106">
        <f t="shared" si="98"/>
        <v>126.7255</v>
      </c>
      <c r="F254" s="106">
        <f t="shared" si="98"/>
        <v>130.99969999999999</v>
      </c>
      <c r="G254" s="106">
        <f t="shared" si="98"/>
        <v>131.24440000000001</v>
      </c>
      <c r="H254" s="106">
        <f t="shared" si="98"/>
        <v>133.09350000000001</v>
      </c>
      <c r="I254" s="106">
        <f t="shared" si="98"/>
        <v>132.30500000000001</v>
      </c>
      <c r="J254" s="106">
        <f t="shared" si="98"/>
        <v>131.6566</v>
      </c>
      <c r="K254" s="106">
        <f t="shared" si="98"/>
        <v>136.18680000000001</v>
      </c>
      <c r="L254" s="106">
        <f t="shared" si="98"/>
        <v>139.6987</v>
      </c>
      <c r="M254" s="106">
        <f t="shared" si="98"/>
        <v>143.37960000000001</v>
      </c>
      <c r="N254" s="106">
        <f t="shared" ref="N254:O254" si="99">N188</f>
        <v>148.24610000000001</v>
      </c>
      <c r="O254" s="105">
        <f t="shared" si="99"/>
        <v>149.4169</v>
      </c>
      <c r="P254" s="106">
        <f t="shared" ref="P254:AB254" si="100">P188</f>
        <v>1.9564749183534447</v>
      </c>
      <c r="Q254" s="106">
        <f t="shared" si="100"/>
        <v>-0.48389490638181076</v>
      </c>
      <c r="R254" s="106">
        <f t="shared" si="100"/>
        <v>3.3728018433543316</v>
      </c>
      <c r="S254" s="106">
        <f t="shared" si="100"/>
        <v>0.18679432090304254</v>
      </c>
      <c r="T254" s="106">
        <f t="shared" si="100"/>
        <v>1.4088982082283075</v>
      </c>
      <c r="U254" s="106">
        <f t="shared" si="100"/>
        <v>-0.59244065262390655</v>
      </c>
      <c r="V254" s="106">
        <f t="shared" si="100"/>
        <v>-0.49007973999471632</v>
      </c>
      <c r="W254" s="106">
        <f t="shared" si="100"/>
        <v>3.4409213058821266</v>
      </c>
      <c r="X254" s="106">
        <f t="shared" si="100"/>
        <v>2.5787374400455825</v>
      </c>
      <c r="Y254" s="106">
        <f t="shared" si="100"/>
        <v>2.634884934505481</v>
      </c>
      <c r="Z254" s="106">
        <f t="shared" ref="Z254:AA254" si="101">Z188</f>
        <v>3.3941369623014723</v>
      </c>
      <c r="AA254" s="105">
        <f t="shared" si="101"/>
        <v>0.78976782525812528</v>
      </c>
      <c r="AB254" s="84">
        <f t="shared" si="100"/>
        <v>135.85787500000001</v>
      </c>
      <c r="AC254" s="157"/>
      <c r="AN254" s="98"/>
      <c r="AO254" s="157"/>
      <c r="AZ254" s="98"/>
    </row>
    <row r="255" spans="2:52" x14ac:dyDescent="0.2">
      <c r="B255" s="139" t="s">
        <v>279</v>
      </c>
      <c r="C255" s="106">
        <f t="shared" ref="C255:M255" si="102">C212</f>
        <v>125.1553</v>
      </c>
      <c r="D255" s="171">
        <f t="shared" si="102"/>
        <v>127.6066</v>
      </c>
      <c r="E255" s="106">
        <f t="shared" si="102"/>
        <v>126.9812</v>
      </c>
      <c r="F255" s="106">
        <f t="shared" si="102"/>
        <v>131.34360000000001</v>
      </c>
      <c r="G255" s="106">
        <f t="shared" si="102"/>
        <v>131.5463</v>
      </c>
      <c r="H255" s="106">
        <f t="shared" si="102"/>
        <v>133.417</v>
      </c>
      <c r="I255" s="106">
        <f t="shared" si="102"/>
        <v>132.63679999999999</v>
      </c>
      <c r="J255" s="106">
        <f t="shared" si="102"/>
        <v>131.9546</v>
      </c>
      <c r="K255" s="106">
        <f t="shared" si="102"/>
        <v>136.59729999999999</v>
      </c>
      <c r="L255" s="106">
        <f t="shared" si="102"/>
        <v>140.173</v>
      </c>
      <c r="M255" s="106">
        <f t="shared" si="102"/>
        <v>143.97499999999999</v>
      </c>
      <c r="N255" s="106">
        <f t="shared" ref="N255:O255" si="103">N212</f>
        <v>148.9068</v>
      </c>
      <c r="O255" s="105">
        <f t="shared" si="103"/>
        <v>150.09010000000001</v>
      </c>
      <c r="P255" s="106">
        <f t="shared" ref="P255:AB255" si="104">P212</f>
        <v>1.9586066271264606</v>
      </c>
      <c r="Q255" s="106">
        <f t="shared" si="104"/>
        <v>-0.49010004184736455</v>
      </c>
      <c r="R255" s="106">
        <f t="shared" si="104"/>
        <v>3.4354691875647796</v>
      </c>
      <c r="S255" s="106">
        <f t="shared" si="104"/>
        <v>0.15432803730063208</v>
      </c>
      <c r="T255" s="106">
        <f t="shared" si="104"/>
        <v>1.4220848476924091</v>
      </c>
      <c r="U255" s="106">
        <f t="shared" si="104"/>
        <v>-0.58478304863698616</v>
      </c>
      <c r="V255" s="106">
        <f t="shared" si="104"/>
        <v>-0.51433689594440957</v>
      </c>
      <c r="W255" s="106">
        <f t="shared" si="104"/>
        <v>3.5184070884986132</v>
      </c>
      <c r="X255" s="106">
        <f t="shared" si="104"/>
        <v>2.6176944932293775</v>
      </c>
      <c r="Y255" s="106">
        <f t="shared" si="104"/>
        <v>2.7123625805254883</v>
      </c>
      <c r="Z255" s="106">
        <f t="shared" ref="Z255:AA255" si="105">Z212</f>
        <v>3.4254558083000588</v>
      </c>
      <c r="AA255" s="105">
        <f t="shared" si="105"/>
        <v>0.79465813515568295</v>
      </c>
      <c r="AB255" s="84">
        <f t="shared" si="104"/>
        <v>136.26902499999997</v>
      </c>
      <c r="AC255" s="157"/>
      <c r="AN255" s="98"/>
      <c r="AO255" s="157"/>
      <c r="AZ255" s="98"/>
    </row>
    <row r="256" spans="2:52" x14ac:dyDescent="0.2">
      <c r="B256" s="177" t="s">
        <v>281</v>
      </c>
      <c r="D256" s="157"/>
      <c r="O256" s="98"/>
      <c r="AA256" s="98"/>
      <c r="AC256" s="157"/>
      <c r="AN256" s="98"/>
      <c r="AO256" s="157"/>
      <c r="AZ256" s="98"/>
    </row>
    <row r="257" spans="2:52" x14ac:dyDescent="0.2">
      <c r="B257" s="140" t="s">
        <v>49</v>
      </c>
      <c r="C257" s="110">
        <f t="shared" ref="C257:M257" si="106">C10</f>
        <v>105.8867</v>
      </c>
      <c r="D257" s="172">
        <f t="shared" si="106"/>
        <v>106.7938</v>
      </c>
      <c r="E257" s="110">
        <f t="shared" si="106"/>
        <v>106.97280000000001</v>
      </c>
      <c r="F257" s="110">
        <f t="shared" si="106"/>
        <v>107.0954</v>
      </c>
      <c r="G257" s="110">
        <f t="shared" si="106"/>
        <v>107.1812</v>
      </c>
      <c r="H257" s="110">
        <f t="shared" si="106"/>
        <v>107.1129</v>
      </c>
      <c r="I257" s="110">
        <f t="shared" si="106"/>
        <v>106.2136</v>
      </c>
      <c r="J257" s="110">
        <f t="shared" si="106"/>
        <v>106.5928</v>
      </c>
      <c r="K257" s="110">
        <f t="shared" si="106"/>
        <v>106.3339</v>
      </c>
      <c r="L257" s="110">
        <f t="shared" si="106"/>
        <v>106.2864</v>
      </c>
      <c r="M257" s="110">
        <f t="shared" si="106"/>
        <v>106.6795</v>
      </c>
      <c r="N257" s="110">
        <f t="shared" ref="N257:O257" si="107">N10</f>
        <v>107.526</v>
      </c>
      <c r="O257" s="109">
        <f t="shared" si="107"/>
        <v>107.30880000000001</v>
      </c>
      <c r="P257" s="110">
        <f t="shared" ref="P257:AB257" si="108">P10</f>
        <v>0.85667038447699262</v>
      </c>
      <c r="Q257" s="110">
        <f t="shared" si="108"/>
        <v>0.16761272658150758</v>
      </c>
      <c r="R257" s="110">
        <f t="shared" si="108"/>
        <v>0.11460857339435013</v>
      </c>
      <c r="S257" s="110">
        <f t="shared" si="108"/>
        <v>8.0115485819191201E-2</v>
      </c>
      <c r="T257" s="110">
        <f t="shared" si="108"/>
        <v>-6.3723862020585512E-2</v>
      </c>
      <c r="U257" s="110">
        <f t="shared" si="108"/>
        <v>-0.83958141362991456</v>
      </c>
      <c r="V257" s="110">
        <f t="shared" si="108"/>
        <v>0.35701642727484745</v>
      </c>
      <c r="W257" s="110">
        <f t="shared" si="108"/>
        <v>-0.24288694921232676</v>
      </c>
      <c r="X257" s="110">
        <f t="shared" si="108"/>
        <v>-4.4670608338450324E-2</v>
      </c>
      <c r="Y257" s="110">
        <f t="shared" si="108"/>
        <v>0.36984976441012585</v>
      </c>
      <c r="Z257" s="110">
        <f t="shared" ref="Z257:AA257" si="109">Z10</f>
        <v>0.79349828223791063</v>
      </c>
      <c r="AA257" s="109">
        <f t="shared" si="109"/>
        <v>-0.2019976563807741</v>
      </c>
      <c r="AB257" s="88">
        <f t="shared" si="108"/>
        <v>106.84142500000002</v>
      </c>
      <c r="AC257" s="157"/>
      <c r="AN257" s="98"/>
      <c r="AO257" s="157"/>
      <c r="AZ257" s="98"/>
    </row>
    <row r="258" spans="2:52" x14ac:dyDescent="0.2">
      <c r="B258" s="140" t="s">
        <v>52</v>
      </c>
      <c r="C258" s="110">
        <f t="shared" ref="C258:M258" si="110">C37</f>
        <v>105.01130000000001</v>
      </c>
      <c r="D258" s="172">
        <f t="shared" si="110"/>
        <v>105.49460000000001</v>
      </c>
      <c r="E258" s="110">
        <f t="shared" si="110"/>
        <v>105.5544</v>
      </c>
      <c r="F258" s="110">
        <f t="shared" si="110"/>
        <v>105.68129999999999</v>
      </c>
      <c r="G258" s="110">
        <f t="shared" si="110"/>
        <v>105.94070000000001</v>
      </c>
      <c r="H258" s="110">
        <f t="shared" si="110"/>
        <v>105.9791</v>
      </c>
      <c r="I258" s="110">
        <f t="shared" si="110"/>
        <v>105.68129999999999</v>
      </c>
      <c r="J258" s="110">
        <f t="shared" si="110"/>
        <v>105.7538</v>
      </c>
      <c r="K258" s="110">
        <f t="shared" si="110"/>
        <v>105.6367</v>
      </c>
      <c r="L258" s="110">
        <f t="shared" si="110"/>
        <v>105.7409</v>
      </c>
      <c r="M258" s="110">
        <f t="shared" si="110"/>
        <v>105.88720000000001</v>
      </c>
      <c r="N258" s="110">
        <f t="shared" ref="N258:O258" si="111">N37</f>
        <v>106.4311</v>
      </c>
      <c r="O258" s="109">
        <f t="shared" si="111"/>
        <v>106.4787</v>
      </c>
      <c r="P258" s="110">
        <f t="shared" ref="P258:Y258" si="112">P37</f>
        <v>0.46023618410590084</v>
      </c>
      <c r="Q258" s="110">
        <f t="shared" si="112"/>
        <v>5.6685365886022257E-2</v>
      </c>
      <c r="R258" s="110">
        <f t="shared" si="112"/>
        <v>0.12022236875013455</v>
      </c>
      <c r="S258" s="110">
        <f t="shared" si="112"/>
        <v>0.24545496696200148</v>
      </c>
      <c r="T258" s="110">
        <f t="shared" si="112"/>
        <v>3.62466927252659E-2</v>
      </c>
      <c r="U258" s="110">
        <f t="shared" si="112"/>
        <v>-0.28099880070694072</v>
      </c>
      <c r="V258" s="110">
        <f t="shared" si="112"/>
        <v>6.8602486911123459E-2</v>
      </c>
      <c r="W258" s="110">
        <f t="shared" si="112"/>
        <v>-0.11072888160992186</v>
      </c>
      <c r="X258" s="110">
        <f t="shared" si="112"/>
        <v>9.863996130132012E-2</v>
      </c>
      <c r="Y258" s="110">
        <f t="shared" si="112"/>
        <v>0.13835705956731101</v>
      </c>
      <c r="Z258" s="110">
        <f t="shared" ref="Z258:AA258" si="113">Z37</f>
        <v>0.51365981912827374</v>
      </c>
      <c r="AA258" s="109">
        <f t="shared" si="113"/>
        <v>4.4723769650039089E-2</v>
      </c>
      <c r="AB258" s="88">
        <f>AB37</f>
        <v>105.85498333333332</v>
      </c>
      <c r="AC258" s="157"/>
      <c r="AN258" s="98"/>
      <c r="AO258" s="157"/>
      <c r="AZ258" s="98"/>
    </row>
    <row r="259" spans="2:52" x14ac:dyDescent="0.2">
      <c r="B259" s="140" t="s">
        <v>53</v>
      </c>
      <c r="C259" s="110">
        <f t="shared" ref="C259:M259" si="114">C62</f>
        <v>106.09699999999999</v>
      </c>
      <c r="D259" s="172">
        <f t="shared" si="114"/>
        <v>106.9156</v>
      </c>
      <c r="E259" s="110">
        <f t="shared" si="114"/>
        <v>107.1939</v>
      </c>
      <c r="F259" s="110">
        <f t="shared" si="114"/>
        <v>107.3822</v>
      </c>
      <c r="G259" s="110">
        <f t="shared" si="114"/>
        <v>107.4615</v>
      </c>
      <c r="H259" s="110">
        <f t="shared" si="114"/>
        <v>107.3891</v>
      </c>
      <c r="I259" s="110">
        <f t="shared" si="114"/>
        <v>106.7861</v>
      </c>
      <c r="J259" s="110">
        <f t="shared" si="114"/>
        <v>106.9845</v>
      </c>
      <c r="K259" s="110">
        <f t="shared" si="114"/>
        <v>106.861</v>
      </c>
      <c r="L259" s="110">
        <f t="shared" si="114"/>
        <v>106.8408</v>
      </c>
      <c r="M259" s="110">
        <f t="shared" si="114"/>
        <v>107.116</v>
      </c>
      <c r="N259" s="110">
        <f t="shared" ref="N259:O259" si="115">N62</f>
        <v>107.81310000000001</v>
      </c>
      <c r="O259" s="109">
        <f t="shared" si="115"/>
        <v>107.83329999999999</v>
      </c>
      <c r="P259" s="110">
        <f t="shared" ref="P259:AB259" si="116">P62</f>
        <v>0.77155810249112</v>
      </c>
      <c r="Q259" s="110">
        <f t="shared" si="116"/>
        <v>0.26029877772747995</v>
      </c>
      <c r="R259" s="110">
        <f t="shared" si="116"/>
        <v>0.17566298082260104</v>
      </c>
      <c r="S259" s="110">
        <f t="shared" si="116"/>
        <v>7.3848365930297089E-2</v>
      </c>
      <c r="T259" s="110">
        <f t="shared" si="116"/>
        <v>-6.7372966132058273E-2</v>
      </c>
      <c r="U259" s="110">
        <f t="shared" si="116"/>
        <v>-0.56150950142984202</v>
      </c>
      <c r="V259" s="110">
        <f t="shared" si="116"/>
        <v>0.18579197105240508</v>
      </c>
      <c r="W259" s="110">
        <f t="shared" si="116"/>
        <v>-0.11543728297089095</v>
      </c>
      <c r="X259" s="110">
        <f t="shared" si="116"/>
        <v>-1.8903060985769046E-2</v>
      </c>
      <c r="Y259" s="110">
        <f t="shared" si="116"/>
        <v>0.2575795014638585</v>
      </c>
      <c r="Z259" s="110">
        <f t="shared" ref="Z259:AA259" si="117">Z62</f>
        <v>0.65078979797603165</v>
      </c>
      <c r="AA259" s="109">
        <f t="shared" si="117"/>
        <v>1.8736127613424015E-2</v>
      </c>
      <c r="AB259" s="88">
        <f t="shared" si="116"/>
        <v>107.21475833333335</v>
      </c>
      <c r="AC259" s="157"/>
      <c r="AN259" s="98"/>
      <c r="AO259" s="157"/>
      <c r="AZ259" s="98"/>
    </row>
    <row r="260" spans="2:52" x14ac:dyDescent="0.2">
      <c r="B260" s="140" t="s">
        <v>60</v>
      </c>
      <c r="C260" s="110">
        <f t="shared" ref="C260:M260" si="118">C90</f>
        <v>105.94119999999999</v>
      </c>
      <c r="D260" s="172">
        <f t="shared" si="118"/>
        <v>106.77589999999999</v>
      </c>
      <c r="E260" s="110">
        <f t="shared" si="118"/>
        <v>107.0545</v>
      </c>
      <c r="F260" s="110">
        <f t="shared" si="118"/>
        <v>107.2248</v>
      </c>
      <c r="G260" s="110">
        <f t="shared" si="118"/>
        <v>107.2762</v>
      </c>
      <c r="H260" s="110">
        <f t="shared" si="118"/>
        <v>107.18640000000001</v>
      </c>
      <c r="I260" s="110">
        <f t="shared" si="118"/>
        <v>106.37909999999999</v>
      </c>
      <c r="J260" s="110">
        <f t="shared" si="118"/>
        <v>106.6474</v>
      </c>
      <c r="K260" s="110">
        <f t="shared" si="118"/>
        <v>106.4873</v>
      </c>
      <c r="L260" s="110">
        <f t="shared" si="118"/>
        <v>106.4126</v>
      </c>
      <c r="M260" s="110">
        <f t="shared" si="118"/>
        <v>106.738</v>
      </c>
      <c r="N260" s="110">
        <f t="shared" ref="N260:O260" si="119">N90</f>
        <v>107.4191</v>
      </c>
      <c r="O260" s="109">
        <f t="shared" si="119"/>
        <v>107.32510000000001</v>
      </c>
      <c r="P260" s="110">
        <f t="shared" ref="P260:AB260" si="120">P90</f>
        <v>0.78788988608775246</v>
      </c>
      <c r="Q260" s="110">
        <f t="shared" si="120"/>
        <v>0.26092030130395671</v>
      </c>
      <c r="R260" s="110">
        <f t="shared" si="120"/>
        <v>0.15907785286933052</v>
      </c>
      <c r="S260" s="110">
        <f t="shared" si="120"/>
        <v>4.7936671367072727E-2</v>
      </c>
      <c r="T260" s="110">
        <f t="shared" si="120"/>
        <v>-8.37091545002496E-2</v>
      </c>
      <c r="U260" s="110">
        <f t="shared" si="120"/>
        <v>-0.75317391012293733</v>
      </c>
      <c r="V260" s="110">
        <f t="shared" si="120"/>
        <v>0.25221119562020233</v>
      </c>
      <c r="W260" s="110">
        <f t="shared" si="120"/>
        <v>-0.15012086558134555</v>
      </c>
      <c r="X260" s="110">
        <f t="shared" si="120"/>
        <v>-7.0149210281420502E-2</v>
      </c>
      <c r="Y260" s="110">
        <f t="shared" si="120"/>
        <v>0.30579085559417019</v>
      </c>
      <c r="Z260" s="110">
        <f t="shared" ref="Z260:AA260" si="121">Z90</f>
        <v>0.63810451760385312</v>
      </c>
      <c r="AA260" s="109">
        <f t="shared" si="121"/>
        <v>-8.7507715108387701E-2</v>
      </c>
      <c r="AB260" s="88">
        <f t="shared" si="120"/>
        <v>106.91053333333333</v>
      </c>
      <c r="AC260" s="157"/>
      <c r="AN260" s="98"/>
      <c r="AO260" s="157"/>
      <c r="AZ260" s="98"/>
    </row>
    <row r="261" spans="2:52" x14ac:dyDescent="0.2">
      <c r="B261" s="140" t="s">
        <v>62</v>
      </c>
      <c r="C261" s="110">
        <f t="shared" ref="C261:M261" si="122">C116</f>
        <v>105.6276</v>
      </c>
      <c r="D261" s="172">
        <f t="shared" si="122"/>
        <v>106.262</v>
      </c>
      <c r="E261" s="110">
        <f t="shared" si="122"/>
        <v>106.4402</v>
      </c>
      <c r="F261" s="110">
        <f t="shared" si="122"/>
        <v>106.5686</v>
      </c>
      <c r="G261" s="110">
        <f t="shared" si="122"/>
        <v>106.5771</v>
      </c>
      <c r="H261" s="110">
        <f t="shared" si="122"/>
        <v>106.52670000000001</v>
      </c>
      <c r="I261" s="110">
        <f t="shared" si="122"/>
        <v>106.1067</v>
      </c>
      <c r="J261" s="110">
        <f t="shared" si="122"/>
        <v>106.30880000000001</v>
      </c>
      <c r="K261" s="110">
        <f t="shared" si="122"/>
        <v>106.3672</v>
      </c>
      <c r="L261" s="110">
        <f t="shared" si="122"/>
        <v>106.34350000000001</v>
      </c>
      <c r="M261" s="110">
        <f t="shared" si="122"/>
        <v>106.4713</v>
      </c>
      <c r="N261" s="110">
        <f t="shared" ref="N261:O261" si="123">N116</f>
        <v>106.9456</v>
      </c>
      <c r="O261" s="109">
        <f t="shared" si="123"/>
        <v>106.914</v>
      </c>
      <c r="P261" s="110">
        <f t="shared" ref="P261:AB261" si="124">P116</f>
        <v>0.60060060060060005</v>
      </c>
      <c r="Q261" s="110">
        <f t="shared" si="124"/>
        <v>0.16769870696956948</v>
      </c>
      <c r="R261" s="110">
        <f t="shared" si="124"/>
        <v>0.12063111493589751</v>
      </c>
      <c r="S261" s="110">
        <f t="shared" si="124"/>
        <v>7.976083011316611E-3</v>
      </c>
      <c r="T261" s="110">
        <f t="shared" si="124"/>
        <v>-4.7289708577167355E-2</v>
      </c>
      <c r="U261" s="110">
        <f t="shared" si="124"/>
        <v>-0.39426735269186197</v>
      </c>
      <c r="V261" s="110">
        <f t="shared" si="124"/>
        <v>0.19046865089575069</v>
      </c>
      <c r="W261" s="110">
        <f t="shared" si="124"/>
        <v>5.4934304591898117E-2</v>
      </c>
      <c r="X261" s="110">
        <f t="shared" si="124"/>
        <v>-2.2281304763113959E-2</v>
      </c>
      <c r="Y261" s="110">
        <f t="shared" si="124"/>
        <v>0.12017659753533923</v>
      </c>
      <c r="Z261" s="110">
        <f t="shared" ref="Z261:AA261" si="125">Z116</f>
        <v>0.44547216010323865</v>
      </c>
      <c r="AA261" s="109">
        <f t="shared" si="125"/>
        <v>-2.9547732679041878E-2</v>
      </c>
      <c r="AB261" s="88">
        <f t="shared" si="124"/>
        <v>106.485975</v>
      </c>
      <c r="AC261" s="157"/>
      <c r="AN261" s="98"/>
      <c r="AO261" s="157"/>
      <c r="AZ261" s="98"/>
    </row>
    <row r="262" spans="2:52" x14ac:dyDescent="0.2">
      <c r="B262" s="140" t="s">
        <v>82</v>
      </c>
      <c r="C262" s="110">
        <f t="shared" ref="C262:M262" si="126">C142</f>
        <v>105.9118</v>
      </c>
      <c r="D262" s="172">
        <f t="shared" si="126"/>
        <v>106.57899999999999</v>
      </c>
      <c r="E262" s="110">
        <f t="shared" si="126"/>
        <v>106.7433</v>
      </c>
      <c r="F262" s="110">
        <f t="shared" si="126"/>
        <v>106.8548</v>
      </c>
      <c r="G262" s="110">
        <f t="shared" si="126"/>
        <v>106.8335</v>
      </c>
      <c r="H262" s="110">
        <f t="shared" si="126"/>
        <v>106.7397</v>
      </c>
      <c r="I262" s="110">
        <f t="shared" si="126"/>
        <v>106.2161</v>
      </c>
      <c r="J262" s="110">
        <f t="shared" si="126"/>
        <v>106.43129999999999</v>
      </c>
      <c r="K262" s="110">
        <f t="shared" si="126"/>
        <v>106.47239999999999</v>
      </c>
      <c r="L262" s="110">
        <f t="shared" si="126"/>
        <v>106.462</v>
      </c>
      <c r="M262" s="110">
        <f t="shared" si="126"/>
        <v>106.6135</v>
      </c>
      <c r="N262" s="110">
        <f t="shared" ref="N262:O262" si="127">N142</f>
        <v>107.1465</v>
      </c>
      <c r="O262" s="109">
        <f t="shared" si="127"/>
        <v>107.10120000000001</v>
      </c>
      <c r="P262" s="110">
        <f t="shared" ref="P262:AB262" si="128">P142</f>
        <v>0.62995813497645592</v>
      </c>
      <c r="Q262" s="110">
        <f t="shared" si="128"/>
        <v>0.15415794856398676</v>
      </c>
      <c r="R262" s="110">
        <f t="shared" si="128"/>
        <v>0.10445620474539609</v>
      </c>
      <c r="S262" s="110">
        <f t="shared" si="128"/>
        <v>-1.9933592126882969E-2</v>
      </c>
      <c r="T262" s="110">
        <f t="shared" si="128"/>
        <v>-8.7800175038730041E-2</v>
      </c>
      <c r="U262" s="110">
        <f t="shared" si="128"/>
        <v>-0.49053913398670018</v>
      </c>
      <c r="V262" s="110">
        <f t="shared" si="128"/>
        <v>0.20260581964504049</v>
      </c>
      <c r="W262" s="110">
        <f t="shared" si="128"/>
        <v>3.8616459631706221E-2</v>
      </c>
      <c r="X262" s="110">
        <f t="shared" si="128"/>
        <v>-9.7677895867755143E-3</v>
      </c>
      <c r="Y262" s="110">
        <f t="shared" si="128"/>
        <v>0.14230429636865607</v>
      </c>
      <c r="Z262" s="110">
        <f t="shared" ref="Z262:AA262" si="129">Z142</f>
        <v>0.49993668719252365</v>
      </c>
      <c r="AA262" s="109">
        <f t="shared" si="129"/>
        <v>-4.227856252887164E-2</v>
      </c>
      <c r="AB262" s="88">
        <f t="shared" si="128"/>
        <v>106.68277500000001</v>
      </c>
      <c r="AC262" s="157"/>
      <c r="AN262" s="98"/>
      <c r="AO262" s="157"/>
      <c r="AZ262" s="98"/>
    </row>
    <row r="263" spans="2:52" x14ac:dyDescent="0.2">
      <c r="B263" s="140" t="s">
        <v>85</v>
      </c>
      <c r="C263" s="110">
        <f t="shared" ref="C263:M263" si="130">C165</f>
        <v>104.6845</v>
      </c>
      <c r="D263" s="172">
        <f t="shared" si="130"/>
        <v>105.21040000000001</v>
      </c>
      <c r="E263" s="110">
        <f t="shared" si="130"/>
        <v>105.4348</v>
      </c>
      <c r="F263" s="110">
        <f t="shared" si="130"/>
        <v>105.6189</v>
      </c>
      <c r="G263" s="110">
        <f t="shared" si="130"/>
        <v>105.7265</v>
      </c>
      <c r="H263" s="110">
        <f t="shared" si="130"/>
        <v>105.8202</v>
      </c>
      <c r="I263" s="110">
        <f t="shared" si="130"/>
        <v>105.7437</v>
      </c>
      <c r="J263" s="110">
        <f t="shared" si="130"/>
        <v>105.9023</v>
      </c>
      <c r="K263" s="110">
        <f t="shared" si="130"/>
        <v>106.0184</v>
      </c>
      <c r="L263" s="110">
        <f t="shared" si="130"/>
        <v>105.9503</v>
      </c>
      <c r="M263" s="110">
        <f t="shared" si="130"/>
        <v>105.9996</v>
      </c>
      <c r="N263" s="110">
        <f t="shared" ref="N263:O263" si="131">N165</f>
        <v>106.27930000000001</v>
      </c>
      <c r="O263" s="109">
        <f t="shared" si="131"/>
        <v>106.29300000000001</v>
      </c>
      <c r="P263" s="110">
        <f t="shared" ref="P263:AB263" si="132">P165</f>
        <v>0.50236663498417355</v>
      </c>
      <c r="Q263" s="110">
        <f t="shared" si="132"/>
        <v>0.21328689939396542</v>
      </c>
      <c r="R263" s="110">
        <f t="shared" si="132"/>
        <v>0.17461028047665555</v>
      </c>
      <c r="S263" s="110">
        <f t="shared" si="132"/>
        <v>0.10187570595793463</v>
      </c>
      <c r="T263" s="110">
        <f t="shared" si="132"/>
        <v>8.862489536681753E-2</v>
      </c>
      <c r="U263" s="110">
        <f t="shared" si="132"/>
        <v>-7.2292435659728288E-2</v>
      </c>
      <c r="V263" s="110">
        <f t="shared" si="132"/>
        <v>0.14998529463220292</v>
      </c>
      <c r="W263" s="110">
        <f t="shared" si="132"/>
        <v>0.10962934704912262</v>
      </c>
      <c r="X263" s="110">
        <f t="shared" si="132"/>
        <v>-6.4234132942961944E-2</v>
      </c>
      <c r="Y263" s="110">
        <f t="shared" si="132"/>
        <v>4.6531250973335936E-2</v>
      </c>
      <c r="Z263" s="110">
        <f t="shared" ref="Z263:AA263" si="133">Z165</f>
        <v>0.26386892026008157</v>
      </c>
      <c r="AA263" s="109">
        <f t="shared" si="133"/>
        <v>1.2890562884776288E-2</v>
      </c>
      <c r="AB263" s="88">
        <f t="shared" si="132"/>
        <v>105.83311666666664</v>
      </c>
      <c r="AC263" s="157"/>
      <c r="AN263" s="98"/>
      <c r="AO263" s="157"/>
      <c r="AZ263" s="98"/>
    </row>
    <row r="264" spans="2:52" x14ac:dyDescent="0.2">
      <c r="B264" s="140" t="s">
        <v>63</v>
      </c>
      <c r="C264" s="110">
        <f t="shared" ref="C264:M264" si="134">C189</f>
        <v>105.9948</v>
      </c>
      <c r="D264" s="172">
        <f t="shared" si="134"/>
        <v>106.8004</v>
      </c>
      <c r="E264" s="110">
        <f t="shared" si="134"/>
        <v>107.0526</v>
      </c>
      <c r="F264" s="110">
        <f t="shared" si="134"/>
        <v>107.22799999999999</v>
      </c>
      <c r="G264" s="110">
        <f t="shared" si="134"/>
        <v>107.316</v>
      </c>
      <c r="H264" s="110">
        <f t="shared" si="134"/>
        <v>107.2505</v>
      </c>
      <c r="I264" s="110">
        <f t="shared" si="134"/>
        <v>106.62909999999999</v>
      </c>
      <c r="J264" s="110">
        <f t="shared" si="134"/>
        <v>106.843</v>
      </c>
      <c r="K264" s="110">
        <f t="shared" si="134"/>
        <v>106.7073</v>
      </c>
      <c r="L264" s="110">
        <f t="shared" si="134"/>
        <v>106.6895</v>
      </c>
      <c r="M264" s="110">
        <f t="shared" si="134"/>
        <v>106.96899999999999</v>
      </c>
      <c r="N264" s="110">
        <f t="shared" ref="N264:O264" si="135">N189</f>
        <v>107.6687</v>
      </c>
      <c r="O264" s="109">
        <f t="shared" si="135"/>
        <v>107.6587</v>
      </c>
      <c r="P264" s="110">
        <f t="shared" ref="P264:AB264" si="136">P189</f>
        <v>0.76003728484793431</v>
      </c>
      <c r="Q264" s="110">
        <f t="shared" si="136"/>
        <v>0.23614143767251994</v>
      </c>
      <c r="R264" s="110">
        <f t="shared" si="136"/>
        <v>0.16384468943304156</v>
      </c>
      <c r="S264" s="110">
        <f t="shared" si="136"/>
        <v>8.2068116536733016E-2</v>
      </c>
      <c r="T264" s="110">
        <f t="shared" si="136"/>
        <v>-6.103470125610358E-2</v>
      </c>
      <c r="U264" s="110">
        <f t="shared" si="136"/>
        <v>-0.57939123826929328</v>
      </c>
      <c r="V264" s="110">
        <f t="shared" si="136"/>
        <v>0.20060189948148255</v>
      </c>
      <c r="W264" s="110">
        <f t="shared" si="136"/>
        <v>-0.12700878859635159</v>
      </c>
      <c r="X264" s="110">
        <f t="shared" si="136"/>
        <v>-1.6681145526133874E-2</v>
      </c>
      <c r="Y264" s="110">
        <f t="shared" si="136"/>
        <v>0.26197517093996947</v>
      </c>
      <c r="Z264" s="110">
        <f t="shared" ref="Z264:AA264" si="137">Z189</f>
        <v>0.65411474352383125</v>
      </c>
      <c r="AA264" s="109">
        <f t="shared" si="137"/>
        <v>-9.2877502932654666E-3</v>
      </c>
      <c r="AB264" s="88">
        <f t="shared" si="136"/>
        <v>107.06773333333332</v>
      </c>
      <c r="AC264" s="157"/>
      <c r="AN264" s="98"/>
      <c r="AO264" s="157"/>
      <c r="AZ264" s="98"/>
    </row>
    <row r="265" spans="2:52" x14ac:dyDescent="0.2">
      <c r="B265" s="140" t="s">
        <v>279</v>
      </c>
      <c r="C265" s="110">
        <f t="shared" ref="C265:M265" si="138">C213</f>
        <v>106.003</v>
      </c>
      <c r="D265" s="172">
        <f t="shared" si="138"/>
        <v>106.8125</v>
      </c>
      <c r="E265" s="110">
        <f t="shared" si="138"/>
        <v>107.0663</v>
      </c>
      <c r="F265" s="110">
        <f t="shared" si="138"/>
        <v>107.2427</v>
      </c>
      <c r="G265" s="110">
        <f t="shared" si="138"/>
        <v>107.3326</v>
      </c>
      <c r="H265" s="110">
        <f t="shared" si="138"/>
        <v>107.2667</v>
      </c>
      <c r="I265" s="110">
        <f t="shared" si="138"/>
        <v>106.6408</v>
      </c>
      <c r="J265" s="110">
        <f t="shared" si="138"/>
        <v>106.855</v>
      </c>
      <c r="K265" s="110">
        <f t="shared" si="138"/>
        <v>106.715</v>
      </c>
      <c r="L265" s="110">
        <f t="shared" si="138"/>
        <v>106.6972</v>
      </c>
      <c r="M265" s="110">
        <f t="shared" si="138"/>
        <v>106.98009999999999</v>
      </c>
      <c r="N265" s="110">
        <f t="shared" ref="N265:O265" si="139">N213</f>
        <v>107.6849</v>
      </c>
      <c r="O265" s="109">
        <f t="shared" si="139"/>
        <v>107.6754</v>
      </c>
      <c r="P265" s="110">
        <f t="shared" ref="P265:AB265" si="140">P213</f>
        <v>0.76365763233116035</v>
      </c>
      <c r="Q265" s="110">
        <f t="shared" si="140"/>
        <v>0.23761263897015636</v>
      </c>
      <c r="R265" s="110">
        <f t="shared" si="140"/>
        <v>0.1647577248863564</v>
      </c>
      <c r="S265" s="110">
        <f t="shared" si="140"/>
        <v>8.3828549635546368E-2</v>
      </c>
      <c r="T265" s="110">
        <f t="shared" si="140"/>
        <v>-6.1397935016946556E-2</v>
      </c>
      <c r="U265" s="110">
        <f t="shared" si="140"/>
        <v>-0.5834988864204842</v>
      </c>
      <c r="V265" s="110">
        <f t="shared" si="140"/>
        <v>0.20086120884314942</v>
      </c>
      <c r="W265" s="110">
        <f t="shared" si="140"/>
        <v>-0.1310186701604984</v>
      </c>
      <c r="X265" s="110">
        <f t="shared" si="140"/>
        <v>-1.6679941901333695E-2</v>
      </c>
      <c r="Y265" s="110">
        <f t="shared" si="140"/>
        <v>0.26514285285836736</v>
      </c>
      <c r="Z265" s="110">
        <f t="shared" ref="Z265:AA265" si="141">Z213</f>
        <v>0.65881411589632644</v>
      </c>
      <c r="AA265" s="109">
        <f t="shared" si="141"/>
        <v>-8.8220354014376459E-3</v>
      </c>
      <c r="AB265" s="88">
        <f t="shared" si="140"/>
        <v>107.08076666666669</v>
      </c>
      <c r="AC265" s="157"/>
      <c r="AN265" s="98"/>
      <c r="AO265" s="157"/>
      <c r="AZ265" s="98"/>
    </row>
    <row r="266" spans="2:52" x14ac:dyDescent="0.2">
      <c r="B266" s="177" t="s">
        <v>282</v>
      </c>
      <c r="D266" s="157"/>
      <c r="O266" s="98"/>
      <c r="AA266" s="98"/>
      <c r="AC266" s="157"/>
      <c r="AN266" s="98"/>
      <c r="AO266" s="157"/>
      <c r="AZ266" s="98"/>
    </row>
    <row r="267" spans="2:52" x14ac:dyDescent="0.2">
      <c r="B267" s="141" t="s">
        <v>49</v>
      </c>
      <c r="C267" s="101">
        <f t="shared" ref="C267:M267" si="142">C31</f>
        <v>100.2538</v>
      </c>
      <c r="D267" s="173">
        <f t="shared" si="142"/>
        <v>100.2993</v>
      </c>
      <c r="E267" s="101">
        <f t="shared" si="142"/>
        <v>99.834389999999999</v>
      </c>
      <c r="F267" s="101">
        <f t="shared" si="142"/>
        <v>99.350480000000005</v>
      </c>
      <c r="G267" s="101">
        <f t="shared" si="142"/>
        <v>97.681749999999994</v>
      </c>
      <c r="H267" s="101">
        <f t="shared" si="142"/>
        <v>97.584299999999999</v>
      </c>
      <c r="I267" s="101">
        <f t="shared" si="142"/>
        <v>97.648340000000005</v>
      </c>
      <c r="J267" s="101">
        <f t="shared" si="142"/>
        <v>97.683499999999995</v>
      </c>
      <c r="K267" s="101">
        <f t="shared" si="142"/>
        <v>96.430729999999997</v>
      </c>
      <c r="L267" s="101">
        <f t="shared" si="142"/>
        <v>96.136700000000005</v>
      </c>
      <c r="M267" s="101">
        <f t="shared" si="142"/>
        <v>96.524090000000001</v>
      </c>
      <c r="N267" s="101">
        <f t="shared" ref="N267:O267" si="143">N31</f>
        <v>97.923670000000001</v>
      </c>
      <c r="O267" s="100">
        <f t="shared" si="143"/>
        <v>99.100059999999999</v>
      </c>
      <c r="P267" s="101">
        <f t="shared" ref="P267:AB267" si="144">P31</f>
        <v>4.5384813343737687E-2</v>
      </c>
      <c r="Q267" s="101">
        <f t="shared" si="144"/>
        <v>-0.4635226766288531</v>
      </c>
      <c r="R267" s="101">
        <f t="shared" si="144"/>
        <v>-0.48471273275671295</v>
      </c>
      <c r="S267" s="101">
        <f t="shared" si="144"/>
        <v>-1.6796395950980918</v>
      </c>
      <c r="T267" s="101">
        <f t="shared" si="144"/>
        <v>-9.9762749950727675E-2</v>
      </c>
      <c r="U267" s="101">
        <f t="shared" si="144"/>
        <v>6.5625310628867201E-2</v>
      </c>
      <c r="V267" s="101">
        <f t="shared" si="144"/>
        <v>3.6006756489655158E-2</v>
      </c>
      <c r="W267" s="101">
        <f t="shared" si="144"/>
        <v>-1.282478617166664</v>
      </c>
      <c r="X267" s="101">
        <f t="shared" si="144"/>
        <v>-0.30491317446211619</v>
      </c>
      <c r="Y267" s="101">
        <f t="shared" si="144"/>
        <v>0.40295745537343841</v>
      </c>
      <c r="Z267" s="101">
        <f t="shared" ref="Z267:AA267" si="145">Z31</f>
        <v>1.4499799998114464</v>
      </c>
      <c r="AA267" s="100">
        <f t="shared" si="145"/>
        <v>1.2013336509957171</v>
      </c>
      <c r="AB267" s="87">
        <f t="shared" si="144"/>
        <v>98.010707980054576</v>
      </c>
      <c r="AC267" s="157"/>
      <c r="AN267" s="98"/>
      <c r="AO267" s="157"/>
      <c r="AZ267" s="98"/>
    </row>
    <row r="268" spans="2:52" x14ac:dyDescent="0.2">
      <c r="B268" s="141" t="s">
        <v>52</v>
      </c>
      <c r="C268" s="101">
        <f t="shared" ref="C268:M268" si="146">C58</f>
        <v>107.27630000000001</v>
      </c>
      <c r="D268" s="173">
        <f t="shared" si="146"/>
        <v>110.43340000000001</v>
      </c>
      <c r="E268" s="101">
        <f t="shared" si="146"/>
        <v>106.0382</v>
      </c>
      <c r="F268" s="101">
        <f t="shared" si="146"/>
        <v>106.16800000000001</v>
      </c>
      <c r="G268" s="101">
        <f t="shared" si="146"/>
        <v>101.26949999999999</v>
      </c>
      <c r="H268" s="101">
        <f t="shared" si="146"/>
        <v>97.932869999999994</v>
      </c>
      <c r="I268" s="101">
        <f t="shared" si="146"/>
        <v>93.657880000000006</v>
      </c>
      <c r="J268" s="101">
        <f t="shared" si="146"/>
        <v>96.57705</v>
      </c>
      <c r="K268" s="101">
        <f t="shared" si="146"/>
        <v>96.620509999999996</v>
      </c>
      <c r="L268" s="101">
        <f t="shared" si="146"/>
        <v>95.440780000000004</v>
      </c>
      <c r="M268" s="101">
        <f t="shared" si="146"/>
        <v>97.570819999999998</v>
      </c>
      <c r="N268" s="101">
        <f t="shared" ref="N268:O268" si="147">N58</f>
        <v>99.926079999999999</v>
      </c>
      <c r="O268" s="100">
        <f t="shared" si="147"/>
        <v>99.707530000000006</v>
      </c>
      <c r="P268" s="101">
        <f t="shared" ref="P268:Y268" si="148">P58</f>
        <v>2.9429613064581828</v>
      </c>
      <c r="Q268" s="101">
        <f t="shared" si="148"/>
        <v>-3.9799553395983485</v>
      </c>
      <c r="R268" s="101">
        <f t="shared" si="148"/>
        <v>0.12240871685864436</v>
      </c>
      <c r="S268" s="101">
        <f t="shared" si="148"/>
        <v>-4.6139137970009916</v>
      </c>
      <c r="T268" s="101">
        <f t="shared" si="148"/>
        <v>-3.2948024824848545</v>
      </c>
      <c r="U268" s="101">
        <f t="shared" si="148"/>
        <v>-4.365224872915487</v>
      </c>
      <c r="V268" s="101">
        <f t="shared" si="148"/>
        <v>3.1168439857916854</v>
      </c>
      <c r="W268" s="101">
        <f t="shared" si="148"/>
        <v>4.500033910747539E-2</v>
      </c>
      <c r="X268" s="101">
        <f t="shared" si="148"/>
        <v>-1.2209933480996864</v>
      </c>
      <c r="Y268" s="101">
        <f t="shared" si="148"/>
        <v>2.2317923218984523</v>
      </c>
      <c r="Z268" s="101">
        <f t="shared" ref="Z268:AA268" si="149">Z58</f>
        <v>2.4138979256298159</v>
      </c>
      <c r="AA268" s="100">
        <f t="shared" si="149"/>
        <v>-0.21871167166769012</v>
      </c>
      <c r="AB268" s="87">
        <f>AB58</f>
        <v>100.11188499999999</v>
      </c>
      <c r="AC268" s="157"/>
      <c r="AN268" s="98"/>
      <c r="AO268" s="157"/>
      <c r="AZ268" s="98"/>
    </row>
    <row r="269" spans="2:52" x14ac:dyDescent="0.2">
      <c r="B269" s="141" t="s">
        <v>53</v>
      </c>
      <c r="C269" s="101">
        <f t="shared" ref="C269:M269" si="150">C83</f>
        <v>124.2734</v>
      </c>
      <c r="D269" s="173">
        <f t="shared" si="150"/>
        <v>126.1781</v>
      </c>
      <c r="E269" s="101">
        <f t="shared" si="150"/>
        <v>125.51860000000001</v>
      </c>
      <c r="F269" s="101">
        <f t="shared" si="150"/>
        <v>130.1884</v>
      </c>
      <c r="G269" s="101">
        <f t="shared" si="150"/>
        <v>130.49109999999999</v>
      </c>
      <c r="H269" s="101">
        <f t="shared" si="150"/>
        <v>132.56180000000001</v>
      </c>
      <c r="I269" s="101">
        <f t="shared" si="150"/>
        <v>131.5771</v>
      </c>
      <c r="J269" s="101">
        <f t="shared" si="150"/>
        <v>130.33580000000001</v>
      </c>
      <c r="K269" s="101">
        <f t="shared" si="150"/>
        <v>135.88300000000001</v>
      </c>
      <c r="L269" s="101">
        <f t="shared" si="150"/>
        <v>139.9359</v>
      </c>
      <c r="M269" s="101">
        <f t="shared" si="150"/>
        <v>143.56399999999999</v>
      </c>
      <c r="N269" s="101">
        <f t="shared" ref="N269:O269" si="151">N83</f>
        <v>148.01679999999999</v>
      </c>
      <c r="O269" s="100">
        <f t="shared" si="151"/>
        <v>148.86959999999999</v>
      </c>
      <c r="P269" s="101">
        <f t="shared" ref="P269:AB269" si="152">P83</f>
        <v>1.5326690989383129</v>
      </c>
      <c r="Q269" s="101">
        <f t="shared" si="152"/>
        <v>-0.52267390299901029</v>
      </c>
      <c r="R269" s="101">
        <f t="shared" si="152"/>
        <v>3.7204047846295247</v>
      </c>
      <c r="S269" s="101">
        <f t="shared" si="152"/>
        <v>0.23250919436753759</v>
      </c>
      <c r="T269" s="101">
        <f t="shared" si="152"/>
        <v>1.5868515170766564</v>
      </c>
      <c r="U269" s="101">
        <f t="shared" si="152"/>
        <v>-0.74282334729914923</v>
      </c>
      <c r="V269" s="101">
        <f t="shared" si="152"/>
        <v>-0.94340124535348124</v>
      </c>
      <c r="W269" s="101">
        <f t="shared" si="152"/>
        <v>4.2560831329534965</v>
      </c>
      <c r="X269" s="101">
        <f t="shared" si="152"/>
        <v>2.9826394766085484</v>
      </c>
      <c r="Y269" s="101">
        <f t="shared" si="152"/>
        <v>2.5926870802989006</v>
      </c>
      <c r="Z269" s="101">
        <f t="shared" ref="Z269:AA269" si="153">Z83</f>
        <v>3.1016132177983313</v>
      </c>
      <c r="AA269" s="100">
        <f t="shared" si="153"/>
        <v>0.57615081531285783</v>
      </c>
      <c r="AB269" s="87">
        <f t="shared" si="152"/>
        <v>135.2600166666667</v>
      </c>
      <c r="AC269" s="157"/>
      <c r="AN269" s="98"/>
      <c r="AO269" s="157"/>
      <c r="AZ269" s="98"/>
    </row>
    <row r="270" spans="2:52" x14ac:dyDescent="0.2">
      <c r="B270" s="141" t="s">
        <v>60</v>
      </c>
      <c r="C270" s="101">
        <f t="shared" ref="C270:M270" si="154">C111</f>
        <v>99.588930000000005</v>
      </c>
      <c r="D270" s="173">
        <f t="shared" si="154"/>
        <v>100.8103</v>
      </c>
      <c r="E270" s="101">
        <f t="shared" si="154"/>
        <v>99.416150000000002</v>
      </c>
      <c r="F270" s="101">
        <f t="shared" si="154"/>
        <v>99.888379999999998</v>
      </c>
      <c r="G270" s="101">
        <f t="shared" si="154"/>
        <v>101.8678</v>
      </c>
      <c r="H270" s="101">
        <f t="shared" si="154"/>
        <v>103.3882</v>
      </c>
      <c r="I270" s="101">
        <f t="shared" si="154"/>
        <v>103.12690000000001</v>
      </c>
      <c r="J270" s="101">
        <f t="shared" si="154"/>
        <v>102.7189</v>
      </c>
      <c r="K270" s="101">
        <f t="shared" si="154"/>
        <v>100.92010000000001</v>
      </c>
      <c r="L270" s="101">
        <f t="shared" si="154"/>
        <v>100.9417</v>
      </c>
      <c r="M270" s="101">
        <f t="shared" si="154"/>
        <v>98.953639999999993</v>
      </c>
      <c r="N270" s="101">
        <f t="shared" ref="N270:O270" si="155">N111</f>
        <v>99.225629999999995</v>
      </c>
      <c r="O270" s="100">
        <f t="shared" si="155"/>
        <v>99.706199999999995</v>
      </c>
      <c r="P270" s="101">
        <f t="shared" ref="P270:AB270" si="156">P111</f>
        <v>1.2264114093805336</v>
      </c>
      <c r="Q270" s="101">
        <f t="shared" si="156"/>
        <v>-1.3829440047296717</v>
      </c>
      <c r="R270" s="101">
        <f t="shared" si="156"/>
        <v>0.4750033068067876</v>
      </c>
      <c r="S270" s="101">
        <f t="shared" si="156"/>
        <v>1.981631897524021</v>
      </c>
      <c r="T270" s="101">
        <f t="shared" si="156"/>
        <v>1.4925226617243084</v>
      </c>
      <c r="U270" s="101">
        <f t="shared" si="156"/>
        <v>-0.25273677266843936</v>
      </c>
      <c r="V270" s="101">
        <f t="shared" si="156"/>
        <v>-0.39562907447038664</v>
      </c>
      <c r="W270" s="101">
        <f t="shared" si="156"/>
        <v>-1.7511869772748732</v>
      </c>
      <c r="X270" s="101">
        <f t="shared" si="156"/>
        <v>2.1403070349704661E-2</v>
      </c>
      <c r="Y270" s="101">
        <f t="shared" si="156"/>
        <v>-1.9695130951826691</v>
      </c>
      <c r="Z270" s="101">
        <f t="shared" ref="Z270:AA270" si="157">Z111</f>
        <v>0.27486608880684171</v>
      </c>
      <c r="AA270" s="100">
        <f t="shared" si="157"/>
        <v>0.48432043213028753</v>
      </c>
      <c r="AB270" s="87">
        <f t="shared" si="156"/>
        <v>100.91365833333333</v>
      </c>
      <c r="AC270" s="157"/>
      <c r="AN270" s="98"/>
      <c r="AO270" s="157"/>
      <c r="AZ270" s="98"/>
    </row>
    <row r="271" spans="2:52" x14ac:dyDescent="0.2">
      <c r="B271" s="141" t="s">
        <v>62</v>
      </c>
      <c r="C271" s="101">
        <f t="shared" ref="C271:M271" si="158">C137</f>
        <v>109.77200000000001</v>
      </c>
      <c r="D271" s="173">
        <f t="shared" si="158"/>
        <v>111.54940000000001</v>
      </c>
      <c r="E271" s="101">
        <f t="shared" si="158"/>
        <v>111.2239</v>
      </c>
      <c r="F271" s="101">
        <f t="shared" si="158"/>
        <v>111.48990000000001</v>
      </c>
      <c r="G271" s="101">
        <f t="shared" si="158"/>
        <v>113.5137</v>
      </c>
      <c r="H271" s="101">
        <f t="shared" si="158"/>
        <v>114.3096</v>
      </c>
      <c r="I271" s="101">
        <f t="shared" si="158"/>
        <v>112.92189999999999</v>
      </c>
      <c r="J271" s="101">
        <f t="shared" si="158"/>
        <v>113.6724</v>
      </c>
      <c r="K271" s="101">
        <f t="shared" si="158"/>
        <v>112.7835</v>
      </c>
      <c r="L271" s="101">
        <f t="shared" si="158"/>
        <v>113.2788</v>
      </c>
      <c r="M271" s="101">
        <f t="shared" si="158"/>
        <v>111.6074</v>
      </c>
      <c r="N271" s="101">
        <f t="shared" ref="N271:O271" si="159">N137</f>
        <v>113.4485</v>
      </c>
      <c r="O271" s="100">
        <f t="shared" si="159"/>
        <v>114.0014</v>
      </c>
      <c r="P271" s="101">
        <f t="shared" ref="P271:AB271" si="160">P137</f>
        <v>1.6191742885253071</v>
      </c>
      <c r="Q271" s="101">
        <f t="shared" si="160"/>
        <v>-0.29179896978379549</v>
      </c>
      <c r="R271" s="101">
        <f t="shared" si="160"/>
        <v>0.23915723149431495</v>
      </c>
      <c r="S271" s="101">
        <f t="shared" si="160"/>
        <v>1.8152316936332298</v>
      </c>
      <c r="T271" s="101">
        <f t="shared" si="160"/>
        <v>0.70114884811260947</v>
      </c>
      <c r="U271" s="101">
        <f t="shared" si="160"/>
        <v>-1.2139837773905335</v>
      </c>
      <c r="V271" s="101">
        <f t="shared" si="160"/>
        <v>0.66461864350493782</v>
      </c>
      <c r="W271" s="101">
        <f t="shared" si="160"/>
        <v>-0.7819840172284499</v>
      </c>
      <c r="X271" s="101">
        <f t="shared" si="160"/>
        <v>0.43915998350822616</v>
      </c>
      <c r="Y271" s="101">
        <f t="shared" si="160"/>
        <v>-1.4754746695763068</v>
      </c>
      <c r="Z271" s="101">
        <f t="shared" ref="Z271:AA271" si="161">Z137</f>
        <v>1.649621799271372</v>
      </c>
      <c r="AA271" s="100">
        <f t="shared" si="161"/>
        <v>0.48735769974923265</v>
      </c>
      <c r="AB271" s="87">
        <f t="shared" si="160"/>
        <v>112.81812309812709</v>
      </c>
      <c r="AC271" s="157"/>
      <c r="AN271" s="98"/>
      <c r="AO271" s="157"/>
      <c r="AZ271" s="98"/>
    </row>
    <row r="272" spans="2:52" x14ac:dyDescent="0.2">
      <c r="B272" s="141" t="s">
        <v>82</v>
      </c>
      <c r="C272" s="101">
        <f t="shared" ref="C272:M272" si="162">C161</f>
        <v>113.1657</v>
      </c>
      <c r="D272" s="173">
        <f t="shared" si="162"/>
        <v>115.4867</v>
      </c>
      <c r="E272" s="101">
        <f t="shared" si="162"/>
        <v>115.2266</v>
      </c>
      <c r="F272" s="101">
        <f t="shared" si="162"/>
        <v>115.8314</v>
      </c>
      <c r="G272" s="101">
        <f t="shared" si="162"/>
        <v>117.78060000000001</v>
      </c>
      <c r="H272" s="101">
        <f t="shared" si="162"/>
        <v>118.43089999999999</v>
      </c>
      <c r="I272" s="101">
        <f t="shared" si="162"/>
        <v>116.9032</v>
      </c>
      <c r="J272" s="101">
        <f t="shared" si="162"/>
        <v>117.8531</v>
      </c>
      <c r="K272" s="101">
        <f t="shared" si="162"/>
        <v>116.8989</v>
      </c>
      <c r="L272" s="101">
        <f t="shared" si="162"/>
        <v>117.22629999999999</v>
      </c>
      <c r="M272" s="101">
        <f t="shared" si="162"/>
        <v>115.1828</v>
      </c>
      <c r="N272" s="101">
        <f t="shared" ref="N272:O272" si="163">N161</f>
        <v>117.50879999999999</v>
      </c>
      <c r="O272" s="100">
        <f t="shared" si="163"/>
        <v>118.203</v>
      </c>
      <c r="P272" s="101">
        <f t="shared" ref="P272:AB272" si="164">P161</f>
        <v>2.0509748095049982</v>
      </c>
      <c r="Q272" s="101">
        <f t="shared" si="164"/>
        <v>-0.22522073970422068</v>
      </c>
      <c r="R272" s="101">
        <f t="shared" si="164"/>
        <v>0.52487880402615139</v>
      </c>
      <c r="S272" s="101">
        <f t="shared" si="164"/>
        <v>1.6827906767940339</v>
      </c>
      <c r="T272" s="101">
        <f t="shared" si="164"/>
        <v>0.55212827919028018</v>
      </c>
      <c r="U272" s="101">
        <f t="shared" si="164"/>
        <v>-1.2899505112263743</v>
      </c>
      <c r="V272" s="101">
        <f t="shared" si="164"/>
        <v>0.81255260762750692</v>
      </c>
      <c r="W272" s="101">
        <f t="shared" si="164"/>
        <v>-0.80965201594188041</v>
      </c>
      <c r="X272" s="101">
        <f t="shared" si="164"/>
        <v>0.28007106995873976</v>
      </c>
      <c r="Y272" s="101">
        <f t="shared" si="164"/>
        <v>-1.7432095016220717</v>
      </c>
      <c r="Z272" s="101">
        <f t="shared" ref="Z272:AA272" si="165">Z161</f>
        <v>2.0193987296714382</v>
      </c>
      <c r="AA272" s="100">
        <f t="shared" si="165"/>
        <v>0.59076426616560573</v>
      </c>
      <c r="AB272" s="87">
        <f t="shared" si="164"/>
        <v>116.87769166666668</v>
      </c>
      <c r="AC272" s="157"/>
      <c r="AN272" s="98"/>
      <c r="AO272" s="157"/>
      <c r="AZ272" s="98"/>
    </row>
    <row r="273" spans="2:52" x14ac:dyDescent="0.2">
      <c r="B273" s="141" t="s">
        <v>85</v>
      </c>
      <c r="C273" s="101">
        <f t="shared" ref="C273:M273" si="166">C186</f>
        <v>98.635649999999998</v>
      </c>
      <c r="D273" s="173">
        <f t="shared" si="166"/>
        <v>98.653499999999994</v>
      </c>
      <c r="E273" s="101">
        <f t="shared" si="166"/>
        <v>98.134320000000002</v>
      </c>
      <c r="F273" s="101">
        <f t="shared" si="166"/>
        <v>97.31635</v>
      </c>
      <c r="G273" s="101">
        <f t="shared" si="166"/>
        <v>99.594149999999999</v>
      </c>
      <c r="H273" s="101">
        <f t="shared" si="166"/>
        <v>100.8867</v>
      </c>
      <c r="I273" s="101">
        <f t="shared" si="166"/>
        <v>99.94999</v>
      </c>
      <c r="J273" s="101">
        <f t="shared" si="166"/>
        <v>100.0758</v>
      </c>
      <c r="K273" s="101">
        <f t="shared" si="166"/>
        <v>99.37903</v>
      </c>
      <c r="L273" s="101">
        <f t="shared" si="166"/>
        <v>100.39190000000001</v>
      </c>
      <c r="M273" s="101">
        <f t="shared" si="166"/>
        <v>99.938820000000007</v>
      </c>
      <c r="N273" s="101">
        <f t="shared" ref="N273:O273" si="167">N186</f>
        <v>100.20869999999999</v>
      </c>
      <c r="O273" s="100">
        <f t="shared" si="167"/>
        <v>100.29600000000001</v>
      </c>
      <c r="P273" s="101">
        <f t="shared" ref="P273:AB273" si="168">P186</f>
        <v>1.809690512506959E-2</v>
      </c>
      <c r="Q273" s="101">
        <f t="shared" si="168"/>
        <v>-0.52626617403335063</v>
      </c>
      <c r="R273" s="101">
        <f t="shared" si="168"/>
        <v>-0.83352083144816458</v>
      </c>
      <c r="S273" s="101">
        <f t="shared" si="168"/>
        <v>2.3406138845116975</v>
      </c>
      <c r="T273" s="101">
        <f t="shared" si="168"/>
        <v>1.297817191069963</v>
      </c>
      <c r="U273" s="101">
        <f t="shared" si="168"/>
        <v>-0.92847719273204987</v>
      </c>
      <c r="V273" s="101">
        <f t="shared" si="168"/>
        <v>0.12587294906182714</v>
      </c>
      <c r="W273" s="101">
        <f t="shared" si="168"/>
        <v>-0.69624224837573201</v>
      </c>
      <c r="X273" s="101">
        <f t="shared" si="168"/>
        <v>1.0191989195306159</v>
      </c>
      <c r="Y273" s="101">
        <f t="shared" si="168"/>
        <v>-0.45131131097229948</v>
      </c>
      <c r="Z273" s="101">
        <f t="shared" ref="Z273:AA273" si="169">Z186</f>
        <v>0.27004521366170459</v>
      </c>
      <c r="AA273" s="100">
        <f t="shared" si="169"/>
        <v>8.7118184349276317E-2</v>
      </c>
      <c r="AB273" s="87">
        <f t="shared" si="168"/>
        <v>99.568771666666649</v>
      </c>
      <c r="AC273" s="157"/>
      <c r="AN273" s="98"/>
      <c r="AO273" s="157"/>
      <c r="AZ273" s="98"/>
    </row>
    <row r="274" spans="2:52" x14ac:dyDescent="0.2">
      <c r="B274" s="141" t="s">
        <v>283</v>
      </c>
      <c r="C274" s="101">
        <f t="shared" ref="C274:M274" si="170">C210</f>
        <v>119.4846</v>
      </c>
      <c r="D274" s="173">
        <f t="shared" si="170"/>
        <v>121.236</v>
      </c>
      <c r="E274" s="101">
        <f t="shared" si="170"/>
        <v>120.3729</v>
      </c>
      <c r="F274" s="101">
        <f t="shared" si="170"/>
        <v>123.97920000000001</v>
      </c>
      <c r="G274" s="101">
        <f t="shared" si="170"/>
        <v>123.8549</v>
      </c>
      <c r="H274" s="101">
        <f t="shared" si="170"/>
        <v>125.3233</v>
      </c>
      <c r="I274" s="101">
        <f t="shared" si="170"/>
        <v>124.28919999999999</v>
      </c>
      <c r="J274" s="101">
        <f t="shared" si="170"/>
        <v>123.4958</v>
      </c>
      <c r="K274" s="101">
        <f t="shared" si="170"/>
        <v>127.5924</v>
      </c>
      <c r="L274" s="101">
        <f t="shared" si="170"/>
        <v>130.65129999999999</v>
      </c>
      <c r="M274" s="101">
        <f t="shared" si="170"/>
        <v>133.5532</v>
      </c>
      <c r="N274" s="101">
        <f t="shared" ref="N274:O274" si="171">N210</f>
        <v>137.37389999999999</v>
      </c>
      <c r="O274" s="100">
        <f t="shared" si="171"/>
        <v>138.1908</v>
      </c>
      <c r="P274" s="101">
        <f t="shared" ref="P274:Y274" si="172">P210</f>
        <v>1.4657955920679349</v>
      </c>
      <c r="Q274" s="101">
        <f t="shared" si="172"/>
        <v>-0.71191725230129899</v>
      </c>
      <c r="R274" s="101">
        <f t="shared" si="172"/>
        <v>2.9959401160892565</v>
      </c>
      <c r="S274" s="101">
        <f t="shared" si="172"/>
        <v>-0.10025875308116619</v>
      </c>
      <c r="T274" s="101">
        <f t="shared" si="172"/>
        <v>1.185580869226815</v>
      </c>
      <c r="U274" s="101">
        <f t="shared" si="172"/>
        <v>-0.8251458427922097</v>
      </c>
      <c r="V274" s="101">
        <f t="shared" si="172"/>
        <v>-0.63834991294496324</v>
      </c>
      <c r="W274" s="101">
        <f t="shared" si="172"/>
        <v>3.3171978318290947</v>
      </c>
      <c r="X274" s="101">
        <f t="shared" si="172"/>
        <v>2.397399845131837</v>
      </c>
      <c r="Y274" s="101">
        <f t="shared" si="172"/>
        <v>2.2211030429854213</v>
      </c>
      <c r="Z274" s="101">
        <f t="shared" ref="Z274:AA274" si="173">Z210</f>
        <v>2.8608075283856831</v>
      </c>
      <c r="AA274" s="100">
        <f t="shared" si="173"/>
        <v>0.59465444309290483</v>
      </c>
      <c r="AB274" s="87">
        <f>AB210</f>
        <v>127.49274166666669</v>
      </c>
      <c r="AC274" s="157"/>
      <c r="AN274" s="98"/>
      <c r="AO274" s="157"/>
      <c r="AZ274" s="98"/>
    </row>
    <row r="275" spans="2:52" x14ac:dyDescent="0.2">
      <c r="B275" s="141" t="s">
        <v>284</v>
      </c>
      <c r="C275" s="101">
        <f t="shared" ref="C275:M275" si="174">C234</f>
        <v>119.6994</v>
      </c>
      <c r="D275" s="173">
        <f t="shared" si="174"/>
        <v>121.44970000000001</v>
      </c>
      <c r="E275" s="101">
        <f t="shared" si="174"/>
        <v>120.5745</v>
      </c>
      <c r="F275" s="101">
        <f t="shared" si="174"/>
        <v>124.2535</v>
      </c>
      <c r="G275" s="101">
        <f t="shared" si="174"/>
        <v>124.0814</v>
      </c>
      <c r="H275" s="101">
        <f t="shared" si="174"/>
        <v>125.5641</v>
      </c>
      <c r="I275" s="101">
        <f t="shared" si="174"/>
        <v>124.5378</v>
      </c>
      <c r="J275" s="101">
        <f t="shared" si="174"/>
        <v>123.7105</v>
      </c>
      <c r="K275" s="101">
        <f t="shared" si="174"/>
        <v>127.91670000000001</v>
      </c>
      <c r="L275" s="101">
        <f t="shared" si="174"/>
        <v>131.0316</v>
      </c>
      <c r="M275" s="101">
        <f t="shared" si="174"/>
        <v>134.0317</v>
      </c>
      <c r="N275" s="101">
        <f t="shared" ref="N275:O275" si="175">N234</f>
        <v>137.8929</v>
      </c>
      <c r="O275" s="100">
        <f t="shared" si="175"/>
        <v>138.71469999999999</v>
      </c>
      <c r="P275" s="101">
        <f t="shared" ref="P275:AB275" si="176">P234</f>
        <v>1.4622462602151807</v>
      </c>
      <c r="Q275" s="101">
        <f t="shared" si="176"/>
        <v>-0.72062755198243111</v>
      </c>
      <c r="R275" s="101">
        <f t="shared" si="176"/>
        <v>3.0512255908172974</v>
      </c>
      <c r="S275" s="101">
        <f t="shared" si="176"/>
        <v>-0.13850716478811492</v>
      </c>
      <c r="T275" s="101">
        <f t="shared" si="176"/>
        <v>1.1949413852519348</v>
      </c>
      <c r="U275" s="101">
        <f t="shared" si="176"/>
        <v>-0.81735145634778739</v>
      </c>
      <c r="V275" s="101">
        <f t="shared" si="176"/>
        <v>-0.66429630200630507</v>
      </c>
      <c r="W275" s="101">
        <f t="shared" si="176"/>
        <v>3.4000347585694097</v>
      </c>
      <c r="X275" s="101">
        <f t="shared" si="176"/>
        <v>2.4351003426448554</v>
      </c>
      <c r="Y275" s="101">
        <f t="shared" si="176"/>
        <v>2.2896003712081692</v>
      </c>
      <c r="Z275" s="101">
        <f t="shared" ref="Z275:AA275" si="177">Z234</f>
        <v>2.8808110320170504</v>
      </c>
      <c r="AA275" s="100">
        <f t="shared" si="177"/>
        <v>0.59596977074236313</v>
      </c>
      <c r="AB275" s="87">
        <f t="shared" si="176"/>
        <v>127.81325833333334</v>
      </c>
      <c r="AC275" s="157"/>
      <c r="AN275" s="98"/>
      <c r="AO275" s="157"/>
      <c r="AZ275" s="98"/>
    </row>
    <row r="276" spans="2:52" ht="12.75" thickBot="1" x14ac:dyDescent="0.25">
      <c r="B276" s="177" t="s">
        <v>296</v>
      </c>
      <c r="D276" s="157"/>
      <c r="O276" s="98"/>
      <c r="AB276" s="176"/>
      <c r="AC276" s="157"/>
      <c r="AN276" s="98"/>
      <c r="AO276" s="157"/>
      <c r="AZ276" s="98"/>
    </row>
    <row r="277" spans="2:52" ht="12.75" thickBot="1" x14ac:dyDescent="0.25">
      <c r="B277" s="142" t="s">
        <v>285</v>
      </c>
      <c r="C277" s="143">
        <v>98.007499999999993</v>
      </c>
      <c r="D277" s="217">
        <v>99.03</v>
      </c>
      <c r="E277" s="219">
        <v>98.76</v>
      </c>
      <c r="F277" s="221">
        <v>99.474609999999998</v>
      </c>
      <c r="G277" s="223">
        <v>99.25</v>
      </c>
      <c r="H277" s="233">
        <v>99.38</v>
      </c>
      <c r="I277" s="221">
        <v>100.6383</v>
      </c>
      <c r="J277" s="221">
        <v>100.97239999999999</v>
      </c>
      <c r="K277" s="221">
        <v>102.3398</v>
      </c>
      <c r="L277" s="221">
        <v>103.2645</v>
      </c>
      <c r="M277" s="221">
        <v>102.9832</v>
      </c>
      <c r="N277" s="221">
        <v>103.8998</v>
      </c>
      <c r="O277" s="256">
        <v>104.3319</v>
      </c>
      <c r="P277" s="96">
        <v>1.04</v>
      </c>
      <c r="Q277" s="203">
        <v>-0.27</v>
      </c>
      <c r="R277" s="96">
        <v>0.72</v>
      </c>
      <c r="S277" s="225">
        <v>-0.23</v>
      </c>
      <c r="T277" s="234">
        <v>0.13</v>
      </c>
      <c r="U277" s="221">
        <v>1.2684938371485721</v>
      </c>
      <c r="V277" s="96">
        <v>0.3319809654972235</v>
      </c>
      <c r="W277" s="96">
        <v>1.3542314533476512</v>
      </c>
      <c r="X277" s="96">
        <v>0.90355853734324421</v>
      </c>
      <c r="Y277" s="221">
        <v>-0.27240726483932198</v>
      </c>
      <c r="Z277" s="221">
        <v>0.89004808551297943</v>
      </c>
      <c r="AA277" s="96">
        <v>0.41588145501724305</v>
      </c>
      <c r="AB277" s="261">
        <f t="shared" ref="AB277:AB286" si="178">AVERAGE(P277:AA277)</f>
        <v>0.52348225575229923</v>
      </c>
      <c r="AC277" s="158">
        <f t="shared" ref="AC277:AJ279" si="179">_xlfn.RANK.AVG(D277,D$277:D$286,)</f>
        <v>9</v>
      </c>
      <c r="AD277" s="144">
        <f t="shared" si="179"/>
        <v>9</v>
      </c>
      <c r="AE277" s="144">
        <f t="shared" si="179"/>
        <v>9</v>
      </c>
      <c r="AF277" s="144">
        <f t="shared" si="179"/>
        <v>9</v>
      </c>
      <c r="AG277" s="144">
        <f t="shared" si="179"/>
        <v>10</v>
      </c>
      <c r="AH277" s="144">
        <f t="shared" si="179"/>
        <v>10</v>
      </c>
      <c r="AI277" s="144">
        <f t="shared" si="179"/>
        <v>10</v>
      </c>
      <c r="AJ277" s="144">
        <f t="shared" si="179"/>
        <v>10</v>
      </c>
      <c r="AK277" s="144">
        <f t="shared" ref="AK277:AN286" si="180">_xlfn.RANK.AVG(L277,L$277:L$286,)</f>
        <v>10</v>
      </c>
      <c r="AL277" s="144">
        <f>_xlfn.RANK.AVG(M277,M$277:M$286,)</f>
        <v>10</v>
      </c>
      <c r="AM277" s="144">
        <f>_xlfn.RANK.AVG(N277,N$277:N$286,)</f>
        <v>10</v>
      </c>
      <c r="AN277" s="144">
        <f>_xlfn.RANK.AVG(O277,O$277:O$286,)</f>
        <v>10</v>
      </c>
      <c r="AO277" s="158">
        <f t="shared" ref="AO277:AO286" si="181">_xlfn.RANK.AVG(P277,P$277:P$286,)</f>
        <v>6</v>
      </c>
      <c r="AP277" s="144">
        <f t="shared" ref="AP277:AP286" si="182">_xlfn.RANK.AVG(Q277,Q$277:Q$286,)</f>
        <v>8</v>
      </c>
      <c r="AQ277" s="144">
        <f t="shared" ref="AQ277:AQ286" si="183">_xlfn.RANK.AVG(R277,R$277:R$286,)</f>
        <v>8</v>
      </c>
      <c r="AR277" s="144">
        <f t="shared" ref="AR277:AR286" si="184">_xlfn.RANK.AVG(S277,S$277:S$286,)</f>
        <v>9</v>
      </c>
      <c r="AS277" s="144">
        <f>_xlfn.RANK.AVG(T277,T$277:T$286,)</f>
        <v>8.5</v>
      </c>
      <c r="AT277" s="144">
        <f t="shared" ref="AT277:AT286" si="185">_xlfn.RANK.AVG(U277,U$277:U$286,)</f>
        <v>2</v>
      </c>
      <c r="AU277" s="144">
        <f t="shared" ref="AU277:AU286" si="186">_xlfn.RANK.AVG(V277,V$277:V$286,)</f>
        <v>7</v>
      </c>
      <c r="AV277" s="144">
        <f t="shared" ref="AV277:AV286" si="187">_xlfn.RANK.AVG(W277,W$277:W$286,)</f>
        <v>8</v>
      </c>
      <c r="AW277" s="144">
        <f t="shared" ref="AW277:AW286" si="188">_xlfn.RANK.AVG(X277,X$277:X$286,)</f>
        <v>5</v>
      </c>
      <c r="AX277" s="144">
        <f t="shared" ref="AX277:AX286" si="189">_xlfn.RANK.AVG(Y277,Y$277:Y$286,)</f>
        <v>10</v>
      </c>
      <c r="AY277" s="144">
        <f t="shared" ref="AY277:AZ286" si="190">_xlfn.RANK.AVG(Z277,Z$277:Z$286,)</f>
        <v>6</v>
      </c>
      <c r="AZ277" s="163">
        <f t="shared" si="190"/>
        <v>8</v>
      </c>
    </row>
    <row r="278" spans="2:52" ht="13.5" thickTop="1" thickBot="1" x14ac:dyDescent="0.25">
      <c r="B278" s="142" t="s">
        <v>286</v>
      </c>
      <c r="C278" s="143">
        <v>115.2069</v>
      </c>
      <c r="D278" s="217">
        <v>114.96</v>
      </c>
      <c r="E278" s="219">
        <v>114.69</v>
      </c>
      <c r="F278" s="221">
        <v>117.05200000000001</v>
      </c>
      <c r="G278" s="224">
        <v>117.53</v>
      </c>
      <c r="H278" s="231">
        <v>118.58</v>
      </c>
      <c r="I278" s="221">
        <v>116.56489999999999</v>
      </c>
      <c r="J278" s="221">
        <v>115.777</v>
      </c>
      <c r="K278" s="221">
        <v>117.9192</v>
      </c>
      <c r="L278" s="221">
        <v>120.60760000000001</v>
      </c>
      <c r="M278" s="221">
        <v>123.2101</v>
      </c>
      <c r="N278" s="221">
        <v>125.7478</v>
      </c>
      <c r="O278" s="256">
        <v>125.95350000000001</v>
      </c>
      <c r="P278" s="96">
        <v>-0.22</v>
      </c>
      <c r="Q278" s="203">
        <v>-0.23</v>
      </c>
      <c r="R278" s="96">
        <v>2.06</v>
      </c>
      <c r="S278" s="225">
        <v>0.41</v>
      </c>
      <c r="T278" s="234">
        <v>0.89</v>
      </c>
      <c r="U278" s="221">
        <v>-1.7005196430468925</v>
      </c>
      <c r="V278" s="96">
        <v>-0.67593246337447499</v>
      </c>
      <c r="W278" s="96">
        <v>1.8502811439232338</v>
      </c>
      <c r="X278" s="96">
        <v>2.2798662134749907</v>
      </c>
      <c r="Y278" s="221">
        <v>2.1578242167160209</v>
      </c>
      <c r="Z278" s="221">
        <v>2.0596525771832028</v>
      </c>
      <c r="AA278" s="96">
        <v>0.16358139068835187</v>
      </c>
      <c r="AB278" s="261">
        <f t="shared" si="178"/>
        <v>0.75372945296370275</v>
      </c>
      <c r="AC278" s="158">
        <f t="shared" si="179"/>
        <v>5</v>
      </c>
      <c r="AD278" s="144">
        <f t="shared" si="179"/>
        <v>5</v>
      </c>
      <c r="AE278" s="144">
        <f t="shared" si="179"/>
        <v>5</v>
      </c>
      <c r="AF278" s="144">
        <f t="shared" si="179"/>
        <v>5</v>
      </c>
      <c r="AG278" s="144">
        <f t="shared" si="179"/>
        <v>5</v>
      </c>
      <c r="AH278" s="144">
        <f t="shared" si="179"/>
        <v>5</v>
      </c>
      <c r="AI278" s="144">
        <f t="shared" si="179"/>
        <v>5</v>
      </c>
      <c r="AJ278" s="144">
        <f t="shared" si="179"/>
        <v>5</v>
      </c>
      <c r="AK278" s="144">
        <f t="shared" si="180"/>
        <v>5</v>
      </c>
      <c r="AL278" s="144">
        <f t="shared" si="180"/>
        <v>5</v>
      </c>
      <c r="AM278" s="144">
        <f t="shared" si="180"/>
        <v>5</v>
      </c>
      <c r="AN278" s="144">
        <f t="shared" si="180"/>
        <v>5</v>
      </c>
      <c r="AO278" s="158">
        <f t="shared" si="181"/>
        <v>9</v>
      </c>
      <c r="AP278" s="144">
        <f t="shared" si="182"/>
        <v>7</v>
      </c>
      <c r="AQ278" s="144">
        <f t="shared" si="183"/>
        <v>5</v>
      </c>
      <c r="AR278" s="144">
        <f t="shared" si="184"/>
        <v>5</v>
      </c>
      <c r="AS278" s="144">
        <f t="shared" ref="AS278:AS286" si="191">_xlfn.RANK.AVG(T278,T$277:T$286,)</f>
        <v>4</v>
      </c>
      <c r="AT278" s="144">
        <f t="shared" si="185"/>
        <v>8</v>
      </c>
      <c r="AU278" s="144">
        <f t="shared" si="186"/>
        <v>8</v>
      </c>
      <c r="AV278" s="144">
        <f t="shared" si="187"/>
        <v>7</v>
      </c>
      <c r="AW278" s="144">
        <f t="shared" si="188"/>
        <v>4</v>
      </c>
      <c r="AX278" s="144">
        <f t="shared" si="189"/>
        <v>5</v>
      </c>
      <c r="AY278" s="144">
        <f t="shared" si="190"/>
        <v>5</v>
      </c>
      <c r="AZ278" s="163">
        <f t="shared" si="190"/>
        <v>9</v>
      </c>
    </row>
    <row r="279" spans="2:52" ht="12.75" thickBot="1" x14ac:dyDescent="0.25">
      <c r="B279" s="142" t="s">
        <v>287</v>
      </c>
      <c r="C279" s="143">
        <v>102.6836</v>
      </c>
      <c r="D279" s="217">
        <v>102.87</v>
      </c>
      <c r="E279" s="219">
        <v>103.67</v>
      </c>
      <c r="F279" s="221">
        <v>105.56780000000001</v>
      </c>
      <c r="G279" s="225">
        <v>105.58</v>
      </c>
      <c r="H279" s="234">
        <v>105.73</v>
      </c>
      <c r="I279" s="221">
        <v>106.7651</v>
      </c>
      <c r="J279" s="221">
        <v>107.3278</v>
      </c>
      <c r="K279" s="221">
        <v>109.79810000000001</v>
      </c>
      <c r="L279" s="221">
        <v>110.6857</v>
      </c>
      <c r="M279" s="219">
        <v>111.0771</v>
      </c>
      <c r="N279" s="219">
        <v>110.79519999999999</v>
      </c>
      <c r="O279" s="256">
        <v>111.2589</v>
      </c>
      <c r="P279" s="96">
        <v>0.18</v>
      </c>
      <c r="Q279" s="203">
        <v>0.77</v>
      </c>
      <c r="R279" s="96">
        <v>1.83</v>
      </c>
      <c r="S279" s="225">
        <v>0.01</v>
      </c>
      <c r="T279" s="234">
        <v>0.14000000000000001</v>
      </c>
      <c r="U279" s="221">
        <v>0.98253698464810468</v>
      </c>
      <c r="V279" s="96">
        <v>0.52704488639077041</v>
      </c>
      <c r="W279" s="96">
        <v>2.3016403951259683</v>
      </c>
      <c r="X279" s="96">
        <v>0.80839285925712012</v>
      </c>
      <c r="Y279" s="221">
        <v>0.35361388146798045</v>
      </c>
      <c r="Z279" s="221">
        <v>-0.25378768441020455</v>
      </c>
      <c r="AA279" s="96">
        <v>0.4185199358817015</v>
      </c>
      <c r="AB279" s="261">
        <f t="shared" si="178"/>
        <v>0.67233010486345346</v>
      </c>
      <c r="AC279" s="158">
        <f t="shared" si="179"/>
        <v>6</v>
      </c>
      <c r="AD279" s="144">
        <f t="shared" si="179"/>
        <v>6</v>
      </c>
      <c r="AE279" s="144">
        <f t="shared" si="179"/>
        <v>6</v>
      </c>
      <c r="AF279" s="144">
        <f t="shared" si="179"/>
        <v>6</v>
      </c>
      <c r="AG279" s="144">
        <f t="shared" si="179"/>
        <v>6</v>
      </c>
      <c r="AH279" s="144">
        <f t="shared" si="179"/>
        <v>7</v>
      </c>
      <c r="AI279" s="144">
        <f t="shared" si="179"/>
        <v>7</v>
      </c>
      <c r="AJ279" s="144">
        <f t="shared" si="179"/>
        <v>7</v>
      </c>
      <c r="AK279" s="144">
        <f t="shared" si="180"/>
        <v>7</v>
      </c>
      <c r="AL279" s="144">
        <f t="shared" si="180"/>
        <v>7</v>
      </c>
      <c r="AM279" s="144">
        <f t="shared" si="180"/>
        <v>7</v>
      </c>
      <c r="AN279" s="144">
        <f t="shared" si="180"/>
        <v>7</v>
      </c>
      <c r="AO279" s="158">
        <f t="shared" si="181"/>
        <v>7</v>
      </c>
      <c r="AP279" s="144">
        <f t="shared" si="182"/>
        <v>3</v>
      </c>
      <c r="AQ279" s="144">
        <f t="shared" si="183"/>
        <v>6</v>
      </c>
      <c r="AR279" s="144">
        <f t="shared" si="184"/>
        <v>8</v>
      </c>
      <c r="AS279" s="144">
        <f t="shared" si="191"/>
        <v>7</v>
      </c>
      <c r="AT279" s="144">
        <f t="shared" si="185"/>
        <v>3</v>
      </c>
      <c r="AU279" s="144">
        <f t="shared" si="186"/>
        <v>6</v>
      </c>
      <c r="AV279" s="144">
        <f t="shared" si="187"/>
        <v>6</v>
      </c>
      <c r="AW279" s="144">
        <f t="shared" si="188"/>
        <v>7</v>
      </c>
      <c r="AX279" s="144">
        <f t="shared" si="189"/>
        <v>7</v>
      </c>
      <c r="AY279" s="144">
        <f t="shared" si="190"/>
        <v>10</v>
      </c>
      <c r="AZ279" s="163">
        <f t="shared" si="190"/>
        <v>7</v>
      </c>
    </row>
    <row r="280" spans="2:52" ht="12.75" thickBot="1" x14ac:dyDescent="0.25">
      <c r="B280" s="142" t="s">
        <v>288</v>
      </c>
      <c r="C280" s="143">
        <v>130.33680000000001</v>
      </c>
      <c r="D280" s="217">
        <v>132.91999999999999</v>
      </c>
      <c r="E280" s="219">
        <v>133.04</v>
      </c>
      <c r="F280" s="221">
        <v>137.6446</v>
      </c>
      <c r="G280" s="225">
        <v>134.54</v>
      </c>
      <c r="H280" s="234">
        <v>135.13</v>
      </c>
      <c r="I280" s="221">
        <v>135.25550000000001</v>
      </c>
      <c r="J280" s="221">
        <v>132.1602</v>
      </c>
      <c r="K280" s="221">
        <v>136.74440000000001</v>
      </c>
      <c r="L280" s="221">
        <v>141.31890000000001</v>
      </c>
      <c r="M280" s="219">
        <v>144.89850000000001</v>
      </c>
      <c r="N280" s="219">
        <v>148.38310000000001</v>
      </c>
      <c r="O280" s="256">
        <v>152.18049999999999</v>
      </c>
      <c r="P280" s="96">
        <v>1.98</v>
      </c>
      <c r="Q280" s="203">
        <v>0.09</v>
      </c>
      <c r="R280" s="96">
        <v>3.46</v>
      </c>
      <c r="S280" s="225">
        <v>-2.2599999999999998</v>
      </c>
      <c r="T280" s="234">
        <v>0.44</v>
      </c>
      <c r="U280" s="221">
        <v>9.6355012717827149E-2</v>
      </c>
      <c r="V280" s="96">
        <v>-2.2884836476150756</v>
      </c>
      <c r="W280" s="96">
        <v>3.4686690849438859</v>
      </c>
      <c r="X280" s="96">
        <v>3.3452923849166769</v>
      </c>
      <c r="Y280" s="221">
        <v>2.5329945251484403</v>
      </c>
      <c r="Z280" s="221">
        <v>2.4048558128621069</v>
      </c>
      <c r="AA280" s="96">
        <v>2.5591863224315854</v>
      </c>
      <c r="AB280" s="261">
        <f t="shared" si="178"/>
        <v>1.319072457950454</v>
      </c>
      <c r="AC280" s="158">
        <f t="shared" ref="AC280:AJ286" si="192">_xlfn.RANK.AVG(D280,D$277:D$286,)</f>
        <v>1</v>
      </c>
      <c r="AD280" s="144">
        <f t="shared" si="192"/>
        <v>1</v>
      </c>
      <c r="AE280" s="144">
        <f t="shared" si="192"/>
        <v>1</v>
      </c>
      <c r="AF280" s="144">
        <f t="shared" si="192"/>
        <v>1</v>
      </c>
      <c r="AG280" s="144">
        <f t="shared" si="192"/>
        <v>1</v>
      </c>
      <c r="AH280" s="144">
        <f t="shared" si="192"/>
        <v>1</v>
      </c>
      <c r="AI280" s="144">
        <f t="shared" si="192"/>
        <v>1</v>
      </c>
      <c r="AJ280" s="144">
        <f t="shared" si="192"/>
        <v>1</v>
      </c>
      <c r="AK280" s="144">
        <f t="shared" si="180"/>
        <v>1</v>
      </c>
      <c r="AL280" s="144">
        <f t="shared" si="180"/>
        <v>1</v>
      </c>
      <c r="AM280" s="144">
        <f t="shared" si="180"/>
        <v>1</v>
      </c>
      <c r="AN280" s="144">
        <f t="shared" si="180"/>
        <v>1</v>
      </c>
      <c r="AO280" s="158">
        <f t="shared" si="181"/>
        <v>3</v>
      </c>
      <c r="AP280" s="144">
        <f t="shared" si="182"/>
        <v>5</v>
      </c>
      <c r="AQ280" s="144">
        <f t="shared" si="183"/>
        <v>1</v>
      </c>
      <c r="AR280" s="144">
        <f t="shared" si="184"/>
        <v>10</v>
      </c>
      <c r="AS280" s="144">
        <f t="shared" si="191"/>
        <v>5</v>
      </c>
      <c r="AT280" s="144">
        <f t="shared" si="185"/>
        <v>6</v>
      </c>
      <c r="AU280" s="144">
        <f t="shared" si="186"/>
        <v>10</v>
      </c>
      <c r="AV280" s="144">
        <f t="shared" si="187"/>
        <v>3</v>
      </c>
      <c r="AW280" s="144">
        <f t="shared" si="188"/>
        <v>1</v>
      </c>
      <c r="AX280" s="144">
        <f t="shared" si="189"/>
        <v>2</v>
      </c>
      <c r="AY280" s="144">
        <f t="shared" si="190"/>
        <v>4</v>
      </c>
      <c r="AZ280" s="163">
        <f t="shared" si="190"/>
        <v>1</v>
      </c>
    </row>
    <row r="281" spans="2:52" s="48" customFormat="1" ht="12.75" thickBot="1" x14ac:dyDescent="0.25">
      <c r="B281" s="145" t="s">
        <v>289</v>
      </c>
      <c r="C281" s="143">
        <v>117.8342</v>
      </c>
      <c r="D281" s="174">
        <v>119.23</v>
      </c>
      <c r="E281" s="208">
        <v>118.38</v>
      </c>
      <c r="F281" s="143">
        <v>122.17</v>
      </c>
      <c r="G281" s="226">
        <v>122.3</v>
      </c>
      <c r="H281" s="232">
        <v>124.1</v>
      </c>
      <c r="I281" s="143">
        <v>124.0796</v>
      </c>
      <c r="J281" s="143">
        <v>123.2243</v>
      </c>
      <c r="K281" s="143">
        <v>127.6264</v>
      </c>
      <c r="L281" s="143">
        <v>130.93950000000001</v>
      </c>
      <c r="M281" s="208">
        <v>134.0385</v>
      </c>
      <c r="N281" s="208">
        <f>N244</f>
        <v>137.68729999999999</v>
      </c>
      <c r="O281" s="167">
        <v>138.78749999999999</v>
      </c>
      <c r="P281" s="146">
        <v>1.19</v>
      </c>
      <c r="Q281" s="204">
        <v>-0.72</v>
      </c>
      <c r="R281" s="146">
        <v>3.2</v>
      </c>
      <c r="S281" s="226">
        <v>0.1</v>
      </c>
      <c r="T281" s="258">
        <v>1.47</v>
      </c>
      <c r="U281" s="143">
        <v>-1.3135002848604256E-2</v>
      </c>
      <c r="V281" s="146">
        <v>-0.68931556839319252</v>
      </c>
      <c r="W281" s="146">
        <v>3.572428490159818</v>
      </c>
      <c r="X281" s="146">
        <v>2.5959362639704682</v>
      </c>
      <c r="Y281" s="143">
        <v>2.3667418922479384</v>
      </c>
      <c r="Z281" s="146">
        <f>Z244</f>
        <v>2.7222029491526643</v>
      </c>
      <c r="AA281" s="146">
        <v>0.79905699363703198</v>
      </c>
      <c r="AB281" s="262">
        <f t="shared" si="178"/>
        <v>1.382826334827177</v>
      </c>
      <c r="AC281" s="159">
        <f t="shared" si="192"/>
        <v>3</v>
      </c>
      <c r="AD281" s="147">
        <f t="shared" si="192"/>
        <v>3</v>
      </c>
      <c r="AE281" s="147">
        <f t="shared" si="192"/>
        <v>3</v>
      </c>
      <c r="AF281" s="147">
        <f t="shared" si="192"/>
        <v>4</v>
      </c>
      <c r="AG281" s="147">
        <f t="shared" si="192"/>
        <v>3</v>
      </c>
      <c r="AH281" s="147">
        <f t="shared" si="192"/>
        <v>3</v>
      </c>
      <c r="AI281" s="147">
        <f t="shared" si="192"/>
        <v>4</v>
      </c>
      <c r="AJ281" s="147">
        <f t="shared" si="192"/>
        <v>4</v>
      </c>
      <c r="AK281" s="147">
        <f t="shared" si="180"/>
        <v>3</v>
      </c>
      <c r="AL281" s="147">
        <f t="shared" si="180"/>
        <v>3</v>
      </c>
      <c r="AM281" s="147">
        <f t="shared" si="180"/>
        <v>3</v>
      </c>
      <c r="AN281" s="147">
        <f t="shared" si="180"/>
        <v>3</v>
      </c>
      <c r="AO281" s="159">
        <f t="shared" si="181"/>
        <v>5</v>
      </c>
      <c r="AP281" s="147">
        <f t="shared" si="182"/>
        <v>10</v>
      </c>
      <c r="AQ281" s="147">
        <f t="shared" si="183"/>
        <v>2</v>
      </c>
      <c r="AR281" s="147">
        <f t="shared" si="184"/>
        <v>7</v>
      </c>
      <c r="AS281" s="147">
        <f t="shared" si="191"/>
        <v>1</v>
      </c>
      <c r="AT281" s="147">
        <f t="shared" si="185"/>
        <v>7</v>
      </c>
      <c r="AU281" s="147">
        <f t="shared" si="186"/>
        <v>9</v>
      </c>
      <c r="AV281" s="147">
        <f t="shared" si="187"/>
        <v>2</v>
      </c>
      <c r="AW281" s="147">
        <f t="shared" si="188"/>
        <v>3</v>
      </c>
      <c r="AX281" s="147">
        <f t="shared" si="189"/>
        <v>3</v>
      </c>
      <c r="AY281" s="147">
        <f t="shared" si="190"/>
        <v>1</v>
      </c>
      <c r="AZ281" s="164">
        <f t="shared" si="190"/>
        <v>4</v>
      </c>
    </row>
    <row r="282" spans="2:52" ht="12.75" thickBot="1" x14ac:dyDescent="0.25">
      <c r="B282" s="142" t="s">
        <v>290</v>
      </c>
      <c r="C282" s="143">
        <v>101.83369999999999</v>
      </c>
      <c r="D282" s="217">
        <v>100.01</v>
      </c>
      <c r="E282" s="219">
        <v>102.03</v>
      </c>
      <c r="F282" s="221">
        <v>104.9937</v>
      </c>
      <c r="G282" s="225">
        <v>105.36</v>
      </c>
      <c r="H282" s="234">
        <v>105.5</v>
      </c>
      <c r="I282" s="221">
        <v>106.8847</v>
      </c>
      <c r="J282" s="221">
        <v>107.8984</v>
      </c>
      <c r="K282" s="221">
        <v>111.1434</v>
      </c>
      <c r="L282" s="221">
        <v>112.06619999999999</v>
      </c>
      <c r="M282" s="219">
        <v>111.96080000000001</v>
      </c>
      <c r="N282" s="219">
        <v>112.4033</v>
      </c>
      <c r="O282" s="256">
        <v>113.15009999999999</v>
      </c>
      <c r="P282" s="203">
        <v>-1.79</v>
      </c>
      <c r="Q282" s="203">
        <v>2.02</v>
      </c>
      <c r="R282" s="96">
        <v>0.44895541009643397</v>
      </c>
      <c r="S282" s="225">
        <v>0.35</v>
      </c>
      <c r="T282" s="234">
        <v>0.13</v>
      </c>
      <c r="U282" s="221">
        <v>1.3170254978183813</v>
      </c>
      <c r="V282" s="96">
        <v>0.94840515059685815</v>
      </c>
      <c r="W282" s="96">
        <v>3.0074588687135346</v>
      </c>
      <c r="X282" s="96">
        <v>0.83027872100367195</v>
      </c>
      <c r="Y282" s="221">
        <v>-9.4051551672126685E-2</v>
      </c>
      <c r="Z282" s="221">
        <v>0.3952276153796645</v>
      </c>
      <c r="AA282" s="96">
        <v>0.6643933051787565</v>
      </c>
      <c r="AB282" s="261">
        <f t="shared" si="178"/>
        <v>0.68564108475959795</v>
      </c>
      <c r="AC282" s="158">
        <f t="shared" si="192"/>
        <v>8</v>
      </c>
      <c r="AD282" s="144">
        <f t="shared" si="192"/>
        <v>8</v>
      </c>
      <c r="AE282" s="144">
        <f t="shared" si="192"/>
        <v>7</v>
      </c>
      <c r="AF282" s="144">
        <f t="shared" si="192"/>
        <v>7</v>
      </c>
      <c r="AG282" s="144">
        <f t="shared" si="192"/>
        <v>7</v>
      </c>
      <c r="AH282" s="144">
        <f t="shared" si="192"/>
        <v>6</v>
      </c>
      <c r="AI282" s="144">
        <f t="shared" si="192"/>
        <v>6</v>
      </c>
      <c r="AJ282" s="144">
        <f t="shared" si="192"/>
        <v>6</v>
      </c>
      <c r="AK282" s="144">
        <f t="shared" si="180"/>
        <v>6</v>
      </c>
      <c r="AL282" s="144">
        <f t="shared" si="180"/>
        <v>6</v>
      </c>
      <c r="AM282" s="144">
        <f t="shared" si="180"/>
        <v>6</v>
      </c>
      <c r="AN282" s="144">
        <f t="shared" si="180"/>
        <v>6</v>
      </c>
      <c r="AO282" s="158">
        <f t="shared" si="181"/>
        <v>10</v>
      </c>
      <c r="AP282" s="144">
        <f t="shared" si="182"/>
        <v>1</v>
      </c>
      <c r="AQ282" s="144">
        <f t="shared" si="183"/>
        <v>10</v>
      </c>
      <c r="AR282" s="144">
        <f t="shared" si="184"/>
        <v>6</v>
      </c>
      <c r="AS282" s="144">
        <f t="shared" si="191"/>
        <v>8.5</v>
      </c>
      <c r="AT282" s="144">
        <f t="shared" si="185"/>
        <v>1</v>
      </c>
      <c r="AU282" s="144">
        <f t="shared" si="186"/>
        <v>3</v>
      </c>
      <c r="AV282" s="144">
        <f t="shared" si="187"/>
        <v>4</v>
      </c>
      <c r="AW282" s="144">
        <f t="shared" si="188"/>
        <v>6</v>
      </c>
      <c r="AX282" s="144">
        <f t="shared" si="189"/>
        <v>9</v>
      </c>
      <c r="AY282" s="144">
        <f t="shared" si="190"/>
        <v>9</v>
      </c>
      <c r="AZ282" s="163">
        <f t="shared" si="190"/>
        <v>6</v>
      </c>
    </row>
    <row r="283" spans="2:52" ht="12.75" thickBot="1" x14ac:dyDescent="0.25">
      <c r="B283" s="142" t="s">
        <v>291</v>
      </c>
      <c r="C283" s="143">
        <v>122.1208</v>
      </c>
      <c r="D283" s="217">
        <v>124.91</v>
      </c>
      <c r="E283" s="219">
        <v>124.71</v>
      </c>
      <c r="F283" s="221">
        <v>128.78229999999999</v>
      </c>
      <c r="G283" s="225">
        <v>129.41999999999999</v>
      </c>
      <c r="H283" s="234">
        <v>130.63</v>
      </c>
      <c r="I283" s="221">
        <v>127.8068</v>
      </c>
      <c r="J283" s="221">
        <v>128.51300000000001</v>
      </c>
      <c r="K283" s="221">
        <v>132.15299999999999</v>
      </c>
      <c r="L283" s="221">
        <v>136.03720000000001</v>
      </c>
      <c r="M283" s="219">
        <v>140.0427</v>
      </c>
      <c r="N283" s="219">
        <v>143.80439999999999</v>
      </c>
      <c r="O283" s="256">
        <v>143.93299999999999</v>
      </c>
      <c r="P283" s="203">
        <v>2.2799999999999998</v>
      </c>
      <c r="Q283" s="203">
        <v>-0.16</v>
      </c>
      <c r="R283" s="96">
        <v>2.9568260122963119</v>
      </c>
      <c r="S283" s="225">
        <v>0.49</v>
      </c>
      <c r="T283" s="234">
        <v>0.93</v>
      </c>
      <c r="U283" s="221">
        <v>-2.1586721234419333</v>
      </c>
      <c r="V283" s="96">
        <v>0.55255275932110792</v>
      </c>
      <c r="W283" s="96">
        <v>2.8323982787733426</v>
      </c>
      <c r="X283" s="96">
        <v>2.9391689935151089</v>
      </c>
      <c r="Y283" s="221">
        <v>2.9444152040765199</v>
      </c>
      <c r="Z283" s="221">
        <v>2.6861093080895975</v>
      </c>
      <c r="AA283" s="96">
        <v>8.9427027267598089E-2</v>
      </c>
      <c r="AB283" s="261">
        <f t="shared" si="178"/>
        <v>1.3651854549914713</v>
      </c>
      <c r="AC283" s="158">
        <f t="shared" si="192"/>
        <v>2</v>
      </c>
      <c r="AD283" s="144">
        <f t="shared" si="192"/>
        <v>2</v>
      </c>
      <c r="AE283" s="144">
        <f t="shared" si="192"/>
        <v>2</v>
      </c>
      <c r="AF283" s="144">
        <f t="shared" si="192"/>
        <v>2</v>
      </c>
      <c r="AG283" s="144">
        <f t="shared" si="192"/>
        <v>2</v>
      </c>
      <c r="AH283" s="144">
        <f t="shared" si="192"/>
        <v>2</v>
      </c>
      <c r="AI283" s="144">
        <f t="shared" si="192"/>
        <v>2</v>
      </c>
      <c r="AJ283" s="144">
        <f t="shared" si="192"/>
        <v>2</v>
      </c>
      <c r="AK283" s="144">
        <f t="shared" si="180"/>
        <v>2</v>
      </c>
      <c r="AL283" s="144">
        <f t="shared" si="180"/>
        <v>2</v>
      </c>
      <c r="AM283" s="144">
        <f t="shared" si="180"/>
        <v>2</v>
      </c>
      <c r="AN283" s="144">
        <f t="shared" si="180"/>
        <v>2</v>
      </c>
      <c r="AO283" s="158">
        <f t="shared" si="181"/>
        <v>2</v>
      </c>
      <c r="AP283" s="144">
        <f t="shared" si="182"/>
        <v>6</v>
      </c>
      <c r="AQ283" s="144">
        <f t="shared" si="183"/>
        <v>3</v>
      </c>
      <c r="AR283" s="144">
        <f t="shared" si="184"/>
        <v>4</v>
      </c>
      <c r="AS283" s="144">
        <f t="shared" si="191"/>
        <v>3</v>
      </c>
      <c r="AT283" s="144">
        <f t="shared" si="185"/>
        <v>10</v>
      </c>
      <c r="AU283" s="144">
        <f t="shared" si="186"/>
        <v>5</v>
      </c>
      <c r="AV283" s="144">
        <f t="shared" si="187"/>
        <v>5</v>
      </c>
      <c r="AW283" s="144">
        <f t="shared" si="188"/>
        <v>2</v>
      </c>
      <c r="AX283" s="144">
        <f t="shared" si="189"/>
        <v>1</v>
      </c>
      <c r="AY283" s="144">
        <f t="shared" si="190"/>
        <v>2</v>
      </c>
      <c r="AZ283" s="163">
        <f t="shared" si="190"/>
        <v>10</v>
      </c>
    </row>
    <row r="284" spans="2:52" ht="12.75" thickBot="1" x14ac:dyDescent="0.25">
      <c r="B284" s="142" t="s">
        <v>292</v>
      </c>
      <c r="C284" s="143">
        <v>96.748800000000003</v>
      </c>
      <c r="D284" s="217">
        <v>96.56</v>
      </c>
      <c r="E284" s="219">
        <v>96.75</v>
      </c>
      <c r="F284" s="221">
        <v>97.849930000000001</v>
      </c>
      <c r="G284" s="225">
        <v>98.68</v>
      </c>
      <c r="H284" s="234">
        <v>99.88</v>
      </c>
      <c r="I284" s="221">
        <v>100.7955</v>
      </c>
      <c r="J284" s="221">
        <v>101.7473</v>
      </c>
      <c r="K284" s="221">
        <v>102.91119999999999</v>
      </c>
      <c r="L284" s="221">
        <v>103.3964</v>
      </c>
      <c r="M284" s="219">
        <v>104.5518</v>
      </c>
      <c r="N284" s="219">
        <v>105.2499</v>
      </c>
      <c r="O284" s="256">
        <v>106.2927</v>
      </c>
      <c r="P284" s="203">
        <v>-0.19</v>
      </c>
      <c r="Q284" s="203">
        <v>0.19</v>
      </c>
      <c r="R284" s="96">
        <v>0.59923222775019647</v>
      </c>
      <c r="S284" s="225">
        <v>0.85</v>
      </c>
      <c r="T284" s="234">
        <v>1.21</v>
      </c>
      <c r="U284" s="221">
        <v>0.91922697226801031</v>
      </c>
      <c r="V284" s="96">
        <v>0.94428818746867815</v>
      </c>
      <c r="W284" s="96">
        <v>1.143912418314784</v>
      </c>
      <c r="X284" s="96">
        <v>0.47147443621297402</v>
      </c>
      <c r="Y284" s="221">
        <v>1.1174470291035279</v>
      </c>
      <c r="Z284" s="221">
        <v>0.66770729915696969</v>
      </c>
      <c r="AA284" s="96">
        <v>0.99078478934421765</v>
      </c>
      <c r="AB284" s="261">
        <f t="shared" si="178"/>
        <v>0.74283944663494639</v>
      </c>
      <c r="AC284" s="158">
        <f t="shared" si="192"/>
        <v>10</v>
      </c>
      <c r="AD284" s="144">
        <f t="shared" si="192"/>
        <v>10</v>
      </c>
      <c r="AE284" s="144">
        <f t="shared" si="192"/>
        <v>10</v>
      </c>
      <c r="AF284" s="144">
        <f t="shared" si="192"/>
        <v>10</v>
      </c>
      <c r="AG284" s="144">
        <f t="shared" si="192"/>
        <v>9</v>
      </c>
      <c r="AH284" s="144">
        <f t="shared" si="192"/>
        <v>9</v>
      </c>
      <c r="AI284" s="144">
        <f t="shared" si="192"/>
        <v>9</v>
      </c>
      <c r="AJ284" s="144">
        <f t="shared" si="192"/>
        <v>9</v>
      </c>
      <c r="AK284" s="144">
        <f t="shared" si="180"/>
        <v>9</v>
      </c>
      <c r="AL284" s="144">
        <f t="shared" si="180"/>
        <v>9</v>
      </c>
      <c r="AM284" s="144">
        <f t="shared" si="180"/>
        <v>9</v>
      </c>
      <c r="AN284" s="144">
        <f t="shared" si="180"/>
        <v>9</v>
      </c>
      <c r="AO284" s="158">
        <f t="shared" si="181"/>
        <v>8</v>
      </c>
      <c r="AP284" s="144">
        <f t="shared" si="182"/>
        <v>4</v>
      </c>
      <c r="AQ284" s="144">
        <f t="shared" si="183"/>
        <v>9</v>
      </c>
      <c r="AR284" s="144">
        <f t="shared" si="184"/>
        <v>2</v>
      </c>
      <c r="AS284" s="144">
        <f t="shared" si="191"/>
        <v>2</v>
      </c>
      <c r="AT284" s="144">
        <f t="shared" si="185"/>
        <v>4</v>
      </c>
      <c r="AU284" s="144">
        <f t="shared" si="186"/>
        <v>4</v>
      </c>
      <c r="AV284" s="144">
        <f t="shared" si="187"/>
        <v>9</v>
      </c>
      <c r="AW284" s="144">
        <f t="shared" si="188"/>
        <v>9</v>
      </c>
      <c r="AX284" s="144">
        <f t="shared" si="189"/>
        <v>6</v>
      </c>
      <c r="AY284" s="144">
        <f t="shared" si="190"/>
        <v>8</v>
      </c>
      <c r="AZ284" s="163">
        <f t="shared" si="190"/>
        <v>3</v>
      </c>
    </row>
    <row r="285" spans="2:52" ht="12.75" thickBot="1" x14ac:dyDescent="0.25">
      <c r="B285" s="142" t="s">
        <v>293</v>
      </c>
      <c r="C285" s="143">
        <v>113.4602</v>
      </c>
      <c r="D285" s="217">
        <v>116.21</v>
      </c>
      <c r="E285" s="219">
        <v>117.28</v>
      </c>
      <c r="F285" s="221">
        <v>121.8874</v>
      </c>
      <c r="G285" s="225">
        <v>124.5</v>
      </c>
      <c r="H285" s="234">
        <v>123.8</v>
      </c>
      <c r="I285" s="96">
        <v>121.249</v>
      </c>
      <c r="J285" s="221">
        <v>123.6698</v>
      </c>
      <c r="K285" s="221">
        <v>128.215</v>
      </c>
      <c r="L285" s="221">
        <v>128.6516</v>
      </c>
      <c r="M285" s="219">
        <v>131.50919999999999</v>
      </c>
      <c r="N285" s="219">
        <v>134.91399999999999</v>
      </c>
      <c r="O285" s="256">
        <v>135.9323</v>
      </c>
      <c r="P285" s="203">
        <v>2.42</v>
      </c>
      <c r="Q285" s="203">
        <v>0.93</v>
      </c>
      <c r="R285" s="96">
        <v>2.1929479738489568</v>
      </c>
      <c r="S285" s="225">
        <v>2.15</v>
      </c>
      <c r="T285" s="234">
        <v>-0.56000000000000005</v>
      </c>
      <c r="U285" s="96">
        <v>-2.0633503899324368</v>
      </c>
      <c r="V285" s="96">
        <v>1.9965525488870011</v>
      </c>
      <c r="W285" s="96">
        <v>3.6752707613338167</v>
      </c>
      <c r="X285" s="96">
        <v>0.34052177982295251</v>
      </c>
      <c r="Y285" s="221">
        <v>2.2211927407043448</v>
      </c>
      <c r="Z285" s="221">
        <v>2.5890203879272282</v>
      </c>
      <c r="AA285" s="96">
        <v>0.7547771172747163</v>
      </c>
      <c r="AB285" s="261">
        <f t="shared" si="178"/>
        <v>1.3872444099888817</v>
      </c>
      <c r="AC285" s="158">
        <f t="shared" si="192"/>
        <v>4</v>
      </c>
      <c r="AD285" s="144">
        <f t="shared" si="192"/>
        <v>4</v>
      </c>
      <c r="AE285" s="144">
        <f t="shared" si="192"/>
        <v>4</v>
      </c>
      <c r="AF285" s="144">
        <f t="shared" si="192"/>
        <v>3</v>
      </c>
      <c r="AG285" s="144">
        <f t="shared" si="192"/>
        <v>4</v>
      </c>
      <c r="AH285" s="144">
        <f t="shared" si="192"/>
        <v>4</v>
      </c>
      <c r="AI285" s="144">
        <f t="shared" si="192"/>
        <v>3</v>
      </c>
      <c r="AJ285" s="144">
        <f t="shared" si="192"/>
        <v>3</v>
      </c>
      <c r="AK285" s="144">
        <f t="shared" si="180"/>
        <v>4</v>
      </c>
      <c r="AL285" s="144">
        <f t="shared" si="180"/>
        <v>4</v>
      </c>
      <c r="AM285" s="144">
        <f t="shared" si="180"/>
        <v>4</v>
      </c>
      <c r="AN285" s="144">
        <f t="shared" si="180"/>
        <v>4</v>
      </c>
      <c r="AO285" s="158">
        <f t="shared" si="181"/>
        <v>1</v>
      </c>
      <c r="AP285" s="144">
        <f t="shared" si="182"/>
        <v>2</v>
      </c>
      <c r="AQ285" s="144">
        <f t="shared" si="183"/>
        <v>4</v>
      </c>
      <c r="AR285" s="144">
        <f t="shared" si="184"/>
        <v>1</v>
      </c>
      <c r="AS285" s="144">
        <f t="shared" si="191"/>
        <v>10</v>
      </c>
      <c r="AT285" s="144">
        <f t="shared" si="185"/>
        <v>9</v>
      </c>
      <c r="AU285" s="144">
        <f t="shared" si="186"/>
        <v>1</v>
      </c>
      <c r="AV285" s="144">
        <f t="shared" si="187"/>
        <v>1</v>
      </c>
      <c r="AW285" s="144">
        <f t="shared" si="188"/>
        <v>10</v>
      </c>
      <c r="AX285" s="144">
        <f t="shared" si="189"/>
        <v>4</v>
      </c>
      <c r="AY285" s="144">
        <f t="shared" si="190"/>
        <v>3</v>
      </c>
      <c r="AZ285" s="163">
        <f t="shared" si="190"/>
        <v>5</v>
      </c>
    </row>
    <row r="286" spans="2:52" ht="12.75" thickBot="1" x14ac:dyDescent="0.25">
      <c r="B286" s="142" t="s">
        <v>294</v>
      </c>
      <c r="C286" s="143">
        <v>101.3485</v>
      </c>
      <c r="D286" s="217">
        <v>102.77</v>
      </c>
      <c r="E286" s="219">
        <v>102.23</v>
      </c>
      <c r="F286" s="221">
        <v>102.7876</v>
      </c>
      <c r="G286" s="225">
        <v>103.33</v>
      </c>
      <c r="H286" s="234">
        <v>103.57</v>
      </c>
      <c r="I286" s="96">
        <v>104.12179999999999</v>
      </c>
      <c r="J286" s="221">
        <v>105.7513</v>
      </c>
      <c r="K286" s="221">
        <v>104.2628</v>
      </c>
      <c r="L286" s="221">
        <v>105.0531</v>
      </c>
      <c r="M286" s="219">
        <v>105.2334</v>
      </c>
      <c r="N286" s="219">
        <v>106.0928</v>
      </c>
      <c r="O286" s="256">
        <v>107.2916</v>
      </c>
      <c r="P286" s="203">
        <v>1.4</v>
      </c>
      <c r="Q286" s="203">
        <v>-0.52</v>
      </c>
      <c r="R286" s="96">
        <v>1.0066201913003143</v>
      </c>
      <c r="S286" s="225">
        <v>0.53</v>
      </c>
      <c r="T286" s="234">
        <v>0.23</v>
      </c>
      <c r="U286" s="249">
        <f>(I286-[1]NTP_gab!E233)/[1]NTP_gab!E233*100</f>
        <v>0.53122670693509566</v>
      </c>
      <c r="V286" s="96">
        <v>1.5649940742476671</v>
      </c>
      <c r="W286" s="96">
        <v>-1.407547708633371</v>
      </c>
      <c r="X286" s="96">
        <v>0.75798846760302041</v>
      </c>
      <c r="Y286" s="221">
        <v>0.1716274912401467</v>
      </c>
      <c r="Z286" s="221">
        <v>0.81666087002795085</v>
      </c>
      <c r="AA286" s="96">
        <v>1.1299541533450015</v>
      </c>
      <c r="AB286" s="261">
        <f t="shared" si="178"/>
        <v>0.51762702050548537</v>
      </c>
      <c r="AC286" s="158">
        <f t="shared" si="192"/>
        <v>7</v>
      </c>
      <c r="AD286" s="144">
        <f t="shared" si="192"/>
        <v>7</v>
      </c>
      <c r="AE286" s="144">
        <f t="shared" si="192"/>
        <v>8</v>
      </c>
      <c r="AF286" s="144">
        <f t="shared" si="192"/>
        <v>8</v>
      </c>
      <c r="AG286" s="144">
        <f t="shared" si="192"/>
        <v>8</v>
      </c>
      <c r="AH286" s="144">
        <f t="shared" si="192"/>
        <v>8</v>
      </c>
      <c r="AI286" s="144">
        <f t="shared" si="192"/>
        <v>8</v>
      </c>
      <c r="AJ286" s="144">
        <f t="shared" si="192"/>
        <v>8</v>
      </c>
      <c r="AK286" s="144">
        <f t="shared" si="180"/>
        <v>8</v>
      </c>
      <c r="AL286" s="144">
        <f t="shared" si="180"/>
        <v>8</v>
      </c>
      <c r="AM286" s="144">
        <f t="shared" si="180"/>
        <v>8</v>
      </c>
      <c r="AN286" s="144">
        <f t="shared" si="180"/>
        <v>8</v>
      </c>
      <c r="AO286" s="158">
        <f t="shared" si="181"/>
        <v>4</v>
      </c>
      <c r="AP286" s="144">
        <f t="shared" si="182"/>
        <v>9</v>
      </c>
      <c r="AQ286" s="144">
        <f t="shared" si="183"/>
        <v>7</v>
      </c>
      <c r="AR286" s="144">
        <f t="shared" si="184"/>
        <v>3</v>
      </c>
      <c r="AS286" s="144">
        <f t="shared" si="191"/>
        <v>6</v>
      </c>
      <c r="AT286" s="144">
        <f t="shared" si="185"/>
        <v>5</v>
      </c>
      <c r="AU286" s="144">
        <f t="shared" si="186"/>
        <v>2</v>
      </c>
      <c r="AV286" s="144">
        <f t="shared" si="187"/>
        <v>10</v>
      </c>
      <c r="AW286" s="144">
        <f t="shared" si="188"/>
        <v>8</v>
      </c>
      <c r="AX286" s="144">
        <f t="shared" si="189"/>
        <v>8</v>
      </c>
      <c r="AY286" s="144">
        <f t="shared" si="190"/>
        <v>7</v>
      </c>
      <c r="AZ286" s="163">
        <f t="shared" si="190"/>
        <v>2</v>
      </c>
    </row>
    <row r="287" spans="2:52" ht="12.75" thickBot="1" x14ac:dyDescent="0.25">
      <c r="B287" s="177" t="s">
        <v>297</v>
      </c>
      <c r="D287" s="157"/>
      <c r="G287" s="7"/>
      <c r="O287" s="98"/>
      <c r="S287" s="259"/>
      <c r="T287" s="260"/>
      <c r="AB287" s="176"/>
      <c r="AC287" s="157"/>
      <c r="AN287" s="98"/>
      <c r="AO287" s="157"/>
      <c r="AZ287" s="98"/>
    </row>
    <row r="288" spans="2:52" ht="12.75" thickBot="1" x14ac:dyDescent="0.25">
      <c r="B288" s="148" t="s">
        <v>285</v>
      </c>
      <c r="C288" s="149">
        <v>99.76979</v>
      </c>
      <c r="D288" s="218">
        <v>101.35</v>
      </c>
      <c r="E288" s="220">
        <v>100.81</v>
      </c>
      <c r="F288" s="222">
        <v>101.0065</v>
      </c>
      <c r="G288" s="227">
        <v>101.04</v>
      </c>
      <c r="H288" s="237">
        <v>100.78</v>
      </c>
      <c r="I288" s="222">
        <v>101.3857</v>
      </c>
      <c r="J288" s="222">
        <v>102.0629</v>
      </c>
      <c r="K288" s="222">
        <v>103.3609</v>
      </c>
      <c r="L288" s="222">
        <v>104.1297</v>
      </c>
      <c r="M288" s="220">
        <v>103.8175</v>
      </c>
      <c r="N288" s="222">
        <v>104.9893</v>
      </c>
      <c r="O288" s="257">
        <v>105.3078</v>
      </c>
      <c r="P288" s="97">
        <v>1.58</v>
      </c>
      <c r="Q288" s="205">
        <v>-0.53</v>
      </c>
      <c r="R288" s="97">
        <v>0.19</v>
      </c>
      <c r="S288" s="229">
        <v>0.03</v>
      </c>
      <c r="T288" s="238">
        <v>-0.26</v>
      </c>
      <c r="U288" s="97">
        <v>0.59981425107063779</v>
      </c>
      <c r="V288" s="97">
        <v>0.66794429589182602</v>
      </c>
      <c r="W288" s="97">
        <v>1.271764764669632</v>
      </c>
      <c r="X288" s="97">
        <v>0.74380157293521909</v>
      </c>
      <c r="Y288" s="205">
        <v>-0.29981839955363765</v>
      </c>
      <c r="Z288" s="222">
        <v>1.1287114407493966</v>
      </c>
      <c r="AA288" s="97">
        <v>0.30336424759475511</v>
      </c>
      <c r="AB288" s="263">
        <f t="shared" ref="AB288:AB297" si="193">AVERAGE(P288:AA288)</f>
        <v>0.45213184777981913</v>
      </c>
      <c r="AC288" s="160">
        <f t="shared" ref="AC288:AO297" si="194">_xlfn.RANK.AVG(D288,D$288:D$297,)</f>
        <v>8</v>
      </c>
      <c r="AD288" s="150">
        <f t="shared" si="194"/>
        <v>9</v>
      </c>
      <c r="AE288" s="150">
        <f t="shared" si="194"/>
        <v>9</v>
      </c>
      <c r="AF288" s="150">
        <f t="shared" si="194"/>
        <v>9</v>
      </c>
      <c r="AG288" s="150">
        <f t="shared" si="194"/>
        <v>10</v>
      </c>
      <c r="AH288" s="150">
        <f t="shared" si="194"/>
        <v>10</v>
      </c>
      <c r="AI288" s="150">
        <f t="shared" si="194"/>
        <v>10</v>
      </c>
      <c r="AJ288" s="150">
        <f t="shared" si="194"/>
        <v>10</v>
      </c>
      <c r="AK288" s="150">
        <f t="shared" si="194"/>
        <v>9</v>
      </c>
      <c r="AL288" s="150">
        <f t="shared" si="194"/>
        <v>10</v>
      </c>
      <c r="AM288" s="150">
        <f t="shared" si="194"/>
        <v>10</v>
      </c>
      <c r="AN288" s="150">
        <f t="shared" si="194"/>
        <v>10</v>
      </c>
      <c r="AO288" s="160">
        <f>_xlfn.RANK.AVG(P288,P$288:P$297,)</f>
        <v>5</v>
      </c>
      <c r="AP288" s="150">
        <f t="shared" ref="AP288:AZ297" si="195">_xlfn.RANK.AVG(Q288,Q$288:Q$297,)</f>
        <v>7</v>
      </c>
      <c r="AQ288" s="150">
        <f t="shared" si="195"/>
        <v>10</v>
      </c>
      <c r="AR288" s="150">
        <f t="shared" si="195"/>
        <v>7</v>
      </c>
      <c r="AS288" s="150">
        <f t="shared" ref="AS288:AS297" si="196">_xlfn.RANK.AVG(T288,T$288:T$297,)</f>
        <v>8</v>
      </c>
      <c r="AT288" s="150">
        <f t="shared" ref="AT288:AU297" si="197">_xlfn.RANK.AVG(U288,U$288:U$297,)</f>
        <v>3</v>
      </c>
      <c r="AU288" s="150">
        <f t="shared" si="197"/>
        <v>5</v>
      </c>
      <c r="AV288" s="150">
        <f t="shared" si="195"/>
        <v>8</v>
      </c>
      <c r="AW288" s="150">
        <f t="shared" si="195"/>
        <v>7</v>
      </c>
      <c r="AX288" s="150">
        <f>_xlfn.RANK.AVG(Y288,Y$288:Y$297,)</f>
        <v>9</v>
      </c>
      <c r="AY288" s="150">
        <f>_xlfn.RANK.AVG(Z288,Z$288:Z$297,)</f>
        <v>6</v>
      </c>
      <c r="AZ288" s="165">
        <f>_xlfn.RANK.AVG(AA288,AA$288:AA$297,)</f>
        <v>7</v>
      </c>
    </row>
    <row r="289" spans="2:52" ht="13.5" thickTop="1" thickBot="1" x14ac:dyDescent="0.25">
      <c r="B289" s="148" t="s">
        <v>286</v>
      </c>
      <c r="C289" s="149">
        <v>116.68429999999999</v>
      </c>
      <c r="D289" s="218">
        <v>116.96</v>
      </c>
      <c r="E289" s="220">
        <v>116.64</v>
      </c>
      <c r="F289" s="222">
        <v>118.7748</v>
      </c>
      <c r="G289" s="228">
        <v>118.9</v>
      </c>
      <c r="H289" s="235">
        <v>119.72</v>
      </c>
      <c r="I289" s="222">
        <v>117.2739</v>
      </c>
      <c r="J289" s="222">
        <v>116.7152</v>
      </c>
      <c r="K289" s="222">
        <v>118.4401</v>
      </c>
      <c r="L289" s="222">
        <v>120.8828</v>
      </c>
      <c r="M289" s="220">
        <v>123.0424</v>
      </c>
      <c r="N289" s="222">
        <v>125.2843</v>
      </c>
      <c r="O289" s="257">
        <v>124.88120000000001</v>
      </c>
      <c r="P289" s="97">
        <v>0.24</v>
      </c>
      <c r="Q289" s="205">
        <v>-0.27</v>
      </c>
      <c r="R289" s="97">
        <v>1.83</v>
      </c>
      <c r="S289" s="229">
        <v>0.11</v>
      </c>
      <c r="T289" s="238">
        <v>0.69</v>
      </c>
      <c r="U289" s="222">
        <v>-2.0438386646263638</v>
      </c>
      <c r="V289" s="97">
        <v>-0.47640608865229328</v>
      </c>
      <c r="W289" s="97">
        <v>1.4778709199830058</v>
      </c>
      <c r="X289" s="97">
        <v>2.062392720033166</v>
      </c>
      <c r="Y289" s="205">
        <v>1.7865238065299591</v>
      </c>
      <c r="Z289" s="222">
        <v>1.822054836381606</v>
      </c>
      <c r="AA289" s="97">
        <v>-0.32174821585784885</v>
      </c>
      <c r="AB289" s="263">
        <f t="shared" si="193"/>
        <v>0.57557077614926921</v>
      </c>
      <c r="AC289" s="160">
        <f t="shared" si="194"/>
        <v>5</v>
      </c>
      <c r="AD289" s="150">
        <f t="shared" si="194"/>
        <v>5</v>
      </c>
      <c r="AE289" s="150">
        <f t="shared" si="194"/>
        <v>5</v>
      </c>
      <c r="AF289" s="150">
        <f t="shared" si="194"/>
        <v>5</v>
      </c>
      <c r="AG289" s="150">
        <f t="shared" si="194"/>
        <v>5</v>
      </c>
      <c r="AH289" s="150">
        <f t="shared" si="194"/>
        <v>5</v>
      </c>
      <c r="AI289" s="150">
        <f t="shared" si="194"/>
        <v>5</v>
      </c>
      <c r="AJ289" s="150">
        <f t="shared" si="194"/>
        <v>5</v>
      </c>
      <c r="AK289" s="150">
        <f t="shared" si="194"/>
        <v>5</v>
      </c>
      <c r="AL289" s="150">
        <f t="shared" si="194"/>
        <v>5</v>
      </c>
      <c r="AM289" s="150">
        <f t="shared" si="194"/>
        <v>5</v>
      </c>
      <c r="AN289" s="150">
        <f t="shared" si="194"/>
        <v>5</v>
      </c>
      <c r="AO289" s="160">
        <f t="shared" si="194"/>
        <v>7</v>
      </c>
      <c r="AP289" s="150">
        <f t="shared" si="195"/>
        <v>6</v>
      </c>
      <c r="AQ289" s="150">
        <f t="shared" si="195"/>
        <v>6</v>
      </c>
      <c r="AR289" s="150">
        <f t="shared" si="195"/>
        <v>6</v>
      </c>
      <c r="AS289" s="150">
        <f t="shared" si="196"/>
        <v>3</v>
      </c>
      <c r="AT289" s="150">
        <f t="shared" si="197"/>
        <v>8</v>
      </c>
      <c r="AU289" s="150">
        <f t="shared" si="197"/>
        <v>8</v>
      </c>
      <c r="AV289" s="150">
        <f t="shared" si="195"/>
        <v>7</v>
      </c>
      <c r="AW289" s="150">
        <f t="shared" si="195"/>
        <v>4</v>
      </c>
      <c r="AX289" s="150">
        <f t="shared" si="195"/>
        <v>4</v>
      </c>
      <c r="AY289" s="150">
        <f t="shared" si="195"/>
        <v>5</v>
      </c>
      <c r="AZ289" s="165">
        <f t="shared" si="195"/>
        <v>8</v>
      </c>
    </row>
    <row r="290" spans="2:52" ht="12.75" thickBot="1" x14ac:dyDescent="0.25">
      <c r="B290" s="148" t="s">
        <v>287</v>
      </c>
      <c r="C290" s="149">
        <v>105.3395</v>
      </c>
      <c r="D290" s="218">
        <v>105.22</v>
      </c>
      <c r="E290" s="220">
        <v>105.45</v>
      </c>
      <c r="F290" s="222">
        <v>107.3593</v>
      </c>
      <c r="G290" s="229">
        <v>107.31</v>
      </c>
      <c r="H290" s="238">
        <v>106.96</v>
      </c>
      <c r="I290" s="222">
        <v>107.2826</v>
      </c>
      <c r="J290" s="222">
        <v>107.952</v>
      </c>
      <c r="K290" s="222">
        <v>109.994</v>
      </c>
      <c r="L290" s="222">
        <v>110.7329</v>
      </c>
      <c r="M290" s="220">
        <v>111.25060000000001</v>
      </c>
      <c r="N290" s="222">
        <v>111.2306</v>
      </c>
      <c r="O290" s="257">
        <v>110.71420000000001</v>
      </c>
      <c r="P290" s="97">
        <v>-0.12</v>
      </c>
      <c r="Q290" s="205">
        <v>0.22</v>
      </c>
      <c r="R290" s="97">
        <v>1.81</v>
      </c>
      <c r="S290" s="229">
        <v>-0.04</v>
      </c>
      <c r="T290" s="238">
        <v>-0.33</v>
      </c>
      <c r="U290" s="222">
        <v>0.30310849825727082</v>
      </c>
      <c r="V290" s="97">
        <v>0.62395952372518559</v>
      </c>
      <c r="W290" s="97">
        <v>1.8915814436045664</v>
      </c>
      <c r="X290" s="97">
        <v>0.67176391439533156</v>
      </c>
      <c r="Y290" s="205">
        <v>0.46752139608012155</v>
      </c>
      <c r="Z290" s="222">
        <v>-1.7977431132964884E-2</v>
      </c>
      <c r="AA290" s="97">
        <v>-0.46426073400664047</v>
      </c>
      <c r="AB290" s="263">
        <f t="shared" si="193"/>
        <v>0.4179747175769058</v>
      </c>
      <c r="AC290" s="160">
        <f t="shared" si="194"/>
        <v>6</v>
      </c>
      <c r="AD290" s="150">
        <f t="shared" si="194"/>
        <v>6</v>
      </c>
      <c r="AE290" s="150">
        <f t="shared" si="194"/>
        <v>6</v>
      </c>
      <c r="AF290" s="150">
        <f t="shared" si="194"/>
        <v>6</v>
      </c>
      <c r="AG290" s="150">
        <f t="shared" si="194"/>
        <v>6</v>
      </c>
      <c r="AH290" s="150">
        <f t="shared" si="194"/>
        <v>7</v>
      </c>
      <c r="AI290" s="150">
        <f t="shared" si="194"/>
        <v>7</v>
      </c>
      <c r="AJ290" s="150">
        <f t="shared" si="194"/>
        <v>7</v>
      </c>
      <c r="AK290" s="150">
        <f t="shared" si="194"/>
        <v>7</v>
      </c>
      <c r="AL290" s="150">
        <f t="shared" si="194"/>
        <v>7</v>
      </c>
      <c r="AM290" s="150">
        <f t="shared" si="194"/>
        <v>7</v>
      </c>
      <c r="AN290" s="150">
        <f t="shared" si="194"/>
        <v>7</v>
      </c>
      <c r="AO290" s="160">
        <f t="shared" si="194"/>
        <v>9</v>
      </c>
      <c r="AP290" s="150">
        <f t="shared" si="195"/>
        <v>3</v>
      </c>
      <c r="AQ290" s="150">
        <f t="shared" si="195"/>
        <v>7</v>
      </c>
      <c r="AR290" s="150">
        <f t="shared" si="195"/>
        <v>8</v>
      </c>
      <c r="AS290" s="150">
        <f t="shared" si="196"/>
        <v>9</v>
      </c>
      <c r="AT290" s="150">
        <f t="shared" si="197"/>
        <v>5</v>
      </c>
      <c r="AU290" s="150">
        <f t="shared" si="197"/>
        <v>6</v>
      </c>
      <c r="AV290" s="150">
        <f t="shared" si="195"/>
        <v>6</v>
      </c>
      <c r="AW290" s="150">
        <f t="shared" si="195"/>
        <v>8</v>
      </c>
      <c r="AX290" s="150">
        <f t="shared" si="195"/>
        <v>7</v>
      </c>
      <c r="AY290" s="150">
        <f t="shared" si="195"/>
        <v>10</v>
      </c>
      <c r="AZ290" s="165">
        <f t="shared" si="195"/>
        <v>9</v>
      </c>
    </row>
    <row r="291" spans="2:52" ht="12.75" thickBot="1" x14ac:dyDescent="0.25">
      <c r="B291" s="148" t="s">
        <v>288</v>
      </c>
      <c r="C291" s="149">
        <v>133.62569999999999</v>
      </c>
      <c r="D291" s="218">
        <v>136.72999999999999</v>
      </c>
      <c r="E291" s="220">
        <v>136.76</v>
      </c>
      <c r="F291" s="222">
        <v>141.09530000000001</v>
      </c>
      <c r="G291" s="229">
        <v>137.66</v>
      </c>
      <c r="H291" s="238">
        <v>138.24</v>
      </c>
      <c r="I291" s="222">
        <v>137.32910000000001</v>
      </c>
      <c r="J291" s="222">
        <v>133.79060000000001</v>
      </c>
      <c r="K291" s="222">
        <v>137.64150000000001</v>
      </c>
      <c r="L291" s="222">
        <v>141.822</v>
      </c>
      <c r="M291" s="220">
        <v>145.01220000000001</v>
      </c>
      <c r="N291" s="222">
        <v>147.66370000000001</v>
      </c>
      <c r="O291" s="257">
        <v>150.0692</v>
      </c>
      <c r="P291" s="97">
        <v>2.3199999999999998</v>
      </c>
      <c r="Q291" s="205">
        <v>0.03</v>
      </c>
      <c r="R291" s="97">
        <v>3.17</v>
      </c>
      <c r="S291" s="229">
        <v>-2.44</v>
      </c>
      <c r="T291" s="238">
        <v>0.42</v>
      </c>
      <c r="U291" s="222">
        <v>-0.66036371001575445</v>
      </c>
      <c r="V291" s="97">
        <v>-2.5766570959832977</v>
      </c>
      <c r="W291" s="97">
        <v>2.8783038569226802</v>
      </c>
      <c r="X291" s="97">
        <v>3.0372380423055509</v>
      </c>
      <c r="Y291" s="205">
        <v>2.2494394381689755</v>
      </c>
      <c r="Z291" s="222">
        <v>1.8284668462377636</v>
      </c>
      <c r="AA291" s="97">
        <v>1.6290394998906226</v>
      </c>
      <c r="AB291" s="263">
        <f t="shared" si="193"/>
        <v>0.99045557312721166</v>
      </c>
      <c r="AC291" s="160">
        <f t="shared" si="194"/>
        <v>1</v>
      </c>
      <c r="AD291" s="150">
        <f t="shared" si="194"/>
        <v>1</v>
      </c>
      <c r="AE291" s="150">
        <f t="shared" si="194"/>
        <v>1</v>
      </c>
      <c r="AF291" s="150">
        <f t="shared" si="194"/>
        <v>1</v>
      </c>
      <c r="AG291" s="150">
        <f t="shared" si="194"/>
        <v>1</v>
      </c>
      <c r="AH291" s="150">
        <f t="shared" si="194"/>
        <v>1</v>
      </c>
      <c r="AI291" s="150">
        <f t="shared" si="194"/>
        <v>1</v>
      </c>
      <c r="AJ291" s="150">
        <f t="shared" si="194"/>
        <v>1</v>
      </c>
      <c r="AK291" s="150">
        <f t="shared" si="194"/>
        <v>1</v>
      </c>
      <c r="AL291" s="150">
        <f t="shared" si="194"/>
        <v>1</v>
      </c>
      <c r="AM291" s="150">
        <f t="shared" si="194"/>
        <v>1</v>
      </c>
      <c r="AN291" s="150">
        <f t="shared" si="194"/>
        <v>1</v>
      </c>
      <c r="AO291" s="160">
        <f t="shared" si="194"/>
        <v>2</v>
      </c>
      <c r="AP291" s="150">
        <f t="shared" si="195"/>
        <v>5</v>
      </c>
      <c r="AQ291" s="150">
        <f t="shared" si="195"/>
        <v>2</v>
      </c>
      <c r="AR291" s="150">
        <f t="shared" si="195"/>
        <v>10</v>
      </c>
      <c r="AS291" s="150">
        <f t="shared" si="196"/>
        <v>6</v>
      </c>
      <c r="AT291" s="150">
        <f t="shared" si="197"/>
        <v>6</v>
      </c>
      <c r="AU291" s="150">
        <f t="shared" si="197"/>
        <v>10</v>
      </c>
      <c r="AV291" s="150">
        <f t="shared" si="195"/>
        <v>3</v>
      </c>
      <c r="AW291" s="150">
        <f t="shared" si="195"/>
        <v>1</v>
      </c>
      <c r="AX291" s="150">
        <f t="shared" si="195"/>
        <v>1</v>
      </c>
      <c r="AY291" s="150">
        <f t="shared" si="195"/>
        <v>4</v>
      </c>
      <c r="AZ291" s="165">
        <f t="shared" si="195"/>
        <v>1</v>
      </c>
    </row>
    <row r="292" spans="2:52" s="48" customFormat="1" ht="12.75" thickBot="1" x14ac:dyDescent="0.25">
      <c r="B292" s="151" t="s">
        <v>289</v>
      </c>
      <c r="C292" s="149">
        <v>119.4846</v>
      </c>
      <c r="D292" s="175">
        <v>121.24</v>
      </c>
      <c r="E292" s="207">
        <v>120.37</v>
      </c>
      <c r="F292" s="149">
        <v>123.98</v>
      </c>
      <c r="G292" s="230">
        <v>123.85</v>
      </c>
      <c r="H292" s="236">
        <v>125.32</v>
      </c>
      <c r="I292" s="149">
        <v>124.28919999999999</v>
      </c>
      <c r="J292" s="149">
        <v>123.4958</v>
      </c>
      <c r="K292" s="149">
        <v>127.5924</v>
      </c>
      <c r="L292" s="149">
        <v>130.65129999999999</v>
      </c>
      <c r="M292" s="207">
        <v>133.5532</v>
      </c>
      <c r="N292" s="149">
        <f>N274</f>
        <v>137.37389999999999</v>
      </c>
      <c r="O292" s="168">
        <v>138.1908</v>
      </c>
      <c r="P292" s="152">
        <v>1.47</v>
      </c>
      <c r="Q292" s="206">
        <v>-0.71</v>
      </c>
      <c r="R292" s="152">
        <v>3</v>
      </c>
      <c r="S292" s="230">
        <v>-0.1</v>
      </c>
      <c r="T292" s="236">
        <v>1.19</v>
      </c>
      <c r="U292" s="149">
        <v>-0.8251458427922097</v>
      </c>
      <c r="V292" s="152">
        <v>-0.63834991294496324</v>
      </c>
      <c r="W292" s="152">
        <v>3.3171978318290947</v>
      </c>
      <c r="X292" s="152">
        <v>2.397399845131837</v>
      </c>
      <c r="Y292" s="206">
        <v>2.2211030429854213</v>
      </c>
      <c r="Z292" s="152">
        <f>Z274</f>
        <v>2.8608075283856831</v>
      </c>
      <c r="AA292" s="152">
        <v>0.59465444309290483</v>
      </c>
      <c r="AB292" s="264">
        <f t="shared" si="193"/>
        <v>1.2314722446406472</v>
      </c>
      <c r="AC292" s="161">
        <f t="shared" si="194"/>
        <v>3</v>
      </c>
      <c r="AD292" s="153">
        <f t="shared" si="194"/>
        <v>3</v>
      </c>
      <c r="AE292" s="153">
        <f t="shared" si="194"/>
        <v>3</v>
      </c>
      <c r="AF292" s="153">
        <f t="shared" si="194"/>
        <v>4</v>
      </c>
      <c r="AG292" s="153">
        <f t="shared" si="194"/>
        <v>3</v>
      </c>
      <c r="AH292" s="153">
        <f t="shared" si="194"/>
        <v>3</v>
      </c>
      <c r="AI292" s="153">
        <f t="shared" si="194"/>
        <v>3</v>
      </c>
      <c r="AJ292" s="153">
        <f t="shared" si="194"/>
        <v>3</v>
      </c>
      <c r="AK292" s="153">
        <f t="shared" si="194"/>
        <v>3</v>
      </c>
      <c r="AL292" s="153">
        <f t="shared" si="194"/>
        <v>3</v>
      </c>
      <c r="AM292" s="153">
        <f t="shared" si="194"/>
        <v>3</v>
      </c>
      <c r="AN292" s="153">
        <f t="shared" si="194"/>
        <v>3</v>
      </c>
      <c r="AO292" s="161">
        <f t="shared" si="194"/>
        <v>6</v>
      </c>
      <c r="AP292" s="153">
        <f t="shared" si="195"/>
        <v>8</v>
      </c>
      <c r="AQ292" s="153">
        <f t="shared" si="195"/>
        <v>4</v>
      </c>
      <c r="AR292" s="153">
        <f t="shared" si="195"/>
        <v>9</v>
      </c>
      <c r="AS292" s="153">
        <f t="shared" si="196"/>
        <v>2</v>
      </c>
      <c r="AT292" s="153">
        <f t="shared" si="197"/>
        <v>7</v>
      </c>
      <c r="AU292" s="153">
        <f t="shared" si="197"/>
        <v>9</v>
      </c>
      <c r="AV292" s="153">
        <f t="shared" si="195"/>
        <v>1</v>
      </c>
      <c r="AW292" s="153">
        <f t="shared" si="195"/>
        <v>3</v>
      </c>
      <c r="AX292" s="153">
        <f t="shared" si="195"/>
        <v>2</v>
      </c>
      <c r="AY292" s="153">
        <f t="shared" si="195"/>
        <v>2</v>
      </c>
      <c r="AZ292" s="166">
        <f t="shared" si="195"/>
        <v>6</v>
      </c>
    </row>
    <row r="293" spans="2:52" ht="12.75" thickBot="1" x14ac:dyDescent="0.25">
      <c r="B293" s="148" t="s">
        <v>290</v>
      </c>
      <c r="C293" s="149">
        <v>102.8755</v>
      </c>
      <c r="D293" s="218">
        <v>101.12</v>
      </c>
      <c r="E293" s="220">
        <v>102.89</v>
      </c>
      <c r="F293" s="222">
        <v>105.77330000000001</v>
      </c>
      <c r="G293" s="229">
        <v>106.42</v>
      </c>
      <c r="H293" s="238">
        <v>106.92</v>
      </c>
      <c r="I293" s="222">
        <v>107.8985</v>
      </c>
      <c r="J293" s="222">
        <v>108.6956</v>
      </c>
      <c r="K293" s="222">
        <v>111.131</v>
      </c>
      <c r="L293" s="222">
        <v>111.99160000000001</v>
      </c>
      <c r="M293" s="220">
        <v>111.5701</v>
      </c>
      <c r="N293" s="222">
        <v>112.071</v>
      </c>
      <c r="O293" s="257">
        <v>112.9395</v>
      </c>
      <c r="P293" s="97">
        <v>-1.7</v>
      </c>
      <c r="Q293" s="205">
        <v>1.75</v>
      </c>
      <c r="R293" s="97">
        <v>2.8</v>
      </c>
      <c r="S293" s="229">
        <v>0.61</v>
      </c>
      <c r="T293" s="238">
        <v>0.47</v>
      </c>
      <c r="U293" s="222">
        <v>0.9157365267668941</v>
      </c>
      <c r="V293" s="97">
        <v>0.73874984360301621</v>
      </c>
      <c r="W293" s="97">
        <v>2.2405690754731573</v>
      </c>
      <c r="X293" s="97">
        <v>0.77440138215259935</v>
      </c>
      <c r="Y293" s="205">
        <v>-0.37636751327778944</v>
      </c>
      <c r="Z293" s="222">
        <v>0.44895541009643397</v>
      </c>
      <c r="AA293" s="97">
        <v>0.774955162352435</v>
      </c>
      <c r="AB293" s="263">
        <f t="shared" si="193"/>
        <v>0.78724999059722889</v>
      </c>
      <c r="AC293" s="160">
        <f t="shared" si="194"/>
        <v>9</v>
      </c>
      <c r="AD293" s="150">
        <f t="shared" si="194"/>
        <v>8</v>
      </c>
      <c r="AE293" s="150">
        <f t="shared" si="194"/>
        <v>7</v>
      </c>
      <c r="AF293" s="150">
        <f t="shared" si="194"/>
        <v>7</v>
      </c>
      <c r="AG293" s="150">
        <f t="shared" si="194"/>
        <v>7</v>
      </c>
      <c r="AH293" s="150">
        <f t="shared" si="194"/>
        <v>6</v>
      </c>
      <c r="AI293" s="150">
        <f t="shared" si="194"/>
        <v>6</v>
      </c>
      <c r="AJ293" s="150">
        <f t="shared" si="194"/>
        <v>6</v>
      </c>
      <c r="AK293" s="150">
        <f t="shared" si="194"/>
        <v>6</v>
      </c>
      <c r="AL293" s="150">
        <f t="shared" si="194"/>
        <v>6</v>
      </c>
      <c r="AM293" s="150">
        <f t="shared" si="194"/>
        <v>6</v>
      </c>
      <c r="AN293" s="150">
        <f t="shared" si="194"/>
        <v>6</v>
      </c>
      <c r="AO293" s="160">
        <f t="shared" si="194"/>
        <v>10</v>
      </c>
      <c r="AP293" s="150">
        <f t="shared" si="195"/>
        <v>1</v>
      </c>
      <c r="AQ293" s="150">
        <f t="shared" si="195"/>
        <v>5</v>
      </c>
      <c r="AR293" s="150">
        <f t="shared" si="195"/>
        <v>3</v>
      </c>
      <c r="AS293" s="150">
        <f t="shared" si="196"/>
        <v>5</v>
      </c>
      <c r="AT293" s="150">
        <f t="shared" si="197"/>
        <v>1</v>
      </c>
      <c r="AU293" s="150">
        <f t="shared" si="197"/>
        <v>4</v>
      </c>
      <c r="AV293" s="150">
        <f t="shared" si="195"/>
        <v>5</v>
      </c>
      <c r="AW293" s="150">
        <f t="shared" si="195"/>
        <v>6</v>
      </c>
      <c r="AX293" s="150">
        <f t="shared" si="195"/>
        <v>10</v>
      </c>
      <c r="AY293" s="150">
        <f t="shared" si="195"/>
        <v>9</v>
      </c>
      <c r="AZ293" s="165">
        <f t="shared" si="195"/>
        <v>4</v>
      </c>
    </row>
    <row r="294" spans="2:52" ht="12.75" thickBot="1" x14ac:dyDescent="0.25">
      <c r="B294" s="148" t="s">
        <v>291</v>
      </c>
      <c r="C294" s="149">
        <v>121.8541</v>
      </c>
      <c r="D294" s="218">
        <v>124.63</v>
      </c>
      <c r="E294" s="220">
        <v>123.69</v>
      </c>
      <c r="F294" s="222">
        <v>127.5711</v>
      </c>
      <c r="G294" s="229">
        <v>128.22999999999999</v>
      </c>
      <c r="H294" s="238">
        <v>128.99</v>
      </c>
      <c r="I294" s="222">
        <v>125.7676</v>
      </c>
      <c r="J294" s="222">
        <v>126.2273</v>
      </c>
      <c r="K294" s="222">
        <v>129.45930000000001</v>
      </c>
      <c r="L294" s="222">
        <v>133.1147</v>
      </c>
      <c r="M294" s="220">
        <v>135.86189999999999</v>
      </c>
      <c r="N294" s="222">
        <v>139.87909999999999</v>
      </c>
      <c r="O294" s="257">
        <v>139.13749999999999</v>
      </c>
      <c r="P294" s="97">
        <v>2.2799999999999998</v>
      </c>
      <c r="Q294" s="205">
        <v>-0.75</v>
      </c>
      <c r="R294" s="97">
        <v>3.14</v>
      </c>
      <c r="S294" s="229">
        <v>0.52</v>
      </c>
      <c r="T294" s="238">
        <v>0.59</v>
      </c>
      <c r="U294" s="222">
        <v>-2.4996143168679472</v>
      </c>
      <c r="V294" s="97">
        <v>0.36551544276904224</v>
      </c>
      <c r="W294" s="97">
        <v>2.5604603758458064</v>
      </c>
      <c r="X294" s="97">
        <v>2.8235901167393811</v>
      </c>
      <c r="Y294" s="205">
        <v>2.0637840899615085</v>
      </c>
      <c r="Z294" s="222">
        <v>2.9568260122963119</v>
      </c>
      <c r="AA294" s="97">
        <v>-0.53017212721557783</v>
      </c>
      <c r="AB294" s="263">
        <f t="shared" si="193"/>
        <v>1.1266991327940439</v>
      </c>
      <c r="AC294" s="160">
        <f t="shared" si="194"/>
        <v>2</v>
      </c>
      <c r="AD294" s="150">
        <f t="shared" si="194"/>
        <v>2</v>
      </c>
      <c r="AE294" s="150">
        <f t="shared" si="194"/>
        <v>2</v>
      </c>
      <c r="AF294" s="150">
        <f t="shared" si="194"/>
        <v>2</v>
      </c>
      <c r="AG294" s="150">
        <f t="shared" si="194"/>
        <v>2</v>
      </c>
      <c r="AH294" s="150">
        <f t="shared" si="194"/>
        <v>2</v>
      </c>
      <c r="AI294" s="150">
        <f t="shared" si="194"/>
        <v>2</v>
      </c>
      <c r="AJ294" s="150">
        <f t="shared" si="194"/>
        <v>2</v>
      </c>
      <c r="AK294" s="150">
        <f t="shared" si="194"/>
        <v>2</v>
      </c>
      <c r="AL294" s="150">
        <f t="shared" si="194"/>
        <v>2</v>
      </c>
      <c r="AM294" s="150">
        <f t="shared" si="194"/>
        <v>2</v>
      </c>
      <c r="AN294" s="150">
        <f t="shared" si="194"/>
        <v>2</v>
      </c>
      <c r="AO294" s="160">
        <f t="shared" si="194"/>
        <v>3</v>
      </c>
      <c r="AP294" s="150">
        <f t="shared" si="195"/>
        <v>9</v>
      </c>
      <c r="AQ294" s="150">
        <f t="shared" si="195"/>
        <v>3</v>
      </c>
      <c r="AR294" s="150">
        <f t="shared" si="195"/>
        <v>4</v>
      </c>
      <c r="AS294" s="150">
        <f t="shared" si="196"/>
        <v>4</v>
      </c>
      <c r="AT294" s="150">
        <f t="shared" si="197"/>
        <v>10</v>
      </c>
      <c r="AU294" s="150">
        <f t="shared" si="197"/>
        <v>7</v>
      </c>
      <c r="AV294" s="150">
        <f t="shared" si="195"/>
        <v>4</v>
      </c>
      <c r="AW294" s="150">
        <f t="shared" si="195"/>
        <v>2</v>
      </c>
      <c r="AX294" s="150">
        <f t="shared" si="195"/>
        <v>3</v>
      </c>
      <c r="AY294" s="150">
        <f t="shared" si="195"/>
        <v>1</v>
      </c>
      <c r="AZ294" s="165">
        <f t="shared" si="195"/>
        <v>10</v>
      </c>
    </row>
    <row r="295" spans="2:52" ht="12.75" thickBot="1" x14ac:dyDescent="0.25">
      <c r="B295" s="148" t="s">
        <v>292</v>
      </c>
      <c r="C295" s="149">
        <v>98.153139999999993</v>
      </c>
      <c r="D295" s="218">
        <v>98.06</v>
      </c>
      <c r="E295" s="220">
        <v>98.32</v>
      </c>
      <c r="F295" s="222">
        <v>99.281869999999998</v>
      </c>
      <c r="G295" s="229">
        <v>99.97</v>
      </c>
      <c r="H295" s="238">
        <v>101.27</v>
      </c>
      <c r="I295" s="222">
        <v>102.051</v>
      </c>
      <c r="J295" s="222">
        <v>103.04389999999999</v>
      </c>
      <c r="K295" s="222">
        <v>103.9684</v>
      </c>
      <c r="L295" s="222">
        <v>103.99809999999999</v>
      </c>
      <c r="M295" s="220">
        <v>104.90089999999999</v>
      </c>
      <c r="N295" s="222">
        <v>105.5295</v>
      </c>
      <c r="O295" s="257">
        <v>107.0575</v>
      </c>
      <c r="P295" s="97">
        <v>-0.09</v>
      </c>
      <c r="Q295" s="205">
        <v>0.27</v>
      </c>
      <c r="R295" s="97">
        <v>0.97</v>
      </c>
      <c r="S295" s="229">
        <v>0.69</v>
      </c>
      <c r="T295" s="238">
        <v>1.3</v>
      </c>
      <c r="U295" s="222">
        <v>0.7713051953245682</v>
      </c>
      <c r="V295" s="97">
        <v>0.97294490009896195</v>
      </c>
      <c r="W295" s="97">
        <v>0.89719042078183087</v>
      </c>
      <c r="X295" s="97">
        <v>2.8566372089972702E-2</v>
      </c>
      <c r="Y295" s="205">
        <v>0.86809278246429422</v>
      </c>
      <c r="Z295" s="222">
        <v>0.59923222775019647</v>
      </c>
      <c r="AA295" s="97">
        <v>1.447936359027576</v>
      </c>
      <c r="AB295" s="263">
        <f t="shared" si="193"/>
        <v>0.7271056881281166</v>
      </c>
      <c r="AC295" s="160">
        <f t="shared" si="194"/>
        <v>10</v>
      </c>
      <c r="AD295" s="150">
        <f t="shared" si="194"/>
        <v>10</v>
      </c>
      <c r="AE295" s="150">
        <f t="shared" si="194"/>
        <v>10</v>
      </c>
      <c r="AF295" s="150">
        <f t="shared" si="194"/>
        <v>10</v>
      </c>
      <c r="AG295" s="150">
        <f t="shared" si="194"/>
        <v>9</v>
      </c>
      <c r="AH295" s="150">
        <f t="shared" si="194"/>
        <v>9</v>
      </c>
      <c r="AI295" s="150">
        <f t="shared" si="194"/>
        <v>9</v>
      </c>
      <c r="AJ295" s="150">
        <f t="shared" si="194"/>
        <v>9</v>
      </c>
      <c r="AK295" s="150">
        <f t="shared" si="194"/>
        <v>10</v>
      </c>
      <c r="AL295" s="150">
        <f t="shared" si="194"/>
        <v>9</v>
      </c>
      <c r="AM295" s="150">
        <f t="shared" si="194"/>
        <v>9</v>
      </c>
      <c r="AN295" s="150">
        <f t="shared" si="194"/>
        <v>9</v>
      </c>
      <c r="AO295" s="160">
        <f t="shared" si="194"/>
        <v>8</v>
      </c>
      <c r="AP295" s="150">
        <f t="shared" si="195"/>
        <v>2</v>
      </c>
      <c r="AQ295" s="150">
        <f t="shared" si="195"/>
        <v>8</v>
      </c>
      <c r="AR295" s="150">
        <f t="shared" si="195"/>
        <v>2</v>
      </c>
      <c r="AS295" s="150">
        <f t="shared" si="196"/>
        <v>1</v>
      </c>
      <c r="AT295" s="150">
        <f t="shared" si="197"/>
        <v>2</v>
      </c>
      <c r="AU295" s="150">
        <f t="shared" si="197"/>
        <v>3</v>
      </c>
      <c r="AV295" s="150">
        <f t="shared" si="195"/>
        <v>9</v>
      </c>
      <c r="AW295" s="150">
        <f t="shared" si="195"/>
        <v>10</v>
      </c>
      <c r="AX295" s="150">
        <f t="shared" si="195"/>
        <v>6</v>
      </c>
      <c r="AY295" s="150">
        <f t="shared" si="195"/>
        <v>8</v>
      </c>
      <c r="AZ295" s="165">
        <f t="shared" si="195"/>
        <v>2</v>
      </c>
    </row>
    <row r="296" spans="2:52" ht="12.75" thickBot="1" x14ac:dyDescent="0.25">
      <c r="B296" s="148" t="s">
        <v>293</v>
      </c>
      <c r="C296" s="149">
        <v>114.82259999999999</v>
      </c>
      <c r="D296" s="218">
        <v>117.84</v>
      </c>
      <c r="E296" s="220">
        <v>118.09</v>
      </c>
      <c r="F296" s="222">
        <v>122.4139</v>
      </c>
      <c r="G296" s="229">
        <v>124.94</v>
      </c>
      <c r="H296" s="238">
        <v>124.12</v>
      </c>
      <c r="I296" s="222">
        <v>121.20740000000001</v>
      </c>
      <c r="J296" s="222">
        <v>123.1341</v>
      </c>
      <c r="K296" s="222">
        <v>126.9945</v>
      </c>
      <c r="L296" s="222">
        <v>127.6848</v>
      </c>
      <c r="M296" s="220">
        <v>129.73859999999999</v>
      </c>
      <c r="N296" s="222">
        <v>132.58369999999999</v>
      </c>
      <c r="O296" s="257">
        <v>133.42160000000001</v>
      </c>
      <c r="P296" s="97">
        <v>2.63</v>
      </c>
      <c r="Q296" s="205">
        <v>0.21</v>
      </c>
      <c r="R296" s="97">
        <v>3.67</v>
      </c>
      <c r="S296" s="229">
        <v>2.06</v>
      </c>
      <c r="T296" s="238">
        <v>-0.66</v>
      </c>
      <c r="U296" s="222">
        <v>-2.3427447586957522</v>
      </c>
      <c r="V296" s="97">
        <v>1.5895894145076923</v>
      </c>
      <c r="W296" s="97">
        <v>3.1351185414925666</v>
      </c>
      <c r="X296" s="97">
        <v>0.5435668473831492</v>
      </c>
      <c r="Y296" s="205">
        <v>1.6084921619487953</v>
      </c>
      <c r="Z296" s="222">
        <v>2.1929479738489568</v>
      </c>
      <c r="AA296" s="97">
        <v>0.6319781390925272</v>
      </c>
      <c r="AB296" s="263">
        <f t="shared" si="193"/>
        <v>1.272412359964828</v>
      </c>
      <c r="AC296" s="160">
        <f t="shared" si="194"/>
        <v>4</v>
      </c>
      <c r="AD296" s="150">
        <f t="shared" si="194"/>
        <v>4</v>
      </c>
      <c r="AE296" s="150">
        <f t="shared" si="194"/>
        <v>4</v>
      </c>
      <c r="AF296" s="150">
        <f t="shared" si="194"/>
        <v>3</v>
      </c>
      <c r="AG296" s="150">
        <f t="shared" si="194"/>
        <v>4</v>
      </c>
      <c r="AH296" s="150">
        <f t="shared" si="194"/>
        <v>4</v>
      </c>
      <c r="AI296" s="150">
        <f t="shared" si="194"/>
        <v>4</v>
      </c>
      <c r="AJ296" s="150">
        <f t="shared" si="194"/>
        <v>4</v>
      </c>
      <c r="AK296" s="150">
        <f t="shared" si="194"/>
        <v>4</v>
      </c>
      <c r="AL296" s="150">
        <f t="shared" si="194"/>
        <v>4</v>
      </c>
      <c r="AM296" s="150">
        <f t="shared" si="194"/>
        <v>4</v>
      </c>
      <c r="AN296" s="150">
        <f t="shared" si="194"/>
        <v>4</v>
      </c>
      <c r="AO296" s="160">
        <f t="shared" si="194"/>
        <v>1</v>
      </c>
      <c r="AP296" s="150">
        <f t="shared" si="195"/>
        <v>4</v>
      </c>
      <c r="AQ296" s="150">
        <f t="shared" si="195"/>
        <v>1</v>
      </c>
      <c r="AR296" s="150">
        <f t="shared" si="195"/>
        <v>1</v>
      </c>
      <c r="AS296" s="150">
        <f t="shared" si="196"/>
        <v>10</v>
      </c>
      <c r="AT296" s="150">
        <f t="shared" si="197"/>
        <v>9</v>
      </c>
      <c r="AU296" s="150">
        <f t="shared" si="197"/>
        <v>1</v>
      </c>
      <c r="AV296" s="150">
        <f t="shared" si="195"/>
        <v>2</v>
      </c>
      <c r="AW296" s="150">
        <f t="shared" si="195"/>
        <v>9</v>
      </c>
      <c r="AX296" s="150">
        <f t="shared" si="195"/>
        <v>5</v>
      </c>
      <c r="AY296" s="150">
        <f t="shared" si="195"/>
        <v>3</v>
      </c>
      <c r="AZ296" s="165">
        <f t="shared" si="195"/>
        <v>5</v>
      </c>
    </row>
    <row r="297" spans="2:52" ht="12.75" thickBot="1" x14ac:dyDescent="0.25">
      <c r="B297" s="148" t="s">
        <v>294</v>
      </c>
      <c r="C297" s="149">
        <v>102.6985</v>
      </c>
      <c r="D297" s="218">
        <v>104.76</v>
      </c>
      <c r="E297" s="220">
        <v>103.61</v>
      </c>
      <c r="F297" s="222">
        <v>103.8552</v>
      </c>
      <c r="G297" s="229">
        <v>104.22</v>
      </c>
      <c r="H297" s="238">
        <v>104.29</v>
      </c>
      <c r="I297" s="97">
        <v>104.8767</v>
      </c>
      <c r="J297" s="222">
        <v>106.4559</v>
      </c>
      <c r="K297" s="222">
        <v>104.97110000000001</v>
      </c>
      <c r="L297" s="222">
        <v>105.9135</v>
      </c>
      <c r="M297" s="220">
        <v>105.9486</v>
      </c>
      <c r="N297" s="222">
        <v>107.0151</v>
      </c>
      <c r="O297" s="257">
        <v>108.1262</v>
      </c>
      <c r="P297" s="97">
        <v>2</v>
      </c>
      <c r="Q297" s="205">
        <v>-1.1000000000000001</v>
      </c>
      <c r="R297" s="97">
        <v>0.24</v>
      </c>
      <c r="S297" s="229">
        <v>0.35</v>
      </c>
      <c r="T297" s="238">
        <v>0.06</v>
      </c>
      <c r="U297" s="250">
        <f>(I297-[1]NTP_gab!E234)/[1]NTP_gab!E234*100</f>
        <v>0.56189094521371363</v>
      </c>
      <c r="V297" s="97">
        <v>1.5057682020887386</v>
      </c>
      <c r="W297" s="97">
        <v>-1.3947559505861045</v>
      </c>
      <c r="X297" s="97">
        <v>0.89777091027910727</v>
      </c>
      <c r="Y297" s="205">
        <v>3.3140251242759336E-2</v>
      </c>
      <c r="Z297" s="222">
        <v>1.0066201913003143</v>
      </c>
      <c r="AA297" s="111">
        <v>1.0382646934871744</v>
      </c>
      <c r="AB297" s="211">
        <f t="shared" si="193"/>
        <v>0.43322493691880853</v>
      </c>
      <c r="AC297" s="160">
        <f t="shared" si="194"/>
        <v>7</v>
      </c>
      <c r="AD297" s="150">
        <f t="shared" si="194"/>
        <v>7</v>
      </c>
      <c r="AE297" s="150">
        <f t="shared" si="194"/>
        <v>8</v>
      </c>
      <c r="AF297" s="150">
        <f t="shared" si="194"/>
        <v>8</v>
      </c>
      <c r="AG297" s="150">
        <f t="shared" si="194"/>
        <v>8</v>
      </c>
      <c r="AH297" s="150">
        <f t="shared" si="194"/>
        <v>8</v>
      </c>
      <c r="AI297" s="150">
        <f t="shared" si="194"/>
        <v>8</v>
      </c>
      <c r="AJ297" s="150">
        <f t="shared" si="194"/>
        <v>8</v>
      </c>
      <c r="AK297" s="150">
        <f t="shared" si="194"/>
        <v>8</v>
      </c>
      <c r="AL297" s="150">
        <f t="shared" si="194"/>
        <v>8</v>
      </c>
      <c r="AM297" s="150">
        <f t="shared" si="194"/>
        <v>8</v>
      </c>
      <c r="AN297" s="150">
        <f t="shared" si="194"/>
        <v>8</v>
      </c>
      <c r="AO297" s="160">
        <f t="shared" si="194"/>
        <v>4</v>
      </c>
      <c r="AP297" s="150">
        <f t="shared" si="195"/>
        <v>10</v>
      </c>
      <c r="AQ297" s="150">
        <f t="shared" si="195"/>
        <v>9</v>
      </c>
      <c r="AR297" s="150">
        <f t="shared" si="195"/>
        <v>5</v>
      </c>
      <c r="AS297" s="150">
        <f t="shared" si="196"/>
        <v>7</v>
      </c>
      <c r="AT297" s="150">
        <f t="shared" si="197"/>
        <v>4</v>
      </c>
      <c r="AU297" s="150">
        <f t="shared" si="197"/>
        <v>2</v>
      </c>
      <c r="AV297" s="150">
        <f t="shared" si="195"/>
        <v>10</v>
      </c>
      <c r="AW297" s="150">
        <f t="shared" si="195"/>
        <v>5</v>
      </c>
      <c r="AX297" s="150">
        <f t="shared" si="195"/>
        <v>8</v>
      </c>
      <c r="AY297" s="150">
        <f t="shared" si="195"/>
        <v>7</v>
      </c>
      <c r="AZ297" s="165">
        <f t="shared" si="195"/>
        <v>3</v>
      </c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-0.249977111117893"/>
  </sheetPr>
  <dimension ref="A1:AZ297"/>
  <sheetViews>
    <sheetView workbookViewId="0">
      <pane xSplit="2" ySplit="5" topLeftCell="C179" activePane="bottomRight" state="frozen"/>
      <selection activeCell="F17" sqref="F17"/>
      <selection pane="topRight" activeCell="F17" sqref="F17"/>
      <selection pane="bottomLeft" activeCell="F17" sqref="F17"/>
      <selection pane="bottomRight" activeCell="D190" sqref="D190:O201"/>
    </sheetView>
  </sheetViews>
  <sheetFormatPr defaultColWidth="9.140625" defaultRowHeight="12" x14ac:dyDescent="0.2"/>
  <cols>
    <col min="1" max="1" width="2.42578125" style="1" bestFit="1" customWidth="1"/>
    <col min="2" max="2" width="39" style="1" customWidth="1"/>
    <col min="3" max="3" width="7.5703125" style="1" bestFit="1" customWidth="1"/>
    <col min="4" max="13" width="7.42578125" style="1" customWidth="1"/>
    <col min="14" max="14" width="7.42578125" style="7" customWidth="1"/>
    <col min="15" max="15" width="7.42578125" style="1" customWidth="1"/>
    <col min="16" max="16" width="6.42578125" style="1" customWidth="1"/>
    <col min="17" max="25" width="5.85546875" style="1" customWidth="1"/>
    <col min="26" max="26" width="6" style="1" customWidth="1"/>
    <col min="27" max="27" width="6.7109375" style="1" customWidth="1"/>
    <col min="28" max="28" width="7.140625" style="1" customWidth="1"/>
    <col min="29" max="30" width="4.42578125" style="1" customWidth="1"/>
    <col min="31" max="31" width="6.140625" style="1" customWidth="1"/>
    <col min="32" max="33" width="4.28515625" style="1" customWidth="1"/>
    <col min="34" max="34" width="4.42578125" style="1" customWidth="1"/>
    <col min="35" max="35" width="3.85546875" style="1" customWidth="1"/>
    <col min="36" max="36" width="6.28515625" style="1" customWidth="1"/>
    <col min="37" max="37" width="4.42578125" style="1" customWidth="1"/>
    <col min="38" max="40" width="5.28515625" style="1" customWidth="1"/>
    <col min="41" max="41" width="4.140625" style="1" customWidth="1"/>
    <col min="42" max="43" width="4.42578125" style="1" customWidth="1"/>
    <col min="44" max="45" width="4.28515625" style="1" customWidth="1"/>
    <col min="46" max="46" width="4.42578125" style="1" customWidth="1"/>
    <col min="47" max="47" width="3.85546875" style="1" customWidth="1"/>
    <col min="48" max="48" width="6.28515625" style="1" customWidth="1"/>
    <col min="49" max="49" width="4.42578125" style="1" customWidth="1"/>
    <col min="50" max="52" width="5.28515625" style="1" customWidth="1"/>
    <col min="53" max="16384" width="9.140625" style="1"/>
  </cols>
  <sheetData>
    <row r="1" spans="1:52" s="48" customFormat="1" x14ac:dyDescent="0.2">
      <c r="A1" s="1" t="s">
        <v>65</v>
      </c>
      <c r="N1" s="20"/>
      <c r="AB1" s="1"/>
    </row>
    <row r="2" spans="1:52" s="48" customFormat="1" x14ac:dyDescent="0.2">
      <c r="A2" s="48" t="s">
        <v>345</v>
      </c>
      <c r="N2" s="20"/>
      <c r="AB2" s="1"/>
    </row>
    <row r="3" spans="1:52" s="48" customFormat="1" x14ac:dyDescent="0.2">
      <c r="N3" s="20"/>
      <c r="AB3" s="1"/>
    </row>
    <row r="4" spans="1:52" s="48" customFormat="1" x14ac:dyDescent="0.2">
      <c r="A4" s="123"/>
      <c r="B4" s="316" t="s">
        <v>2</v>
      </c>
      <c r="C4" s="80" t="s">
        <v>64</v>
      </c>
      <c r="D4" s="311" t="s">
        <v>346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1" t="s">
        <v>302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37">
        <v>2022</v>
      </c>
      <c r="AC4" s="311" t="s">
        <v>295</v>
      </c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3"/>
      <c r="AO4" s="311" t="s">
        <v>299</v>
      </c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s="48" customFormat="1" x14ac:dyDescent="0.2">
      <c r="A5" s="124"/>
      <c r="B5" s="317"/>
      <c r="C5" s="125" t="s">
        <v>347</v>
      </c>
      <c r="D5" s="154" t="s">
        <v>3</v>
      </c>
      <c r="E5" s="154" t="s">
        <v>4</v>
      </c>
      <c r="F5" s="154" t="s">
        <v>5</v>
      </c>
      <c r="G5" s="154" t="s">
        <v>6</v>
      </c>
      <c r="H5" s="154" t="s">
        <v>0</v>
      </c>
      <c r="I5" s="154" t="s">
        <v>303</v>
      </c>
      <c r="J5" s="154" t="s">
        <v>8</v>
      </c>
      <c r="K5" s="154" t="s">
        <v>9</v>
      </c>
      <c r="L5" s="154" t="s">
        <v>10</v>
      </c>
      <c r="M5" s="154" t="s">
        <v>11</v>
      </c>
      <c r="N5" s="274" t="s">
        <v>12</v>
      </c>
      <c r="O5" s="154" t="s">
        <v>13</v>
      </c>
      <c r="P5" s="126" t="s">
        <v>3</v>
      </c>
      <c r="Q5" s="154" t="s">
        <v>4</v>
      </c>
      <c r="R5" s="154" t="s">
        <v>5</v>
      </c>
      <c r="S5" s="154" t="s">
        <v>6</v>
      </c>
      <c r="T5" s="154" t="s">
        <v>0</v>
      </c>
      <c r="U5" s="154" t="s">
        <v>7</v>
      </c>
      <c r="V5" s="154" t="s">
        <v>8</v>
      </c>
      <c r="W5" s="154" t="s">
        <v>9</v>
      </c>
      <c r="X5" s="154" t="s">
        <v>10</v>
      </c>
      <c r="Y5" s="154" t="s">
        <v>11</v>
      </c>
      <c r="Z5" s="154" t="s">
        <v>12</v>
      </c>
      <c r="AA5" s="127" t="s">
        <v>13</v>
      </c>
      <c r="AB5" s="138" t="s">
        <v>323</v>
      </c>
      <c r="AC5" s="126" t="s">
        <v>3</v>
      </c>
      <c r="AD5" s="154" t="s">
        <v>4</v>
      </c>
      <c r="AE5" s="154" t="s">
        <v>5</v>
      </c>
      <c r="AF5" s="154" t="s">
        <v>6</v>
      </c>
      <c r="AG5" s="154" t="s">
        <v>0</v>
      </c>
      <c r="AH5" s="154" t="s">
        <v>7</v>
      </c>
      <c r="AI5" s="154" t="s">
        <v>8</v>
      </c>
      <c r="AJ5" s="154" t="s">
        <v>9</v>
      </c>
      <c r="AK5" s="154" t="s">
        <v>10</v>
      </c>
      <c r="AL5" s="154" t="s">
        <v>11</v>
      </c>
      <c r="AM5" s="154" t="s">
        <v>12</v>
      </c>
      <c r="AN5" s="127" t="s">
        <v>13</v>
      </c>
      <c r="AO5" s="126" t="s">
        <v>3</v>
      </c>
      <c r="AP5" s="154" t="s">
        <v>4</v>
      </c>
      <c r="AQ5" s="154" t="s">
        <v>5</v>
      </c>
      <c r="AR5" s="154" t="s">
        <v>6</v>
      </c>
      <c r="AS5" s="154" t="s">
        <v>0</v>
      </c>
      <c r="AT5" s="154" t="s">
        <v>7</v>
      </c>
      <c r="AU5" s="154" t="s">
        <v>8</v>
      </c>
      <c r="AV5" s="154" t="s">
        <v>9</v>
      </c>
      <c r="AW5" s="154" t="s">
        <v>10</v>
      </c>
      <c r="AX5" s="154" t="s">
        <v>11</v>
      </c>
      <c r="AY5" s="154" t="s">
        <v>12</v>
      </c>
      <c r="AZ5" s="127" t="s">
        <v>13</v>
      </c>
    </row>
    <row r="6" spans="1:52" s="48" customFormat="1" ht="20.25" customHeight="1" x14ac:dyDescent="0.2">
      <c r="B6" s="22" t="s">
        <v>49</v>
      </c>
      <c r="C6" s="128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275"/>
      <c r="O6" s="129"/>
      <c r="P6" s="13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31"/>
      <c r="AB6" s="132"/>
      <c r="AC6" s="156"/>
      <c r="AN6" s="162"/>
      <c r="AO6" s="156"/>
      <c r="AZ6" s="162"/>
    </row>
    <row r="7" spans="1:52" s="48" customFormat="1" x14ac:dyDescent="0.2">
      <c r="A7" s="56" t="s">
        <v>14</v>
      </c>
      <c r="B7" s="56" t="s">
        <v>15</v>
      </c>
      <c r="C7" s="20">
        <v>106.426</v>
      </c>
      <c r="D7" s="21">
        <v>107.1563</v>
      </c>
      <c r="E7" s="112">
        <v>107.3891</v>
      </c>
      <c r="F7" s="20">
        <v>106.9495</v>
      </c>
      <c r="G7" s="20">
        <v>105.16330000000001</v>
      </c>
      <c r="H7" s="20">
        <v>105.4042</v>
      </c>
      <c r="I7" s="267">
        <v>107.22499999999999</v>
      </c>
      <c r="J7" s="20">
        <v>107.5761</v>
      </c>
      <c r="K7" s="239">
        <v>109.4918</v>
      </c>
      <c r="L7" s="20">
        <v>113.0582</v>
      </c>
      <c r="M7" s="239">
        <v>116.5722</v>
      </c>
      <c r="N7" s="20">
        <v>115.029</v>
      </c>
      <c r="O7" s="239">
        <v>115.92489999999999</v>
      </c>
      <c r="P7" s="266">
        <v>0.68620449890064428</v>
      </c>
      <c r="Q7" s="116">
        <v>0.21725274202263187</v>
      </c>
      <c r="R7" s="20">
        <v>-0.40935253205399674</v>
      </c>
      <c r="S7" s="20">
        <v>-1.6701340352222254</v>
      </c>
      <c r="T7" s="267">
        <v>0.22907230944635279</v>
      </c>
      <c r="U7" s="20">
        <v>1.7274453959140064</v>
      </c>
      <c r="V7" s="239">
        <v>0.32744229424108412</v>
      </c>
      <c r="W7" s="240">
        <v>1.7807858808787462</v>
      </c>
      <c r="X7" s="20">
        <v>3.2572302218065659</v>
      </c>
      <c r="Y7" s="240">
        <f t="shared" ref="Y7:Y31" si="0">(M7-L7)/L7*100</f>
        <v>3.1081336868975411</v>
      </c>
      <c r="Z7" s="20">
        <v>-1.3238147688728521</v>
      </c>
      <c r="AA7" s="19">
        <v>0.7788470733467191</v>
      </c>
      <c r="AB7" s="20">
        <f t="shared" ref="AB7:AB29" si="1">AVERAGE(D7:O7)</f>
        <v>109.74496666666668</v>
      </c>
      <c r="AC7" s="156"/>
      <c r="AN7" s="162"/>
      <c r="AO7" s="156"/>
      <c r="AZ7" s="162"/>
    </row>
    <row r="8" spans="1:52" x14ac:dyDescent="0.2">
      <c r="A8" s="3" t="s">
        <v>16</v>
      </c>
      <c r="B8" s="3" t="s">
        <v>17</v>
      </c>
      <c r="C8" s="7">
        <v>106.01430000000001</v>
      </c>
      <c r="D8" s="10">
        <v>106.82299999999999</v>
      </c>
      <c r="E8" s="113">
        <v>106.74639999999999</v>
      </c>
      <c r="F8" s="7">
        <v>106.1433</v>
      </c>
      <c r="G8" s="7">
        <v>103.77419999999999</v>
      </c>
      <c r="H8" s="7">
        <v>104.07250000000001</v>
      </c>
      <c r="I8" s="268">
        <v>105.9461</v>
      </c>
      <c r="J8" s="7">
        <v>106.1793</v>
      </c>
      <c r="K8" s="241">
        <v>107.8014</v>
      </c>
      <c r="L8" s="7">
        <v>112.14919999999999</v>
      </c>
      <c r="M8" s="241">
        <v>116.2722</v>
      </c>
      <c r="N8" s="7">
        <v>114.4939</v>
      </c>
      <c r="O8" s="241">
        <v>115.3698</v>
      </c>
      <c r="P8" s="265">
        <v>0.76282161934756676</v>
      </c>
      <c r="Q8" s="117">
        <v>-7.1707403836251668E-2</v>
      </c>
      <c r="R8" s="7">
        <v>-0.56498392451642188</v>
      </c>
      <c r="S8" s="7">
        <v>-2.2319826121856052</v>
      </c>
      <c r="T8" s="268">
        <v>0.28745102347212681</v>
      </c>
      <c r="U8" s="7">
        <v>1.8002834562444412</v>
      </c>
      <c r="V8" s="241">
        <v>0.22011192483724884</v>
      </c>
      <c r="W8" s="242">
        <v>1.5276989017633411</v>
      </c>
      <c r="X8" s="7">
        <v>4.0331572688295259</v>
      </c>
      <c r="Y8" s="242">
        <f t="shared" si="0"/>
        <v>3.676352573179305</v>
      </c>
      <c r="Z8" s="7">
        <v>-1.5294283586274291</v>
      </c>
      <c r="AA8" s="11">
        <v>0.76501892240547442</v>
      </c>
      <c r="AB8" s="7">
        <f t="shared" si="1"/>
        <v>108.81427499999999</v>
      </c>
      <c r="AC8" s="157"/>
      <c r="AN8" s="98"/>
      <c r="AO8" s="157"/>
      <c r="AZ8" s="98"/>
    </row>
    <row r="9" spans="1:52" x14ac:dyDescent="0.2">
      <c r="A9" s="3" t="s">
        <v>18</v>
      </c>
      <c r="B9" s="3" t="s">
        <v>19</v>
      </c>
      <c r="C9" s="7">
        <v>108.7777</v>
      </c>
      <c r="D9" s="10">
        <v>109.06010000000001</v>
      </c>
      <c r="E9" s="113">
        <v>111.06140000000001</v>
      </c>
      <c r="F9" s="7">
        <v>111.5553</v>
      </c>
      <c r="G9" s="7">
        <v>113.0996</v>
      </c>
      <c r="H9" s="7">
        <v>113.01300000000001</v>
      </c>
      <c r="I9" s="268">
        <v>114.5317</v>
      </c>
      <c r="J9" s="7">
        <v>115.5561</v>
      </c>
      <c r="K9" s="241">
        <v>119.1491</v>
      </c>
      <c r="L9" s="7">
        <v>118.251</v>
      </c>
      <c r="M9" s="241">
        <v>118.2863</v>
      </c>
      <c r="N9" s="7">
        <v>118.0866</v>
      </c>
      <c r="O9" s="241">
        <v>119.09650000000001</v>
      </c>
      <c r="P9" s="265">
        <v>0.25961203445192327</v>
      </c>
      <c r="Q9" s="117">
        <v>1.83504324679695</v>
      </c>
      <c r="R9" s="7">
        <v>0.44470896278994898</v>
      </c>
      <c r="S9" s="7">
        <v>1.3843358406099868</v>
      </c>
      <c r="T9" s="268">
        <v>-7.6569678407341871E-2</v>
      </c>
      <c r="U9" s="7">
        <v>1.3438277012379067</v>
      </c>
      <c r="V9" s="241">
        <v>0.89442486228703488</v>
      </c>
      <c r="W9" s="242">
        <v>3.1093122734325607</v>
      </c>
      <c r="X9" s="7">
        <v>-0.75376146357798712</v>
      </c>
      <c r="Y9" s="242">
        <f t="shared" si="0"/>
        <v>2.9851756010513517E-2</v>
      </c>
      <c r="Z9" s="7">
        <v>-0.16882766643304667</v>
      </c>
      <c r="AA9" s="11">
        <v>0.85521981325569696</v>
      </c>
      <c r="AB9" s="7">
        <f t="shared" si="1"/>
        <v>115.06222500000001</v>
      </c>
      <c r="AC9" s="157"/>
      <c r="AN9" s="98"/>
      <c r="AO9" s="157"/>
      <c r="AZ9" s="98"/>
    </row>
    <row r="10" spans="1:52" s="48" customFormat="1" x14ac:dyDescent="0.2">
      <c r="A10" s="56" t="s">
        <v>20</v>
      </c>
      <c r="B10" s="56" t="s">
        <v>21</v>
      </c>
      <c r="C10" s="20">
        <v>107.30880000000001</v>
      </c>
      <c r="D10" s="21">
        <v>107.9397</v>
      </c>
      <c r="E10" s="112">
        <v>108.34610000000001</v>
      </c>
      <c r="F10" s="20">
        <v>109.82989999999999</v>
      </c>
      <c r="G10" s="20">
        <v>110.1874</v>
      </c>
      <c r="H10" s="20">
        <v>110.6606</v>
      </c>
      <c r="I10" s="267">
        <v>112.7863</v>
      </c>
      <c r="J10" s="20">
        <v>114.2782</v>
      </c>
      <c r="K10" s="239">
        <v>111.6931</v>
      </c>
      <c r="L10" s="20">
        <v>112.7054</v>
      </c>
      <c r="M10" s="239">
        <v>112.3626</v>
      </c>
      <c r="N10" s="20">
        <v>111.8826</v>
      </c>
      <c r="O10" s="239">
        <v>112.5907</v>
      </c>
      <c r="P10" s="266">
        <v>0.58792941492216566</v>
      </c>
      <c r="Q10" s="116">
        <v>0.37650651243240896</v>
      </c>
      <c r="R10" s="20">
        <v>1.3695001481363778</v>
      </c>
      <c r="S10" s="20">
        <v>0.32550334653860352</v>
      </c>
      <c r="T10" s="267">
        <v>0.42945019121969086</v>
      </c>
      <c r="U10" s="20">
        <v>1.9209185563786881</v>
      </c>
      <c r="V10" s="239">
        <v>1.3227670381952428</v>
      </c>
      <c r="W10" s="240">
        <v>-2.2621112338136209</v>
      </c>
      <c r="X10" s="20">
        <v>0.9063227719527851</v>
      </c>
      <c r="Y10" s="240">
        <f t="shared" si="0"/>
        <v>-0.30415579022832701</v>
      </c>
      <c r="Z10" s="20">
        <v>-0.42718840610666181</v>
      </c>
      <c r="AA10" s="19">
        <v>0.63289555301718203</v>
      </c>
      <c r="AB10" s="20">
        <f>AVERAGE(D10:O10)</f>
        <v>111.27188333333332</v>
      </c>
      <c r="AC10" s="156"/>
      <c r="AN10" s="162"/>
      <c r="AO10" s="156"/>
      <c r="AZ10" s="162"/>
    </row>
    <row r="11" spans="1:52" s="48" customFormat="1" x14ac:dyDescent="0.2">
      <c r="A11" s="56" t="s">
        <v>22</v>
      </c>
      <c r="B11" s="56" t="s">
        <v>23</v>
      </c>
      <c r="C11" s="20">
        <v>107.2937</v>
      </c>
      <c r="D11" s="21">
        <v>107.95</v>
      </c>
      <c r="E11" s="112">
        <v>108.381</v>
      </c>
      <c r="F11" s="20">
        <v>110.0141</v>
      </c>
      <c r="G11" s="20">
        <v>110.1816</v>
      </c>
      <c r="H11" s="20">
        <v>110.6435</v>
      </c>
      <c r="I11" s="267">
        <v>113.08069999999999</v>
      </c>
      <c r="J11" s="20">
        <v>114.81610000000001</v>
      </c>
      <c r="K11" s="239">
        <v>111.7259</v>
      </c>
      <c r="L11" s="20">
        <v>112.7409</v>
      </c>
      <c r="M11" s="239">
        <v>112.2277</v>
      </c>
      <c r="N11" s="20">
        <v>111.629</v>
      </c>
      <c r="O11" s="239">
        <v>112.4372</v>
      </c>
      <c r="P11" s="266">
        <v>0.61168549504770697</v>
      </c>
      <c r="Q11" s="116">
        <v>0.39925891616488873</v>
      </c>
      <c r="R11" s="20">
        <v>1.5068139249499442</v>
      </c>
      <c r="S11" s="20">
        <v>0.15225321117929791</v>
      </c>
      <c r="T11" s="267">
        <v>0.41921700174983839</v>
      </c>
      <c r="U11" s="20">
        <v>2.2027502745303522</v>
      </c>
      <c r="V11" s="239">
        <v>1.5346562233873797</v>
      </c>
      <c r="W11" s="240">
        <v>-2.6914343894279722</v>
      </c>
      <c r="X11" s="20">
        <v>0.9084733262385899</v>
      </c>
      <c r="Y11" s="240">
        <f t="shared" si="0"/>
        <v>-0.45520303634262071</v>
      </c>
      <c r="Z11" s="20">
        <v>-0.53346900987901713</v>
      </c>
      <c r="AA11" s="19">
        <v>0.72400541078035219</v>
      </c>
      <c r="AB11" s="20">
        <f t="shared" si="1"/>
        <v>111.31897500000001</v>
      </c>
      <c r="AC11" s="156"/>
      <c r="AN11" s="162"/>
      <c r="AO11" s="156"/>
      <c r="AZ11" s="162"/>
    </row>
    <row r="12" spans="1:52" ht="15" customHeight="1" x14ac:dyDescent="0.2">
      <c r="A12" s="3" t="s">
        <v>24</v>
      </c>
      <c r="B12" s="3" t="s">
        <v>304</v>
      </c>
      <c r="C12" s="7">
        <v>107.46850000000001</v>
      </c>
      <c r="D12" s="10">
        <v>108.4971</v>
      </c>
      <c r="E12" s="113">
        <v>109.107</v>
      </c>
      <c r="F12" s="7">
        <v>111.7908</v>
      </c>
      <c r="G12" s="7">
        <v>111.2726</v>
      </c>
      <c r="H12" s="7">
        <v>111.9332</v>
      </c>
      <c r="I12" s="268">
        <v>116.0886</v>
      </c>
      <c r="J12" s="7">
        <v>118.99760000000001</v>
      </c>
      <c r="K12" s="241">
        <v>113.5059</v>
      </c>
      <c r="L12" s="7">
        <v>114.0556</v>
      </c>
      <c r="M12" s="241">
        <v>113.0085</v>
      </c>
      <c r="N12" s="7">
        <v>111.9366</v>
      </c>
      <c r="O12" s="241">
        <v>113.30110000000001</v>
      </c>
      <c r="P12" s="265">
        <v>0.95711766703731538</v>
      </c>
      <c r="Q12" s="117">
        <v>0.56213484047038687</v>
      </c>
      <c r="R12" s="7">
        <v>2.4597871813907495</v>
      </c>
      <c r="S12" s="7">
        <v>-0.46354440615865283</v>
      </c>
      <c r="T12" s="268">
        <v>0.59367714963072882</v>
      </c>
      <c r="U12" s="7">
        <v>3.7123927485321602</v>
      </c>
      <c r="V12" s="241">
        <v>2.5058446738094919</v>
      </c>
      <c r="W12" s="242">
        <v>-4.6149670245450398</v>
      </c>
      <c r="X12" s="7">
        <v>0.48429200596621091</v>
      </c>
      <c r="Y12" s="242">
        <f t="shared" si="0"/>
        <v>-0.91806101585542521</v>
      </c>
      <c r="Z12" s="7">
        <v>-0.94851272249432506</v>
      </c>
      <c r="AA12" s="11">
        <v>1.2189936088821769</v>
      </c>
      <c r="AB12" s="7">
        <f t="shared" si="1"/>
        <v>112.79121666666667</v>
      </c>
      <c r="AC12" s="157"/>
      <c r="AN12" s="98"/>
      <c r="AO12" s="157"/>
      <c r="AZ12" s="98"/>
    </row>
    <row r="13" spans="1:52" ht="15" customHeight="1" x14ac:dyDescent="0.2">
      <c r="A13" s="3" t="s">
        <v>26</v>
      </c>
      <c r="B13" s="3" t="s">
        <v>305</v>
      </c>
      <c r="C13" s="7">
        <v>110.83329999999999</v>
      </c>
      <c r="D13" s="10">
        <v>110.789</v>
      </c>
      <c r="E13" s="113">
        <v>111.0909</v>
      </c>
      <c r="F13" s="7">
        <v>111.3494</v>
      </c>
      <c r="G13" s="7">
        <v>113.0986</v>
      </c>
      <c r="H13" s="7">
        <v>113.02379999999999</v>
      </c>
      <c r="I13" s="268">
        <v>113.2634</v>
      </c>
      <c r="J13" s="7">
        <v>113.4194</v>
      </c>
      <c r="K13" s="241">
        <v>113.2942</v>
      </c>
      <c r="L13" s="7">
        <v>113.51860000000001</v>
      </c>
      <c r="M13" s="241">
        <v>113.41240000000001</v>
      </c>
      <c r="N13" s="7">
        <v>113.45699999999999</v>
      </c>
      <c r="O13" s="241">
        <v>113.5993</v>
      </c>
      <c r="P13" s="265">
        <v>-3.9969936833057107E-2</v>
      </c>
      <c r="Q13" s="117">
        <v>0.27249997743458593</v>
      </c>
      <c r="R13" s="7">
        <v>0.2326923267342311</v>
      </c>
      <c r="S13" s="7">
        <v>1.5709110242174651</v>
      </c>
      <c r="T13" s="268">
        <v>-6.6136981359636998E-2</v>
      </c>
      <c r="U13" s="7">
        <v>0.21199074885113581</v>
      </c>
      <c r="V13" s="241">
        <v>0.13773204759877569</v>
      </c>
      <c r="W13" s="242">
        <v>-0.11038675923165918</v>
      </c>
      <c r="X13" s="7">
        <v>0.19806839185060029</v>
      </c>
      <c r="Y13" s="242">
        <f t="shared" si="0"/>
        <v>-9.3552950793967846E-2</v>
      </c>
      <c r="Z13" s="7">
        <v>3.9325505852965306E-2</v>
      </c>
      <c r="AA13" s="11">
        <v>0.1254219660311888</v>
      </c>
      <c r="AB13" s="7">
        <f t="shared" si="1"/>
        <v>112.77633333333334</v>
      </c>
      <c r="AC13" s="157"/>
      <c r="AN13" s="98"/>
      <c r="AO13" s="157"/>
      <c r="AZ13" s="98"/>
    </row>
    <row r="14" spans="1:52" ht="15" customHeight="1" x14ac:dyDescent="0.2">
      <c r="A14" s="3" t="s">
        <v>27</v>
      </c>
      <c r="B14" s="3" t="s">
        <v>306</v>
      </c>
      <c r="C14" s="7">
        <v>105.0707</v>
      </c>
      <c r="D14" s="10">
        <v>105.4966</v>
      </c>
      <c r="E14" s="113">
        <v>105.69799999999999</v>
      </c>
      <c r="F14" s="7">
        <v>106.00230000000001</v>
      </c>
      <c r="G14" s="7">
        <v>107.18859999999999</v>
      </c>
      <c r="H14" s="7">
        <v>107.5976</v>
      </c>
      <c r="I14" s="268">
        <v>107.6904</v>
      </c>
      <c r="J14" s="7">
        <v>108.0467</v>
      </c>
      <c r="K14" s="241">
        <v>108.16289999999999</v>
      </c>
      <c r="L14" s="7">
        <v>109.23480000000001</v>
      </c>
      <c r="M14" s="241">
        <v>109.1973</v>
      </c>
      <c r="N14" s="7">
        <v>109.2726</v>
      </c>
      <c r="O14" s="241">
        <v>109.3068</v>
      </c>
      <c r="P14" s="265">
        <v>0.40534611456857006</v>
      </c>
      <c r="Q14" s="117">
        <v>0.19090662637468173</v>
      </c>
      <c r="R14" s="7">
        <v>0.28789570285153177</v>
      </c>
      <c r="S14" s="7">
        <v>1.1191266604592434</v>
      </c>
      <c r="T14" s="268">
        <v>0.38157042819852677</v>
      </c>
      <c r="U14" s="7">
        <v>8.6247276890931479E-2</v>
      </c>
      <c r="V14" s="241">
        <v>0.33085586087525398</v>
      </c>
      <c r="W14" s="242">
        <v>0.10754608886712141</v>
      </c>
      <c r="X14" s="7">
        <v>0.99100523377240601</v>
      </c>
      <c r="Y14" s="242">
        <f t="shared" si="0"/>
        <v>-3.4329719100514237E-2</v>
      </c>
      <c r="Z14" s="7">
        <v>6.8957748955330023E-2</v>
      </c>
      <c r="AA14" s="11">
        <v>3.1297873391864434E-2</v>
      </c>
      <c r="AB14" s="7">
        <f t="shared" si="1"/>
        <v>107.74121666666667</v>
      </c>
      <c r="AC14" s="157"/>
      <c r="AN14" s="98"/>
      <c r="AO14" s="157"/>
      <c r="AZ14" s="98"/>
    </row>
    <row r="15" spans="1:52" ht="15" customHeight="1" x14ac:dyDescent="0.2">
      <c r="A15" s="3" t="s">
        <v>29</v>
      </c>
      <c r="B15" s="3" t="s">
        <v>307</v>
      </c>
      <c r="C15" s="7">
        <v>109.16589999999999</v>
      </c>
      <c r="D15" s="10">
        <v>109.18300000000001</v>
      </c>
      <c r="E15" s="113">
        <v>109.5887</v>
      </c>
      <c r="F15" s="7">
        <v>109.70569999999999</v>
      </c>
      <c r="G15" s="7">
        <v>110.1861</v>
      </c>
      <c r="H15" s="7">
        <v>110.6187</v>
      </c>
      <c r="I15" s="268">
        <v>110.8759</v>
      </c>
      <c r="J15" s="7">
        <v>111.0321</v>
      </c>
      <c r="K15" s="241">
        <v>111.15009999999999</v>
      </c>
      <c r="L15" s="7">
        <v>111.3689</v>
      </c>
      <c r="M15" s="241">
        <v>111.5782</v>
      </c>
      <c r="N15" s="7">
        <v>111.735</v>
      </c>
      <c r="O15" s="241">
        <v>111.8203</v>
      </c>
      <c r="P15" s="265">
        <v>1.5664232145764786E-2</v>
      </c>
      <c r="Q15" s="117">
        <v>0.37157799291098059</v>
      </c>
      <c r="R15" s="7">
        <v>0.10676283229930661</v>
      </c>
      <c r="S15" s="7">
        <v>0.43789885119916566</v>
      </c>
      <c r="T15" s="268">
        <v>0.39260850506552813</v>
      </c>
      <c r="U15" s="7">
        <v>0.2325104164124126</v>
      </c>
      <c r="V15" s="241">
        <v>0.1408782251147439</v>
      </c>
      <c r="W15" s="242">
        <v>0.10627557255964265</v>
      </c>
      <c r="X15" s="7">
        <v>0.19685092501041535</v>
      </c>
      <c r="Y15" s="242">
        <f t="shared" si="0"/>
        <v>0.18793397438602602</v>
      </c>
      <c r="Z15" s="7">
        <v>0.14052924316757578</v>
      </c>
      <c r="AA15" s="11">
        <v>7.634134335705349E-2</v>
      </c>
      <c r="AB15" s="7">
        <f t="shared" si="1"/>
        <v>110.73689166666666</v>
      </c>
      <c r="AC15" s="157"/>
      <c r="AN15" s="98"/>
      <c r="AO15" s="157"/>
      <c r="AZ15" s="98"/>
    </row>
    <row r="16" spans="1:52" ht="15" customHeight="1" x14ac:dyDescent="0.2">
      <c r="A16" s="3" t="s">
        <v>31</v>
      </c>
      <c r="B16" s="3" t="s">
        <v>32</v>
      </c>
      <c r="C16" s="7">
        <v>108.31910000000001</v>
      </c>
      <c r="D16" s="10">
        <v>108.34050000000001</v>
      </c>
      <c r="E16" s="113">
        <v>108.3599</v>
      </c>
      <c r="F16" s="7">
        <v>108.58759999999999</v>
      </c>
      <c r="G16" s="7">
        <v>108.6553</v>
      </c>
      <c r="H16" s="7">
        <v>108.6615</v>
      </c>
      <c r="I16" s="268">
        <v>108.6807</v>
      </c>
      <c r="J16" s="7">
        <v>108.6906</v>
      </c>
      <c r="K16" s="241">
        <v>108.7799</v>
      </c>
      <c r="L16" s="7">
        <v>109.3329</v>
      </c>
      <c r="M16" s="241">
        <v>109.71720000000001</v>
      </c>
      <c r="N16" s="7">
        <v>109.8595</v>
      </c>
      <c r="O16" s="241">
        <v>109.8595</v>
      </c>
      <c r="P16" s="265">
        <v>1.9756441846359378E-2</v>
      </c>
      <c r="Q16" s="117">
        <v>1.7906507723326283E-2</v>
      </c>
      <c r="R16" s="7">
        <v>0.21013308428671371</v>
      </c>
      <c r="S16" s="7">
        <v>6.2345976888707452E-2</v>
      </c>
      <c r="T16" s="268">
        <v>5.7061183393786281E-3</v>
      </c>
      <c r="U16" s="7">
        <v>1.7669551773165183E-2</v>
      </c>
      <c r="V16" s="241">
        <v>9.1092530688538041E-3</v>
      </c>
      <c r="W16" s="242">
        <v>8.2159818788372113E-2</v>
      </c>
      <c r="X16" s="7">
        <v>0.50836597569955222</v>
      </c>
      <c r="Y16" s="242">
        <f t="shared" si="0"/>
        <v>0.35149529556063208</v>
      </c>
      <c r="Z16" s="7">
        <v>0.12969707575475098</v>
      </c>
      <c r="AA16" s="11">
        <v>0</v>
      </c>
      <c r="AB16" s="7">
        <f t="shared" si="1"/>
        <v>108.960425</v>
      </c>
      <c r="AC16" s="157"/>
      <c r="AN16" s="98"/>
      <c r="AO16" s="157"/>
      <c r="AZ16" s="98"/>
    </row>
    <row r="17" spans="1:52" ht="15" customHeight="1" x14ac:dyDescent="0.2">
      <c r="A17" s="3" t="s">
        <v>33</v>
      </c>
      <c r="B17" s="3" t="s">
        <v>43</v>
      </c>
      <c r="C17" s="7">
        <v>103.7632</v>
      </c>
      <c r="D17" s="10">
        <v>104.2236</v>
      </c>
      <c r="E17" s="113">
        <v>104.24469999999999</v>
      </c>
      <c r="F17" s="7">
        <v>104.21</v>
      </c>
      <c r="G17" s="7">
        <v>106.44280000000001</v>
      </c>
      <c r="H17" s="7">
        <v>106.61579999999999</v>
      </c>
      <c r="I17" s="268">
        <v>106.8224</v>
      </c>
      <c r="J17" s="7">
        <v>106.9378</v>
      </c>
      <c r="K17" s="241">
        <v>107.2289</v>
      </c>
      <c r="L17" s="7">
        <v>113.64830000000001</v>
      </c>
      <c r="M17" s="241">
        <v>114.0972</v>
      </c>
      <c r="N17" s="7">
        <v>114.0154</v>
      </c>
      <c r="O17" s="241">
        <v>114.01949999999999</v>
      </c>
      <c r="P17" s="265">
        <v>0.44370258434590204</v>
      </c>
      <c r="Q17" s="117">
        <v>2.0244934928355864E-2</v>
      </c>
      <c r="R17" s="7">
        <v>-3.3287063994621162E-2</v>
      </c>
      <c r="S17" s="7">
        <v>2.1425966797812226</v>
      </c>
      <c r="T17" s="268">
        <v>0.1625286069137486</v>
      </c>
      <c r="U17" s="7">
        <v>0.19377990879401438</v>
      </c>
      <c r="V17" s="241">
        <v>0.10802977652626597</v>
      </c>
      <c r="W17" s="242">
        <v>0.27221431523745593</v>
      </c>
      <c r="X17" s="7">
        <v>5.9866323351260808</v>
      </c>
      <c r="Y17" s="242">
        <f t="shared" si="0"/>
        <v>0.39499051019680426</v>
      </c>
      <c r="Z17" s="7">
        <v>-7.1693258029120091E-2</v>
      </c>
      <c r="AA17" s="11">
        <v>3.59600545188983E-3</v>
      </c>
      <c r="AB17" s="7">
        <f t="shared" si="1"/>
        <v>108.54219999999998</v>
      </c>
      <c r="AC17" s="157"/>
      <c r="AN17" s="98"/>
      <c r="AO17" s="157"/>
      <c r="AZ17" s="98"/>
    </row>
    <row r="18" spans="1:52" ht="15" customHeight="1" x14ac:dyDescent="0.2">
      <c r="A18" s="3" t="s">
        <v>34</v>
      </c>
      <c r="B18" s="3" t="s">
        <v>308</v>
      </c>
      <c r="C18" s="7">
        <v>103.42829999999999</v>
      </c>
      <c r="D18" s="10">
        <v>103.31529999999999</v>
      </c>
      <c r="E18" s="113">
        <v>103.3655</v>
      </c>
      <c r="F18" s="7">
        <v>103.3655</v>
      </c>
      <c r="G18" s="7">
        <v>103.39490000000001</v>
      </c>
      <c r="H18" s="7">
        <v>103.39490000000001</v>
      </c>
      <c r="I18" s="268">
        <v>103.39490000000001</v>
      </c>
      <c r="J18" s="7">
        <v>103.39490000000001</v>
      </c>
      <c r="K18" s="241">
        <v>103.39490000000001</v>
      </c>
      <c r="L18" s="7">
        <v>103.40009999999999</v>
      </c>
      <c r="M18" s="241">
        <v>103.46939999999999</v>
      </c>
      <c r="N18" s="7">
        <v>103.4896</v>
      </c>
      <c r="O18" s="241">
        <v>103.45440000000001</v>
      </c>
      <c r="P18" s="265">
        <v>-0.10925443036383616</v>
      </c>
      <c r="Q18" s="117">
        <v>4.8589124747257954E-2</v>
      </c>
      <c r="R18" s="7">
        <v>0</v>
      </c>
      <c r="S18" s="7">
        <v>2.8442758947627246E-2</v>
      </c>
      <c r="T18" s="268">
        <v>0</v>
      </c>
      <c r="U18" s="7">
        <v>0</v>
      </c>
      <c r="V18" s="7">
        <v>0</v>
      </c>
      <c r="W18" s="242">
        <v>0</v>
      </c>
      <c r="X18" s="7">
        <v>5.0292615979974651E-3</v>
      </c>
      <c r="Y18" s="242">
        <f t="shared" si="0"/>
        <v>6.7021211778323583E-2</v>
      </c>
      <c r="Z18" s="7">
        <v>1.9522680135385596E-2</v>
      </c>
      <c r="AA18" s="11">
        <v>-3.4013079575135108E-2</v>
      </c>
      <c r="AB18" s="7">
        <f t="shared" si="1"/>
        <v>103.40285833333333</v>
      </c>
      <c r="AC18" s="157"/>
      <c r="AN18" s="98"/>
      <c r="AO18" s="157"/>
      <c r="AZ18" s="98"/>
    </row>
    <row r="19" spans="1:52" ht="15" customHeight="1" x14ac:dyDescent="0.2">
      <c r="A19" s="3"/>
      <c r="B19" s="3" t="s">
        <v>309</v>
      </c>
      <c r="C19" s="7">
        <v>106.7611</v>
      </c>
      <c r="D19" s="10">
        <v>107.28400000000001</v>
      </c>
      <c r="E19" s="113">
        <v>107.4486</v>
      </c>
      <c r="F19" s="7">
        <v>107.4486</v>
      </c>
      <c r="G19" s="7">
        <v>107.4486</v>
      </c>
      <c r="H19" s="7">
        <v>107.58799999999999</v>
      </c>
      <c r="I19" s="268">
        <v>107.58799999999999</v>
      </c>
      <c r="J19" s="7">
        <v>107.6653</v>
      </c>
      <c r="K19" s="241">
        <v>107.6919</v>
      </c>
      <c r="L19" s="7">
        <v>107.90649999999999</v>
      </c>
      <c r="M19" s="241">
        <v>107.9271</v>
      </c>
      <c r="N19" s="7">
        <v>107.9271</v>
      </c>
      <c r="O19" s="241">
        <v>107.9554</v>
      </c>
      <c r="P19" s="265">
        <v>0.48978513709582144</v>
      </c>
      <c r="Q19" s="117">
        <v>0.15342455538569869</v>
      </c>
      <c r="R19" s="7">
        <v>0</v>
      </c>
      <c r="S19" s="7">
        <v>0</v>
      </c>
      <c r="T19" s="268">
        <v>0.1297364507308563</v>
      </c>
      <c r="U19" s="7">
        <v>0</v>
      </c>
      <c r="V19" s="241">
        <v>7.1848161505008126E-2</v>
      </c>
      <c r="W19" s="242">
        <v>2.4706195961003177E-2</v>
      </c>
      <c r="X19" s="7">
        <v>0.1992721829589692</v>
      </c>
      <c r="Y19" s="242">
        <f t="shared" si="0"/>
        <v>1.909060158563361E-2</v>
      </c>
      <c r="Z19" s="7">
        <v>0</v>
      </c>
      <c r="AA19" s="11">
        <v>2.6221403150831948E-2</v>
      </c>
      <c r="AB19" s="7">
        <f t="shared" si="1"/>
        <v>107.65659166666666</v>
      </c>
      <c r="AC19" s="157"/>
      <c r="AN19" s="98"/>
      <c r="AO19" s="157"/>
      <c r="AZ19" s="98"/>
    </row>
    <row r="20" spans="1:52" ht="15" customHeight="1" x14ac:dyDescent="0.2">
      <c r="A20" s="3"/>
      <c r="B20" s="3" t="s">
        <v>310</v>
      </c>
      <c r="C20" s="7">
        <v>100</v>
      </c>
      <c r="D20" s="10">
        <v>100</v>
      </c>
      <c r="E20" s="113">
        <v>100</v>
      </c>
      <c r="F20" s="7">
        <v>100</v>
      </c>
      <c r="G20" s="7">
        <v>100</v>
      </c>
      <c r="H20" s="7">
        <v>100</v>
      </c>
      <c r="I20" s="268">
        <v>100</v>
      </c>
      <c r="J20" s="7">
        <v>100</v>
      </c>
      <c r="K20" s="241">
        <v>100</v>
      </c>
      <c r="L20" s="7">
        <v>100.2266</v>
      </c>
      <c r="M20" s="241">
        <v>100.2266</v>
      </c>
      <c r="N20" s="7">
        <v>100.2266</v>
      </c>
      <c r="O20" s="241">
        <v>100.2266</v>
      </c>
      <c r="P20" s="265">
        <v>0</v>
      </c>
      <c r="Q20" s="117">
        <v>0</v>
      </c>
      <c r="R20" s="7">
        <v>0</v>
      </c>
      <c r="S20" s="7">
        <v>0</v>
      </c>
      <c r="T20" s="268">
        <v>0</v>
      </c>
      <c r="U20" s="7">
        <v>0</v>
      </c>
      <c r="V20" s="7">
        <v>0</v>
      </c>
      <c r="W20" s="242">
        <v>0</v>
      </c>
      <c r="X20" s="7">
        <v>0.2266000000000048</v>
      </c>
      <c r="Y20" s="242">
        <f t="shared" si="0"/>
        <v>0</v>
      </c>
      <c r="Z20" s="7">
        <v>0</v>
      </c>
      <c r="AA20" s="11">
        <v>0</v>
      </c>
      <c r="AB20" s="7">
        <f t="shared" si="1"/>
        <v>100.07553333333333</v>
      </c>
      <c r="AC20" s="157"/>
      <c r="AN20" s="98"/>
      <c r="AO20" s="157"/>
      <c r="AZ20" s="98"/>
    </row>
    <row r="21" spans="1:52" ht="15" customHeight="1" x14ac:dyDescent="0.2">
      <c r="A21" s="3"/>
      <c r="B21" s="3" t="s">
        <v>311</v>
      </c>
      <c r="C21" s="7">
        <v>105.1712</v>
      </c>
      <c r="D21" s="10">
        <v>105.39749999999999</v>
      </c>
      <c r="E21" s="113">
        <v>105.4278</v>
      </c>
      <c r="F21" s="7">
        <v>106.2067</v>
      </c>
      <c r="G21" s="7">
        <v>106.66379999999999</v>
      </c>
      <c r="H21" s="7">
        <v>106.7483</v>
      </c>
      <c r="I21" s="268">
        <v>106.92010000000001</v>
      </c>
      <c r="J21" s="7">
        <v>107.0776</v>
      </c>
      <c r="K21" s="241">
        <v>107.3494</v>
      </c>
      <c r="L21" s="7">
        <v>107.4978</v>
      </c>
      <c r="M21" s="241">
        <v>107.6095</v>
      </c>
      <c r="N21" s="7">
        <v>107.6412</v>
      </c>
      <c r="O21" s="241">
        <v>107.7638</v>
      </c>
      <c r="P21" s="265">
        <v>0.21517297511105213</v>
      </c>
      <c r="Q21" s="117">
        <v>2.8748309969412078E-2</v>
      </c>
      <c r="R21" s="7">
        <v>0.73879944378996154</v>
      </c>
      <c r="S21" s="7">
        <v>0.43038716013207917</v>
      </c>
      <c r="T21" s="268">
        <v>7.9220879061129998E-2</v>
      </c>
      <c r="U21" s="7">
        <v>0.16093933111815797</v>
      </c>
      <c r="V21" s="241">
        <v>0.1473062595339874</v>
      </c>
      <c r="W21" s="242">
        <v>0.25383460219504256</v>
      </c>
      <c r="X21" s="7">
        <v>0.13824017647047418</v>
      </c>
      <c r="Y21" s="242">
        <f t="shared" si="0"/>
        <v>0.10390910325606573</v>
      </c>
      <c r="Z21" s="7">
        <v>2.9458365664742171E-2</v>
      </c>
      <c r="AA21" s="11">
        <v>0.11389690936184807</v>
      </c>
      <c r="AB21" s="7">
        <f t="shared" si="1"/>
        <v>106.85862499999998</v>
      </c>
      <c r="AC21" s="157"/>
      <c r="AN21" s="98"/>
      <c r="AO21" s="157"/>
      <c r="AZ21" s="98"/>
    </row>
    <row r="22" spans="1:52" ht="15" customHeight="1" x14ac:dyDescent="0.2">
      <c r="A22" s="3"/>
      <c r="B22" s="3" t="s">
        <v>312</v>
      </c>
      <c r="C22" s="7">
        <v>113.2529</v>
      </c>
      <c r="D22" s="10">
        <v>112.97580000000001</v>
      </c>
      <c r="E22" s="113">
        <v>113.48480000000001</v>
      </c>
      <c r="F22" s="7">
        <v>113.9171</v>
      </c>
      <c r="G22" s="7">
        <v>114.304</v>
      </c>
      <c r="H22" s="7">
        <v>114.7437</v>
      </c>
      <c r="I22" s="268">
        <v>114.8398</v>
      </c>
      <c r="J22" s="7">
        <v>115.13460000000001</v>
      </c>
      <c r="K22" s="241">
        <v>115.1093</v>
      </c>
      <c r="L22" s="7">
        <v>115.5868</v>
      </c>
      <c r="M22" s="241">
        <v>116.2723</v>
      </c>
      <c r="N22" s="7">
        <v>116.2144</v>
      </c>
      <c r="O22" s="241">
        <v>116.404</v>
      </c>
      <c r="P22" s="265">
        <v>-0.24467364632604563</v>
      </c>
      <c r="Q22" s="117">
        <v>0.45053896498188134</v>
      </c>
      <c r="R22" s="7">
        <v>0.38093207196029588</v>
      </c>
      <c r="S22" s="7">
        <v>0.33963294360547902</v>
      </c>
      <c r="T22" s="268">
        <v>0.38467595184770609</v>
      </c>
      <c r="U22" s="7">
        <v>8.3751874830594403E-2</v>
      </c>
      <c r="V22" s="241">
        <v>0.25670542790914763</v>
      </c>
      <c r="W22" s="242">
        <v>-2.1974280537737076E-2</v>
      </c>
      <c r="X22" s="7">
        <v>0.41482312897393347</v>
      </c>
      <c r="Y22" s="242">
        <f t="shared" si="0"/>
        <v>0.59306079933003131</v>
      </c>
      <c r="Z22" s="7">
        <v>-4.9796899175473107E-2</v>
      </c>
      <c r="AA22" s="11">
        <v>0.1631467356885194</v>
      </c>
      <c r="AB22" s="7">
        <f t="shared" si="1"/>
        <v>114.91555</v>
      </c>
      <c r="AC22" s="157"/>
      <c r="AN22" s="98"/>
      <c r="AO22" s="157"/>
      <c r="AZ22" s="98"/>
    </row>
    <row r="23" spans="1:52" s="48" customFormat="1" x14ac:dyDescent="0.2">
      <c r="A23" s="56" t="s">
        <v>36</v>
      </c>
      <c r="B23" s="56" t="s">
        <v>37</v>
      </c>
      <c r="C23" s="20">
        <v>107.39239999999999</v>
      </c>
      <c r="D23" s="21">
        <v>107.88290000000001</v>
      </c>
      <c r="E23" s="112">
        <v>108.1532</v>
      </c>
      <c r="F23" s="20">
        <v>108.8126</v>
      </c>
      <c r="G23" s="20">
        <v>110.2193</v>
      </c>
      <c r="H23" s="20">
        <v>110.7546</v>
      </c>
      <c r="I23" s="267">
        <v>111.1601</v>
      </c>
      <c r="J23" s="20">
        <v>111.30670000000001</v>
      </c>
      <c r="K23" s="239">
        <v>111.5119</v>
      </c>
      <c r="L23" s="20">
        <v>112.5093</v>
      </c>
      <c r="M23" s="239">
        <v>113.1078</v>
      </c>
      <c r="N23" s="20">
        <v>113.28319999999999</v>
      </c>
      <c r="O23" s="239">
        <v>113.438</v>
      </c>
      <c r="P23" s="266">
        <v>0.45673623086923426</v>
      </c>
      <c r="Q23" s="116">
        <v>0.25054943832617754</v>
      </c>
      <c r="R23" s="20">
        <v>0.60969069800986486</v>
      </c>
      <c r="S23" s="20">
        <v>1.2927730795882102</v>
      </c>
      <c r="T23" s="267">
        <v>0.48566811801562187</v>
      </c>
      <c r="U23" s="20">
        <v>0.36612474786600607</v>
      </c>
      <c r="V23" s="239">
        <v>0.13188185329088989</v>
      </c>
      <c r="W23" s="240">
        <v>0.18435547905021954</v>
      </c>
      <c r="X23" s="20">
        <v>0.89443368824313729</v>
      </c>
      <c r="Y23" s="240">
        <f t="shared" si="0"/>
        <v>0.53195602496860384</v>
      </c>
      <c r="Z23" s="20">
        <v>0.15507330175283776</v>
      </c>
      <c r="AA23" s="19">
        <v>0.13664868224062238</v>
      </c>
      <c r="AB23" s="20">
        <f>AVERAGE(D23:O23)</f>
        <v>111.01163333333335</v>
      </c>
      <c r="AC23" s="156"/>
      <c r="AN23" s="162"/>
      <c r="AO23" s="156"/>
      <c r="AZ23" s="162"/>
    </row>
    <row r="24" spans="1:52" ht="15" customHeight="1" x14ac:dyDescent="0.2">
      <c r="A24" s="3" t="s">
        <v>38</v>
      </c>
      <c r="B24" s="3" t="s">
        <v>39</v>
      </c>
      <c r="C24" s="7">
        <v>100.3879</v>
      </c>
      <c r="D24" s="10">
        <v>102.17489999999999</v>
      </c>
      <c r="E24" s="113">
        <v>102.2222</v>
      </c>
      <c r="F24" s="7">
        <v>102.3086</v>
      </c>
      <c r="G24" s="7">
        <v>101.28740000000001</v>
      </c>
      <c r="H24" s="7">
        <v>101.7958</v>
      </c>
      <c r="I24" s="268">
        <v>102.4216</v>
      </c>
      <c r="J24" s="7">
        <v>102.68940000000001</v>
      </c>
      <c r="K24" s="241">
        <v>102.9195</v>
      </c>
      <c r="L24" s="7">
        <v>104.4218</v>
      </c>
      <c r="M24" s="241">
        <v>105.1097</v>
      </c>
      <c r="N24" s="7">
        <v>105.1914</v>
      </c>
      <c r="O24" s="241">
        <v>106.0401</v>
      </c>
      <c r="P24" s="265">
        <v>1.7800950114505751</v>
      </c>
      <c r="Q24" s="117">
        <v>4.6293169848961931E-2</v>
      </c>
      <c r="R24" s="7">
        <v>8.4521757504727527E-2</v>
      </c>
      <c r="S24" s="7">
        <v>-0.99815655770872957</v>
      </c>
      <c r="T24" s="268">
        <v>0.50193804955008681</v>
      </c>
      <c r="U24" s="7">
        <v>0.61476013745164149</v>
      </c>
      <c r="V24" s="241">
        <v>0.2614682840338447</v>
      </c>
      <c r="W24" s="242">
        <v>0.22407376029073409</v>
      </c>
      <c r="X24" s="7">
        <v>1.4596845107098317</v>
      </c>
      <c r="Y24" s="242">
        <f t="shared" si="0"/>
        <v>0.65877048662252424</v>
      </c>
      <c r="Z24" s="7">
        <v>7.7728316225807781E-2</v>
      </c>
      <c r="AA24" s="11">
        <v>0.80681500578944076</v>
      </c>
      <c r="AB24" s="7">
        <f t="shared" si="1"/>
        <v>103.21519999999998</v>
      </c>
      <c r="AC24" s="157"/>
      <c r="AN24" s="98"/>
      <c r="AO24" s="157"/>
      <c r="AZ24" s="98"/>
    </row>
    <row r="25" spans="1:52" ht="15" customHeight="1" x14ac:dyDescent="0.2">
      <c r="A25" s="3" t="s">
        <v>40</v>
      </c>
      <c r="B25" s="3" t="s">
        <v>313</v>
      </c>
      <c r="C25" s="7">
        <v>111.0218</v>
      </c>
      <c r="D25" s="10">
        <v>112.1118</v>
      </c>
      <c r="E25" s="113">
        <v>112.89960000000001</v>
      </c>
      <c r="F25" s="7">
        <v>113.49590000000001</v>
      </c>
      <c r="G25" s="7">
        <v>117.7504</v>
      </c>
      <c r="H25" s="7">
        <v>119.5009</v>
      </c>
      <c r="I25" s="268">
        <v>120.59059999999999</v>
      </c>
      <c r="J25" s="7">
        <v>120.7508</v>
      </c>
      <c r="K25" s="241">
        <v>121.3843</v>
      </c>
      <c r="L25" s="7">
        <v>122.3758</v>
      </c>
      <c r="M25" s="241">
        <v>122.8302</v>
      </c>
      <c r="N25" s="7">
        <v>122.96250000000001</v>
      </c>
      <c r="O25" s="241">
        <v>123.0915</v>
      </c>
      <c r="P25" s="265">
        <v>0.98178916212852196</v>
      </c>
      <c r="Q25" s="117">
        <v>0.70269142052844058</v>
      </c>
      <c r="R25" s="7">
        <v>0.52816839032202001</v>
      </c>
      <c r="S25" s="7">
        <v>3.7485935615295292</v>
      </c>
      <c r="T25" s="268">
        <v>1.4866191537353608</v>
      </c>
      <c r="U25" s="7">
        <v>0.9118759775030929</v>
      </c>
      <c r="V25" s="241">
        <v>0.13284617540670934</v>
      </c>
      <c r="W25" s="242">
        <v>0.52463420532203342</v>
      </c>
      <c r="X25" s="7">
        <v>0.81682721735842445</v>
      </c>
      <c r="Y25" s="242">
        <f t="shared" si="0"/>
        <v>0.3713152437001489</v>
      </c>
      <c r="Z25" s="7">
        <v>0.10770966749219714</v>
      </c>
      <c r="AA25" s="11">
        <v>0.10491003354680546</v>
      </c>
      <c r="AB25" s="7">
        <f t="shared" si="1"/>
        <v>119.14535833333336</v>
      </c>
      <c r="AC25" s="157"/>
      <c r="AN25" s="98"/>
      <c r="AO25" s="157"/>
      <c r="AZ25" s="98"/>
    </row>
    <row r="26" spans="1:52" ht="15" customHeight="1" x14ac:dyDescent="0.2">
      <c r="A26" s="3" t="s">
        <v>41</v>
      </c>
      <c r="B26" s="3" t="s">
        <v>314</v>
      </c>
      <c r="C26" s="7">
        <v>101.446</v>
      </c>
      <c r="D26" s="10">
        <v>101.7688</v>
      </c>
      <c r="E26" s="113">
        <v>101.8998</v>
      </c>
      <c r="F26" s="7">
        <v>102.2405</v>
      </c>
      <c r="G26" s="7">
        <v>102.2405</v>
      </c>
      <c r="H26" s="7">
        <v>102.2405</v>
      </c>
      <c r="I26" s="268">
        <v>102.2405</v>
      </c>
      <c r="J26" s="7">
        <v>102.7349</v>
      </c>
      <c r="K26" s="241">
        <v>102.7349</v>
      </c>
      <c r="L26" s="7">
        <v>102.8156</v>
      </c>
      <c r="M26" s="241">
        <v>103.2269</v>
      </c>
      <c r="N26" s="7">
        <v>103.2269</v>
      </c>
      <c r="O26" s="241">
        <v>103.2269</v>
      </c>
      <c r="P26" s="265">
        <v>0.31819884470555848</v>
      </c>
      <c r="Q26" s="117">
        <v>0.12872314501104487</v>
      </c>
      <c r="R26" s="7">
        <v>0.33434805563896913</v>
      </c>
      <c r="S26" s="7">
        <v>0</v>
      </c>
      <c r="T26" s="268">
        <v>0</v>
      </c>
      <c r="U26" s="7">
        <v>0</v>
      </c>
      <c r="V26" s="241">
        <v>0.48356571026158796</v>
      </c>
      <c r="W26" s="242">
        <v>0</v>
      </c>
      <c r="X26" s="7">
        <v>7.8551689834717636E-2</v>
      </c>
      <c r="Y26" s="242">
        <f t="shared" si="0"/>
        <v>0.40003657032590106</v>
      </c>
      <c r="Z26" s="7">
        <v>0</v>
      </c>
      <c r="AA26" s="11">
        <v>0</v>
      </c>
      <c r="AB26" s="7">
        <f t="shared" si="1"/>
        <v>102.54972500000001</v>
      </c>
      <c r="AC26" s="157"/>
      <c r="AN26" s="98"/>
      <c r="AO26" s="157"/>
      <c r="AZ26" s="98"/>
    </row>
    <row r="27" spans="1:52" ht="15" customHeight="1" x14ac:dyDescent="0.2">
      <c r="A27" s="3" t="s">
        <v>42</v>
      </c>
      <c r="B27" s="3" t="s">
        <v>315</v>
      </c>
      <c r="C27" s="7">
        <v>105.1793</v>
      </c>
      <c r="D27" s="10">
        <v>105.2671</v>
      </c>
      <c r="E27" s="113">
        <v>105.2715</v>
      </c>
      <c r="F27" s="7">
        <v>105.2052</v>
      </c>
      <c r="G27" s="7">
        <v>109.9598</v>
      </c>
      <c r="H27" s="7">
        <v>110.3681</v>
      </c>
      <c r="I27" s="268">
        <v>110.78</v>
      </c>
      <c r="J27" s="7">
        <v>110.98739999999999</v>
      </c>
      <c r="K27" s="241">
        <v>111.3479</v>
      </c>
      <c r="L27" s="7">
        <v>120.6241</v>
      </c>
      <c r="M27" s="241">
        <v>121.9007</v>
      </c>
      <c r="N27" s="7">
        <v>122.3827</v>
      </c>
      <c r="O27" s="241">
        <v>122.7175</v>
      </c>
      <c r="P27" s="265">
        <v>8.3476501554965138E-2</v>
      </c>
      <c r="Q27" s="117">
        <v>4.1798434648659998E-3</v>
      </c>
      <c r="R27" s="7">
        <v>-6.2980008834298218E-2</v>
      </c>
      <c r="S27" s="7">
        <v>4.519358358712303</v>
      </c>
      <c r="T27" s="268">
        <v>0.37131751785652301</v>
      </c>
      <c r="U27" s="7">
        <v>0.37320566359301544</v>
      </c>
      <c r="V27" s="241">
        <v>0.18721790936991578</v>
      </c>
      <c r="W27" s="242">
        <v>0.32481164528586293</v>
      </c>
      <c r="X27" s="7">
        <v>8.3308261763356128</v>
      </c>
      <c r="Y27" s="242">
        <f t="shared" si="0"/>
        <v>1.0583291398650865</v>
      </c>
      <c r="Z27" s="7">
        <v>0.39540379997817837</v>
      </c>
      <c r="AA27" s="11">
        <v>0.27356807784106846</v>
      </c>
      <c r="AB27" s="7">
        <f t="shared" si="1"/>
        <v>113.06766666666668</v>
      </c>
      <c r="AC27" s="157"/>
      <c r="AN27" s="98"/>
      <c r="AO27" s="157"/>
      <c r="AZ27" s="98"/>
    </row>
    <row r="28" spans="1:52" ht="15" customHeight="1" x14ac:dyDescent="0.2">
      <c r="A28" s="3" t="s">
        <v>44</v>
      </c>
      <c r="B28" s="3" t="s">
        <v>316</v>
      </c>
      <c r="C28" s="7">
        <v>106.96040000000001</v>
      </c>
      <c r="D28" s="10">
        <v>107.1893</v>
      </c>
      <c r="E28" s="113">
        <v>107.8053</v>
      </c>
      <c r="F28" s="7">
        <v>108.02760000000001</v>
      </c>
      <c r="G28" s="7">
        <v>108.7152</v>
      </c>
      <c r="H28" s="7">
        <v>108.8327</v>
      </c>
      <c r="I28" s="268">
        <v>108.94970000000001</v>
      </c>
      <c r="J28" s="7">
        <v>109.2925</v>
      </c>
      <c r="K28" s="241">
        <v>109.2925</v>
      </c>
      <c r="L28" s="7">
        <v>110.0231</v>
      </c>
      <c r="M28" s="241">
        <v>110.3788</v>
      </c>
      <c r="N28" s="7">
        <v>110.47239999999999</v>
      </c>
      <c r="O28" s="241">
        <v>110.6151</v>
      </c>
      <c r="P28" s="265">
        <v>0.2140044352863264</v>
      </c>
      <c r="Q28" s="117">
        <v>0.57468422687712273</v>
      </c>
      <c r="R28" s="7">
        <v>0.20620507526068213</v>
      </c>
      <c r="S28" s="7">
        <v>0.63650400453216494</v>
      </c>
      <c r="T28" s="268">
        <v>0.10808056279159384</v>
      </c>
      <c r="U28" s="7">
        <v>0.10750445408411666</v>
      </c>
      <c r="V28" s="241">
        <v>0.31464060938212485</v>
      </c>
      <c r="W28" s="242">
        <v>0</v>
      </c>
      <c r="X28" s="7">
        <v>0.66848136880389364</v>
      </c>
      <c r="Y28" s="242">
        <f t="shared" si="0"/>
        <v>0.3232957442573412</v>
      </c>
      <c r="Z28" s="7">
        <v>8.4798892540954435E-2</v>
      </c>
      <c r="AA28" s="11">
        <v>0.12917253540251225</v>
      </c>
      <c r="AB28" s="7">
        <f t="shared" si="1"/>
        <v>109.13285</v>
      </c>
      <c r="AC28" s="157"/>
      <c r="AN28" s="98"/>
      <c r="AO28" s="157"/>
      <c r="AZ28" s="98"/>
    </row>
    <row r="29" spans="1:52" ht="15" customHeight="1" x14ac:dyDescent="0.2">
      <c r="A29" s="3" t="s">
        <v>46</v>
      </c>
      <c r="B29" s="3" t="s">
        <v>71</v>
      </c>
      <c r="C29" s="7">
        <v>107.8663</v>
      </c>
      <c r="D29" s="10">
        <v>107.9572</v>
      </c>
      <c r="E29" s="113">
        <v>107.9572</v>
      </c>
      <c r="F29" s="7">
        <v>108.955</v>
      </c>
      <c r="G29" s="7">
        <v>108.955</v>
      </c>
      <c r="H29" s="7">
        <v>108.955</v>
      </c>
      <c r="I29" s="268">
        <v>109.0548</v>
      </c>
      <c r="J29" s="7">
        <v>109.0548</v>
      </c>
      <c r="K29" s="241">
        <v>109.0548</v>
      </c>
      <c r="L29" s="7">
        <v>109.25749999999999</v>
      </c>
      <c r="M29" s="241">
        <v>109.9323</v>
      </c>
      <c r="N29" s="7">
        <v>110.1645</v>
      </c>
      <c r="O29" s="241">
        <v>110.2702</v>
      </c>
      <c r="P29" s="265">
        <v>8.4270991032421499E-2</v>
      </c>
      <c r="Q29" s="117">
        <v>0</v>
      </c>
      <c r="R29" s="7">
        <v>0.92425516778871442</v>
      </c>
      <c r="S29" s="7">
        <v>0</v>
      </c>
      <c r="T29" s="268">
        <v>0</v>
      </c>
      <c r="U29" s="7">
        <v>9.1597448487909586E-2</v>
      </c>
      <c r="V29" s="268">
        <v>0</v>
      </c>
      <c r="W29" s="242">
        <v>0</v>
      </c>
      <c r="X29" s="7">
        <v>0.18586985625574756</v>
      </c>
      <c r="Y29" s="242">
        <f t="shared" si="0"/>
        <v>0.61762350410727385</v>
      </c>
      <c r="Z29" s="7">
        <v>0.21122090595758111</v>
      </c>
      <c r="AA29" s="11">
        <v>9.5947424079443733E-2</v>
      </c>
      <c r="AB29" s="7">
        <f t="shared" si="1"/>
        <v>109.13069166666666</v>
      </c>
      <c r="AC29" s="157"/>
      <c r="AN29" s="98"/>
      <c r="AO29" s="157"/>
      <c r="AZ29" s="98"/>
    </row>
    <row r="30" spans="1:52" s="48" customFormat="1" x14ac:dyDescent="0.2">
      <c r="A30" s="56" t="s">
        <v>47</v>
      </c>
      <c r="B30" s="56" t="s">
        <v>48</v>
      </c>
      <c r="C30" s="20">
        <v>99.177279999999996</v>
      </c>
      <c r="D30" s="21">
        <v>99.27422</v>
      </c>
      <c r="E30" s="112">
        <v>99.116780000000006</v>
      </c>
      <c r="F30" s="20">
        <v>97.377380000000002</v>
      </c>
      <c r="G30" s="20">
        <v>95.440460000000002</v>
      </c>
      <c r="H30" s="20">
        <v>95.250029999999995</v>
      </c>
      <c r="I30" s="268">
        <v>95.069199999999995</v>
      </c>
      <c r="J30" s="20">
        <v>94.135270000000006</v>
      </c>
      <c r="K30" s="241">
        <v>98.029129999999995</v>
      </c>
      <c r="L30" s="20">
        <v>100.313</v>
      </c>
      <c r="M30" s="241">
        <v>103.74639999999999</v>
      </c>
      <c r="N30" s="20">
        <v>102.81229999999999</v>
      </c>
      <c r="O30" s="241">
        <v>102.9614</v>
      </c>
      <c r="P30" s="266">
        <v>9.7744160759403342E-2</v>
      </c>
      <c r="Q30" s="116">
        <v>-0.15859102191887686</v>
      </c>
      <c r="R30" s="20">
        <v>-1.7548996244631871</v>
      </c>
      <c r="S30" s="20">
        <v>-1.9890861717577539</v>
      </c>
      <c r="T30" s="268">
        <v>-0.1995275379016471</v>
      </c>
      <c r="U30" s="20">
        <v>-0.1898477092343176</v>
      </c>
      <c r="V30" s="241">
        <v>-0.98236863253292284</v>
      </c>
      <c r="W30" s="242">
        <v>4.1364517252672552</v>
      </c>
      <c r="X30" s="20">
        <v>2.3297870745155111</v>
      </c>
      <c r="Y30" s="242">
        <f t="shared" si="0"/>
        <v>3.4226869897221617</v>
      </c>
      <c r="Z30" s="20">
        <v>-0.900368591102921</v>
      </c>
      <c r="AA30" s="19">
        <v>0.14502155870455602</v>
      </c>
      <c r="AB30" s="20">
        <f>(AB7/AB10)*100</f>
        <v>98.627760561855055</v>
      </c>
      <c r="AC30" s="156"/>
      <c r="AN30" s="162"/>
      <c r="AO30" s="156"/>
      <c r="AZ30" s="162"/>
    </row>
    <row r="31" spans="1:52" s="48" customFormat="1" x14ac:dyDescent="0.2">
      <c r="A31" s="56" t="s">
        <v>317</v>
      </c>
      <c r="B31" s="48" t="s">
        <v>73</v>
      </c>
      <c r="C31" s="20">
        <v>99.100059999999999</v>
      </c>
      <c r="D31" s="21">
        <v>99.326449999999994</v>
      </c>
      <c r="E31" s="112">
        <v>99.293539999999993</v>
      </c>
      <c r="F31" s="20">
        <v>98.287750000000003</v>
      </c>
      <c r="G31" s="20">
        <v>95.412790000000001</v>
      </c>
      <c r="H31" s="20">
        <v>95.169139999999999</v>
      </c>
      <c r="I31" s="268">
        <v>96.459959999999995</v>
      </c>
      <c r="J31" s="20">
        <v>96.648319999999998</v>
      </c>
      <c r="K31" s="241">
        <v>98.188429999999997</v>
      </c>
      <c r="L31" s="20">
        <v>100.48779999999999</v>
      </c>
      <c r="M31" s="241">
        <v>103.063</v>
      </c>
      <c r="N31" s="20">
        <v>101.5411</v>
      </c>
      <c r="O31" s="241">
        <v>102.1923</v>
      </c>
      <c r="P31" s="266">
        <v>0.22844587581480272</v>
      </c>
      <c r="Q31" s="116">
        <v>-3.3133168456137417E-2</v>
      </c>
      <c r="R31" s="20">
        <v>-1.0129460587264696</v>
      </c>
      <c r="S31" s="20">
        <v>-2.9250440670378572</v>
      </c>
      <c r="T31" s="268">
        <v>-0.25536408693216323</v>
      </c>
      <c r="U31" s="20">
        <v>1.3563430330462127</v>
      </c>
      <c r="V31" s="241">
        <v>0.19527273285205901</v>
      </c>
      <c r="W31" s="242">
        <v>1.5935196804248624</v>
      </c>
      <c r="X31" s="20">
        <v>2.3417932234989358</v>
      </c>
      <c r="Y31" s="242">
        <f t="shared" si="0"/>
        <v>2.5626991535290951</v>
      </c>
      <c r="Z31" s="20">
        <v>-1.4766696098502878</v>
      </c>
      <c r="AA31" s="19">
        <v>0.64131666881686611</v>
      </c>
      <c r="AB31" s="20">
        <f>(AB7/AB23)*100</f>
        <v>98.858978443400375</v>
      </c>
      <c r="AC31" s="21"/>
      <c r="AN31" s="162"/>
      <c r="AO31" s="21"/>
      <c r="AZ31" s="162"/>
    </row>
    <row r="32" spans="1:52" s="48" customFormat="1" ht="20.25" customHeight="1" x14ac:dyDescent="0.2">
      <c r="B32" s="22" t="s">
        <v>52</v>
      </c>
      <c r="C32" s="28"/>
      <c r="D32" s="133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13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134"/>
      <c r="AB32" s="23"/>
      <c r="AC32" s="156"/>
      <c r="AN32" s="162"/>
      <c r="AO32" s="156"/>
      <c r="AZ32" s="162"/>
    </row>
    <row r="33" spans="1:52" s="48" customFormat="1" x14ac:dyDescent="0.2">
      <c r="A33" s="56" t="s">
        <v>14</v>
      </c>
      <c r="B33" s="56" t="s">
        <v>15</v>
      </c>
      <c r="C33" s="20">
        <v>105.1153</v>
      </c>
      <c r="D33" s="216">
        <v>99.946920000000006</v>
      </c>
      <c r="E33" s="119">
        <v>105.4284</v>
      </c>
      <c r="F33" s="20">
        <v>110.95529999999999</v>
      </c>
      <c r="G33" s="20">
        <v>107.10039999999999</v>
      </c>
      <c r="H33" s="20">
        <v>107.307</v>
      </c>
      <c r="I33" s="267">
        <v>127.4286</v>
      </c>
      <c r="J33" s="20">
        <v>136.75729999999999</v>
      </c>
      <c r="K33" s="239">
        <v>128.5565</v>
      </c>
      <c r="L33" s="20">
        <v>128.85769999999999</v>
      </c>
      <c r="M33" s="239">
        <v>120.5543</v>
      </c>
      <c r="N33" s="20">
        <v>113.76739999999999</v>
      </c>
      <c r="O33" s="20">
        <v>118.8544</v>
      </c>
      <c r="P33" s="216">
        <v>-4.9168674779028354</v>
      </c>
      <c r="Q33" s="120">
        <v>5.4843911148037279</v>
      </c>
      <c r="R33" s="20">
        <v>5.2423255972773921</v>
      </c>
      <c r="S33" s="20">
        <v>-3.4742819856284477</v>
      </c>
      <c r="T33" s="267">
        <v>0.19290310773816791</v>
      </c>
      <c r="U33" s="20">
        <v>18.751432804942826</v>
      </c>
      <c r="V33" s="239">
        <v>7.3207270581329338</v>
      </c>
      <c r="W33" s="20">
        <v>-5.9966085905468942</v>
      </c>
      <c r="X33" s="20">
        <v>0.23429387078832603</v>
      </c>
      <c r="Y33" s="20">
        <f t="shared" ref="Y33:Y58" si="2">(M33-L33)/L33*100</f>
        <v>-6.4438524046292898</v>
      </c>
      <c r="Z33" s="20">
        <v>-5.6297452683147782</v>
      </c>
      <c r="AA33" s="19">
        <v>4.47</v>
      </c>
      <c r="AB33" s="20">
        <f>AVERAGE(D33:O33)</f>
        <v>117.12618499999998</v>
      </c>
      <c r="AC33" s="156"/>
      <c r="AN33" s="162"/>
      <c r="AO33" s="156"/>
      <c r="AZ33" s="162"/>
    </row>
    <row r="34" spans="1:52" x14ac:dyDescent="0.2">
      <c r="A34" s="3" t="s">
        <v>318</v>
      </c>
      <c r="B34" s="3" t="s">
        <v>50</v>
      </c>
      <c r="C34" s="7">
        <v>104.4854</v>
      </c>
      <c r="D34" s="10">
        <v>99.277230000000003</v>
      </c>
      <c r="E34" s="7">
        <v>104.9896</v>
      </c>
      <c r="F34" s="7">
        <v>110.6776</v>
      </c>
      <c r="G34" s="7">
        <v>106.37560000000001</v>
      </c>
      <c r="H34" s="7">
        <v>106.5668</v>
      </c>
      <c r="I34" s="268">
        <v>127.86239999999999</v>
      </c>
      <c r="J34" s="7">
        <v>137.547</v>
      </c>
      <c r="K34" s="241">
        <v>129.02520000000001</v>
      </c>
      <c r="L34" s="7">
        <v>129.30690000000001</v>
      </c>
      <c r="M34" s="241">
        <v>120.5287</v>
      </c>
      <c r="N34" s="7">
        <v>113.52679999999999</v>
      </c>
      <c r="O34" s="7">
        <v>118.875</v>
      </c>
      <c r="P34" s="10">
        <v>-4.9845911486198036</v>
      </c>
      <c r="Q34" s="117">
        <v>5.7539578813792378</v>
      </c>
      <c r="R34" s="7">
        <v>5.41767946539467</v>
      </c>
      <c r="S34" s="7">
        <v>-3.8869653841427647</v>
      </c>
      <c r="T34" s="268">
        <v>0.17974046679877237</v>
      </c>
      <c r="U34" s="7">
        <v>19.983334396829026</v>
      </c>
      <c r="V34" s="241">
        <v>7.574236053757792</v>
      </c>
      <c r="W34" s="7">
        <v>-6.1955549739361713</v>
      </c>
      <c r="X34" s="7">
        <v>0.2183294426205119</v>
      </c>
      <c r="Y34" s="7">
        <f t="shared" si="2"/>
        <v>-6.7886555164496336</v>
      </c>
      <c r="Z34" s="7">
        <v>-5.8093217631983141</v>
      </c>
      <c r="AA34" s="11">
        <v>4.7109581173784569</v>
      </c>
      <c r="AB34" s="7">
        <f t="shared" ref="AB34:AB58" si="3">AVERAGE(D34:O34)</f>
        <v>117.04656916666669</v>
      </c>
      <c r="AC34" s="157"/>
      <c r="AN34" s="98"/>
      <c r="AO34" s="157"/>
      <c r="AZ34" s="98"/>
    </row>
    <row r="35" spans="1:52" x14ac:dyDescent="0.2">
      <c r="A35" s="3" t="s">
        <v>16</v>
      </c>
      <c r="B35" s="3" t="s">
        <v>51</v>
      </c>
      <c r="C35" s="7">
        <v>116.72029999999999</v>
      </c>
      <c r="D35" s="10">
        <v>112.10809999999999</v>
      </c>
      <c r="E35" s="7">
        <v>113.78230000000001</v>
      </c>
      <c r="F35" s="7">
        <v>116.7516</v>
      </c>
      <c r="G35" s="7">
        <v>120.7653</v>
      </c>
      <c r="H35" s="7">
        <v>121.3292</v>
      </c>
      <c r="I35" s="268">
        <v>121.155</v>
      </c>
      <c r="J35" s="7">
        <v>124.5197</v>
      </c>
      <c r="K35" s="241">
        <v>121.8596</v>
      </c>
      <c r="L35" s="7">
        <v>122.6326</v>
      </c>
      <c r="M35" s="241">
        <v>122.4268</v>
      </c>
      <c r="N35" s="7">
        <v>119.1099</v>
      </c>
      <c r="O35" s="7">
        <v>119.7942</v>
      </c>
      <c r="P35" s="10">
        <v>-3.9514977257597881</v>
      </c>
      <c r="Q35" s="117">
        <v>1.4933800501480388</v>
      </c>
      <c r="R35" s="7">
        <v>2.609632605422803</v>
      </c>
      <c r="S35" s="7">
        <v>3.4378115588994071</v>
      </c>
      <c r="T35" s="268">
        <v>0.46693876469482865</v>
      </c>
      <c r="U35" s="7">
        <v>-0.1435763196328658</v>
      </c>
      <c r="V35" s="241">
        <v>2.7771862490198496</v>
      </c>
      <c r="W35" s="7">
        <v>-2.1362884748357085</v>
      </c>
      <c r="X35" s="7">
        <v>0.63433656437407981</v>
      </c>
      <c r="Y35" s="7">
        <f t="shared" si="2"/>
        <v>-0.1678183452034748</v>
      </c>
      <c r="Z35" s="7">
        <v>-2.7092924098318374</v>
      </c>
      <c r="AA35" s="11">
        <v>0.57451143859579057</v>
      </c>
      <c r="AB35" s="7">
        <f t="shared" si="3"/>
        <v>119.68619166666666</v>
      </c>
      <c r="AC35" s="157"/>
      <c r="AN35" s="98"/>
      <c r="AO35" s="157"/>
      <c r="AZ35" s="98"/>
    </row>
    <row r="36" spans="1:52" x14ac:dyDescent="0.2">
      <c r="A36" s="3" t="s">
        <v>18</v>
      </c>
      <c r="B36" s="1" t="s">
        <v>74</v>
      </c>
      <c r="C36" s="7">
        <v>98.161799999999999</v>
      </c>
      <c r="D36" s="10">
        <v>96.613349999999997</v>
      </c>
      <c r="E36" s="7">
        <v>94.376339999999999</v>
      </c>
      <c r="F36" s="7">
        <v>92.173100000000005</v>
      </c>
      <c r="G36" s="7">
        <v>91.861959999999996</v>
      </c>
      <c r="H36" s="7">
        <v>90.221540000000005</v>
      </c>
      <c r="I36" s="268">
        <v>92.627480000000006</v>
      </c>
      <c r="J36" s="7">
        <v>92.235720000000001</v>
      </c>
      <c r="K36" s="241">
        <v>89.044200000000004</v>
      </c>
      <c r="L36" s="7">
        <v>86.530320000000003</v>
      </c>
      <c r="M36" s="241">
        <v>87.972920000000002</v>
      </c>
      <c r="N36" s="7">
        <v>90.139039999999994</v>
      </c>
      <c r="O36" s="7">
        <v>88.680149999999998</v>
      </c>
      <c r="P36" s="10">
        <v>-1.5774466238394187</v>
      </c>
      <c r="Q36" s="117">
        <v>-2.3154253527074653</v>
      </c>
      <c r="R36" s="7">
        <v>-2.3345257932231678</v>
      </c>
      <c r="S36" s="7">
        <v>-0.33756052470841152</v>
      </c>
      <c r="T36" s="268">
        <v>-1.7857446107180728</v>
      </c>
      <c r="U36" s="7">
        <v>2.6667024304838969</v>
      </c>
      <c r="V36" s="241">
        <v>-0.42294144243156023</v>
      </c>
      <c r="W36" s="7">
        <v>-3.46017790070918</v>
      </c>
      <c r="X36" s="7">
        <v>-2.8231821949099438</v>
      </c>
      <c r="Y36" s="7">
        <f t="shared" si="2"/>
        <v>1.6671612909786981</v>
      </c>
      <c r="Z36" s="7">
        <v>2.4622577038479481</v>
      </c>
      <c r="AA36" s="11">
        <v>-1.6184885039822887</v>
      </c>
      <c r="AB36" s="7">
        <f t="shared" si="3"/>
        <v>91.039676666666665</v>
      </c>
      <c r="AC36" s="157"/>
      <c r="AN36" s="98"/>
      <c r="AO36" s="157"/>
      <c r="AZ36" s="98"/>
    </row>
    <row r="37" spans="1:52" s="48" customFormat="1" x14ac:dyDescent="0.2">
      <c r="A37" s="56" t="s">
        <v>56</v>
      </c>
      <c r="B37" s="56" t="s">
        <v>21</v>
      </c>
      <c r="C37" s="20">
        <v>106.4787</v>
      </c>
      <c r="D37" s="216">
        <v>107.2419</v>
      </c>
      <c r="E37" s="119">
        <v>107.47969999999999</v>
      </c>
      <c r="F37" s="20">
        <v>108.5288</v>
      </c>
      <c r="G37" s="20">
        <v>109.7666</v>
      </c>
      <c r="H37" s="20">
        <v>110.2329</v>
      </c>
      <c r="I37" s="269">
        <v>110.9727</v>
      </c>
      <c r="J37" s="20">
        <v>111.5655</v>
      </c>
      <c r="K37" s="243">
        <v>110.6788</v>
      </c>
      <c r="L37" s="20">
        <v>112.2801</v>
      </c>
      <c r="M37" s="243">
        <v>112.35599999999999</v>
      </c>
      <c r="N37" s="20">
        <v>112.2633</v>
      </c>
      <c r="O37" s="20">
        <v>112.699</v>
      </c>
      <c r="P37" s="216">
        <v>0.71676307092404179</v>
      </c>
      <c r="Q37" s="120">
        <v>0.22174168864967225</v>
      </c>
      <c r="R37" s="20">
        <v>0.9760912991011419</v>
      </c>
      <c r="S37" s="20">
        <v>1.1405267541887432</v>
      </c>
      <c r="T37" s="269">
        <v>0.42481046147006829</v>
      </c>
      <c r="U37" s="20">
        <v>0.67112450094300558</v>
      </c>
      <c r="V37" s="243">
        <v>0.53418543479612268</v>
      </c>
      <c r="W37" s="20">
        <v>-0.79477974821966002</v>
      </c>
      <c r="X37" s="20">
        <v>1.4467992063520829</v>
      </c>
      <c r="Y37" s="240">
        <f t="shared" si="2"/>
        <v>6.7598799787308789E-2</v>
      </c>
      <c r="Z37" s="20">
        <v>-8.250560717718107E-2</v>
      </c>
      <c r="AA37" s="19">
        <v>0.38810546278258085</v>
      </c>
      <c r="AB37" s="20">
        <f t="shared" si="3"/>
        <v>110.50544166666668</v>
      </c>
      <c r="AC37" s="156"/>
      <c r="AN37" s="162"/>
      <c r="AO37" s="156"/>
      <c r="AZ37" s="162"/>
    </row>
    <row r="38" spans="1:52" s="48" customFormat="1" x14ac:dyDescent="0.2">
      <c r="A38" s="56" t="s">
        <v>58</v>
      </c>
      <c r="B38" s="56" t="s">
        <v>23</v>
      </c>
      <c r="C38" s="20">
        <v>106.9678</v>
      </c>
      <c r="D38" s="216">
        <v>107.7783</v>
      </c>
      <c r="E38" s="119">
        <v>107.9179</v>
      </c>
      <c r="F38" s="20">
        <v>108.9819</v>
      </c>
      <c r="G38" s="20">
        <v>109.7358</v>
      </c>
      <c r="H38" s="20">
        <v>110.1741</v>
      </c>
      <c r="I38" s="269">
        <v>111.2701</v>
      </c>
      <c r="J38" s="20">
        <v>112.0771</v>
      </c>
      <c r="K38" s="243">
        <v>110.354</v>
      </c>
      <c r="L38" s="20">
        <v>112.02200000000001</v>
      </c>
      <c r="M38" s="243">
        <v>111.9772</v>
      </c>
      <c r="N38" s="20">
        <v>111.7696</v>
      </c>
      <c r="O38" s="20">
        <v>112.3599</v>
      </c>
      <c r="P38" s="216">
        <v>0.75770465504572848</v>
      </c>
      <c r="Q38" s="120">
        <v>0.12952514559981138</v>
      </c>
      <c r="R38" s="20">
        <v>0.98593467812104663</v>
      </c>
      <c r="S38" s="20">
        <v>0.69176624742273862</v>
      </c>
      <c r="T38" s="269">
        <v>0.39941386493742076</v>
      </c>
      <c r="U38" s="20">
        <v>0.99478915643513643</v>
      </c>
      <c r="V38" s="243">
        <v>0.72526222228613269</v>
      </c>
      <c r="W38" s="20">
        <v>-1.537423791300812</v>
      </c>
      <c r="X38" s="20">
        <v>1.5114993566159871</v>
      </c>
      <c r="Y38" s="240">
        <f t="shared" si="2"/>
        <v>-3.9992144400215382E-2</v>
      </c>
      <c r="Z38" s="20">
        <v>-0.18539488395851955</v>
      </c>
      <c r="AA38" s="19">
        <v>0.52814003092075057</v>
      </c>
      <c r="AB38" s="20">
        <f t="shared" si="3"/>
        <v>110.534825</v>
      </c>
      <c r="AC38" s="156"/>
      <c r="AN38" s="162"/>
      <c r="AO38" s="156"/>
      <c r="AZ38" s="162"/>
    </row>
    <row r="39" spans="1:52" ht="15" customHeight="1" x14ac:dyDescent="0.2">
      <c r="A39" s="3" t="s">
        <v>20</v>
      </c>
      <c r="B39" s="3" t="s">
        <v>304</v>
      </c>
      <c r="C39" s="7">
        <v>107.59910000000001</v>
      </c>
      <c r="D39" s="10">
        <v>108.8997</v>
      </c>
      <c r="E39" s="7">
        <v>109.042</v>
      </c>
      <c r="F39" s="7">
        <v>110.89</v>
      </c>
      <c r="G39" s="7">
        <v>111.16500000000001</v>
      </c>
      <c r="H39" s="7">
        <v>111.8289</v>
      </c>
      <c r="I39" s="270">
        <v>113.7685</v>
      </c>
      <c r="J39" s="7">
        <v>115.14409999999999</v>
      </c>
      <c r="K39" s="244">
        <v>111.7106</v>
      </c>
      <c r="L39" s="7">
        <v>112.6709</v>
      </c>
      <c r="M39" s="244">
        <v>112.3759</v>
      </c>
      <c r="N39" s="7">
        <v>111.92959999999999</v>
      </c>
      <c r="O39" s="7">
        <v>112.97490000000001</v>
      </c>
      <c r="P39" s="10">
        <v>1.20874616980996</v>
      </c>
      <c r="Q39" s="117">
        <v>0.13067069973563367</v>
      </c>
      <c r="R39" s="7">
        <v>1.6947598173180967</v>
      </c>
      <c r="S39" s="7">
        <v>0.24799350707909251</v>
      </c>
      <c r="T39" s="270">
        <v>0.59722034813115465</v>
      </c>
      <c r="U39" s="7">
        <v>1.7344353740401619</v>
      </c>
      <c r="V39" s="244">
        <v>1.2091220329001362</v>
      </c>
      <c r="W39" s="7">
        <v>-2.9819157038875592</v>
      </c>
      <c r="X39" s="7">
        <v>0.85963194182110181</v>
      </c>
      <c r="Y39" s="242">
        <f t="shared" si="2"/>
        <v>-0.26182448174284728</v>
      </c>
      <c r="Z39" s="7">
        <v>-0.39714921081834087</v>
      </c>
      <c r="AA39" s="11">
        <v>0.93389058836984307</v>
      </c>
      <c r="AB39" s="7">
        <f t="shared" si="3"/>
        <v>111.86667499999999</v>
      </c>
      <c r="AC39" s="157"/>
      <c r="AN39" s="98"/>
      <c r="AO39" s="157"/>
      <c r="AZ39" s="98"/>
    </row>
    <row r="40" spans="1:52" ht="15" customHeight="1" x14ac:dyDescent="0.2">
      <c r="A40" s="3" t="s">
        <v>22</v>
      </c>
      <c r="B40" s="3" t="s">
        <v>305</v>
      </c>
      <c r="C40" s="7">
        <v>110.24209999999999</v>
      </c>
      <c r="D40" s="10">
        <v>110.18640000000001</v>
      </c>
      <c r="E40" s="7">
        <v>110.47669999999999</v>
      </c>
      <c r="F40" s="7">
        <v>110.76</v>
      </c>
      <c r="G40" s="7">
        <v>112.4452</v>
      </c>
      <c r="H40" s="7">
        <v>112.3186</v>
      </c>
      <c r="I40" s="268">
        <v>112.5448</v>
      </c>
      <c r="J40" s="7">
        <v>112.68859999999999</v>
      </c>
      <c r="K40" s="241">
        <v>112.55880000000001</v>
      </c>
      <c r="L40" s="7">
        <v>112.71939999999999</v>
      </c>
      <c r="M40" s="241">
        <v>112.6113</v>
      </c>
      <c r="N40" s="7">
        <v>112.6571</v>
      </c>
      <c r="O40" s="7">
        <v>112.8066</v>
      </c>
      <c r="P40" s="10">
        <v>-5.0525162347222555E-2</v>
      </c>
      <c r="Q40" s="117">
        <v>0.26346264148750459</v>
      </c>
      <c r="R40" s="7">
        <v>0.25643416213555548</v>
      </c>
      <c r="S40" s="7">
        <v>1.521487901769587</v>
      </c>
      <c r="T40" s="268">
        <v>-0.11258817628497816</v>
      </c>
      <c r="U40" s="7">
        <v>0.20139139910931181</v>
      </c>
      <c r="V40" s="241">
        <v>0.12777134083493757</v>
      </c>
      <c r="W40" s="7">
        <v>-0.11518467706581573</v>
      </c>
      <c r="X40" s="7">
        <v>0.14268098096282839</v>
      </c>
      <c r="Y40" s="7">
        <f t="shared" si="2"/>
        <v>-9.5901858952401456E-2</v>
      </c>
      <c r="Z40" s="7">
        <v>4.0670874059707901E-2</v>
      </c>
      <c r="AA40" s="11">
        <v>0.13270357571782276</v>
      </c>
      <c r="AB40" s="7">
        <f t="shared" si="3"/>
        <v>112.06445833333332</v>
      </c>
      <c r="AC40" s="157"/>
      <c r="AN40" s="98"/>
      <c r="AO40" s="157"/>
      <c r="AZ40" s="98"/>
    </row>
    <row r="41" spans="1:52" ht="15" customHeight="1" x14ac:dyDescent="0.2">
      <c r="A41" s="3" t="s">
        <v>24</v>
      </c>
      <c r="B41" s="3" t="s">
        <v>306</v>
      </c>
      <c r="C41" s="7">
        <v>106.0065</v>
      </c>
      <c r="D41" s="10">
        <v>106.4563</v>
      </c>
      <c r="E41" s="7">
        <v>106.7206</v>
      </c>
      <c r="F41" s="7">
        <v>107.1263</v>
      </c>
      <c r="G41" s="7">
        <v>108.57080000000001</v>
      </c>
      <c r="H41" s="7">
        <v>109.0254</v>
      </c>
      <c r="I41" s="268">
        <v>109.0956</v>
      </c>
      <c r="J41" s="7">
        <v>109.51860000000001</v>
      </c>
      <c r="K41" s="241">
        <v>109.6225</v>
      </c>
      <c r="L41" s="7">
        <v>110.79649999999999</v>
      </c>
      <c r="M41" s="241">
        <v>110.738</v>
      </c>
      <c r="N41" s="7">
        <v>110.8124</v>
      </c>
      <c r="O41" s="7">
        <v>110.8494</v>
      </c>
      <c r="P41" s="10">
        <v>0.42431360341110802</v>
      </c>
      <c r="Q41" s="117">
        <v>0.24827088673944683</v>
      </c>
      <c r="R41" s="7">
        <v>0.38015153587966705</v>
      </c>
      <c r="S41" s="7">
        <v>1.3484083740407398</v>
      </c>
      <c r="T41" s="268">
        <v>0.41871295044339657</v>
      </c>
      <c r="U41" s="7">
        <v>6.4388665393568675E-2</v>
      </c>
      <c r="V41" s="241">
        <v>0.38773332746692057</v>
      </c>
      <c r="W41" s="7">
        <v>9.4869729890626683E-2</v>
      </c>
      <c r="X41" s="7">
        <v>1.0709480261807498</v>
      </c>
      <c r="Y41" s="7">
        <f t="shared" si="2"/>
        <v>-5.2799501789312045E-2</v>
      </c>
      <c r="Z41" s="7">
        <v>6.7185609275946051E-2</v>
      </c>
      <c r="AA41" s="11">
        <v>3.3389765044350761E-2</v>
      </c>
      <c r="AB41" s="7">
        <f t="shared" si="3"/>
        <v>109.11103333333334</v>
      </c>
      <c r="AC41" s="157"/>
      <c r="AN41" s="98"/>
      <c r="AO41" s="157"/>
      <c r="AZ41" s="98"/>
    </row>
    <row r="42" spans="1:52" ht="15" customHeight="1" x14ac:dyDescent="0.2">
      <c r="A42" s="3" t="s">
        <v>26</v>
      </c>
      <c r="B42" s="3" t="s">
        <v>307</v>
      </c>
      <c r="C42" s="7">
        <v>112.7329</v>
      </c>
      <c r="D42" s="10">
        <v>112.9226</v>
      </c>
      <c r="E42" s="7">
        <v>113.1237</v>
      </c>
      <c r="F42" s="7">
        <v>113.3026</v>
      </c>
      <c r="G42" s="7">
        <v>113.58410000000001</v>
      </c>
      <c r="H42" s="7">
        <v>113.83799999999999</v>
      </c>
      <c r="I42" s="268">
        <v>114.0111</v>
      </c>
      <c r="J42" s="7">
        <v>114.4203</v>
      </c>
      <c r="K42" s="241">
        <v>114.6515</v>
      </c>
      <c r="L42" s="7">
        <v>114.9665</v>
      </c>
      <c r="M42" s="241">
        <v>115.2226</v>
      </c>
      <c r="N42" s="7">
        <v>115.5241</v>
      </c>
      <c r="O42" s="7">
        <v>115.6709</v>
      </c>
      <c r="P42" s="10">
        <v>0.16827385794209318</v>
      </c>
      <c r="Q42" s="117">
        <v>0.17808658319946291</v>
      </c>
      <c r="R42" s="7">
        <v>0.15814546377107427</v>
      </c>
      <c r="S42" s="7">
        <v>0.2484497266611784</v>
      </c>
      <c r="T42" s="268">
        <v>0.2235348081289435</v>
      </c>
      <c r="U42" s="7">
        <v>0.15205818795130374</v>
      </c>
      <c r="V42" s="241">
        <v>0.35891242168525561</v>
      </c>
      <c r="W42" s="7">
        <v>0.20206204668227681</v>
      </c>
      <c r="X42" s="7">
        <v>0.27474564222883929</v>
      </c>
      <c r="Y42" s="7">
        <f t="shared" si="2"/>
        <v>0.22276054328870024</v>
      </c>
      <c r="Z42" s="7">
        <v>0.26166741594097365</v>
      </c>
      <c r="AA42" s="11">
        <v>0.12707305228952134</v>
      </c>
      <c r="AB42" s="7">
        <f t="shared" si="3"/>
        <v>114.26983333333334</v>
      </c>
      <c r="AC42" s="157"/>
      <c r="AN42" s="98"/>
      <c r="AO42" s="157"/>
      <c r="AZ42" s="98"/>
    </row>
    <row r="43" spans="1:52" ht="15" customHeight="1" x14ac:dyDescent="0.2">
      <c r="A43" s="3" t="s">
        <v>27</v>
      </c>
      <c r="B43" s="3" t="s">
        <v>32</v>
      </c>
      <c r="C43" s="7">
        <v>107.7976</v>
      </c>
      <c r="D43" s="10">
        <v>107.7762</v>
      </c>
      <c r="E43" s="7">
        <v>107.8237</v>
      </c>
      <c r="F43" s="7">
        <v>107.9312</v>
      </c>
      <c r="G43" s="7">
        <v>107.9747</v>
      </c>
      <c r="H43" s="7">
        <v>107.9867</v>
      </c>
      <c r="I43" s="270">
        <v>108.00830000000001</v>
      </c>
      <c r="J43" s="7">
        <v>108.0275</v>
      </c>
      <c r="K43" s="244">
        <v>108.0493</v>
      </c>
      <c r="L43" s="7">
        <v>108.5204</v>
      </c>
      <c r="M43" s="244">
        <v>108.85509999999999</v>
      </c>
      <c r="N43" s="7">
        <v>108.9778</v>
      </c>
      <c r="O43" s="7">
        <v>108.9778</v>
      </c>
      <c r="P43" s="10">
        <v>-1.9852018968882296E-2</v>
      </c>
      <c r="Q43" s="117">
        <v>4.4072810138044788E-2</v>
      </c>
      <c r="R43" s="7">
        <v>9.969978770901175E-2</v>
      </c>
      <c r="S43" s="7">
        <v>4.0303452569780143E-2</v>
      </c>
      <c r="T43" s="270">
        <v>1.1113714601661736E-2</v>
      </c>
      <c r="U43" s="7">
        <v>2.0002463266315669E-2</v>
      </c>
      <c r="V43" s="244">
        <v>1.7776411627622956E-2</v>
      </c>
      <c r="W43" s="7">
        <v>2.0180046747355008E-2</v>
      </c>
      <c r="X43" s="7">
        <v>0.43600467564342643</v>
      </c>
      <c r="Y43" s="242">
        <f t="shared" si="2"/>
        <v>0.30842127378815232</v>
      </c>
      <c r="Z43" s="7">
        <v>0.11271865075684</v>
      </c>
      <c r="AA43" s="11">
        <v>0</v>
      </c>
      <c r="AB43" s="7">
        <f t="shared" si="3"/>
        <v>108.24239166666666</v>
      </c>
      <c r="AC43" s="157"/>
      <c r="AN43" s="98"/>
      <c r="AO43" s="157"/>
      <c r="AZ43" s="98"/>
    </row>
    <row r="44" spans="1:52" ht="15" customHeight="1" x14ac:dyDescent="0.2">
      <c r="A44" s="3" t="s">
        <v>29</v>
      </c>
      <c r="B44" s="3" t="s">
        <v>43</v>
      </c>
      <c r="C44" s="7">
        <v>103.34480000000001</v>
      </c>
      <c r="D44" s="10">
        <v>104.0279</v>
      </c>
      <c r="E44" s="7">
        <v>104.07380000000001</v>
      </c>
      <c r="F44" s="7">
        <v>104.0937</v>
      </c>
      <c r="G44" s="7">
        <v>106.17440000000001</v>
      </c>
      <c r="H44" s="7">
        <v>106.4688</v>
      </c>
      <c r="I44" s="270">
        <v>106.7619</v>
      </c>
      <c r="J44" s="7">
        <v>106.9333</v>
      </c>
      <c r="K44" s="244">
        <v>107.2196</v>
      </c>
      <c r="L44" s="7">
        <v>113.6074</v>
      </c>
      <c r="M44" s="244">
        <v>114.1074</v>
      </c>
      <c r="N44" s="7">
        <v>114.1318</v>
      </c>
      <c r="O44" s="7">
        <v>114.1844</v>
      </c>
      <c r="P44" s="10">
        <v>0.66099116743173925</v>
      </c>
      <c r="Q44" s="117">
        <v>4.4122778600743796E-2</v>
      </c>
      <c r="R44" s="7">
        <v>1.9121046795632236E-2</v>
      </c>
      <c r="S44" s="7">
        <v>1.9988721699776331</v>
      </c>
      <c r="T44" s="270">
        <v>0.27727964556427537</v>
      </c>
      <c r="U44" s="7">
        <v>0.2752919165051127</v>
      </c>
      <c r="V44" s="244">
        <v>0.16054416416343803</v>
      </c>
      <c r="W44" s="7">
        <v>0.26773699118983246</v>
      </c>
      <c r="X44" s="7">
        <v>5.9576793795164305</v>
      </c>
      <c r="Y44" s="242">
        <f t="shared" si="2"/>
        <v>0.44011217579136575</v>
      </c>
      <c r="Z44" s="7">
        <v>2.1383363392733494E-2</v>
      </c>
      <c r="AA44" s="11">
        <v>4.6087067758502194E-2</v>
      </c>
      <c r="AB44" s="7">
        <f t="shared" si="3"/>
        <v>108.48203333333333</v>
      </c>
      <c r="AC44" s="157"/>
      <c r="AN44" s="98"/>
      <c r="AO44" s="157"/>
      <c r="AZ44" s="98"/>
    </row>
    <row r="45" spans="1:52" ht="15" customHeight="1" x14ac:dyDescent="0.2">
      <c r="A45" s="3" t="s">
        <v>31</v>
      </c>
      <c r="B45" s="3" t="s">
        <v>308</v>
      </c>
      <c r="C45" s="7">
        <v>104.643</v>
      </c>
      <c r="D45" s="10">
        <v>103.73609999999999</v>
      </c>
      <c r="E45" s="7">
        <v>103.78619999999999</v>
      </c>
      <c r="F45" s="7">
        <v>103.78619999999999</v>
      </c>
      <c r="G45" s="7">
        <v>103.80070000000001</v>
      </c>
      <c r="H45" s="7">
        <v>103.9392</v>
      </c>
      <c r="I45" s="268">
        <v>103.9392</v>
      </c>
      <c r="J45" s="7">
        <v>103.9392</v>
      </c>
      <c r="K45" s="241">
        <v>103.9392</v>
      </c>
      <c r="L45" s="7">
        <v>103.9417</v>
      </c>
      <c r="M45" s="241">
        <v>103.9546</v>
      </c>
      <c r="N45" s="7">
        <v>103.9546</v>
      </c>
      <c r="O45" s="7">
        <v>103.9432</v>
      </c>
      <c r="P45" s="10">
        <v>-0.86666093288610546</v>
      </c>
      <c r="Q45" s="117">
        <v>4.8295627076784725E-2</v>
      </c>
      <c r="R45" s="7">
        <v>0</v>
      </c>
      <c r="S45" s="7">
        <v>1.3971028903661944E-2</v>
      </c>
      <c r="T45" s="268">
        <v>0.13342877263832845</v>
      </c>
      <c r="U45" s="7">
        <v>0</v>
      </c>
      <c r="V45" s="7">
        <v>0</v>
      </c>
      <c r="W45" s="7">
        <v>0</v>
      </c>
      <c r="X45" s="7">
        <v>2.4052523013432144E-3</v>
      </c>
      <c r="Y45" s="7">
        <f t="shared" si="2"/>
        <v>1.2410803363810589E-2</v>
      </c>
      <c r="Z45" s="7">
        <v>0</v>
      </c>
      <c r="AA45" s="11">
        <v>-1.0966325684476442E-2</v>
      </c>
      <c r="AB45" s="7">
        <f t="shared" si="3"/>
        <v>103.88834166666668</v>
      </c>
      <c r="AC45" s="157"/>
      <c r="AN45" s="98"/>
      <c r="AO45" s="157"/>
      <c r="AZ45" s="98"/>
    </row>
    <row r="46" spans="1:52" ht="15" customHeight="1" x14ac:dyDescent="0.2">
      <c r="A46" s="3"/>
      <c r="B46" s="3" t="s">
        <v>309</v>
      </c>
      <c r="C46" s="7">
        <v>107.60509999999999</v>
      </c>
      <c r="D46" s="10">
        <v>108.1103</v>
      </c>
      <c r="E46" s="7">
        <v>108.2312</v>
      </c>
      <c r="F46" s="7">
        <v>108.4006</v>
      </c>
      <c r="G46" s="7">
        <v>108.4006</v>
      </c>
      <c r="H46" s="7">
        <v>108.93519999999999</v>
      </c>
      <c r="I46" s="268">
        <v>108.93519999999999</v>
      </c>
      <c r="J46" s="7">
        <v>108.9794</v>
      </c>
      <c r="K46" s="241">
        <v>109.1824</v>
      </c>
      <c r="L46" s="7">
        <v>109.4034</v>
      </c>
      <c r="M46" s="241">
        <v>109.4393</v>
      </c>
      <c r="N46" s="7">
        <v>109.4393</v>
      </c>
      <c r="O46" s="7">
        <v>109.4662</v>
      </c>
      <c r="P46" s="10">
        <v>0.46949447563359187</v>
      </c>
      <c r="Q46" s="117">
        <v>0.11183023264203873</v>
      </c>
      <c r="R46" s="7">
        <v>0.15651678998292173</v>
      </c>
      <c r="S46" s="7">
        <v>0</v>
      </c>
      <c r="T46" s="268">
        <v>0.49317070200718222</v>
      </c>
      <c r="U46" s="7">
        <v>0</v>
      </c>
      <c r="V46" s="241">
        <v>4.0574580117357449E-2</v>
      </c>
      <c r="W46" s="7">
        <v>0.18627373613729103</v>
      </c>
      <c r="X46" s="7">
        <v>0.20241357581442029</v>
      </c>
      <c r="Y46" s="7">
        <f t="shared" si="2"/>
        <v>3.2814336665951918E-2</v>
      </c>
      <c r="Z46" s="7">
        <v>0</v>
      </c>
      <c r="AA46" s="11">
        <v>2.4579835580086591E-2</v>
      </c>
      <c r="AB46" s="7">
        <f t="shared" si="3"/>
        <v>108.91025833333335</v>
      </c>
      <c r="AC46" s="157"/>
      <c r="AN46" s="98"/>
      <c r="AO46" s="157"/>
      <c r="AZ46" s="98"/>
    </row>
    <row r="47" spans="1:52" ht="15" customHeight="1" x14ac:dyDescent="0.2">
      <c r="A47" s="3"/>
      <c r="B47" s="3" t="s">
        <v>310</v>
      </c>
      <c r="C47" s="7">
        <v>100</v>
      </c>
      <c r="D47" s="10">
        <v>100</v>
      </c>
      <c r="E47" s="7">
        <v>100</v>
      </c>
      <c r="F47" s="7">
        <v>100</v>
      </c>
      <c r="G47" s="7">
        <v>100</v>
      </c>
      <c r="H47" s="7">
        <v>100</v>
      </c>
      <c r="I47" s="268">
        <v>100</v>
      </c>
      <c r="J47" s="7">
        <v>100</v>
      </c>
      <c r="K47" s="241">
        <v>100.0789</v>
      </c>
      <c r="L47" s="7">
        <v>100.3733</v>
      </c>
      <c r="M47" s="241">
        <v>100.3733</v>
      </c>
      <c r="N47" s="7">
        <v>100.3733</v>
      </c>
      <c r="O47" s="7">
        <v>100.3733</v>
      </c>
      <c r="P47" s="10">
        <v>0</v>
      </c>
      <c r="Q47" s="117">
        <v>0</v>
      </c>
      <c r="R47" s="7">
        <v>0</v>
      </c>
      <c r="S47" s="7">
        <v>0</v>
      </c>
      <c r="T47" s="268">
        <v>0</v>
      </c>
      <c r="U47" s="7">
        <v>0</v>
      </c>
      <c r="V47" s="7">
        <v>0</v>
      </c>
      <c r="W47" s="7">
        <v>7.8900000000004411E-2</v>
      </c>
      <c r="X47" s="7">
        <v>0.29416790152569222</v>
      </c>
      <c r="Y47" s="7">
        <f t="shared" si="2"/>
        <v>0</v>
      </c>
      <c r="Z47" s="7">
        <v>0</v>
      </c>
      <c r="AA47" s="11">
        <v>0</v>
      </c>
      <c r="AB47" s="7">
        <f t="shared" si="3"/>
        <v>100.13100833333333</v>
      </c>
      <c r="AC47" s="157"/>
      <c r="AN47" s="98"/>
      <c r="AO47" s="157"/>
      <c r="AZ47" s="98"/>
    </row>
    <row r="48" spans="1:52" ht="15" customHeight="1" x14ac:dyDescent="0.2">
      <c r="A48" s="3"/>
      <c r="B48" s="3" t="s">
        <v>311</v>
      </c>
      <c r="C48" s="7">
        <v>105.464</v>
      </c>
      <c r="D48" s="10">
        <v>105.66970000000001</v>
      </c>
      <c r="E48" s="7">
        <v>105.709</v>
      </c>
      <c r="F48" s="7">
        <v>106.4029</v>
      </c>
      <c r="G48" s="7">
        <v>106.8724</v>
      </c>
      <c r="H48" s="7">
        <v>107.0265</v>
      </c>
      <c r="I48" s="268">
        <v>107.167</v>
      </c>
      <c r="J48" s="7">
        <v>107.36450000000001</v>
      </c>
      <c r="K48" s="241">
        <v>107.66240000000001</v>
      </c>
      <c r="L48" s="7">
        <v>107.9106</v>
      </c>
      <c r="M48" s="241">
        <v>108.0067</v>
      </c>
      <c r="N48" s="7">
        <v>108.0067</v>
      </c>
      <c r="O48" s="7">
        <v>108.1133</v>
      </c>
      <c r="P48" s="10">
        <v>0.19504285822651077</v>
      </c>
      <c r="Q48" s="117">
        <v>3.7191361383629579E-2</v>
      </c>
      <c r="R48" s="7">
        <v>0.65642471312754758</v>
      </c>
      <c r="S48" s="7">
        <v>0.44124737201711278</v>
      </c>
      <c r="T48" s="268">
        <v>0.14419064229866616</v>
      </c>
      <c r="U48" s="7">
        <v>0.13127589895960623</v>
      </c>
      <c r="V48" s="241">
        <v>0.1842918062463306</v>
      </c>
      <c r="W48" s="7">
        <v>0.27746601530300841</v>
      </c>
      <c r="X48" s="7">
        <v>0.23053545155968758</v>
      </c>
      <c r="Y48" s="7">
        <f t="shared" si="2"/>
        <v>8.9055199396530782E-2</v>
      </c>
      <c r="Z48" s="7">
        <v>0</v>
      </c>
      <c r="AA48" s="11">
        <v>9.8697580798228504E-2</v>
      </c>
      <c r="AB48" s="7">
        <f t="shared" si="3"/>
        <v>107.15930833333333</v>
      </c>
      <c r="AC48" s="157"/>
      <c r="AN48" s="98"/>
      <c r="AO48" s="157"/>
      <c r="AZ48" s="98"/>
    </row>
    <row r="49" spans="1:52" ht="15" customHeight="1" x14ac:dyDescent="0.2">
      <c r="A49" s="3"/>
      <c r="B49" s="3" t="s">
        <v>312</v>
      </c>
      <c r="C49" s="7">
        <v>108.5919</v>
      </c>
      <c r="D49" s="10">
        <v>108.7972</v>
      </c>
      <c r="E49" s="7">
        <v>108.9609</v>
      </c>
      <c r="F49" s="7">
        <v>109.42149999999999</v>
      </c>
      <c r="G49" s="7">
        <v>109.62269999999999</v>
      </c>
      <c r="H49" s="7">
        <v>109.91030000000001</v>
      </c>
      <c r="I49" s="268">
        <v>110.0223</v>
      </c>
      <c r="J49" s="7">
        <v>110.1926</v>
      </c>
      <c r="K49" s="241">
        <v>110.2302</v>
      </c>
      <c r="L49" s="7">
        <v>110.6516</v>
      </c>
      <c r="M49" s="241">
        <v>111.2976</v>
      </c>
      <c r="N49" s="7">
        <v>111.3301</v>
      </c>
      <c r="O49" s="7">
        <v>111.7101</v>
      </c>
      <c r="P49" s="10">
        <v>0.18905645817046049</v>
      </c>
      <c r="Q49" s="117">
        <v>0.15046343104417348</v>
      </c>
      <c r="R49" s="7">
        <v>0.42272044375551182</v>
      </c>
      <c r="S49" s="7">
        <v>0.18387611209862784</v>
      </c>
      <c r="T49" s="268">
        <v>0.26235442111899437</v>
      </c>
      <c r="U49" s="7">
        <v>0.10190127767824742</v>
      </c>
      <c r="V49" s="241">
        <v>0.15478680231189265</v>
      </c>
      <c r="W49" s="7">
        <v>3.4122073533066316E-2</v>
      </c>
      <c r="X49" s="7">
        <v>0.38229087854327176</v>
      </c>
      <c r="Y49" s="7">
        <f t="shared" si="2"/>
        <v>0.58381442292745944</v>
      </c>
      <c r="Z49" s="7">
        <v>2.9200989059960738E-2</v>
      </c>
      <c r="AA49" s="11">
        <v>0.34132727806765234</v>
      </c>
      <c r="AB49" s="7">
        <f t="shared" si="3"/>
        <v>110.17892499999999</v>
      </c>
      <c r="AC49" s="157"/>
      <c r="AN49" s="98"/>
      <c r="AO49" s="157"/>
      <c r="AZ49" s="98"/>
    </row>
    <row r="50" spans="1:52" s="48" customFormat="1" x14ac:dyDescent="0.2">
      <c r="A50" s="56" t="s">
        <v>33</v>
      </c>
      <c r="B50" s="56" t="s">
        <v>37</v>
      </c>
      <c r="C50" s="20">
        <v>105.4237</v>
      </c>
      <c r="D50" s="216">
        <v>106.0849</v>
      </c>
      <c r="E50" s="119">
        <v>106.53449999999999</v>
      </c>
      <c r="F50" s="20">
        <v>107.5515</v>
      </c>
      <c r="G50" s="20">
        <v>109.833</v>
      </c>
      <c r="H50" s="20">
        <v>110.3599</v>
      </c>
      <c r="I50" s="267">
        <v>110.3312</v>
      </c>
      <c r="J50" s="20">
        <v>110.462</v>
      </c>
      <c r="K50" s="239">
        <v>111.3793</v>
      </c>
      <c r="L50" s="20">
        <v>112.8368</v>
      </c>
      <c r="M50" s="239">
        <v>113.17319999999999</v>
      </c>
      <c r="N50" s="20">
        <v>113.3283</v>
      </c>
      <c r="O50" s="20">
        <v>113.4303</v>
      </c>
      <c r="P50" s="216">
        <v>0.62718345115947172</v>
      </c>
      <c r="Q50" s="120">
        <v>0.4238114943785492</v>
      </c>
      <c r="R50" s="20">
        <v>0.95462033425792603</v>
      </c>
      <c r="S50" s="20">
        <v>2.121309326229754</v>
      </c>
      <c r="T50" s="267">
        <v>0.47972831480520217</v>
      </c>
      <c r="U50" s="20">
        <v>-2.6005822767146958E-2</v>
      </c>
      <c r="V50" s="239">
        <v>0.11855214118944397</v>
      </c>
      <c r="W50" s="20">
        <v>0.83042132135937918</v>
      </c>
      <c r="X50" s="20">
        <v>1.3085914528103479</v>
      </c>
      <c r="Y50" s="20">
        <f t="shared" si="2"/>
        <v>0.29812968818683055</v>
      </c>
      <c r="Z50" s="20">
        <v>0.13704657993235542</v>
      </c>
      <c r="AA50" s="19">
        <v>9.000399723635126E-2</v>
      </c>
      <c r="AB50" s="20">
        <f t="shared" si="3"/>
        <v>110.44207499999999</v>
      </c>
      <c r="AC50" s="156"/>
      <c r="AN50" s="162"/>
      <c r="AO50" s="156"/>
      <c r="AZ50" s="162"/>
    </row>
    <row r="51" spans="1:52" ht="15" customHeight="1" x14ac:dyDescent="0.2">
      <c r="A51" s="3" t="s">
        <v>34</v>
      </c>
      <c r="B51" s="3" t="s">
        <v>39</v>
      </c>
      <c r="C51" s="7">
        <v>99.383229999999998</v>
      </c>
      <c r="D51" s="10">
        <v>101.32729999999999</v>
      </c>
      <c r="E51" s="7">
        <v>101.34820000000001</v>
      </c>
      <c r="F51" s="7">
        <v>103.3283</v>
      </c>
      <c r="G51" s="7">
        <v>104.07429999999999</v>
      </c>
      <c r="H51" s="7">
        <v>104.30410000000001</v>
      </c>
      <c r="I51" s="268">
        <v>101.30419999999999</v>
      </c>
      <c r="J51" s="7">
        <v>101.5046</v>
      </c>
      <c r="K51" s="241">
        <v>101.5163</v>
      </c>
      <c r="L51" s="7">
        <v>102.7617</v>
      </c>
      <c r="M51" s="241">
        <v>100.17870000000001</v>
      </c>
      <c r="N51" s="7">
        <v>100.5534</v>
      </c>
      <c r="O51" s="7">
        <v>100.27630000000001</v>
      </c>
      <c r="P51" s="10">
        <v>1.9561348529324278</v>
      </c>
      <c r="Q51" s="117">
        <v>2.0626228074775196E-2</v>
      </c>
      <c r="R51" s="7">
        <v>1.9537594155594209</v>
      </c>
      <c r="S51" s="7">
        <v>0.72197065082847112</v>
      </c>
      <c r="T51" s="268">
        <v>0.22080379113768872</v>
      </c>
      <c r="U51" s="7">
        <v>-2.8761093763332513</v>
      </c>
      <c r="V51" s="241">
        <v>0.1978200311536954</v>
      </c>
      <c r="W51" s="7">
        <v>1.1526571209585286E-2</v>
      </c>
      <c r="X51" s="7">
        <v>1.2267980610010447</v>
      </c>
      <c r="Y51" s="7">
        <f t="shared" si="2"/>
        <v>-2.5135823949973561</v>
      </c>
      <c r="Z51" s="7">
        <v>0.37403160552092413</v>
      </c>
      <c r="AA51" s="11">
        <v>-0.27557496812637877</v>
      </c>
      <c r="AB51" s="7">
        <f t="shared" si="3"/>
        <v>101.87311666666666</v>
      </c>
      <c r="AC51" s="157"/>
      <c r="AN51" s="98"/>
      <c r="AO51" s="157"/>
      <c r="AZ51" s="98"/>
    </row>
    <row r="52" spans="1:52" ht="15" customHeight="1" x14ac:dyDescent="0.2">
      <c r="A52" s="3" t="s">
        <v>36</v>
      </c>
      <c r="B52" s="3" t="s">
        <v>313</v>
      </c>
      <c r="C52" s="7">
        <v>105.91070000000001</v>
      </c>
      <c r="D52" s="10">
        <v>106.9071</v>
      </c>
      <c r="E52" s="7">
        <v>107.7141</v>
      </c>
      <c r="F52" s="7">
        <v>109.0241</v>
      </c>
      <c r="G52" s="7">
        <v>111.8531</v>
      </c>
      <c r="H52" s="7">
        <v>112.6036</v>
      </c>
      <c r="I52" s="270">
        <v>113.229</v>
      </c>
      <c r="J52" s="7">
        <v>113.3412</v>
      </c>
      <c r="K52" s="244">
        <v>114.8687</v>
      </c>
      <c r="L52" s="7">
        <v>115.1473</v>
      </c>
      <c r="M52" s="244">
        <v>115.46899999999999</v>
      </c>
      <c r="N52" s="7">
        <v>115.56</v>
      </c>
      <c r="O52" s="7">
        <v>115.5256</v>
      </c>
      <c r="P52" s="10">
        <v>0.94079257336604716</v>
      </c>
      <c r="Q52" s="117">
        <v>0.75486099613589941</v>
      </c>
      <c r="R52" s="7">
        <v>1.2161824682191118</v>
      </c>
      <c r="S52" s="7">
        <v>2.5948391227260701</v>
      </c>
      <c r="T52" s="270">
        <v>0.67096933388524982</v>
      </c>
      <c r="U52" s="7">
        <v>0.55539964974476752</v>
      </c>
      <c r="V52" s="244">
        <v>9.9091222213391811E-2</v>
      </c>
      <c r="W52" s="7">
        <v>1.3477005713721077</v>
      </c>
      <c r="X52" s="7">
        <v>0.24253778444432408</v>
      </c>
      <c r="Y52" s="242">
        <f t="shared" si="2"/>
        <v>0.27938127945682856</v>
      </c>
      <c r="Z52" s="7">
        <v>7.8809030995339174E-2</v>
      </c>
      <c r="AA52" s="11">
        <v>-2.9768085842856607E-2</v>
      </c>
      <c r="AB52" s="7">
        <f t="shared" si="3"/>
        <v>112.60356666666665</v>
      </c>
      <c r="AC52" s="157"/>
      <c r="AN52" s="98"/>
      <c r="AO52" s="157"/>
      <c r="AZ52" s="98"/>
    </row>
    <row r="53" spans="1:52" ht="15" customHeight="1" x14ac:dyDescent="0.2">
      <c r="A53" s="3" t="s">
        <v>38</v>
      </c>
      <c r="B53" s="3" t="s">
        <v>314</v>
      </c>
      <c r="C53" s="7">
        <v>100.63</v>
      </c>
      <c r="D53" s="10">
        <v>100.63</v>
      </c>
      <c r="E53" s="7">
        <v>100.63</v>
      </c>
      <c r="F53" s="7">
        <v>100.63</v>
      </c>
      <c r="G53" s="7">
        <v>100.9174</v>
      </c>
      <c r="H53" s="7">
        <v>100.9174</v>
      </c>
      <c r="I53" s="268">
        <v>101.0093</v>
      </c>
      <c r="J53" s="7">
        <v>101.0093</v>
      </c>
      <c r="K53" s="241">
        <v>101.0093</v>
      </c>
      <c r="L53" s="7">
        <v>101.0093</v>
      </c>
      <c r="M53" s="241">
        <v>101.13809999999999</v>
      </c>
      <c r="N53" s="7">
        <v>101.13809999999999</v>
      </c>
      <c r="O53" s="7">
        <v>101.13809999999999</v>
      </c>
      <c r="P53" s="10">
        <v>0</v>
      </c>
      <c r="Q53" s="117">
        <v>0</v>
      </c>
      <c r="R53" s="7">
        <v>0</v>
      </c>
      <c r="S53" s="7">
        <v>0.28560071549240307</v>
      </c>
      <c r="T53" s="268">
        <v>0</v>
      </c>
      <c r="U53" s="7">
        <v>9.1064573601772766E-2</v>
      </c>
      <c r="V53" s="7">
        <v>0</v>
      </c>
      <c r="W53" s="7">
        <v>0</v>
      </c>
      <c r="X53" s="7">
        <v>0</v>
      </c>
      <c r="Y53" s="7">
        <f t="shared" si="2"/>
        <v>0.12751301117817693</v>
      </c>
      <c r="Z53" s="7">
        <v>0</v>
      </c>
      <c r="AA53" s="11">
        <v>0</v>
      </c>
      <c r="AB53" s="7">
        <f t="shared" si="3"/>
        <v>100.93135833333331</v>
      </c>
      <c r="AC53" s="157"/>
      <c r="AN53" s="98"/>
      <c r="AO53" s="157"/>
      <c r="AZ53" s="98"/>
    </row>
    <row r="54" spans="1:52" ht="15" customHeight="1" x14ac:dyDescent="0.2">
      <c r="A54" s="3" t="s">
        <v>40</v>
      </c>
      <c r="B54" s="3" t="s">
        <v>315</v>
      </c>
      <c r="C54" s="7">
        <v>104.0016</v>
      </c>
      <c r="D54" s="10">
        <v>104.0033</v>
      </c>
      <c r="E54" s="7">
        <v>104.39100000000001</v>
      </c>
      <c r="F54" s="7">
        <v>104.8633</v>
      </c>
      <c r="G54" s="7">
        <v>110.4028</v>
      </c>
      <c r="H54" s="7">
        <v>110.751</v>
      </c>
      <c r="I54" s="268">
        <v>110.2347</v>
      </c>
      <c r="J54" s="7">
        <v>110.6579</v>
      </c>
      <c r="K54" s="241">
        <v>111.38200000000001</v>
      </c>
      <c r="L54" s="7">
        <v>119.675</v>
      </c>
      <c r="M54" s="241">
        <v>121.1314</v>
      </c>
      <c r="N54" s="7">
        <v>121.3129</v>
      </c>
      <c r="O54" s="7">
        <v>121.8031</v>
      </c>
      <c r="P54" s="10">
        <v>1.6345902370728822E-3</v>
      </c>
      <c r="Q54" s="117">
        <v>0.37277663304915276</v>
      </c>
      <c r="R54" s="7">
        <v>0.45243363891522248</v>
      </c>
      <c r="S54" s="7">
        <v>5.282591717025884</v>
      </c>
      <c r="T54" s="268">
        <v>0.3153905516889115</v>
      </c>
      <c r="U54" s="7">
        <v>-0.46618089227185405</v>
      </c>
      <c r="V54" s="241">
        <v>0.38390815233315301</v>
      </c>
      <c r="W54" s="7">
        <v>0.65435906519101394</v>
      </c>
      <c r="X54" s="7">
        <v>7.4455477545743403</v>
      </c>
      <c r="Y54" s="7">
        <f t="shared" si="2"/>
        <v>1.2169626070607915</v>
      </c>
      <c r="Z54" s="7">
        <v>0.14983728413937242</v>
      </c>
      <c r="AA54" s="11">
        <v>0.40407903858534538</v>
      </c>
      <c r="AB54" s="7">
        <f t="shared" si="3"/>
        <v>112.55069999999999</v>
      </c>
      <c r="AC54" s="157"/>
      <c r="AN54" s="98"/>
      <c r="AO54" s="157"/>
      <c r="AZ54" s="98"/>
    </row>
    <row r="55" spans="1:52" ht="15" customHeight="1" x14ac:dyDescent="0.2">
      <c r="A55" s="3" t="s">
        <v>41</v>
      </c>
      <c r="B55" s="3" t="s">
        <v>316</v>
      </c>
      <c r="C55" s="7">
        <v>109.3158</v>
      </c>
      <c r="D55" s="10">
        <v>109.5384</v>
      </c>
      <c r="E55" s="7">
        <v>109.6563</v>
      </c>
      <c r="F55" s="7">
        <v>109.8308</v>
      </c>
      <c r="G55" s="7">
        <v>109.9679</v>
      </c>
      <c r="H55" s="7">
        <v>110.123</v>
      </c>
      <c r="I55" s="268">
        <v>110.123</v>
      </c>
      <c r="J55" s="7">
        <v>110.14409999999999</v>
      </c>
      <c r="K55" s="241">
        <v>110.14409999999999</v>
      </c>
      <c r="L55" s="7">
        <v>110.2959</v>
      </c>
      <c r="M55" s="241">
        <v>110.3496</v>
      </c>
      <c r="N55" s="7">
        <v>110.37430000000001</v>
      </c>
      <c r="O55" s="7">
        <v>110.4087</v>
      </c>
      <c r="P55" s="10">
        <v>0.20363021630907877</v>
      </c>
      <c r="Q55" s="117">
        <v>0.10763348743454888</v>
      </c>
      <c r="R55" s="7">
        <v>0.15913358375213715</v>
      </c>
      <c r="S55" s="7">
        <v>0.1248283723691385</v>
      </c>
      <c r="T55" s="268">
        <v>0.1410411583744024</v>
      </c>
      <c r="U55" s="7">
        <v>0</v>
      </c>
      <c r="V55" s="241">
        <v>1.9160393378304174E-2</v>
      </c>
      <c r="W55" s="7">
        <v>0</v>
      </c>
      <c r="X55" s="7">
        <v>0.13781945651197711</v>
      </c>
      <c r="Y55" s="7">
        <f t="shared" si="2"/>
        <v>4.8687213214627274E-2</v>
      </c>
      <c r="Z55" s="7">
        <v>2.2383406917659818E-2</v>
      </c>
      <c r="AA55" s="11">
        <v>3.1166675575737178E-2</v>
      </c>
      <c r="AB55" s="7">
        <f t="shared" si="3"/>
        <v>110.07967499999999</v>
      </c>
      <c r="AC55" s="157"/>
      <c r="AN55" s="98"/>
      <c r="AO55" s="157"/>
      <c r="AZ55" s="98"/>
    </row>
    <row r="56" spans="1:52" ht="15" customHeight="1" x14ac:dyDescent="0.2">
      <c r="A56" s="3" t="s">
        <v>42</v>
      </c>
      <c r="B56" s="3" t="s">
        <v>71</v>
      </c>
      <c r="C56" s="7">
        <v>108.1884</v>
      </c>
      <c r="D56" s="10">
        <v>108.1884</v>
      </c>
      <c r="E56" s="7">
        <v>108.1884</v>
      </c>
      <c r="F56" s="7">
        <v>108.84269999999999</v>
      </c>
      <c r="G56" s="7">
        <v>109.16759999999999</v>
      </c>
      <c r="H56" s="7">
        <v>109.5973</v>
      </c>
      <c r="I56" s="268">
        <v>109.5973</v>
      </c>
      <c r="J56" s="7">
        <v>109.5973</v>
      </c>
      <c r="K56" s="241">
        <v>109.96680000000001</v>
      </c>
      <c r="L56" s="7">
        <v>110.2936</v>
      </c>
      <c r="M56" s="241">
        <v>111.24760000000001</v>
      </c>
      <c r="N56" s="7">
        <v>111.4957</v>
      </c>
      <c r="O56" s="7">
        <v>111.8501</v>
      </c>
      <c r="P56" s="10">
        <v>0</v>
      </c>
      <c r="Q56" s="117">
        <v>0</v>
      </c>
      <c r="R56" s="7">
        <v>0.60477833113345991</v>
      </c>
      <c r="S56" s="7">
        <v>0.29850417161646997</v>
      </c>
      <c r="T56" s="268">
        <v>0.39361495535306362</v>
      </c>
      <c r="U56" s="7">
        <v>0</v>
      </c>
      <c r="V56" s="7">
        <v>0</v>
      </c>
      <c r="W56" s="7">
        <v>0.33714334203488788</v>
      </c>
      <c r="X56" s="7">
        <v>0.29718060360035164</v>
      </c>
      <c r="Y56" s="7">
        <f t="shared" si="2"/>
        <v>0.86496405956465994</v>
      </c>
      <c r="Z56" s="7">
        <v>0.22301604708775177</v>
      </c>
      <c r="AA56" s="11">
        <v>0.31785979190228703</v>
      </c>
      <c r="AB56" s="7">
        <f t="shared" si="3"/>
        <v>109.83606666666667</v>
      </c>
      <c r="AC56" s="157"/>
      <c r="AN56" s="98"/>
      <c r="AO56" s="157"/>
      <c r="AZ56" s="98"/>
    </row>
    <row r="57" spans="1:52" s="48" customFormat="1" x14ac:dyDescent="0.2">
      <c r="A57" s="56" t="s">
        <v>44</v>
      </c>
      <c r="B57" s="56" t="s">
        <v>48</v>
      </c>
      <c r="C57" s="20">
        <v>98.719539999999995</v>
      </c>
      <c r="D57" s="216">
        <v>93.197640000000007</v>
      </c>
      <c r="E57" s="119">
        <v>98.091449999999995</v>
      </c>
      <c r="F57" s="20">
        <v>102.23569999999999</v>
      </c>
      <c r="G57" s="20">
        <v>97.571029999999993</v>
      </c>
      <c r="H57" s="20">
        <v>97.345669999999998</v>
      </c>
      <c r="I57" s="268">
        <v>114.8288</v>
      </c>
      <c r="J57" s="20">
        <v>122.58029999999999</v>
      </c>
      <c r="K57" s="241">
        <v>116.1528</v>
      </c>
      <c r="L57" s="20">
        <v>114.7645</v>
      </c>
      <c r="M57" s="241">
        <v>107.2967</v>
      </c>
      <c r="N57" s="20">
        <v>101.3398</v>
      </c>
      <c r="O57" s="20">
        <v>105.4619</v>
      </c>
      <c r="P57" s="216">
        <v>-5.5935228223308053</v>
      </c>
      <c r="Q57" s="120">
        <v>5.2510020640007493</v>
      </c>
      <c r="R57" s="20">
        <v>4.224884024040831</v>
      </c>
      <c r="S57" s="20">
        <v>-4.5626625532959633</v>
      </c>
      <c r="T57" s="268">
        <v>-0.23097019678893924</v>
      </c>
      <c r="U57" s="20">
        <v>17.959843514354571</v>
      </c>
      <c r="V57" s="241">
        <v>6.7504841990859372</v>
      </c>
      <c r="W57" s="20">
        <v>-5.243501606701888</v>
      </c>
      <c r="X57" s="20">
        <v>-1.1952359306017599</v>
      </c>
      <c r="Y57" s="7">
        <f t="shared" si="2"/>
        <v>-6.5070644667993989</v>
      </c>
      <c r="Z57" s="20">
        <v>-5.5518016863519604</v>
      </c>
      <c r="AA57" s="19">
        <v>4.0676022648554699</v>
      </c>
      <c r="AB57" s="20">
        <f t="shared" si="3"/>
        <v>105.90552416666667</v>
      </c>
      <c r="AC57" s="156"/>
      <c r="AN57" s="162"/>
      <c r="AO57" s="156"/>
      <c r="AZ57" s="162"/>
    </row>
    <row r="58" spans="1:52" s="48" customFormat="1" x14ac:dyDescent="0.2">
      <c r="A58" s="56" t="s">
        <v>46</v>
      </c>
      <c r="B58" s="48" t="s">
        <v>73</v>
      </c>
      <c r="C58" s="20">
        <v>99.707530000000006</v>
      </c>
      <c r="D58" s="216">
        <v>94.21405</v>
      </c>
      <c r="E58" s="119">
        <v>98.96181</v>
      </c>
      <c r="F58" s="20">
        <v>103.1648</v>
      </c>
      <c r="G58" s="20">
        <v>97.512</v>
      </c>
      <c r="H58" s="20">
        <v>97.233670000000004</v>
      </c>
      <c r="I58" s="268">
        <v>115.49639999999999</v>
      </c>
      <c r="J58" s="20">
        <v>123.8049</v>
      </c>
      <c r="K58" s="241">
        <v>115.42230000000001</v>
      </c>
      <c r="L58" s="20">
        <v>114.1983</v>
      </c>
      <c r="M58" s="241">
        <v>106.5219</v>
      </c>
      <c r="N58" s="20">
        <v>100.3875</v>
      </c>
      <c r="O58" s="20">
        <v>104.78189999999999</v>
      </c>
      <c r="P58" s="216">
        <v>-5.5095939093065542</v>
      </c>
      <c r="Q58" s="120">
        <v>5.0393333053827956</v>
      </c>
      <c r="R58" s="20">
        <v>4.2470827888050957</v>
      </c>
      <c r="S58" s="20">
        <v>-5.4793883184962304</v>
      </c>
      <c r="T58" s="268">
        <v>-0.28543153663138576</v>
      </c>
      <c r="U58" s="20">
        <v>18.782310695461756</v>
      </c>
      <c r="V58" s="241">
        <v>7.1937307136845901</v>
      </c>
      <c r="W58" s="20">
        <v>-6.7708144023378685</v>
      </c>
      <c r="X58" s="20">
        <v>-1.0604536558360071</v>
      </c>
      <c r="Y58" s="7">
        <f t="shared" si="2"/>
        <v>-6.7219914832357412</v>
      </c>
      <c r="Z58" s="20">
        <v>-5.758815792808802</v>
      </c>
      <c r="AA58" s="19">
        <v>4.3774374299589001</v>
      </c>
      <c r="AB58" s="20">
        <f t="shared" si="3"/>
        <v>105.97496083333334</v>
      </c>
      <c r="AC58" s="156"/>
      <c r="AN58" s="162"/>
      <c r="AO58" s="156"/>
      <c r="AZ58" s="162"/>
    </row>
    <row r="59" spans="1:52" s="48" customFormat="1" ht="20.25" customHeight="1" x14ac:dyDescent="0.2">
      <c r="B59" s="22" t="s">
        <v>53</v>
      </c>
      <c r="C59" s="28"/>
      <c r="D59" s="133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33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134"/>
      <c r="AB59" s="23"/>
      <c r="AC59" s="156"/>
      <c r="AN59" s="162"/>
      <c r="AO59" s="156"/>
      <c r="AZ59" s="162"/>
    </row>
    <row r="60" spans="1:52" s="48" customFormat="1" x14ac:dyDescent="0.2">
      <c r="A60" s="56" t="s">
        <v>14</v>
      </c>
      <c r="B60" s="56" t="s">
        <v>15</v>
      </c>
      <c r="C60" s="20">
        <v>161.6431</v>
      </c>
      <c r="D60" s="216">
        <v>163.8432</v>
      </c>
      <c r="E60" s="119">
        <v>165.4254</v>
      </c>
      <c r="F60" s="20">
        <v>170.28360000000001</v>
      </c>
      <c r="G60" s="20">
        <v>173.97550000000001</v>
      </c>
      <c r="H60" s="20">
        <v>157.0532</v>
      </c>
      <c r="I60" s="271">
        <v>151.93340000000001</v>
      </c>
      <c r="J60" s="20">
        <v>142.0042</v>
      </c>
      <c r="K60" s="245">
        <v>153.70869999999999</v>
      </c>
      <c r="L60" s="20">
        <v>160.77000000000001</v>
      </c>
      <c r="M60" s="245">
        <v>165.1618</v>
      </c>
      <c r="N60" s="20">
        <v>167.86539999999999</v>
      </c>
      <c r="O60" s="20">
        <v>172.3074</v>
      </c>
      <c r="P60" s="216">
        <v>1.3610850076495637</v>
      </c>
      <c r="Q60" s="120">
        <v>0.96567938126208497</v>
      </c>
      <c r="R60" s="20">
        <v>2.9367920524901319</v>
      </c>
      <c r="S60" s="20">
        <v>2.1680889997627508</v>
      </c>
      <c r="T60" s="271">
        <v>-9.726829352408819</v>
      </c>
      <c r="U60" s="20">
        <v>-3.2599144748403712</v>
      </c>
      <c r="V60" s="245">
        <v>-6.5352318844967661</v>
      </c>
      <c r="W60" s="20">
        <v>8.2423618456355481</v>
      </c>
      <c r="X60" s="20">
        <v>4.5939494641487544</v>
      </c>
      <c r="Y60" s="240">
        <f t="shared" ref="Y60:Y83" si="4">(M60-L60)/L60*100</f>
        <v>2.7317285563226901</v>
      </c>
      <c r="Z60" s="20">
        <v>1.6369402610046597</v>
      </c>
      <c r="AA60" s="19">
        <v>2.6461677034099984</v>
      </c>
      <c r="AB60" s="20">
        <f>AVERAGE(D60:O60)</f>
        <v>162.02764999999997</v>
      </c>
      <c r="AC60" s="156"/>
      <c r="AN60" s="162"/>
      <c r="AO60" s="156"/>
      <c r="AZ60" s="162"/>
    </row>
    <row r="61" spans="1:52" x14ac:dyDescent="0.2">
      <c r="A61" s="3" t="s">
        <v>16</v>
      </c>
      <c r="B61" s="3" t="s">
        <v>101</v>
      </c>
      <c r="C61" s="7">
        <v>161.6431</v>
      </c>
      <c r="D61" s="10">
        <v>163.8432</v>
      </c>
      <c r="E61" s="7">
        <v>165.4254</v>
      </c>
      <c r="F61" s="7">
        <v>170.28360000000001</v>
      </c>
      <c r="G61" s="7">
        <v>173.97550000000001</v>
      </c>
      <c r="H61" s="7">
        <v>157.0532</v>
      </c>
      <c r="I61" s="272">
        <v>151.93340000000001</v>
      </c>
      <c r="J61" s="7">
        <v>142.0042</v>
      </c>
      <c r="K61" s="246">
        <v>153.70869999999999</v>
      </c>
      <c r="L61" s="7">
        <v>160.77000000000001</v>
      </c>
      <c r="M61" s="246">
        <v>165.1618</v>
      </c>
      <c r="N61" s="7">
        <v>167.86539999999999</v>
      </c>
      <c r="O61" s="7">
        <v>172.3074</v>
      </c>
      <c r="P61" s="10">
        <v>1.3610850076495637</v>
      </c>
      <c r="Q61" s="117">
        <v>0.96567938126208497</v>
      </c>
      <c r="R61" s="7">
        <v>2.9367920524901319</v>
      </c>
      <c r="S61" s="7">
        <v>2.1680889997627508</v>
      </c>
      <c r="T61" s="272">
        <v>-9.726829352408819</v>
      </c>
      <c r="U61" s="7">
        <v>-3.2599144748403712</v>
      </c>
      <c r="V61" s="246">
        <v>-6.5352318844967661</v>
      </c>
      <c r="W61" s="7">
        <v>8.2423618456355481</v>
      </c>
      <c r="X61" s="7">
        <v>4.5939494641487544</v>
      </c>
      <c r="Y61" s="242">
        <f t="shared" si="4"/>
        <v>2.7317285563226901</v>
      </c>
      <c r="Z61" s="7">
        <v>1.6369402610046597</v>
      </c>
      <c r="AA61" s="11">
        <v>2.6461677034099984</v>
      </c>
      <c r="AB61" s="7">
        <f t="shared" ref="AB61:AB83" si="5">AVERAGE(D61:O61)</f>
        <v>162.02764999999997</v>
      </c>
      <c r="AC61" s="157"/>
      <c r="AN61" s="98"/>
      <c r="AO61" s="157"/>
      <c r="AZ61" s="98"/>
    </row>
    <row r="62" spans="1:52" s="48" customFormat="1" x14ac:dyDescent="0.2">
      <c r="A62" s="56" t="s">
        <v>20</v>
      </c>
      <c r="B62" s="56" t="s">
        <v>21</v>
      </c>
      <c r="C62" s="20">
        <v>107.83329999999999</v>
      </c>
      <c r="D62" s="216">
        <v>108.7591</v>
      </c>
      <c r="E62" s="119">
        <v>109.0382</v>
      </c>
      <c r="F62" s="20">
        <v>110.1404</v>
      </c>
      <c r="G62" s="20">
        <v>110.7873</v>
      </c>
      <c r="H62" s="20">
        <v>111.3374</v>
      </c>
      <c r="I62" s="271">
        <v>112.9308</v>
      </c>
      <c r="J62" s="20">
        <v>114.1498</v>
      </c>
      <c r="K62" s="245">
        <v>112.2568</v>
      </c>
      <c r="L62" s="20">
        <v>113.619</v>
      </c>
      <c r="M62" s="245">
        <v>113.5078</v>
      </c>
      <c r="N62" s="20">
        <v>113.27370000000001</v>
      </c>
      <c r="O62" s="20">
        <v>113.879</v>
      </c>
      <c r="P62" s="216">
        <v>0.85854740604248359</v>
      </c>
      <c r="Q62" s="120">
        <v>0.25662220448679662</v>
      </c>
      <c r="R62" s="20">
        <v>1.0108384034219164</v>
      </c>
      <c r="S62" s="20">
        <v>0.58734124807972576</v>
      </c>
      <c r="T62" s="271">
        <v>0.4965370579479782</v>
      </c>
      <c r="U62" s="20">
        <v>1.4311453294221013</v>
      </c>
      <c r="V62" s="245">
        <v>1.0794220885710488</v>
      </c>
      <c r="W62" s="20">
        <v>-1.6583471893949886</v>
      </c>
      <c r="X62" s="20">
        <v>1.2134676919349219</v>
      </c>
      <c r="Y62" s="240">
        <f t="shared" si="4"/>
        <v>-9.787095468187243E-2</v>
      </c>
      <c r="Z62" s="20">
        <v>-0.2062413331947214</v>
      </c>
      <c r="AA62" s="19">
        <v>0.53436940790315823</v>
      </c>
      <c r="AB62" s="20">
        <f t="shared" si="5"/>
        <v>111.973275</v>
      </c>
      <c r="AC62" s="156"/>
      <c r="AN62" s="162"/>
      <c r="AO62" s="156"/>
      <c r="AZ62" s="162"/>
    </row>
    <row r="63" spans="1:52" s="48" customFormat="1" x14ac:dyDescent="0.2">
      <c r="A63" s="56" t="s">
        <v>22</v>
      </c>
      <c r="B63" s="56" t="s">
        <v>23</v>
      </c>
      <c r="C63" s="20">
        <v>107.63630000000001</v>
      </c>
      <c r="D63" s="216">
        <v>108.5222</v>
      </c>
      <c r="E63" s="119">
        <v>108.7353</v>
      </c>
      <c r="F63" s="20">
        <v>109.9181</v>
      </c>
      <c r="G63" s="20">
        <v>110.3524</v>
      </c>
      <c r="H63" s="20">
        <v>110.89870000000001</v>
      </c>
      <c r="I63" s="271">
        <v>112.83</v>
      </c>
      <c r="J63" s="20">
        <v>114.25109999999999</v>
      </c>
      <c r="K63" s="245">
        <v>111.72669999999999</v>
      </c>
      <c r="L63" s="20">
        <v>113.0985</v>
      </c>
      <c r="M63" s="245">
        <v>112.8921</v>
      </c>
      <c r="N63" s="20">
        <v>112.4798</v>
      </c>
      <c r="O63" s="20">
        <v>113.2278</v>
      </c>
      <c r="P63" s="216">
        <v>0.82304947308667453</v>
      </c>
      <c r="Q63" s="120">
        <v>0.19636535197406357</v>
      </c>
      <c r="R63" s="20">
        <v>1.0877792216511109</v>
      </c>
      <c r="S63" s="20">
        <v>0.39511236093055419</v>
      </c>
      <c r="T63" s="271">
        <v>0.49505040216615331</v>
      </c>
      <c r="U63" s="20">
        <v>1.7414992240666418</v>
      </c>
      <c r="V63" s="245">
        <v>1.2595054506780072</v>
      </c>
      <c r="W63" s="20">
        <v>-2.2095192081301627</v>
      </c>
      <c r="X63" s="20">
        <v>1.2278175225796586</v>
      </c>
      <c r="Y63" s="240">
        <f t="shared" si="4"/>
        <v>-0.18249578906882241</v>
      </c>
      <c r="Z63" s="20">
        <v>-0.36521598942707406</v>
      </c>
      <c r="AA63" s="19">
        <v>0.66500829482271906</v>
      </c>
      <c r="AB63" s="20">
        <f t="shared" si="5"/>
        <v>111.57772500000003</v>
      </c>
      <c r="AC63" s="156"/>
      <c r="AN63" s="162"/>
      <c r="AO63" s="156"/>
      <c r="AZ63" s="162"/>
    </row>
    <row r="64" spans="1:52" ht="15" customHeight="1" x14ac:dyDescent="0.2">
      <c r="A64" s="3" t="s">
        <v>24</v>
      </c>
      <c r="B64" s="3" t="s">
        <v>304</v>
      </c>
      <c r="C64" s="7">
        <v>108.0595</v>
      </c>
      <c r="D64" s="10">
        <v>109.3884</v>
      </c>
      <c r="E64" s="7">
        <v>109.65170000000001</v>
      </c>
      <c r="F64" s="7">
        <v>111.55459999999999</v>
      </c>
      <c r="G64" s="7">
        <v>111.4663</v>
      </c>
      <c r="H64" s="7">
        <v>112.2628</v>
      </c>
      <c r="I64" s="272">
        <v>115.4937</v>
      </c>
      <c r="J64" s="7">
        <v>117.8197</v>
      </c>
      <c r="K64" s="246">
        <v>113.3312</v>
      </c>
      <c r="L64" s="7">
        <v>114.25530000000001</v>
      </c>
      <c r="M64" s="246">
        <v>113.7384</v>
      </c>
      <c r="N64" s="7">
        <v>112.9906</v>
      </c>
      <c r="O64" s="7">
        <v>114.23950000000001</v>
      </c>
      <c r="P64" s="10">
        <v>1.2297854422794889</v>
      </c>
      <c r="Q64" s="117">
        <v>0.24070193914528504</v>
      </c>
      <c r="R64" s="7">
        <v>1.7354040110641133</v>
      </c>
      <c r="S64" s="7">
        <v>-7.9154064467076762E-2</v>
      </c>
      <c r="T64" s="272">
        <v>0.71456574767440439</v>
      </c>
      <c r="U64" s="7">
        <v>2.8779791703039703</v>
      </c>
      <c r="V64" s="246">
        <v>2.0139626663618824</v>
      </c>
      <c r="W64" s="7">
        <v>-3.8096345517769961</v>
      </c>
      <c r="X64" s="7">
        <v>0.81539770160380365</v>
      </c>
      <c r="Y64" s="242">
        <f t="shared" si="4"/>
        <v>-0.45240789705160878</v>
      </c>
      <c r="Z64" s="7">
        <v>-0.65747364126803087</v>
      </c>
      <c r="AA64" s="11">
        <v>1.105313185344627</v>
      </c>
      <c r="AB64" s="7">
        <f t="shared" si="5"/>
        <v>113.01601666666666</v>
      </c>
      <c r="AC64" s="157"/>
      <c r="AN64" s="98"/>
      <c r="AO64" s="157"/>
      <c r="AZ64" s="98"/>
    </row>
    <row r="65" spans="1:52" ht="15" customHeight="1" x14ac:dyDescent="0.2">
      <c r="A65" s="3" t="s">
        <v>26</v>
      </c>
      <c r="B65" s="3" t="s">
        <v>305</v>
      </c>
      <c r="C65" s="7">
        <v>111.3058</v>
      </c>
      <c r="D65" s="10">
        <v>111.3013</v>
      </c>
      <c r="E65" s="7">
        <v>111.6284</v>
      </c>
      <c r="F65" s="7">
        <v>111.8522</v>
      </c>
      <c r="G65" s="7">
        <v>113.6097</v>
      </c>
      <c r="H65" s="7">
        <v>113.5624</v>
      </c>
      <c r="I65" s="272">
        <v>113.80070000000001</v>
      </c>
      <c r="J65" s="7">
        <v>113.9756</v>
      </c>
      <c r="K65" s="246">
        <v>113.82899999999999</v>
      </c>
      <c r="L65" s="7">
        <v>114.1786</v>
      </c>
      <c r="M65" s="246">
        <v>114.1651</v>
      </c>
      <c r="N65" s="7">
        <v>114.2415</v>
      </c>
      <c r="O65" s="7">
        <v>114.3689</v>
      </c>
      <c r="P65" s="10">
        <v>-4.0429160025868159E-3</v>
      </c>
      <c r="Q65" s="117">
        <v>0.29388695370135076</v>
      </c>
      <c r="R65" s="7">
        <v>0.20048661451744998</v>
      </c>
      <c r="S65" s="7">
        <v>1.5712699437293209</v>
      </c>
      <c r="T65" s="272">
        <v>-4.1633768947552018E-2</v>
      </c>
      <c r="U65" s="7">
        <v>0.209840581037394</v>
      </c>
      <c r="V65" s="246">
        <v>0.15368974004553032</v>
      </c>
      <c r="W65" s="7">
        <v>-0.12862402128175374</v>
      </c>
      <c r="X65" s="7">
        <v>0.3071273577032298</v>
      </c>
      <c r="Y65" s="242">
        <f t="shared" si="4"/>
        <v>-1.1823581651909916E-2</v>
      </c>
      <c r="Z65" s="7">
        <v>6.6920626356046356E-2</v>
      </c>
      <c r="AA65" s="11">
        <v>0.11151814358179332</v>
      </c>
      <c r="AB65" s="7">
        <f t="shared" si="5"/>
        <v>113.37611666666668</v>
      </c>
      <c r="AC65" s="157"/>
      <c r="AN65" s="98"/>
      <c r="AO65" s="157"/>
      <c r="AZ65" s="98"/>
    </row>
    <row r="66" spans="1:52" ht="15" customHeight="1" x14ac:dyDescent="0.2">
      <c r="A66" s="3" t="s">
        <v>27</v>
      </c>
      <c r="B66" s="3" t="s">
        <v>306</v>
      </c>
      <c r="C66" s="7">
        <v>105.20059999999999</v>
      </c>
      <c r="D66" s="10">
        <v>105.5728</v>
      </c>
      <c r="E66" s="7">
        <v>105.7531</v>
      </c>
      <c r="F66" s="7">
        <v>106.0583</v>
      </c>
      <c r="G66" s="7">
        <v>107.28700000000001</v>
      </c>
      <c r="H66" s="7">
        <v>107.7017</v>
      </c>
      <c r="I66" s="272">
        <v>107.77970000000001</v>
      </c>
      <c r="J66" s="7">
        <v>108.1657</v>
      </c>
      <c r="K66" s="246">
        <v>108.2488</v>
      </c>
      <c r="L66" s="7">
        <v>109.1751</v>
      </c>
      <c r="M66" s="246">
        <v>109.14490000000001</v>
      </c>
      <c r="N66" s="7">
        <v>109.21299999999999</v>
      </c>
      <c r="O66" s="7">
        <v>109.2396</v>
      </c>
      <c r="P66" s="10">
        <v>0.35380026349660226</v>
      </c>
      <c r="Q66" s="117">
        <v>0.17078262582786718</v>
      </c>
      <c r="R66" s="7">
        <v>0.28859674089932047</v>
      </c>
      <c r="S66" s="7">
        <v>1.1585137608277742</v>
      </c>
      <c r="T66" s="272">
        <v>0.38653331717728734</v>
      </c>
      <c r="U66" s="7">
        <v>7.2422255173319419E-2</v>
      </c>
      <c r="V66" s="246">
        <v>0.35813794248823816</v>
      </c>
      <c r="W66" s="7">
        <v>7.6826572564132362E-2</v>
      </c>
      <c r="X66" s="7">
        <v>0.85571387396442056</v>
      </c>
      <c r="Y66" s="242">
        <f t="shared" si="4"/>
        <v>-2.7661985196252226E-2</v>
      </c>
      <c r="Z66" s="7">
        <v>6.2394120110043569E-2</v>
      </c>
      <c r="AA66" s="11">
        <v>2.435607482625874E-2</v>
      </c>
      <c r="AB66" s="7">
        <f t="shared" si="5"/>
        <v>107.77830833333333</v>
      </c>
      <c r="AC66" s="157"/>
      <c r="AN66" s="98"/>
      <c r="AO66" s="157"/>
      <c r="AZ66" s="98"/>
    </row>
    <row r="67" spans="1:52" ht="15" customHeight="1" x14ac:dyDescent="0.2">
      <c r="A67" s="3" t="s">
        <v>29</v>
      </c>
      <c r="B67" s="3" t="s">
        <v>307</v>
      </c>
      <c r="C67" s="7">
        <v>111.62779999999999</v>
      </c>
      <c r="D67" s="10">
        <v>111.86709999999999</v>
      </c>
      <c r="E67" s="7">
        <v>112.0651</v>
      </c>
      <c r="F67" s="7">
        <v>112.1799</v>
      </c>
      <c r="G67" s="7">
        <v>112.43300000000001</v>
      </c>
      <c r="H67" s="7">
        <v>112.6405</v>
      </c>
      <c r="I67" s="272">
        <v>112.78360000000001</v>
      </c>
      <c r="J67" s="7">
        <v>113.2002</v>
      </c>
      <c r="K67" s="246">
        <v>113.3043</v>
      </c>
      <c r="L67" s="7">
        <v>113.664</v>
      </c>
      <c r="M67" s="246">
        <v>113.93210000000001</v>
      </c>
      <c r="N67" s="7">
        <v>114.2201</v>
      </c>
      <c r="O67" s="7">
        <v>114.3455</v>
      </c>
      <c r="P67" s="10">
        <v>0.21437312210757542</v>
      </c>
      <c r="Q67" s="117">
        <v>0.17699573869350999</v>
      </c>
      <c r="R67" s="7">
        <v>0.10244045648467048</v>
      </c>
      <c r="S67" s="7">
        <v>0.22561974114792704</v>
      </c>
      <c r="T67" s="272">
        <v>0.18455435681694521</v>
      </c>
      <c r="U67" s="7">
        <v>0.12704133948269405</v>
      </c>
      <c r="V67" s="246">
        <v>0.36937994531118734</v>
      </c>
      <c r="W67" s="7">
        <v>9.1960968266842746E-2</v>
      </c>
      <c r="X67" s="7">
        <v>0.31746367966617656</v>
      </c>
      <c r="Y67" s="242">
        <f t="shared" si="4"/>
        <v>0.23587063626126478</v>
      </c>
      <c r="Z67" s="7">
        <v>0.25278213953749357</v>
      </c>
      <c r="AA67" s="11">
        <v>0.10978803205390211</v>
      </c>
      <c r="AB67" s="7">
        <f t="shared" si="5"/>
        <v>113.05295</v>
      </c>
      <c r="AC67" s="157"/>
      <c r="AN67" s="98"/>
      <c r="AO67" s="157"/>
      <c r="AZ67" s="98"/>
    </row>
    <row r="68" spans="1:52" ht="15" customHeight="1" x14ac:dyDescent="0.2">
      <c r="A68" s="3" t="s">
        <v>31</v>
      </c>
      <c r="B68" s="3" t="s">
        <v>32</v>
      </c>
      <c r="C68" s="7">
        <v>109.7572</v>
      </c>
      <c r="D68" s="10">
        <v>109.82859999999999</v>
      </c>
      <c r="E68" s="7">
        <v>109.8686</v>
      </c>
      <c r="F68" s="7">
        <v>110.1216</v>
      </c>
      <c r="G68" s="7">
        <v>110.16119999999999</v>
      </c>
      <c r="H68" s="7">
        <v>110.1858</v>
      </c>
      <c r="I68" s="272">
        <v>110.24079999999999</v>
      </c>
      <c r="J68" s="7">
        <v>110.2863</v>
      </c>
      <c r="K68" s="246">
        <v>110.4496</v>
      </c>
      <c r="L68" s="7">
        <v>110.9066</v>
      </c>
      <c r="M68" s="246">
        <v>111.2711</v>
      </c>
      <c r="N68" s="7">
        <v>111.3969</v>
      </c>
      <c r="O68" s="7">
        <v>111.3969</v>
      </c>
      <c r="P68" s="10">
        <v>6.5052679915301254E-2</v>
      </c>
      <c r="Q68" s="117">
        <v>3.6420385946835575E-2</v>
      </c>
      <c r="R68" s="7">
        <v>0.23027507404299327</v>
      </c>
      <c r="S68" s="7">
        <v>3.5960247580849695E-2</v>
      </c>
      <c r="T68" s="272">
        <v>2.2330911427986096E-2</v>
      </c>
      <c r="U68" s="7">
        <v>4.9915687865398815E-2</v>
      </c>
      <c r="V68" s="246">
        <v>4.1273285389804952E-2</v>
      </c>
      <c r="W68" s="7">
        <v>0.14806916180886173</v>
      </c>
      <c r="X68" s="7">
        <v>0.41376338166909943</v>
      </c>
      <c r="Y68" s="242">
        <f t="shared" si="4"/>
        <v>0.32865492224989923</v>
      </c>
      <c r="Z68" s="7">
        <v>0.1130572089248674</v>
      </c>
      <c r="AA68" s="11">
        <v>0</v>
      </c>
      <c r="AB68" s="7">
        <f t="shared" si="5"/>
        <v>110.5095</v>
      </c>
      <c r="AC68" s="157"/>
      <c r="AN68" s="98"/>
      <c r="AO68" s="157"/>
      <c r="AZ68" s="98"/>
    </row>
    <row r="69" spans="1:52" ht="15" customHeight="1" x14ac:dyDescent="0.2">
      <c r="A69" s="3" t="s">
        <v>33</v>
      </c>
      <c r="B69" s="3" t="s">
        <v>43</v>
      </c>
      <c r="C69" s="7">
        <v>104.5864</v>
      </c>
      <c r="D69" s="10">
        <v>105.3466</v>
      </c>
      <c r="E69" s="7">
        <v>105.372</v>
      </c>
      <c r="F69" s="7">
        <v>105.3441</v>
      </c>
      <c r="G69" s="7">
        <v>107.6307</v>
      </c>
      <c r="H69" s="7">
        <v>107.8801</v>
      </c>
      <c r="I69" s="272">
        <v>108.2826</v>
      </c>
      <c r="J69" s="7">
        <v>108.38</v>
      </c>
      <c r="K69" s="246">
        <v>108.70059999999999</v>
      </c>
      <c r="L69" s="7">
        <v>115.5326</v>
      </c>
      <c r="M69" s="246">
        <v>116.03530000000001</v>
      </c>
      <c r="N69" s="7">
        <v>115.9597</v>
      </c>
      <c r="O69" s="7">
        <v>115.9897</v>
      </c>
      <c r="P69" s="10">
        <v>0.72686314855468548</v>
      </c>
      <c r="Q69" s="117">
        <v>2.411088729964209E-2</v>
      </c>
      <c r="R69" s="7">
        <v>-2.6477622138710927E-2</v>
      </c>
      <c r="S69" s="7">
        <v>2.1706009164253213</v>
      </c>
      <c r="T69" s="272">
        <v>0.23171827368956466</v>
      </c>
      <c r="U69" s="7">
        <v>0.37309939460568109</v>
      </c>
      <c r="V69" s="246">
        <v>8.994981649867409E-2</v>
      </c>
      <c r="W69" s="7">
        <v>0.29581103524635438</v>
      </c>
      <c r="X69" s="7">
        <v>6.2851538997944889</v>
      </c>
      <c r="Y69" s="242">
        <f t="shared" si="4"/>
        <v>0.43511528347843326</v>
      </c>
      <c r="Z69" s="7">
        <v>-6.5152587186837585E-2</v>
      </c>
      <c r="AA69" s="11">
        <v>2.5871056927537012E-2</v>
      </c>
      <c r="AB69" s="7">
        <f t="shared" si="5"/>
        <v>110.03783333333335</v>
      </c>
      <c r="AC69" s="157"/>
      <c r="AN69" s="98"/>
      <c r="AO69" s="157"/>
      <c r="AZ69" s="98"/>
    </row>
    <row r="70" spans="1:52" ht="15" customHeight="1" x14ac:dyDescent="0.2">
      <c r="A70" s="3" t="s">
        <v>34</v>
      </c>
      <c r="B70" s="3" t="s">
        <v>308</v>
      </c>
      <c r="C70" s="7">
        <v>106.9118</v>
      </c>
      <c r="D70" s="10">
        <v>106.7757</v>
      </c>
      <c r="E70" s="7">
        <v>106.8057</v>
      </c>
      <c r="F70" s="7">
        <v>106.8057</v>
      </c>
      <c r="G70" s="7">
        <v>106.8202</v>
      </c>
      <c r="H70" s="7">
        <v>106.8811</v>
      </c>
      <c r="I70" s="272">
        <v>106.8811</v>
      </c>
      <c r="J70" s="7">
        <v>106.8811</v>
      </c>
      <c r="K70" s="246">
        <v>106.8811</v>
      </c>
      <c r="L70" s="7">
        <v>106.8836</v>
      </c>
      <c r="M70" s="246">
        <v>106.8965</v>
      </c>
      <c r="N70" s="7">
        <v>106.8965</v>
      </c>
      <c r="O70" s="7">
        <v>106.8909</v>
      </c>
      <c r="P70" s="10">
        <v>-0.12730119593908157</v>
      </c>
      <c r="Q70" s="117">
        <v>2.8096280333447719E-2</v>
      </c>
      <c r="R70" s="7">
        <v>0</v>
      </c>
      <c r="S70" s="7">
        <v>1.3576054461511118E-2</v>
      </c>
      <c r="T70" s="272">
        <v>5.7011688800436368E-2</v>
      </c>
      <c r="U70" s="7">
        <v>0</v>
      </c>
      <c r="V70" s="7">
        <v>0</v>
      </c>
      <c r="W70" s="7">
        <v>0</v>
      </c>
      <c r="X70" s="7">
        <v>2.3390477830016027E-3</v>
      </c>
      <c r="Y70" s="242">
        <f t="shared" si="4"/>
        <v>1.2069204255846462E-2</v>
      </c>
      <c r="Z70" s="7">
        <v>0</v>
      </c>
      <c r="AA70" s="11">
        <v>-5.2387122122811878E-3</v>
      </c>
      <c r="AB70" s="7">
        <f t="shared" si="5"/>
        <v>106.85826666666669</v>
      </c>
      <c r="AC70" s="157"/>
      <c r="AN70" s="98"/>
      <c r="AO70" s="157"/>
      <c r="AZ70" s="98"/>
    </row>
    <row r="71" spans="1:52" ht="15" customHeight="1" x14ac:dyDescent="0.2">
      <c r="A71" s="3"/>
      <c r="B71" s="3" t="s">
        <v>309</v>
      </c>
      <c r="C71" s="7">
        <v>108.0925</v>
      </c>
      <c r="D71" s="10">
        <v>108.60550000000001</v>
      </c>
      <c r="E71" s="7">
        <v>108.79389999999999</v>
      </c>
      <c r="F71" s="7">
        <v>108.8339</v>
      </c>
      <c r="G71" s="7">
        <v>108.8339</v>
      </c>
      <c r="H71" s="7">
        <v>109.02070000000001</v>
      </c>
      <c r="I71" s="272">
        <v>109.02070000000001</v>
      </c>
      <c r="J71" s="7">
        <v>109.0802</v>
      </c>
      <c r="K71" s="246">
        <v>109.0802</v>
      </c>
      <c r="L71" s="7">
        <v>109.1279</v>
      </c>
      <c r="M71" s="246">
        <v>109.17610000000001</v>
      </c>
      <c r="N71" s="7">
        <v>109.17610000000001</v>
      </c>
      <c r="O71" s="7">
        <v>109.17610000000001</v>
      </c>
      <c r="P71" s="10">
        <v>0.47459351943937389</v>
      </c>
      <c r="Q71" s="117">
        <v>0.17347187757524918</v>
      </c>
      <c r="R71" s="7">
        <v>3.6766767254419831E-2</v>
      </c>
      <c r="S71" s="7">
        <v>0</v>
      </c>
      <c r="T71" s="272">
        <v>0.17163769744537796</v>
      </c>
      <c r="U71" s="7">
        <v>0</v>
      </c>
      <c r="V71" s="246">
        <v>5.4576791379985529E-2</v>
      </c>
      <c r="W71" s="7">
        <v>0</v>
      </c>
      <c r="X71" s="7">
        <v>4.3729292758898371E-2</v>
      </c>
      <c r="Y71" s="242">
        <f t="shared" si="4"/>
        <v>4.4168356579764166E-2</v>
      </c>
      <c r="Z71" s="7">
        <v>0</v>
      </c>
      <c r="AA71" s="11">
        <v>0</v>
      </c>
      <c r="AB71" s="7">
        <f t="shared" si="5"/>
        <v>108.99376666666664</v>
      </c>
      <c r="AC71" s="157"/>
      <c r="AN71" s="98"/>
      <c r="AO71" s="157"/>
      <c r="AZ71" s="98"/>
    </row>
    <row r="72" spans="1:52" ht="15" customHeight="1" x14ac:dyDescent="0.2">
      <c r="A72" s="3"/>
      <c r="B72" s="3" t="s">
        <v>310</v>
      </c>
      <c r="C72" s="7">
        <v>100</v>
      </c>
      <c r="D72" s="10">
        <v>100</v>
      </c>
      <c r="E72" s="7">
        <v>100</v>
      </c>
      <c r="F72" s="7">
        <v>100</v>
      </c>
      <c r="G72" s="7">
        <v>100</v>
      </c>
      <c r="H72" s="7">
        <v>100</v>
      </c>
      <c r="I72" s="272">
        <v>100</v>
      </c>
      <c r="J72" s="7">
        <v>100</v>
      </c>
      <c r="K72" s="246">
        <v>100.011</v>
      </c>
      <c r="L72" s="7">
        <v>100.05500000000001</v>
      </c>
      <c r="M72" s="246">
        <v>100.05500000000001</v>
      </c>
      <c r="N72" s="7">
        <v>100.05500000000001</v>
      </c>
      <c r="O72" s="7">
        <v>100.05500000000001</v>
      </c>
      <c r="P72" s="10">
        <v>0</v>
      </c>
      <c r="Q72" s="117">
        <v>0</v>
      </c>
      <c r="R72" s="7">
        <v>0</v>
      </c>
      <c r="S72" s="7">
        <v>0</v>
      </c>
      <c r="T72" s="272">
        <v>0</v>
      </c>
      <c r="U72" s="7">
        <v>0</v>
      </c>
      <c r="V72" s="7">
        <v>0</v>
      </c>
      <c r="W72" s="7">
        <v>1.099999999999568E-2</v>
      </c>
      <c r="X72" s="7">
        <v>4.3995160532352584E-2</v>
      </c>
      <c r="Y72" s="242">
        <f t="shared" si="4"/>
        <v>0</v>
      </c>
      <c r="Z72" s="7">
        <v>0</v>
      </c>
      <c r="AA72" s="11">
        <v>0</v>
      </c>
      <c r="AB72" s="7">
        <f t="shared" si="5"/>
        <v>100.01925000000001</v>
      </c>
      <c r="AC72" s="157"/>
      <c r="AN72" s="98"/>
      <c r="AO72" s="157"/>
      <c r="AZ72" s="98"/>
    </row>
    <row r="73" spans="1:52" ht="15" customHeight="1" x14ac:dyDescent="0.2">
      <c r="A73" s="3"/>
      <c r="B73" s="3" t="s">
        <v>311</v>
      </c>
      <c r="C73" s="7">
        <v>104.6545</v>
      </c>
      <c r="D73" s="10">
        <v>104.8522</v>
      </c>
      <c r="E73" s="7">
        <v>104.8974</v>
      </c>
      <c r="F73" s="7">
        <v>105.6156</v>
      </c>
      <c r="G73" s="7">
        <v>106.005</v>
      </c>
      <c r="H73" s="7">
        <v>106.15179999999999</v>
      </c>
      <c r="I73" s="272">
        <v>106.3295</v>
      </c>
      <c r="J73" s="7">
        <v>106.4832</v>
      </c>
      <c r="K73" s="246">
        <v>106.7709</v>
      </c>
      <c r="L73" s="7">
        <v>106.97669999999999</v>
      </c>
      <c r="M73" s="246">
        <v>107.1189</v>
      </c>
      <c r="N73" s="7">
        <v>107.1456</v>
      </c>
      <c r="O73" s="7">
        <v>107.3023</v>
      </c>
      <c r="P73" s="10">
        <v>0.18890730928913477</v>
      </c>
      <c r="Q73" s="117">
        <v>4.3108299110565483E-2</v>
      </c>
      <c r="R73" s="7">
        <v>0.68466901944185077</v>
      </c>
      <c r="S73" s="7">
        <v>0.36869553361434754</v>
      </c>
      <c r="T73" s="272">
        <v>0.13848403377199089</v>
      </c>
      <c r="U73" s="7">
        <v>0.16740177745455237</v>
      </c>
      <c r="V73" s="246">
        <v>0.14455066561960755</v>
      </c>
      <c r="W73" s="7">
        <v>0.27018346556076545</v>
      </c>
      <c r="X73" s="7">
        <v>0.1927491479419921</v>
      </c>
      <c r="Y73" s="242">
        <f t="shared" si="4"/>
        <v>0.13292614186080012</v>
      </c>
      <c r="Z73" s="7">
        <v>2.4925573358207821E-2</v>
      </c>
      <c r="AA73" s="11">
        <v>0.1462495893438468</v>
      </c>
      <c r="AB73" s="7">
        <f t="shared" si="5"/>
        <v>106.30409166666668</v>
      </c>
      <c r="AC73" s="157"/>
      <c r="AN73" s="98"/>
      <c r="AO73" s="157"/>
      <c r="AZ73" s="98"/>
    </row>
    <row r="74" spans="1:52" ht="15" customHeight="1" x14ac:dyDescent="0.2">
      <c r="A74" s="3"/>
      <c r="B74" s="3" t="s">
        <v>312</v>
      </c>
      <c r="C74" s="7">
        <v>111.1919</v>
      </c>
      <c r="D74" s="10">
        <v>111.1481</v>
      </c>
      <c r="E74" s="7">
        <v>111.5025</v>
      </c>
      <c r="F74" s="7">
        <v>111.94450000000001</v>
      </c>
      <c r="G74" s="7">
        <v>112.2234</v>
      </c>
      <c r="H74" s="7">
        <v>112.6116</v>
      </c>
      <c r="I74" s="272">
        <v>112.7157</v>
      </c>
      <c r="J74" s="7">
        <v>113.0172</v>
      </c>
      <c r="K74" s="246">
        <v>113.03400000000001</v>
      </c>
      <c r="L74" s="7">
        <v>113.53400000000001</v>
      </c>
      <c r="M74" s="246">
        <v>114.1212</v>
      </c>
      <c r="N74" s="7">
        <v>114.12560000000001</v>
      </c>
      <c r="O74" s="7">
        <v>114.3751</v>
      </c>
      <c r="P74" s="10">
        <v>-3.9391358543207286E-2</v>
      </c>
      <c r="Q74" s="117">
        <v>0.31885385355215096</v>
      </c>
      <c r="R74" s="7">
        <v>0.39640366807919758</v>
      </c>
      <c r="S74" s="7">
        <v>0.24914131556261632</v>
      </c>
      <c r="T74" s="272">
        <v>0.34591716166146957</v>
      </c>
      <c r="U74" s="7">
        <v>9.2441631235150312E-2</v>
      </c>
      <c r="V74" s="246">
        <v>0.26748713799408985</v>
      </c>
      <c r="W74" s="7">
        <v>1.4864994000916214E-2</v>
      </c>
      <c r="X74" s="7">
        <v>0.44234478121627119</v>
      </c>
      <c r="Y74" s="242">
        <f t="shared" si="4"/>
        <v>0.51720189546743334</v>
      </c>
      <c r="Z74" s="7">
        <v>3.8555500643210521E-3</v>
      </c>
      <c r="AA74" s="11">
        <v>0.21861878491766756</v>
      </c>
      <c r="AB74" s="7">
        <f t="shared" si="5"/>
        <v>112.86274166666665</v>
      </c>
      <c r="AC74" s="157"/>
      <c r="AN74" s="98"/>
      <c r="AO74" s="157"/>
      <c r="AZ74" s="98"/>
    </row>
    <row r="75" spans="1:52" s="48" customFormat="1" x14ac:dyDescent="0.2">
      <c r="A75" s="56" t="s">
        <v>36</v>
      </c>
      <c r="B75" s="56" t="s">
        <v>37</v>
      </c>
      <c r="C75" s="20">
        <v>108.58029999999999</v>
      </c>
      <c r="D75" s="216">
        <v>109.65770000000001</v>
      </c>
      <c r="E75" s="119">
        <v>110.1872</v>
      </c>
      <c r="F75" s="20">
        <v>110.9836</v>
      </c>
      <c r="G75" s="20">
        <v>112.4366</v>
      </c>
      <c r="H75" s="20">
        <v>113.0014</v>
      </c>
      <c r="I75" s="271">
        <v>113.3129</v>
      </c>
      <c r="J75" s="20">
        <v>113.76560000000001</v>
      </c>
      <c r="K75" s="245">
        <v>114.26690000000001</v>
      </c>
      <c r="L75" s="20">
        <v>115.5928</v>
      </c>
      <c r="M75" s="245">
        <v>115.8428</v>
      </c>
      <c r="N75" s="20">
        <v>116.28489999999999</v>
      </c>
      <c r="O75" s="20">
        <v>116.34869999999999</v>
      </c>
      <c r="P75" s="216">
        <v>0.99226102709240216</v>
      </c>
      <c r="Q75" s="120">
        <v>0.48286622827215847</v>
      </c>
      <c r="R75" s="20">
        <v>0.72276997691201095</v>
      </c>
      <c r="S75" s="20">
        <v>1.3092024407209741</v>
      </c>
      <c r="T75" s="271">
        <v>0.50232753391689655</v>
      </c>
      <c r="U75" s="20">
        <v>0.27566030155378185</v>
      </c>
      <c r="V75" s="245">
        <v>0.39951320635162213</v>
      </c>
      <c r="W75" s="20">
        <v>0.4406428656817179</v>
      </c>
      <c r="X75" s="20">
        <v>1.1603535231987478</v>
      </c>
      <c r="Y75" s="240">
        <f t="shared" si="4"/>
        <v>0.21627644628385159</v>
      </c>
      <c r="Z75" s="20">
        <v>0.38163787477512318</v>
      </c>
      <c r="AA75" s="19">
        <v>5.4865249056412768E-2</v>
      </c>
      <c r="AB75" s="20">
        <f t="shared" si="5"/>
        <v>113.47342499999998</v>
      </c>
      <c r="AC75" s="156"/>
      <c r="AN75" s="162"/>
      <c r="AO75" s="156"/>
      <c r="AZ75" s="162"/>
    </row>
    <row r="76" spans="1:52" ht="15" customHeight="1" x14ac:dyDescent="0.2">
      <c r="A76" s="3" t="s">
        <v>38</v>
      </c>
      <c r="B76" s="3" t="s">
        <v>39</v>
      </c>
      <c r="C76" s="7">
        <v>103.38849999999999</v>
      </c>
      <c r="D76" s="10">
        <v>104.2397</v>
      </c>
      <c r="E76" s="7">
        <v>104.4217</v>
      </c>
      <c r="F76" s="7">
        <v>106.24760000000001</v>
      </c>
      <c r="G76" s="7">
        <v>107.25830000000001</v>
      </c>
      <c r="H76" s="7">
        <v>107.8775</v>
      </c>
      <c r="I76" s="272">
        <v>108.04559999999999</v>
      </c>
      <c r="J76" s="7">
        <v>107.94629999999999</v>
      </c>
      <c r="K76" s="246">
        <v>106.97410000000001</v>
      </c>
      <c r="L76" s="7">
        <v>109.6828</v>
      </c>
      <c r="M76" s="246">
        <v>110.6288</v>
      </c>
      <c r="N76" s="7">
        <v>111.37779999999999</v>
      </c>
      <c r="O76" s="7">
        <v>111.3955</v>
      </c>
      <c r="P76" s="10">
        <v>0.82330239823578621</v>
      </c>
      <c r="Q76" s="117">
        <v>0.17459758614040732</v>
      </c>
      <c r="R76" s="7">
        <v>1.748582909491039</v>
      </c>
      <c r="S76" s="7">
        <v>0.95126854630128099</v>
      </c>
      <c r="T76" s="272">
        <v>0.57729798066908777</v>
      </c>
      <c r="U76" s="7">
        <v>0.15582489397696042</v>
      </c>
      <c r="V76" s="246">
        <v>-9.1905639840955594E-2</v>
      </c>
      <c r="W76" s="7">
        <v>-0.90063299992680312</v>
      </c>
      <c r="X76" s="7">
        <v>2.5321082392840819</v>
      </c>
      <c r="Y76" s="242">
        <f t="shared" si="4"/>
        <v>0.86248709916230981</v>
      </c>
      <c r="Z76" s="7">
        <v>0.67703889041551135</v>
      </c>
      <c r="AA76" s="11">
        <v>1.5891856366353919E-2</v>
      </c>
      <c r="AB76" s="7">
        <f t="shared" si="5"/>
        <v>108.007975</v>
      </c>
      <c r="AC76" s="157"/>
      <c r="AN76" s="98"/>
      <c r="AO76" s="157"/>
      <c r="AZ76" s="98"/>
    </row>
    <row r="77" spans="1:52" ht="15" customHeight="1" x14ac:dyDescent="0.2">
      <c r="A77" s="3" t="s">
        <v>40</v>
      </c>
      <c r="B77" s="3" t="s">
        <v>313</v>
      </c>
      <c r="C77" s="7">
        <v>110.10209999999999</v>
      </c>
      <c r="D77" s="10">
        <v>111.9773</v>
      </c>
      <c r="E77" s="7">
        <v>113.6544</v>
      </c>
      <c r="F77" s="7">
        <v>114.7852</v>
      </c>
      <c r="G77" s="7">
        <v>117.3212</v>
      </c>
      <c r="H77" s="7">
        <v>118.248</v>
      </c>
      <c r="I77" s="272">
        <v>119.44119999999999</v>
      </c>
      <c r="J77" s="7">
        <v>120.3883</v>
      </c>
      <c r="K77" s="246">
        <v>121.6918</v>
      </c>
      <c r="L77" s="7">
        <v>122.59610000000001</v>
      </c>
      <c r="M77" s="246">
        <v>122.5737</v>
      </c>
      <c r="N77" s="7">
        <v>122.788</v>
      </c>
      <c r="O77" s="7">
        <v>122.75109999999999</v>
      </c>
      <c r="P77" s="10">
        <v>1.7031464431650318</v>
      </c>
      <c r="Q77" s="117">
        <v>1.4977142688741343</v>
      </c>
      <c r="R77" s="7">
        <v>0.99494608215784686</v>
      </c>
      <c r="S77" s="7">
        <v>2.2093440617780002</v>
      </c>
      <c r="T77" s="272">
        <v>0.78996805351462474</v>
      </c>
      <c r="U77" s="7">
        <v>1.0090656924429928</v>
      </c>
      <c r="V77" s="246">
        <v>0.79294246876287755</v>
      </c>
      <c r="W77" s="7">
        <v>1.0827464130650566</v>
      </c>
      <c r="X77" s="7">
        <v>0.74310676643784246</v>
      </c>
      <c r="Y77" s="242">
        <f t="shared" si="4"/>
        <v>-1.8271380574100351E-2</v>
      </c>
      <c r="Z77" s="7">
        <v>0.17483358991365552</v>
      </c>
      <c r="AA77" s="11">
        <v>-3.0051796592503194E-2</v>
      </c>
      <c r="AB77" s="7">
        <f t="shared" si="5"/>
        <v>119.01802499999998</v>
      </c>
      <c r="AC77" s="157"/>
      <c r="AN77" s="98"/>
      <c r="AO77" s="157"/>
      <c r="AZ77" s="98"/>
    </row>
    <row r="78" spans="1:52" ht="15" customHeight="1" x14ac:dyDescent="0.2">
      <c r="A78" s="3" t="s">
        <v>41</v>
      </c>
      <c r="B78" s="3" t="s">
        <v>314</v>
      </c>
      <c r="C78" s="7">
        <v>102.9422</v>
      </c>
      <c r="D78" s="10">
        <v>103.5128</v>
      </c>
      <c r="E78" s="7">
        <v>103.5128</v>
      </c>
      <c r="F78" s="7">
        <v>103.5128</v>
      </c>
      <c r="G78" s="7">
        <v>103.5128</v>
      </c>
      <c r="H78" s="7">
        <v>104.0008</v>
      </c>
      <c r="I78" s="272">
        <v>103.75839999999999</v>
      </c>
      <c r="J78" s="7">
        <v>104.2319</v>
      </c>
      <c r="K78" s="246">
        <v>104.2319</v>
      </c>
      <c r="L78" s="7">
        <v>104.422</v>
      </c>
      <c r="M78" s="246">
        <v>104.4297</v>
      </c>
      <c r="N78" s="7">
        <v>105.0026</v>
      </c>
      <c r="O78" s="7">
        <v>105.1795</v>
      </c>
      <c r="P78" s="10">
        <v>0.55429163161463313</v>
      </c>
      <c r="Q78" s="117">
        <v>0</v>
      </c>
      <c r="R78" s="7">
        <v>0</v>
      </c>
      <c r="S78" s="7">
        <v>0</v>
      </c>
      <c r="T78" s="272">
        <v>0.47143928093916843</v>
      </c>
      <c r="U78" s="7">
        <v>-0.2330751301913096</v>
      </c>
      <c r="V78" s="246">
        <v>0.456348594427055</v>
      </c>
      <c r="W78" s="7">
        <v>0</v>
      </c>
      <c r="X78" s="7">
        <v>0.18238178523081805</v>
      </c>
      <c r="Y78" s="242">
        <f t="shared" si="4"/>
        <v>7.3739250349541463E-3</v>
      </c>
      <c r="Z78" s="7">
        <v>0.54859872239411223</v>
      </c>
      <c r="AA78" s="11">
        <v>0.16847201878810941</v>
      </c>
      <c r="AB78" s="7">
        <f t="shared" si="5"/>
        <v>104.10899999999999</v>
      </c>
      <c r="AC78" s="157"/>
      <c r="AN78" s="98"/>
      <c r="AO78" s="157"/>
      <c r="AZ78" s="98"/>
    </row>
    <row r="79" spans="1:52" ht="15" customHeight="1" x14ac:dyDescent="0.2">
      <c r="A79" s="3" t="s">
        <v>42</v>
      </c>
      <c r="B79" s="3" t="s">
        <v>315</v>
      </c>
      <c r="C79" s="7">
        <v>105.0427</v>
      </c>
      <c r="D79" s="10">
        <v>105.0658</v>
      </c>
      <c r="E79" s="7">
        <v>105.194</v>
      </c>
      <c r="F79" s="7">
        <v>105.5311</v>
      </c>
      <c r="G79" s="7">
        <v>108.0213</v>
      </c>
      <c r="H79" s="7">
        <v>108.8515</v>
      </c>
      <c r="I79" s="272">
        <v>108.7277</v>
      </c>
      <c r="J79" s="7">
        <v>109.13160000000001</v>
      </c>
      <c r="K79" s="246">
        <v>110.06659999999999</v>
      </c>
      <c r="L79" s="7">
        <v>116.2401</v>
      </c>
      <c r="M79" s="246">
        <v>117.42149999999999</v>
      </c>
      <c r="N79" s="7">
        <v>117.0018</v>
      </c>
      <c r="O79" s="7">
        <v>117.2212</v>
      </c>
      <c r="P79" s="10">
        <v>2.1991056970164947E-2</v>
      </c>
      <c r="Q79" s="117">
        <v>0.12201877299749943</v>
      </c>
      <c r="R79" s="7">
        <v>0.32045553928930581</v>
      </c>
      <c r="S79" s="7">
        <v>2.3596835435241381</v>
      </c>
      <c r="T79" s="272">
        <v>0.76855212814510188</v>
      </c>
      <c r="U79" s="7">
        <v>-0.11373292972536235</v>
      </c>
      <c r="V79" s="246">
        <v>0.37147847328694278</v>
      </c>
      <c r="W79" s="7">
        <v>0.85676376045067426</v>
      </c>
      <c r="X79" s="7">
        <v>5.6088768073148474</v>
      </c>
      <c r="Y79" s="242">
        <f t="shared" si="4"/>
        <v>1.0163446177351849</v>
      </c>
      <c r="Z79" s="7">
        <v>-0.35743028321047826</v>
      </c>
      <c r="AA79" s="11">
        <v>0.18751848262162904</v>
      </c>
      <c r="AB79" s="7">
        <f t="shared" si="5"/>
        <v>110.70618333333333</v>
      </c>
      <c r="AC79" s="157"/>
      <c r="AN79" s="98"/>
      <c r="AO79" s="157"/>
      <c r="AZ79" s="98"/>
    </row>
    <row r="80" spans="1:52" ht="15" customHeight="1" x14ac:dyDescent="0.2">
      <c r="A80" s="3" t="s">
        <v>44</v>
      </c>
      <c r="B80" s="3" t="s">
        <v>316</v>
      </c>
      <c r="C80" s="7">
        <v>106.3425</v>
      </c>
      <c r="D80" s="10">
        <v>106.73139999999999</v>
      </c>
      <c r="E80" s="7">
        <v>106.7966</v>
      </c>
      <c r="F80" s="7">
        <v>107.42400000000001</v>
      </c>
      <c r="G80" s="7">
        <v>107.9049</v>
      </c>
      <c r="H80" s="7">
        <v>107.9049</v>
      </c>
      <c r="I80" s="272">
        <v>108.41289999999999</v>
      </c>
      <c r="J80" s="7">
        <v>108.5468</v>
      </c>
      <c r="K80" s="246">
        <v>108.4132</v>
      </c>
      <c r="L80" s="7">
        <v>108.4546</v>
      </c>
      <c r="M80" s="246">
        <v>109.15560000000001</v>
      </c>
      <c r="N80" s="7">
        <v>109.1674</v>
      </c>
      <c r="O80" s="7">
        <v>109.1555</v>
      </c>
      <c r="P80" s="10">
        <v>0.36570515080987609</v>
      </c>
      <c r="Q80" s="117">
        <v>6.1087927264145664E-2</v>
      </c>
      <c r="R80" s="7">
        <v>0.58747188580910692</v>
      </c>
      <c r="S80" s="7">
        <v>0.44766532618408472</v>
      </c>
      <c r="T80" s="272">
        <v>0</v>
      </c>
      <c r="U80" s="7">
        <v>0.47078492264947708</v>
      </c>
      <c r="V80" s="246">
        <v>0.12350928717893465</v>
      </c>
      <c r="W80" s="7">
        <v>-0.12308055143035194</v>
      </c>
      <c r="X80" s="7">
        <v>3.8187231813096453E-2</v>
      </c>
      <c r="Y80" s="242">
        <f t="shared" si="4"/>
        <v>0.64635340501925009</v>
      </c>
      <c r="Z80" s="7">
        <v>1.0810256184743443E-2</v>
      </c>
      <c r="AA80" s="11">
        <v>-1.0900690132765949E-2</v>
      </c>
      <c r="AB80" s="7">
        <f t="shared" si="5"/>
        <v>108.17231666666667</v>
      </c>
      <c r="AC80" s="157"/>
      <c r="AN80" s="98"/>
      <c r="AO80" s="157"/>
      <c r="AZ80" s="98"/>
    </row>
    <row r="81" spans="1:52" ht="15" customHeight="1" x14ac:dyDescent="0.2">
      <c r="A81" s="3" t="s">
        <v>46</v>
      </c>
      <c r="B81" s="3" t="s">
        <v>71</v>
      </c>
      <c r="C81" s="7">
        <v>114.7907</v>
      </c>
      <c r="D81" s="10">
        <v>116.1699</v>
      </c>
      <c r="E81" s="7">
        <v>116.18389999999999</v>
      </c>
      <c r="F81" s="7">
        <v>117.4961</v>
      </c>
      <c r="G81" s="7">
        <v>118.554</v>
      </c>
      <c r="H81" s="7">
        <v>118.7068</v>
      </c>
      <c r="I81" s="272">
        <v>118.7068</v>
      </c>
      <c r="J81" s="7">
        <v>118.7068</v>
      </c>
      <c r="K81" s="246">
        <v>118.7089</v>
      </c>
      <c r="L81" s="7">
        <v>118.7089</v>
      </c>
      <c r="M81" s="246">
        <v>118.77079999999999</v>
      </c>
      <c r="N81" s="7">
        <v>119.9423</v>
      </c>
      <c r="O81" s="7">
        <v>119.9507</v>
      </c>
      <c r="P81" s="10">
        <v>1.2014910615581205</v>
      </c>
      <c r="Q81" s="117">
        <v>1.2051314497125154E-2</v>
      </c>
      <c r="R81" s="7">
        <v>1.1294163821321237</v>
      </c>
      <c r="S81" s="7">
        <v>0.90037031016348934</v>
      </c>
      <c r="T81" s="272">
        <v>0.12888641462961956</v>
      </c>
      <c r="U81" s="7">
        <v>0</v>
      </c>
      <c r="V81" s="7">
        <v>0</v>
      </c>
      <c r="W81" s="7">
        <v>1.7690646197173697E-3</v>
      </c>
      <c r="X81" s="7">
        <v>0</v>
      </c>
      <c r="Y81" s="242">
        <f t="shared" si="4"/>
        <v>5.2144363228026118E-2</v>
      </c>
      <c r="Z81" s="7">
        <v>0.98635354817851595</v>
      </c>
      <c r="AA81" s="11">
        <v>7.0033674525122784E-3</v>
      </c>
      <c r="AB81" s="7">
        <f t="shared" si="5"/>
        <v>118.38382500000002</v>
      </c>
      <c r="AC81" s="157"/>
      <c r="AN81" s="98"/>
      <c r="AO81" s="157"/>
      <c r="AZ81" s="98"/>
    </row>
    <row r="82" spans="1:52" s="48" customFormat="1" x14ac:dyDescent="0.2">
      <c r="A82" s="56" t="s">
        <v>47</v>
      </c>
      <c r="B82" s="56" t="s">
        <v>48</v>
      </c>
      <c r="C82" s="20">
        <v>149.90100000000001</v>
      </c>
      <c r="D82" s="216">
        <v>150.64779999999999</v>
      </c>
      <c r="E82" s="119">
        <v>151.7132</v>
      </c>
      <c r="F82" s="20">
        <v>154.60589999999999</v>
      </c>
      <c r="G82" s="20">
        <v>157.03559999999999</v>
      </c>
      <c r="H82" s="20">
        <v>141.06059999999999</v>
      </c>
      <c r="I82" s="272">
        <v>134.5368</v>
      </c>
      <c r="J82" s="20">
        <v>124.4016</v>
      </c>
      <c r="K82" s="246">
        <v>136.92599999999999</v>
      </c>
      <c r="L82" s="20">
        <v>141.4992</v>
      </c>
      <c r="M82" s="246">
        <v>145.50700000000001</v>
      </c>
      <c r="N82" s="20">
        <v>148.1944</v>
      </c>
      <c r="O82" s="20">
        <v>151.3074</v>
      </c>
      <c r="P82" s="216">
        <v>0.49819547568060185</v>
      </c>
      <c r="Q82" s="120">
        <v>0.70721245182472692</v>
      </c>
      <c r="R82" s="20">
        <v>1.9066897277230925</v>
      </c>
      <c r="S82" s="20">
        <v>1.5715441648733957</v>
      </c>
      <c r="T82" s="272">
        <v>-10.172852525159898</v>
      </c>
      <c r="U82" s="20">
        <v>-4.6248208216893971</v>
      </c>
      <c r="V82" s="245">
        <v>-7.5334035000089177</v>
      </c>
      <c r="W82" s="20">
        <v>10.067716170853096</v>
      </c>
      <c r="X82" s="20">
        <v>3.3399062267210131</v>
      </c>
      <c r="Y82" s="242">
        <f t="shared" si="4"/>
        <v>2.8323835046417245</v>
      </c>
      <c r="Z82" s="20">
        <v>1.8469214539506666</v>
      </c>
      <c r="AA82" s="19">
        <v>2.1006191866899151</v>
      </c>
      <c r="AB82" s="20">
        <f t="shared" si="5"/>
        <v>144.78629166666667</v>
      </c>
      <c r="AC82" s="156"/>
      <c r="AN82" s="162"/>
      <c r="AO82" s="156"/>
      <c r="AZ82" s="162"/>
    </row>
    <row r="83" spans="1:52" s="48" customFormat="1" x14ac:dyDescent="0.2">
      <c r="A83" s="56" t="s">
        <v>317</v>
      </c>
      <c r="B83" s="48" t="s">
        <v>73</v>
      </c>
      <c r="C83" s="20">
        <v>148.86959999999999</v>
      </c>
      <c r="D83" s="216">
        <v>149.4134</v>
      </c>
      <c r="E83" s="119">
        <v>150.13130000000001</v>
      </c>
      <c r="F83" s="20">
        <v>153.43129999999999</v>
      </c>
      <c r="G83" s="20">
        <v>154.732</v>
      </c>
      <c r="H83" s="20">
        <v>138.98349999999999</v>
      </c>
      <c r="I83" s="272">
        <v>134.083</v>
      </c>
      <c r="J83" s="20">
        <v>124.8218</v>
      </c>
      <c r="K83" s="246">
        <v>134.5172</v>
      </c>
      <c r="L83" s="20">
        <v>139.0831</v>
      </c>
      <c r="M83" s="246">
        <v>142.57409999999999</v>
      </c>
      <c r="N83" s="20">
        <v>144.357</v>
      </c>
      <c r="O83" s="20">
        <v>148.09569999999999</v>
      </c>
      <c r="P83" s="216">
        <v>0.36528612960604756</v>
      </c>
      <c r="Q83" s="120">
        <v>0.48047899318268267</v>
      </c>
      <c r="R83" s="20">
        <v>2.1980759508510102</v>
      </c>
      <c r="S83" s="20">
        <v>0.8477409759286445</v>
      </c>
      <c r="T83" s="272">
        <v>-10.177920533567722</v>
      </c>
      <c r="U83" s="20">
        <v>-3.5259581173304704</v>
      </c>
      <c r="V83" s="245">
        <v>-6.9070650268863334</v>
      </c>
      <c r="W83" s="20">
        <v>7.7673931957398521</v>
      </c>
      <c r="X83" s="20">
        <v>3.3942871246204938</v>
      </c>
      <c r="Y83" s="242">
        <f t="shared" si="4"/>
        <v>2.5100102025335826</v>
      </c>
      <c r="Z83" s="20">
        <v>1.250507630768851</v>
      </c>
      <c r="AA83" s="19">
        <v>2.5898986540313214</v>
      </c>
      <c r="AB83" s="20">
        <f t="shared" si="5"/>
        <v>142.85195000000002</v>
      </c>
      <c r="AC83" s="156"/>
      <c r="AN83" s="162"/>
      <c r="AO83" s="156"/>
      <c r="AZ83" s="162"/>
    </row>
    <row r="84" spans="1:52" s="48" customFormat="1" ht="20.25" customHeight="1" x14ac:dyDescent="0.2">
      <c r="B84" s="22" t="s">
        <v>60</v>
      </c>
      <c r="C84" s="28"/>
      <c r="D84" s="133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133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134"/>
      <c r="AB84" s="23"/>
      <c r="AC84" s="156"/>
      <c r="AN84" s="162"/>
      <c r="AO84" s="156"/>
      <c r="AZ84" s="162"/>
    </row>
    <row r="85" spans="1:52" s="48" customFormat="1" x14ac:dyDescent="0.2">
      <c r="A85" s="56" t="s">
        <v>14</v>
      </c>
      <c r="B85" s="56" t="s">
        <v>15</v>
      </c>
      <c r="C85" s="20">
        <v>106.5959</v>
      </c>
      <c r="D85" s="216">
        <v>108.3939</v>
      </c>
      <c r="E85" s="119">
        <v>106.6767</v>
      </c>
      <c r="F85" s="20">
        <v>108.28619999999999</v>
      </c>
      <c r="G85" s="20">
        <v>110.26390000000001</v>
      </c>
      <c r="H85" s="20">
        <v>112.3832</v>
      </c>
      <c r="I85" s="20">
        <v>112.38939999999999</v>
      </c>
      <c r="J85" s="20">
        <v>113.1669</v>
      </c>
      <c r="K85" s="239">
        <v>111.20229999999999</v>
      </c>
      <c r="L85" s="20">
        <v>110.51819999999999</v>
      </c>
      <c r="M85" s="239">
        <v>109.2747</v>
      </c>
      <c r="N85" s="20">
        <v>109.3252</v>
      </c>
      <c r="O85" s="20">
        <v>110.26390000000001</v>
      </c>
      <c r="P85" s="216">
        <v>1.6867440492551795</v>
      </c>
      <c r="Q85" s="120">
        <v>-1.5842219903518604</v>
      </c>
      <c r="R85" s="20">
        <v>1.5087643318550321</v>
      </c>
      <c r="S85" s="20">
        <v>1.8263638395289641</v>
      </c>
      <c r="T85" s="20">
        <v>1.9220252503312465</v>
      </c>
      <c r="U85" s="20">
        <v>5.516838815759522E-3</v>
      </c>
      <c r="V85" s="239">
        <v>0.69179121874483129</v>
      </c>
      <c r="W85" s="20">
        <v>-1.7360199846421565</v>
      </c>
      <c r="X85" s="20">
        <v>-0.61518511757400773</v>
      </c>
      <c r="Y85" s="20">
        <f t="shared" ref="Y85:Y111" si="6">(M85-L85)/L85*100</f>
        <v>-1.1251540470257364</v>
      </c>
      <c r="Z85" s="20">
        <v>4.6213807953716227E-2</v>
      </c>
      <c r="AA85" s="19">
        <v>0.85863094693630693</v>
      </c>
      <c r="AB85" s="20">
        <f>AVERAGE(D85:O85)</f>
        <v>110.17870833333335</v>
      </c>
      <c r="AC85" s="156"/>
      <c r="AN85" s="162"/>
      <c r="AO85" s="156"/>
      <c r="AZ85" s="162"/>
    </row>
    <row r="86" spans="1:52" x14ac:dyDescent="0.2">
      <c r="A86" s="3" t="s">
        <v>16</v>
      </c>
      <c r="B86" s="3" t="s">
        <v>54</v>
      </c>
      <c r="C86" s="7">
        <v>115.6473</v>
      </c>
      <c r="D86" s="10">
        <v>116.2582</v>
      </c>
      <c r="E86" s="7">
        <v>116.44540000000001</v>
      </c>
      <c r="F86" s="7">
        <v>117.23520000000001</v>
      </c>
      <c r="G86" s="7">
        <v>119.15309999999999</v>
      </c>
      <c r="H86" s="7">
        <v>119.8477</v>
      </c>
      <c r="I86" s="7">
        <v>120.3246</v>
      </c>
      <c r="J86" s="7">
        <v>120.43940000000001</v>
      </c>
      <c r="K86" s="241">
        <v>119.9067</v>
      </c>
      <c r="L86" s="7">
        <v>118.8009</v>
      </c>
      <c r="M86" s="241">
        <v>118.1895</v>
      </c>
      <c r="N86" s="7">
        <v>118.1198</v>
      </c>
      <c r="O86" s="7">
        <v>118.22020000000001</v>
      </c>
      <c r="P86" s="10">
        <v>0.52824406622549847</v>
      </c>
      <c r="Q86" s="117">
        <v>0.16102090003114125</v>
      </c>
      <c r="R86" s="7">
        <v>0.67825779292269128</v>
      </c>
      <c r="S86" s="7">
        <v>1.6359421061251131</v>
      </c>
      <c r="T86" s="7">
        <v>0.58294748521021145</v>
      </c>
      <c r="U86" s="7">
        <v>0.39792169561868984</v>
      </c>
      <c r="V86" s="241">
        <v>9.5408586440347568E-2</v>
      </c>
      <c r="W86" s="7">
        <v>-0.44229712203814159</v>
      </c>
      <c r="X86" s="7">
        <v>-0.92221702373595638</v>
      </c>
      <c r="Y86" s="7">
        <f t="shared" si="6"/>
        <v>-0.51464256583915047</v>
      </c>
      <c r="Z86" s="7">
        <v>-5.8973089826082209E-2</v>
      </c>
      <c r="AA86" s="11">
        <v>8.4998450725456351E-2</v>
      </c>
      <c r="AB86" s="7">
        <f t="shared" ref="AB86:AB111" si="7">AVERAGE(D86:O86)</f>
        <v>118.57839166666666</v>
      </c>
      <c r="AC86" s="157"/>
      <c r="AN86" s="98"/>
      <c r="AO86" s="157"/>
      <c r="AZ86" s="98"/>
    </row>
    <row r="87" spans="1:52" x14ac:dyDescent="0.2">
      <c r="A87" s="3" t="s">
        <v>18</v>
      </c>
      <c r="B87" s="3" t="s">
        <v>55</v>
      </c>
      <c r="C87" s="7">
        <v>111.8493</v>
      </c>
      <c r="D87" s="10">
        <v>113.1814</v>
      </c>
      <c r="E87" s="7">
        <v>113.9004</v>
      </c>
      <c r="F87" s="7">
        <v>114.99590000000001</v>
      </c>
      <c r="G87" s="7">
        <v>115.99760000000001</v>
      </c>
      <c r="H87" s="7">
        <v>116.8909</v>
      </c>
      <c r="I87" s="7">
        <v>118.7259</v>
      </c>
      <c r="J87" s="7">
        <v>120.2073</v>
      </c>
      <c r="K87" s="241">
        <v>118.1623</v>
      </c>
      <c r="L87" s="7">
        <v>118.4965</v>
      </c>
      <c r="M87" s="241">
        <v>117.8695</v>
      </c>
      <c r="N87" s="7">
        <v>119.4235</v>
      </c>
      <c r="O87" s="7">
        <v>119.54170000000001</v>
      </c>
      <c r="P87" s="10">
        <v>1.1909775027648781</v>
      </c>
      <c r="Q87" s="117">
        <v>0.63526339133462595</v>
      </c>
      <c r="R87" s="7">
        <v>0.96180522632054077</v>
      </c>
      <c r="S87" s="7">
        <v>0.87107453396164525</v>
      </c>
      <c r="T87" s="7">
        <v>0.77010214004427369</v>
      </c>
      <c r="U87" s="7">
        <v>1.5698399105490621</v>
      </c>
      <c r="V87" s="241">
        <v>1.2477479640078601</v>
      </c>
      <c r="W87" s="7">
        <v>-1.7012277956496833</v>
      </c>
      <c r="X87" s="7">
        <v>0.2828313260659242</v>
      </c>
      <c r="Y87" s="7">
        <f t="shared" si="6"/>
        <v>-0.52912955234964354</v>
      </c>
      <c r="Z87" s="7">
        <v>1.3184072215458638</v>
      </c>
      <c r="AA87" s="11">
        <v>9.8975494772805706E-2</v>
      </c>
      <c r="AB87" s="7">
        <f t="shared" si="7"/>
        <v>117.28274166666667</v>
      </c>
      <c r="AC87" s="157"/>
      <c r="AN87" s="98"/>
      <c r="AO87" s="157"/>
      <c r="AZ87" s="98"/>
    </row>
    <row r="88" spans="1:52" x14ac:dyDescent="0.2">
      <c r="A88" s="3" t="s">
        <v>56</v>
      </c>
      <c r="B88" s="3" t="s">
        <v>57</v>
      </c>
      <c r="C88" s="7">
        <v>101.21169999999999</v>
      </c>
      <c r="D88" s="10">
        <v>103.54949999999999</v>
      </c>
      <c r="E88" s="7">
        <v>100.8014</v>
      </c>
      <c r="F88" s="7">
        <v>102.8257</v>
      </c>
      <c r="G88" s="7">
        <v>104.8908</v>
      </c>
      <c r="H88" s="7">
        <v>107.8578</v>
      </c>
      <c r="I88" s="7">
        <v>107.34699999999999</v>
      </c>
      <c r="J88" s="7">
        <v>108.46339999999999</v>
      </c>
      <c r="K88" s="241">
        <v>105.5885</v>
      </c>
      <c r="L88" s="7">
        <v>104.7876</v>
      </c>
      <c r="M88" s="241">
        <v>103.2015</v>
      </c>
      <c r="N88" s="7">
        <v>103.1165</v>
      </c>
      <c r="O88" s="7">
        <v>104.42789999999999</v>
      </c>
      <c r="P88" s="10">
        <v>2.3098120079002737</v>
      </c>
      <c r="Q88" s="117">
        <v>-2.6538998256872257</v>
      </c>
      <c r="R88" s="7">
        <v>2.0082062352308565</v>
      </c>
      <c r="S88" s="7">
        <v>2.0083500525646807</v>
      </c>
      <c r="T88" s="7">
        <v>2.828656088045852</v>
      </c>
      <c r="U88" s="7">
        <v>-0.47358651854571787</v>
      </c>
      <c r="V88" s="241">
        <v>1.0399918022860433</v>
      </c>
      <c r="W88" s="7">
        <v>-2.6505715291978649</v>
      </c>
      <c r="X88" s="7">
        <v>-0.75851063326024959</v>
      </c>
      <c r="Y88" s="7">
        <f t="shared" si="6"/>
        <v>-1.5136332924888076</v>
      </c>
      <c r="Z88" s="7">
        <v>-8.236314394654512E-2</v>
      </c>
      <c r="AA88" s="11">
        <v>1.2717654303627373</v>
      </c>
      <c r="AB88" s="20">
        <f t="shared" si="7"/>
        <v>104.73813333333332</v>
      </c>
      <c r="AC88" s="157"/>
      <c r="AN88" s="98"/>
      <c r="AO88" s="157"/>
      <c r="AZ88" s="98"/>
    </row>
    <row r="89" spans="1:52" x14ac:dyDescent="0.2">
      <c r="A89" s="3" t="s">
        <v>58</v>
      </c>
      <c r="B89" s="3" t="s">
        <v>59</v>
      </c>
      <c r="C89" s="7">
        <v>110.9739</v>
      </c>
      <c r="D89" s="10">
        <v>113.9508</v>
      </c>
      <c r="E89" s="7">
        <v>111.04649999999999</v>
      </c>
      <c r="F89" s="7">
        <v>113.12139999999999</v>
      </c>
      <c r="G89" s="7">
        <v>115.1378</v>
      </c>
      <c r="H89" s="7">
        <v>116.849</v>
      </c>
      <c r="I89" s="7">
        <v>118.7077</v>
      </c>
      <c r="J89" s="7">
        <v>119.033</v>
      </c>
      <c r="K89" s="241">
        <v>119.07599999999999</v>
      </c>
      <c r="L89" s="7">
        <v>121.51949999999999</v>
      </c>
      <c r="M89" s="241">
        <v>120.0213</v>
      </c>
      <c r="N89" s="7">
        <v>121.2838</v>
      </c>
      <c r="O89" s="7">
        <v>123.4991</v>
      </c>
      <c r="P89" s="10">
        <v>2.6825226472170489</v>
      </c>
      <c r="Q89" s="117">
        <v>-2.548731557830227</v>
      </c>
      <c r="R89" s="7">
        <v>1.8684965307326207</v>
      </c>
      <c r="S89" s="7">
        <v>1.7825097638466327</v>
      </c>
      <c r="T89" s="7">
        <v>1.4862191217827727</v>
      </c>
      <c r="U89" s="7">
        <v>1.590685414509323</v>
      </c>
      <c r="V89" s="241">
        <v>0.27403445606308485</v>
      </c>
      <c r="W89" s="7">
        <v>3.6124436080744123E-2</v>
      </c>
      <c r="X89" s="7">
        <v>2.0520507910914043</v>
      </c>
      <c r="Y89" s="7">
        <f t="shared" si="6"/>
        <v>-1.2328885487514327</v>
      </c>
      <c r="Z89" s="7">
        <v>1.051896621682987</v>
      </c>
      <c r="AA89" s="11">
        <v>1.8265423741670357</v>
      </c>
      <c r="AB89" s="7">
        <f t="shared" si="7"/>
        <v>117.77049166666667</v>
      </c>
      <c r="AC89" s="157"/>
      <c r="AN89" s="98"/>
      <c r="AO89" s="157"/>
      <c r="AZ89" s="98"/>
    </row>
    <row r="90" spans="1:52" s="48" customFormat="1" x14ac:dyDescent="0.2">
      <c r="A90" s="56" t="s">
        <v>20</v>
      </c>
      <c r="B90" s="56" t="s">
        <v>21</v>
      </c>
      <c r="C90" s="20">
        <v>107.32510000000001</v>
      </c>
      <c r="D90" s="216">
        <v>108.0945</v>
      </c>
      <c r="E90" s="119">
        <v>108.39019999999999</v>
      </c>
      <c r="F90" s="20">
        <v>109.6579</v>
      </c>
      <c r="G90" s="20">
        <v>109.9889</v>
      </c>
      <c r="H90" s="20">
        <v>110.4924</v>
      </c>
      <c r="I90" s="20">
        <v>112.3409</v>
      </c>
      <c r="J90" s="20">
        <v>113.73480000000001</v>
      </c>
      <c r="K90" s="243">
        <v>111.4021</v>
      </c>
      <c r="L90" s="20">
        <v>112.7178</v>
      </c>
      <c r="M90" s="243">
        <v>112.5792</v>
      </c>
      <c r="N90" s="20">
        <v>112.19029999999999</v>
      </c>
      <c r="O90" s="20">
        <v>112.8797</v>
      </c>
      <c r="P90" s="216">
        <v>0.71688728918024802</v>
      </c>
      <c r="Q90" s="120">
        <v>0.27355693397906145</v>
      </c>
      <c r="R90" s="20">
        <v>1.1695706807442048</v>
      </c>
      <c r="S90" s="20">
        <v>0.30184783768429185</v>
      </c>
      <c r="T90" s="20">
        <v>0.45777346623159476</v>
      </c>
      <c r="U90" s="20">
        <v>1.6729657424402054</v>
      </c>
      <c r="V90" s="243">
        <v>1.2407769565670224</v>
      </c>
      <c r="W90" s="20">
        <v>-2.0509993423297028</v>
      </c>
      <c r="X90" s="20">
        <v>1.181036982247186</v>
      </c>
      <c r="Y90" s="240">
        <f t="shared" si="6"/>
        <v>-0.12296194567317383</v>
      </c>
      <c r="Z90" s="20">
        <v>-0.34544569511953066</v>
      </c>
      <c r="AA90" s="19">
        <v>0.61449162717276473</v>
      </c>
      <c r="AB90" s="20">
        <f t="shared" si="7"/>
        <v>111.20572499999999</v>
      </c>
      <c r="AC90" s="156"/>
      <c r="AN90" s="162"/>
      <c r="AO90" s="156"/>
      <c r="AZ90" s="162"/>
    </row>
    <row r="91" spans="1:52" s="48" customFormat="1" x14ac:dyDescent="0.2">
      <c r="A91" s="56" t="s">
        <v>22</v>
      </c>
      <c r="B91" s="56" t="s">
        <v>23</v>
      </c>
      <c r="C91" s="20">
        <v>107.3874</v>
      </c>
      <c r="D91" s="216">
        <v>108.19499999999999</v>
      </c>
      <c r="E91" s="119">
        <v>108.49939999999999</v>
      </c>
      <c r="F91" s="20">
        <v>109.8429</v>
      </c>
      <c r="G91" s="20">
        <v>110.1807</v>
      </c>
      <c r="H91" s="20">
        <v>110.7011</v>
      </c>
      <c r="I91" s="20">
        <v>112.80970000000001</v>
      </c>
      <c r="J91" s="20">
        <v>114.34910000000001</v>
      </c>
      <c r="K91" s="243">
        <v>111.6054</v>
      </c>
      <c r="L91" s="20">
        <v>112.9603</v>
      </c>
      <c r="M91" s="243">
        <v>112.68689999999999</v>
      </c>
      <c r="N91" s="20">
        <v>112.2248</v>
      </c>
      <c r="O91" s="20">
        <v>113.0031</v>
      </c>
      <c r="P91" s="216">
        <v>0.75204353583380701</v>
      </c>
      <c r="Q91" s="120">
        <v>0.28134386986459736</v>
      </c>
      <c r="R91" s="20">
        <v>1.238255695423206</v>
      </c>
      <c r="S91" s="20">
        <v>0.30753011801400132</v>
      </c>
      <c r="T91" s="20">
        <v>0.47231502431913669</v>
      </c>
      <c r="U91" s="20">
        <v>1.904768787302032</v>
      </c>
      <c r="V91" s="243">
        <v>1.3645989662236495</v>
      </c>
      <c r="W91" s="20">
        <v>-2.3994067290429082</v>
      </c>
      <c r="X91" s="20">
        <v>1.2140093579701348</v>
      </c>
      <c r="Y91" s="240">
        <f t="shared" si="6"/>
        <v>-0.24203193511349511</v>
      </c>
      <c r="Z91" s="20">
        <v>-0.41007428547594482</v>
      </c>
      <c r="AA91" s="19">
        <v>0.69351872313428187</v>
      </c>
      <c r="AB91" s="20">
        <f t="shared" si="7"/>
        <v>111.42153333333333</v>
      </c>
      <c r="AC91" s="156"/>
      <c r="AN91" s="162"/>
      <c r="AO91" s="156"/>
      <c r="AZ91" s="162"/>
    </row>
    <row r="92" spans="1:52" ht="15" customHeight="1" x14ac:dyDescent="0.2">
      <c r="A92" s="3" t="s">
        <v>24</v>
      </c>
      <c r="B92" s="3" t="s">
        <v>304</v>
      </c>
      <c r="C92" s="7">
        <v>107.9118</v>
      </c>
      <c r="D92" s="10">
        <v>109.1323</v>
      </c>
      <c r="E92" s="7">
        <v>109.5586</v>
      </c>
      <c r="F92" s="7">
        <v>111.66249999999999</v>
      </c>
      <c r="G92" s="7">
        <v>111.43510000000001</v>
      </c>
      <c r="H92" s="7">
        <v>112.1824</v>
      </c>
      <c r="I92" s="7">
        <v>115.6427</v>
      </c>
      <c r="J92" s="7">
        <v>118.1054</v>
      </c>
      <c r="K92" s="244">
        <v>113.38420000000001</v>
      </c>
      <c r="L92" s="7">
        <v>114.2595</v>
      </c>
      <c r="M92" s="244">
        <v>113.642</v>
      </c>
      <c r="N92" s="7">
        <v>112.8434</v>
      </c>
      <c r="O92" s="7">
        <v>114.0932</v>
      </c>
      <c r="P92" s="10">
        <v>1.1310162558682195</v>
      </c>
      <c r="Q92" s="117">
        <v>0.39062678968554465</v>
      </c>
      <c r="R92" s="7">
        <v>1.9203421730471144</v>
      </c>
      <c r="S92" s="7">
        <v>-0.2036493899025982</v>
      </c>
      <c r="T92" s="7">
        <v>0.67061455501901612</v>
      </c>
      <c r="U92" s="7">
        <v>3.0845301936845742</v>
      </c>
      <c r="V92" s="244">
        <v>2.129576704798485</v>
      </c>
      <c r="W92" s="7">
        <v>-3.9974463487698246</v>
      </c>
      <c r="X92" s="7">
        <v>0.77197704794847577</v>
      </c>
      <c r="Y92" s="242">
        <f t="shared" si="6"/>
        <v>-0.540436462613618</v>
      </c>
      <c r="Z92" s="7">
        <v>-0.70273314443603019</v>
      </c>
      <c r="AA92" s="11">
        <v>1.1075525905812775</v>
      </c>
      <c r="AB92" s="7">
        <f t="shared" si="7"/>
        <v>112.99510833333333</v>
      </c>
      <c r="AC92" s="157"/>
      <c r="AN92" s="98"/>
      <c r="AO92" s="157"/>
      <c r="AZ92" s="98"/>
    </row>
    <row r="93" spans="1:52" ht="15" customHeight="1" x14ac:dyDescent="0.2">
      <c r="A93" s="3" t="s">
        <v>26</v>
      </c>
      <c r="B93" s="3" t="s">
        <v>305</v>
      </c>
      <c r="C93" s="7">
        <v>111.211</v>
      </c>
      <c r="D93" s="10">
        <v>111.19029999999999</v>
      </c>
      <c r="E93" s="7">
        <v>111.4995</v>
      </c>
      <c r="F93" s="7">
        <v>111.75660000000001</v>
      </c>
      <c r="G93" s="7">
        <v>113.50539999999999</v>
      </c>
      <c r="H93" s="7">
        <v>113.4401</v>
      </c>
      <c r="I93" s="7">
        <v>113.70480000000001</v>
      </c>
      <c r="J93" s="7">
        <v>113.87390000000001</v>
      </c>
      <c r="K93" s="241">
        <v>113.7465</v>
      </c>
      <c r="L93" s="7">
        <v>114.00449999999999</v>
      </c>
      <c r="M93" s="241">
        <v>113.9071</v>
      </c>
      <c r="N93" s="7">
        <v>113.961</v>
      </c>
      <c r="O93" s="7">
        <v>114.11539999999999</v>
      </c>
      <c r="P93" s="10">
        <v>-1.8613266673265277E-2</v>
      </c>
      <c r="Q93" s="117">
        <v>0.2780818110932376</v>
      </c>
      <c r="R93" s="7">
        <v>0.23058399365020321</v>
      </c>
      <c r="S93" s="7">
        <v>1.5648292807762481</v>
      </c>
      <c r="T93" s="7">
        <v>-5.7530302523046015E-2</v>
      </c>
      <c r="U93" s="7">
        <v>0.23333900446138958</v>
      </c>
      <c r="V93" s="241">
        <v>0.14871843580921848</v>
      </c>
      <c r="W93" s="7">
        <v>-0.11187813888872569</v>
      </c>
      <c r="X93" s="7">
        <v>0.22682016589521048</v>
      </c>
      <c r="Y93" s="7">
        <f t="shared" si="6"/>
        <v>-8.5435224048167641E-2</v>
      </c>
      <c r="Z93" s="7">
        <v>4.731926280275657E-2</v>
      </c>
      <c r="AA93" s="11">
        <v>0.13548494660453614</v>
      </c>
      <c r="AB93" s="7">
        <f t="shared" si="7"/>
        <v>113.22542499999999</v>
      </c>
      <c r="AC93" s="157"/>
      <c r="AN93" s="98"/>
      <c r="AO93" s="157"/>
      <c r="AZ93" s="98"/>
    </row>
    <row r="94" spans="1:52" ht="15" customHeight="1" x14ac:dyDescent="0.2">
      <c r="A94" s="3" t="s">
        <v>27</v>
      </c>
      <c r="B94" s="3" t="s">
        <v>306</v>
      </c>
      <c r="C94" s="7">
        <v>104.95659999999999</v>
      </c>
      <c r="D94" s="10">
        <v>105.3372</v>
      </c>
      <c r="E94" s="7">
        <v>105.5254</v>
      </c>
      <c r="F94" s="7">
        <v>105.81229999999999</v>
      </c>
      <c r="G94" s="7">
        <v>106.9777</v>
      </c>
      <c r="H94" s="7">
        <v>107.3783</v>
      </c>
      <c r="I94" s="7">
        <v>107.44929999999999</v>
      </c>
      <c r="J94" s="7">
        <v>107.81100000000001</v>
      </c>
      <c r="K94" s="241">
        <v>107.92619999999999</v>
      </c>
      <c r="L94" s="7">
        <v>108.86490000000001</v>
      </c>
      <c r="M94" s="241">
        <v>108.8455</v>
      </c>
      <c r="N94" s="7">
        <v>108.9194</v>
      </c>
      <c r="O94" s="7">
        <v>108.94759999999999</v>
      </c>
      <c r="P94" s="10">
        <v>0.36262607592090557</v>
      </c>
      <c r="Q94" s="117">
        <v>0.17866432751203662</v>
      </c>
      <c r="R94" s="7">
        <v>0.27187767115783368</v>
      </c>
      <c r="S94" s="7">
        <v>1.1013842436087349</v>
      </c>
      <c r="T94" s="7">
        <v>0.37447056723036409</v>
      </c>
      <c r="U94" s="7">
        <v>6.6121367166362258E-2</v>
      </c>
      <c r="V94" s="241">
        <v>0.33662387749386291</v>
      </c>
      <c r="W94" s="7">
        <v>0.10685366057265706</v>
      </c>
      <c r="X94" s="7">
        <v>0.86976100335230144</v>
      </c>
      <c r="Y94" s="7">
        <f t="shared" si="6"/>
        <v>-1.7820252441332812E-2</v>
      </c>
      <c r="Z94" s="7">
        <v>6.7894400779081127E-2</v>
      </c>
      <c r="AA94" s="11">
        <v>2.589070450259387E-2</v>
      </c>
      <c r="AB94" s="7">
        <f t="shared" si="7"/>
        <v>107.48289999999999</v>
      </c>
      <c r="AC94" s="157"/>
      <c r="AN94" s="98"/>
      <c r="AO94" s="157"/>
      <c r="AZ94" s="98"/>
    </row>
    <row r="95" spans="1:52" ht="15" customHeight="1" x14ac:dyDescent="0.2">
      <c r="A95" s="3" t="s">
        <v>29</v>
      </c>
      <c r="B95" s="3" t="s">
        <v>307</v>
      </c>
      <c r="C95" s="7">
        <v>111.3599</v>
      </c>
      <c r="D95" s="10">
        <v>111.4374</v>
      </c>
      <c r="E95" s="7">
        <v>111.6155</v>
      </c>
      <c r="F95" s="7">
        <v>111.7308</v>
      </c>
      <c r="G95" s="7">
        <v>111.9928</v>
      </c>
      <c r="H95" s="7">
        <v>112.2294</v>
      </c>
      <c r="I95" s="7">
        <v>112.3664</v>
      </c>
      <c r="J95" s="7">
        <v>112.878</v>
      </c>
      <c r="K95" s="241">
        <v>113.0483</v>
      </c>
      <c r="L95" s="7">
        <v>113.4239</v>
      </c>
      <c r="M95" s="241">
        <v>113.72190000000001</v>
      </c>
      <c r="N95" s="7">
        <v>114.0611</v>
      </c>
      <c r="O95" s="7">
        <v>114.1561</v>
      </c>
      <c r="P95" s="10">
        <v>6.9594171690169057E-2</v>
      </c>
      <c r="Q95" s="117">
        <v>0.15982067061866176</v>
      </c>
      <c r="R95" s="7">
        <v>0.10330106481627091</v>
      </c>
      <c r="S95" s="7">
        <v>0.23449219015705647</v>
      </c>
      <c r="T95" s="7">
        <v>0.2112635812302181</v>
      </c>
      <c r="U95" s="7">
        <v>0.12207140018569149</v>
      </c>
      <c r="V95" s="241">
        <v>0.45529624514089745</v>
      </c>
      <c r="W95" s="7">
        <v>0.15087085171600972</v>
      </c>
      <c r="X95" s="7">
        <v>0.33224736683347361</v>
      </c>
      <c r="Y95" s="7">
        <f t="shared" si="6"/>
        <v>0.26273122331360654</v>
      </c>
      <c r="Z95" s="7">
        <v>0.29827148508773688</v>
      </c>
      <c r="AA95" s="11">
        <v>8.3288693516018059E-2</v>
      </c>
      <c r="AB95" s="7">
        <f t="shared" si="7"/>
        <v>112.72179999999999</v>
      </c>
      <c r="AC95" s="157"/>
      <c r="AN95" s="98"/>
      <c r="AO95" s="157"/>
      <c r="AZ95" s="98"/>
    </row>
    <row r="96" spans="1:52" ht="15" customHeight="1" x14ac:dyDescent="0.2">
      <c r="A96" s="3" t="s">
        <v>31</v>
      </c>
      <c r="B96" s="3" t="s">
        <v>32</v>
      </c>
      <c r="C96" s="7">
        <v>111.09180000000001</v>
      </c>
      <c r="D96" s="10">
        <v>111.0561</v>
      </c>
      <c r="E96" s="7">
        <v>111.0958</v>
      </c>
      <c r="F96" s="7">
        <v>111.3163</v>
      </c>
      <c r="G96" s="7">
        <v>111.3767</v>
      </c>
      <c r="H96" s="7">
        <v>111.39830000000001</v>
      </c>
      <c r="I96" s="7">
        <v>111.4564</v>
      </c>
      <c r="J96" s="7">
        <v>111.491</v>
      </c>
      <c r="K96" s="241">
        <v>111.6122</v>
      </c>
      <c r="L96" s="7">
        <v>112.172</v>
      </c>
      <c r="M96" s="241">
        <v>112.595</v>
      </c>
      <c r="N96" s="7">
        <v>112.73860000000001</v>
      </c>
      <c r="O96" s="7">
        <v>112.73860000000001</v>
      </c>
      <c r="P96" s="10">
        <v>-3.213558516470668E-2</v>
      </c>
      <c r="Q96" s="117">
        <v>3.5747698685615913E-2</v>
      </c>
      <c r="R96" s="7">
        <v>0.19847735017885579</v>
      </c>
      <c r="S96" s="7">
        <v>5.4259798430240078E-2</v>
      </c>
      <c r="T96" s="7">
        <v>1.9393643374248388E-2</v>
      </c>
      <c r="U96" s="7">
        <v>5.2155194468852792E-2</v>
      </c>
      <c r="V96" s="241">
        <v>3.1043529128876875E-2</v>
      </c>
      <c r="W96" s="7">
        <v>0.10870832623261228</v>
      </c>
      <c r="X96" s="7">
        <v>0.50155807340057412</v>
      </c>
      <c r="Y96" s="7">
        <f t="shared" si="6"/>
        <v>0.37709945440930165</v>
      </c>
      <c r="Z96" s="7">
        <v>0.12753674674719695</v>
      </c>
      <c r="AA96" s="11">
        <v>0</v>
      </c>
      <c r="AB96" s="7">
        <f t="shared" si="7"/>
        <v>111.75391666666667</v>
      </c>
      <c r="AC96" s="157"/>
      <c r="AN96" s="98"/>
      <c r="AO96" s="157"/>
      <c r="AZ96" s="98"/>
    </row>
    <row r="97" spans="1:52" ht="15" customHeight="1" x14ac:dyDescent="0.2">
      <c r="A97" s="3" t="s">
        <v>33</v>
      </c>
      <c r="B97" s="3" t="s">
        <v>43</v>
      </c>
      <c r="C97" s="7">
        <v>103.97</v>
      </c>
      <c r="D97" s="10">
        <v>104.3873</v>
      </c>
      <c r="E97" s="7">
        <v>104.41079999999999</v>
      </c>
      <c r="F97" s="7">
        <v>104.3612</v>
      </c>
      <c r="G97" s="7">
        <v>107.0946</v>
      </c>
      <c r="H97" s="7">
        <v>107.2775</v>
      </c>
      <c r="I97" s="7">
        <v>107.4926</v>
      </c>
      <c r="J97" s="7">
        <v>107.5827</v>
      </c>
      <c r="K97" s="244">
        <v>107.9276</v>
      </c>
      <c r="L97" s="7">
        <v>115.69029999999999</v>
      </c>
      <c r="M97" s="244">
        <v>116.19110000000001</v>
      </c>
      <c r="N97" s="7">
        <v>116.0574</v>
      </c>
      <c r="O97" s="7">
        <v>116.0667</v>
      </c>
      <c r="P97" s="10">
        <v>0.40136577858997535</v>
      </c>
      <c r="Q97" s="117">
        <v>2.2512317111371329E-2</v>
      </c>
      <c r="R97" s="7">
        <v>-4.7504664268445497E-2</v>
      </c>
      <c r="S97" s="7">
        <v>2.6191726427062965</v>
      </c>
      <c r="T97" s="7">
        <v>0.17078358759452261</v>
      </c>
      <c r="U97" s="7">
        <v>0.20050802824449909</v>
      </c>
      <c r="V97" s="244">
        <v>8.3819723404222002E-2</v>
      </c>
      <c r="W97" s="7">
        <v>0.32059057822493348</v>
      </c>
      <c r="X97" s="7">
        <v>7.1925068286517959</v>
      </c>
      <c r="Y97" s="242">
        <f t="shared" si="6"/>
        <v>0.43287985250277017</v>
      </c>
      <c r="Z97" s="7">
        <v>-0.11506905434237613</v>
      </c>
      <c r="AA97" s="11">
        <v>8.0132761891926665E-3</v>
      </c>
      <c r="AB97" s="7">
        <f t="shared" si="7"/>
        <v>109.54498333333333</v>
      </c>
      <c r="AC97" s="157"/>
      <c r="AN97" s="98"/>
      <c r="AO97" s="157"/>
      <c r="AZ97" s="98"/>
    </row>
    <row r="98" spans="1:52" ht="15" customHeight="1" x14ac:dyDescent="0.2">
      <c r="A98" s="3" t="s">
        <v>34</v>
      </c>
      <c r="B98" s="3" t="s">
        <v>308</v>
      </c>
      <c r="C98" s="7">
        <v>103.9594</v>
      </c>
      <c r="D98" s="10">
        <v>103.7641</v>
      </c>
      <c r="E98" s="7">
        <v>103.78100000000001</v>
      </c>
      <c r="F98" s="7">
        <v>103.78100000000001</v>
      </c>
      <c r="G98" s="7">
        <v>103.8284</v>
      </c>
      <c r="H98" s="7">
        <v>103.8849</v>
      </c>
      <c r="I98" s="7">
        <v>103.8849</v>
      </c>
      <c r="J98" s="7">
        <v>103.8849</v>
      </c>
      <c r="K98" s="244">
        <v>103.8849</v>
      </c>
      <c r="L98" s="7">
        <v>103.9173</v>
      </c>
      <c r="M98" s="244">
        <v>103.96250000000001</v>
      </c>
      <c r="N98" s="7">
        <v>103.96250000000001</v>
      </c>
      <c r="O98" s="7">
        <v>103.9301</v>
      </c>
      <c r="P98" s="10">
        <v>-0.18786179989496199</v>
      </c>
      <c r="Q98" s="117">
        <v>1.6286943172067022E-2</v>
      </c>
      <c r="R98" s="7">
        <v>0</v>
      </c>
      <c r="S98" s="7">
        <v>4.5673100085753759E-2</v>
      </c>
      <c r="T98" s="7">
        <v>5.4416710649494528E-2</v>
      </c>
      <c r="U98" s="7">
        <v>0</v>
      </c>
      <c r="V98" s="7">
        <v>0</v>
      </c>
      <c r="W98" s="7">
        <v>0</v>
      </c>
      <c r="X98" s="7">
        <v>3.1188363275120392E-2</v>
      </c>
      <c r="Y98" s="242">
        <f t="shared" si="6"/>
        <v>4.3496126246552157E-2</v>
      </c>
      <c r="Z98" s="7">
        <v>0</v>
      </c>
      <c r="AA98" s="11">
        <v>-3.11650835637944E-2</v>
      </c>
      <c r="AB98" s="7">
        <f t="shared" si="7"/>
        <v>103.87220833333335</v>
      </c>
      <c r="AC98" s="157"/>
      <c r="AN98" s="98"/>
      <c r="AO98" s="157"/>
      <c r="AZ98" s="98"/>
    </row>
    <row r="99" spans="1:52" ht="15" customHeight="1" x14ac:dyDescent="0.2">
      <c r="A99" s="3"/>
      <c r="B99" s="3" t="s">
        <v>309</v>
      </c>
      <c r="C99" s="7">
        <v>107.36709999999999</v>
      </c>
      <c r="D99" s="10">
        <v>107.79389999999999</v>
      </c>
      <c r="E99" s="7">
        <v>107.931</v>
      </c>
      <c r="F99" s="7">
        <v>107.8627</v>
      </c>
      <c r="G99" s="7">
        <v>107.95740000000001</v>
      </c>
      <c r="H99" s="7">
        <v>108.09910000000001</v>
      </c>
      <c r="I99" s="7">
        <v>108.09910000000001</v>
      </c>
      <c r="J99" s="7">
        <v>108.16079999999999</v>
      </c>
      <c r="K99" s="241">
        <v>108.16079999999999</v>
      </c>
      <c r="L99" s="7">
        <v>108.2025</v>
      </c>
      <c r="M99" s="241">
        <v>108.2025</v>
      </c>
      <c r="N99" s="7">
        <v>108.2025</v>
      </c>
      <c r="O99" s="7">
        <v>108.2623</v>
      </c>
      <c r="P99" s="10">
        <v>0.39751469491119729</v>
      </c>
      <c r="Q99" s="117">
        <v>0.127187159941336</v>
      </c>
      <c r="R99" s="7">
        <v>-6.328117037736479E-2</v>
      </c>
      <c r="S99" s="7">
        <v>8.7796800933040903E-2</v>
      </c>
      <c r="T99" s="7">
        <v>0.13125547669728999</v>
      </c>
      <c r="U99" s="7">
        <v>0</v>
      </c>
      <c r="V99" s="241">
        <v>5.7077255962341637E-2</v>
      </c>
      <c r="W99" s="7">
        <v>0</v>
      </c>
      <c r="X99" s="7">
        <v>3.8553708922276692E-2</v>
      </c>
      <c r="Y99" s="7">
        <f t="shared" si="6"/>
        <v>0</v>
      </c>
      <c r="Z99" s="7">
        <v>0</v>
      </c>
      <c r="AA99" s="11">
        <v>5.5266745223073066E-2</v>
      </c>
      <c r="AB99" s="7">
        <f t="shared" si="7"/>
        <v>108.07788333333336</v>
      </c>
      <c r="AC99" s="157"/>
      <c r="AN99" s="98"/>
      <c r="AO99" s="157"/>
      <c r="AZ99" s="98"/>
    </row>
    <row r="100" spans="1:52" ht="15" customHeight="1" x14ac:dyDescent="0.2">
      <c r="A100" s="3"/>
      <c r="B100" s="3" t="s">
        <v>310</v>
      </c>
      <c r="C100" s="7">
        <v>100</v>
      </c>
      <c r="D100" s="10">
        <v>100</v>
      </c>
      <c r="E100" s="7">
        <v>100</v>
      </c>
      <c r="F100" s="7">
        <v>100</v>
      </c>
      <c r="G100" s="7">
        <v>100</v>
      </c>
      <c r="H100" s="7">
        <v>100</v>
      </c>
      <c r="I100" s="7">
        <v>100</v>
      </c>
      <c r="J100" s="7">
        <v>100</v>
      </c>
      <c r="K100" s="241">
        <v>100.05200000000001</v>
      </c>
      <c r="L100" s="7">
        <v>100.1636</v>
      </c>
      <c r="M100" s="241">
        <v>100.1636</v>
      </c>
      <c r="N100" s="7">
        <v>100.1636</v>
      </c>
      <c r="O100" s="7">
        <v>100.1636</v>
      </c>
      <c r="P100" s="10">
        <v>0</v>
      </c>
      <c r="Q100" s="11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5.2000000000006708E-2</v>
      </c>
      <c r="X100" s="7">
        <v>0.11154199816095201</v>
      </c>
      <c r="Y100" s="7">
        <f t="shared" si="6"/>
        <v>0</v>
      </c>
      <c r="Z100" s="7">
        <v>0</v>
      </c>
      <c r="AA100" s="11">
        <v>0</v>
      </c>
      <c r="AB100" s="7">
        <f t="shared" si="7"/>
        <v>100.05886666666667</v>
      </c>
      <c r="AC100" s="157"/>
      <c r="AN100" s="98"/>
      <c r="AO100" s="157"/>
      <c r="AZ100" s="98"/>
    </row>
    <row r="101" spans="1:52" ht="15" customHeight="1" x14ac:dyDescent="0.2">
      <c r="A101" s="3"/>
      <c r="B101" s="3" t="s">
        <v>311</v>
      </c>
      <c r="C101" s="7">
        <v>105.0591</v>
      </c>
      <c r="D101" s="10">
        <v>105.25920000000001</v>
      </c>
      <c r="E101" s="7">
        <v>105.3021</v>
      </c>
      <c r="F101" s="7">
        <v>106.0378</v>
      </c>
      <c r="G101" s="7">
        <v>106.4294</v>
      </c>
      <c r="H101" s="7">
        <v>106.5658</v>
      </c>
      <c r="I101" s="7">
        <v>106.7212</v>
      </c>
      <c r="J101" s="7">
        <v>106.86069999999999</v>
      </c>
      <c r="K101" s="241">
        <v>107.14149999999999</v>
      </c>
      <c r="L101" s="7">
        <v>107.3412</v>
      </c>
      <c r="M101" s="241">
        <v>107.47709999999999</v>
      </c>
      <c r="N101" s="7">
        <v>107.5035</v>
      </c>
      <c r="O101" s="7">
        <v>107.6533</v>
      </c>
      <c r="P101" s="10">
        <v>0.1904642244222596</v>
      </c>
      <c r="Q101" s="117">
        <v>4.0756532445609346E-2</v>
      </c>
      <c r="R101" s="7">
        <v>0.69865653201598876</v>
      </c>
      <c r="S101" s="7">
        <v>0.36930226768189911</v>
      </c>
      <c r="T101" s="7">
        <v>0.12816007606920149</v>
      </c>
      <c r="U101" s="7">
        <v>0.1458253961402253</v>
      </c>
      <c r="V101" s="241">
        <v>0.13071442225162214</v>
      </c>
      <c r="W101" s="7">
        <v>0.26277200130637296</v>
      </c>
      <c r="X101" s="7">
        <v>0.18638902759435616</v>
      </c>
      <c r="Y101" s="7">
        <f t="shared" si="6"/>
        <v>0.12660562766206485</v>
      </c>
      <c r="Z101" s="7">
        <v>2.456337210439203E-2</v>
      </c>
      <c r="AA101" s="11">
        <v>0.13934430041812501</v>
      </c>
      <c r="AB101" s="7">
        <f t="shared" si="7"/>
        <v>106.69106666666664</v>
      </c>
      <c r="AC101" s="157"/>
      <c r="AN101" s="98"/>
      <c r="AO101" s="157"/>
      <c r="AZ101" s="98"/>
    </row>
    <row r="102" spans="1:52" ht="15" customHeight="1" x14ac:dyDescent="0.2">
      <c r="A102" s="3"/>
      <c r="B102" s="3" t="s">
        <v>312</v>
      </c>
      <c r="C102" s="7">
        <v>109.1854</v>
      </c>
      <c r="D102" s="10">
        <v>109.36790000000001</v>
      </c>
      <c r="E102" s="7">
        <v>109.5305</v>
      </c>
      <c r="F102" s="7">
        <v>109.9803</v>
      </c>
      <c r="G102" s="7">
        <v>110.1871</v>
      </c>
      <c r="H102" s="7">
        <v>110.5187</v>
      </c>
      <c r="I102" s="7">
        <v>110.62690000000001</v>
      </c>
      <c r="J102" s="7">
        <v>110.85250000000001</v>
      </c>
      <c r="K102" s="241">
        <v>110.9147</v>
      </c>
      <c r="L102" s="7">
        <v>111.44670000000001</v>
      </c>
      <c r="M102" s="241">
        <v>112.0929</v>
      </c>
      <c r="N102" s="7">
        <v>112.1335</v>
      </c>
      <c r="O102" s="7">
        <v>112.4455</v>
      </c>
      <c r="P102" s="10">
        <v>0.16714688960246016</v>
      </c>
      <c r="Q102" s="117">
        <v>0.14867250811252444</v>
      </c>
      <c r="R102" s="7">
        <v>0.41066187043791108</v>
      </c>
      <c r="S102" s="7">
        <v>0.18803367512181837</v>
      </c>
      <c r="T102" s="7">
        <v>0.30094266933243052</v>
      </c>
      <c r="U102" s="7">
        <v>9.7901984008145884E-2</v>
      </c>
      <c r="V102" s="241">
        <v>0.20392870088558934</v>
      </c>
      <c r="W102" s="7">
        <v>5.6110597415475555E-2</v>
      </c>
      <c r="X102" s="7">
        <v>0.47964787354607702</v>
      </c>
      <c r="Y102" s="7">
        <f t="shared" si="6"/>
        <v>0.57982874324676559</v>
      </c>
      <c r="Z102" s="7">
        <v>3.621995683936962E-2</v>
      </c>
      <c r="AA102" s="11">
        <v>0.2782397766947412</v>
      </c>
      <c r="AB102" s="7">
        <f t="shared" si="7"/>
        <v>110.84143333333333</v>
      </c>
      <c r="AC102" s="157"/>
      <c r="AN102" s="98"/>
      <c r="AO102" s="157"/>
      <c r="AZ102" s="98"/>
    </row>
    <row r="103" spans="1:52" s="48" customFormat="1" x14ac:dyDescent="0.2">
      <c r="A103" s="56" t="s">
        <v>36</v>
      </c>
      <c r="B103" s="56" t="s">
        <v>37</v>
      </c>
      <c r="C103" s="20">
        <v>106.91</v>
      </c>
      <c r="D103" s="216">
        <v>107.4242</v>
      </c>
      <c r="E103" s="119">
        <v>107.6618</v>
      </c>
      <c r="F103" s="20">
        <v>108.4241</v>
      </c>
      <c r="G103" s="20">
        <v>108.7102</v>
      </c>
      <c r="H103" s="20">
        <v>109.1006</v>
      </c>
      <c r="I103" s="20">
        <v>109.21550000000001</v>
      </c>
      <c r="J103" s="20">
        <v>109.6392</v>
      </c>
      <c r="K103" s="239">
        <v>110.0468</v>
      </c>
      <c r="L103" s="20">
        <v>111.1009</v>
      </c>
      <c r="M103" s="239">
        <v>111.8614</v>
      </c>
      <c r="N103" s="20">
        <v>111.9602</v>
      </c>
      <c r="O103" s="20">
        <v>112.057</v>
      </c>
      <c r="P103" s="216">
        <v>0.48096529791413567</v>
      </c>
      <c r="Q103" s="120">
        <v>0.22117921287754574</v>
      </c>
      <c r="R103" s="20">
        <v>0.70805058061447634</v>
      </c>
      <c r="S103" s="20">
        <v>0.26387122420200371</v>
      </c>
      <c r="T103" s="20">
        <v>0.35911993538784737</v>
      </c>
      <c r="U103" s="20">
        <v>0.10531564446025574</v>
      </c>
      <c r="V103" s="239">
        <v>0.38794859703979434</v>
      </c>
      <c r="W103" s="20">
        <v>0.37176484323125503</v>
      </c>
      <c r="X103" s="20">
        <v>0.95786519916979973</v>
      </c>
      <c r="Y103" s="20">
        <f t="shared" si="6"/>
        <v>0.68451290673613574</v>
      </c>
      <c r="Z103" s="20">
        <v>8.8323586152146416E-2</v>
      </c>
      <c r="AA103" s="19">
        <v>8.6459295356744431E-2</v>
      </c>
      <c r="AB103" s="20">
        <f t="shared" si="7"/>
        <v>109.766825</v>
      </c>
      <c r="AC103" s="156"/>
      <c r="AN103" s="162"/>
      <c r="AO103" s="156"/>
      <c r="AZ103" s="162"/>
    </row>
    <row r="104" spans="1:52" ht="15" customHeight="1" x14ac:dyDescent="0.2">
      <c r="A104" s="3" t="s">
        <v>38</v>
      </c>
      <c r="B104" s="3" t="s">
        <v>39</v>
      </c>
      <c r="C104" s="7">
        <v>108.1262</v>
      </c>
      <c r="D104" s="10">
        <v>108.8107</v>
      </c>
      <c r="E104" s="7">
        <v>108.91249999999999</v>
      </c>
      <c r="F104" s="7">
        <v>110.1679</v>
      </c>
      <c r="G104" s="7">
        <v>110.10290000000001</v>
      </c>
      <c r="H104" s="7">
        <v>110.2453</v>
      </c>
      <c r="I104" s="7">
        <v>110.3416</v>
      </c>
      <c r="J104" s="7">
        <v>111.02070000000001</v>
      </c>
      <c r="K104" s="241">
        <v>111.8819</v>
      </c>
      <c r="L104" s="7">
        <v>112.3781</v>
      </c>
      <c r="M104" s="241">
        <v>113.2787</v>
      </c>
      <c r="N104" s="7">
        <v>113.4748</v>
      </c>
      <c r="O104" s="7">
        <v>113.5924</v>
      </c>
      <c r="P104" s="10">
        <v>0.63305655798502114</v>
      </c>
      <c r="Q104" s="117">
        <v>9.3556975554791241E-2</v>
      </c>
      <c r="R104" s="7">
        <v>1.1526684264891622</v>
      </c>
      <c r="S104" s="7">
        <v>-5.9000852335387828E-2</v>
      </c>
      <c r="T104" s="7">
        <v>0.12933355978815722</v>
      </c>
      <c r="U104" s="7">
        <v>8.7350662567927506E-2</v>
      </c>
      <c r="V104" s="241">
        <v>0.61545237698203159</v>
      </c>
      <c r="W104" s="7">
        <v>0.77571119620034512</v>
      </c>
      <c r="X104" s="7">
        <v>0.44350337275287754</v>
      </c>
      <c r="Y104" s="7">
        <f t="shared" si="6"/>
        <v>0.8014016965939067</v>
      </c>
      <c r="Z104" s="7">
        <v>0.17311286234746803</v>
      </c>
      <c r="AA104" s="11">
        <v>0.10363534458751716</v>
      </c>
      <c r="AB104" s="7">
        <f t="shared" si="7"/>
        <v>111.18395833333334</v>
      </c>
      <c r="AC104" s="157"/>
      <c r="AN104" s="98"/>
      <c r="AO104" s="157"/>
      <c r="AZ104" s="98"/>
    </row>
    <row r="105" spans="1:52" ht="15" customHeight="1" x14ac:dyDescent="0.2">
      <c r="A105" s="3" t="s">
        <v>40</v>
      </c>
      <c r="B105" s="3" t="s">
        <v>313</v>
      </c>
      <c r="C105" s="7">
        <v>107.7564</v>
      </c>
      <c r="D105" s="10">
        <v>108.6208</v>
      </c>
      <c r="E105" s="7">
        <v>109.4511</v>
      </c>
      <c r="F105" s="7">
        <v>110.194</v>
      </c>
      <c r="G105" s="7">
        <v>110.74290000000001</v>
      </c>
      <c r="H105" s="7">
        <v>111.3082</v>
      </c>
      <c r="I105" s="7">
        <v>111.5222</v>
      </c>
      <c r="J105" s="7">
        <v>111.9524</v>
      </c>
      <c r="K105" s="241">
        <v>111.9691</v>
      </c>
      <c r="L105" s="7">
        <v>113.1932</v>
      </c>
      <c r="M105" s="241">
        <v>114.3105</v>
      </c>
      <c r="N105" s="7">
        <v>114.3415</v>
      </c>
      <c r="O105" s="7">
        <v>114.4983</v>
      </c>
      <c r="P105" s="10">
        <v>0.80217973131990616</v>
      </c>
      <c r="Q105" s="117">
        <v>0.76440239806739962</v>
      </c>
      <c r="R105" s="7">
        <v>0.67875060186695779</v>
      </c>
      <c r="S105" s="7">
        <v>0.49812149481823265</v>
      </c>
      <c r="T105" s="7">
        <v>0.51046161875839757</v>
      </c>
      <c r="U105" s="7">
        <v>0.19225897103717304</v>
      </c>
      <c r="V105" s="241">
        <v>0.38575279182082062</v>
      </c>
      <c r="W105" s="7">
        <v>1.4917054033678743E-2</v>
      </c>
      <c r="X105" s="7">
        <v>1.0932480478989357</v>
      </c>
      <c r="Y105" s="7">
        <f t="shared" si="6"/>
        <v>0.98707342843916435</v>
      </c>
      <c r="Z105" s="7">
        <v>2.7119118541159126E-2</v>
      </c>
      <c r="AA105" s="11">
        <v>0.13713306192415181</v>
      </c>
      <c r="AB105" s="7">
        <f t="shared" si="7"/>
        <v>111.84201666666667</v>
      </c>
      <c r="AC105" s="157"/>
      <c r="AN105" s="98"/>
      <c r="AO105" s="157"/>
      <c r="AZ105" s="98"/>
    </row>
    <row r="106" spans="1:52" ht="15" customHeight="1" x14ac:dyDescent="0.2">
      <c r="A106" s="3" t="s">
        <v>41</v>
      </c>
      <c r="B106" s="3" t="s">
        <v>314</v>
      </c>
      <c r="C106" s="7">
        <v>104.04430000000001</v>
      </c>
      <c r="D106" s="10">
        <v>104.04430000000001</v>
      </c>
      <c r="E106" s="7">
        <v>104.04430000000001</v>
      </c>
      <c r="F106" s="7">
        <v>104.3703</v>
      </c>
      <c r="G106" s="7">
        <v>104.3703</v>
      </c>
      <c r="H106" s="7">
        <v>104.3703</v>
      </c>
      <c r="I106" s="7">
        <v>104.3703</v>
      </c>
      <c r="J106" s="7">
        <v>104.5646</v>
      </c>
      <c r="K106" s="244">
        <v>104.5646</v>
      </c>
      <c r="L106" s="7">
        <v>104.64360000000001</v>
      </c>
      <c r="M106" s="244">
        <v>104.7231</v>
      </c>
      <c r="N106" s="7">
        <v>104.7231</v>
      </c>
      <c r="O106" s="7">
        <v>104.7231</v>
      </c>
      <c r="P106" s="10">
        <v>0</v>
      </c>
      <c r="Q106" s="117">
        <v>0</v>
      </c>
      <c r="R106" s="7">
        <v>0.31332807275361879</v>
      </c>
      <c r="S106" s="7">
        <v>0</v>
      </c>
      <c r="T106" s="7">
        <v>0</v>
      </c>
      <c r="U106" s="7">
        <v>0</v>
      </c>
      <c r="V106" s="244">
        <v>0.1861640715797486</v>
      </c>
      <c r="W106" s="7">
        <v>0</v>
      </c>
      <c r="X106" s="7">
        <v>7.5551381633944703E-2</v>
      </c>
      <c r="Y106" s="242">
        <f t="shared" si="6"/>
        <v>7.5972156921202932E-2</v>
      </c>
      <c r="Z106" s="7">
        <v>0</v>
      </c>
      <c r="AA106" s="11">
        <v>0</v>
      </c>
      <c r="AB106" s="7">
        <f t="shared" si="7"/>
        <v>104.45932499999999</v>
      </c>
      <c r="AC106" s="157"/>
      <c r="AN106" s="98"/>
      <c r="AO106" s="157"/>
      <c r="AZ106" s="98"/>
    </row>
    <row r="107" spans="1:52" ht="15" customHeight="1" x14ac:dyDescent="0.2">
      <c r="A107" s="3" t="s">
        <v>42</v>
      </c>
      <c r="B107" s="3" t="s">
        <v>315</v>
      </c>
      <c r="C107" s="7">
        <v>106.1262</v>
      </c>
      <c r="D107" s="10">
        <v>106.32729999999999</v>
      </c>
      <c r="E107" s="7">
        <v>106.53489999999999</v>
      </c>
      <c r="F107" s="7">
        <v>107.002</v>
      </c>
      <c r="G107" s="7">
        <v>110.64960000000001</v>
      </c>
      <c r="H107" s="7">
        <v>110.7659</v>
      </c>
      <c r="I107" s="7">
        <v>111.15</v>
      </c>
      <c r="J107" s="7">
        <v>111.5257</v>
      </c>
      <c r="K107" s="241">
        <v>111.506</v>
      </c>
      <c r="L107" s="7">
        <v>119.8999</v>
      </c>
      <c r="M107" s="241">
        <v>120.2306</v>
      </c>
      <c r="N107" s="7">
        <v>120.28400000000001</v>
      </c>
      <c r="O107" s="7">
        <v>120.468</v>
      </c>
      <c r="P107" s="10">
        <v>0.18949137913163452</v>
      </c>
      <c r="Q107" s="117">
        <v>0.1952461879498486</v>
      </c>
      <c r="R107" s="7">
        <v>0.43844787013457753</v>
      </c>
      <c r="S107" s="7">
        <v>3.4089082447057169</v>
      </c>
      <c r="T107" s="7">
        <v>0.10510657065185541</v>
      </c>
      <c r="U107" s="7">
        <v>0.3467673715466616</v>
      </c>
      <c r="V107" s="241">
        <v>0.33801169590642804</v>
      </c>
      <c r="W107" s="7">
        <v>-1.7664089981053937E-2</v>
      </c>
      <c r="X107" s="7">
        <v>7.5277563539181758</v>
      </c>
      <c r="Y107" s="7">
        <f t="shared" si="6"/>
        <v>0.27581340768423751</v>
      </c>
      <c r="Z107" s="7">
        <v>4.4414649847884444E-2</v>
      </c>
      <c r="AA107" s="11">
        <v>0.15297130125369748</v>
      </c>
      <c r="AB107" s="7">
        <f t="shared" si="7"/>
        <v>113.02865833333335</v>
      </c>
      <c r="AC107" s="157"/>
      <c r="AN107" s="98"/>
      <c r="AO107" s="157"/>
      <c r="AZ107" s="98"/>
    </row>
    <row r="108" spans="1:52" ht="15" customHeight="1" x14ac:dyDescent="0.2">
      <c r="A108" s="3" t="s">
        <v>44</v>
      </c>
      <c r="B108" s="3" t="s">
        <v>316</v>
      </c>
      <c r="C108" s="7">
        <v>102.7037</v>
      </c>
      <c r="D108" s="10">
        <v>102.7814</v>
      </c>
      <c r="E108" s="7">
        <v>102.80670000000001</v>
      </c>
      <c r="F108" s="7">
        <v>102.8379</v>
      </c>
      <c r="G108" s="7">
        <v>102.9314</v>
      </c>
      <c r="H108" s="7">
        <v>103.9679</v>
      </c>
      <c r="I108" s="7">
        <v>104.0294</v>
      </c>
      <c r="J108" s="7">
        <v>104.0294</v>
      </c>
      <c r="K108" s="241">
        <v>104.1883</v>
      </c>
      <c r="L108" s="7">
        <v>105.13379999999999</v>
      </c>
      <c r="M108" s="241">
        <v>106.27</v>
      </c>
      <c r="N108" s="7">
        <v>106.27</v>
      </c>
      <c r="O108" s="7">
        <v>106.27</v>
      </c>
      <c r="P108" s="10">
        <v>7.565452851261173E-2</v>
      </c>
      <c r="Q108" s="117">
        <v>2.4615348691496158E-2</v>
      </c>
      <c r="R108" s="7">
        <v>3.0348216604558199E-2</v>
      </c>
      <c r="S108" s="7">
        <v>9.0919787354653975E-2</v>
      </c>
      <c r="T108" s="7">
        <v>1.0069813487429529</v>
      </c>
      <c r="U108" s="7">
        <v>5.9152873146418483E-2</v>
      </c>
      <c r="V108" s="7">
        <v>0</v>
      </c>
      <c r="W108" s="7">
        <v>0.15274528162231321</v>
      </c>
      <c r="X108" s="7">
        <v>0.90749153215859713</v>
      </c>
      <c r="Y108" s="7">
        <f t="shared" si="6"/>
        <v>1.080718094466292</v>
      </c>
      <c r="Z108" s="7">
        <v>0</v>
      </c>
      <c r="AA108" s="11">
        <v>0</v>
      </c>
      <c r="AB108" s="7">
        <f t="shared" si="7"/>
        <v>104.29301666666667</v>
      </c>
      <c r="AC108" s="157"/>
      <c r="AN108" s="98"/>
      <c r="AO108" s="157"/>
      <c r="AZ108" s="98"/>
    </row>
    <row r="109" spans="1:52" ht="15" customHeight="1" x14ac:dyDescent="0.2">
      <c r="A109" s="3" t="s">
        <v>46</v>
      </c>
      <c r="B109" s="3" t="s">
        <v>71</v>
      </c>
      <c r="C109" s="7">
        <v>105.1878</v>
      </c>
      <c r="D109" s="10">
        <v>105.1878</v>
      </c>
      <c r="E109" s="7">
        <v>105.1878</v>
      </c>
      <c r="F109" s="7">
        <v>105.1878</v>
      </c>
      <c r="G109" s="7">
        <v>105.1878</v>
      </c>
      <c r="H109" s="7">
        <v>105.80880000000001</v>
      </c>
      <c r="I109" s="7">
        <v>105.80880000000001</v>
      </c>
      <c r="J109" s="7">
        <v>105.80880000000001</v>
      </c>
      <c r="K109" s="241">
        <v>105.80880000000001</v>
      </c>
      <c r="L109" s="7">
        <v>106.0805</v>
      </c>
      <c r="M109" s="241">
        <v>106.0805</v>
      </c>
      <c r="N109" s="7">
        <v>106.0805</v>
      </c>
      <c r="O109" s="7">
        <v>106.0805</v>
      </c>
      <c r="P109" s="10">
        <v>0</v>
      </c>
      <c r="Q109" s="117">
        <v>0</v>
      </c>
      <c r="R109" s="7">
        <v>0</v>
      </c>
      <c r="S109" s="7">
        <v>0</v>
      </c>
      <c r="T109" s="7">
        <v>0.59037264777855358</v>
      </c>
      <c r="U109" s="7">
        <v>0</v>
      </c>
      <c r="V109" s="7">
        <v>0</v>
      </c>
      <c r="W109" s="7">
        <v>0</v>
      </c>
      <c r="X109" s="7">
        <v>0.25678393479558936</v>
      </c>
      <c r="Y109" s="7">
        <f t="shared" si="6"/>
        <v>0</v>
      </c>
      <c r="Z109" s="7">
        <v>0</v>
      </c>
      <c r="AA109" s="11">
        <v>0</v>
      </c>
      <c r="AB109" s="7">
        <f t="shared" si="7"/>
        <v>105.69236666666667</v>
      </c>
      <c r="AC109" s="157"/>
      <c r="AN109" s="98"/>
      <c r="AO109" s="157"/>
      <c r="AZ109" s="98"/>
    </row>
    <row r="110" spans="1:52" s="48" customFormat="1" x14ac:dyDescent="0.2">
      <c r="A110" s="56" t="s">
        <v>47</v>
      </c>
      <c r="B110" s="56" t="s">
        <v>48</v>
      </c>
      <c r="C110" s="20">
        <v>99.320549999999997</v>
      </c>
      <c r="D110" s="216">
        <v>100.277</v>
      </c>
      <c r="E110" s="119">
        <v>98.419169999999994</v>
      </c>
      <c r="F110" s="20">
        <v>98.749139999999997</v>
      </c>
      <c r="G110" s="20">
        <v>100.25</v>
      </c>
      <c r="H110" s="20">
        <v>101.71129999999999</v>
      </c>
      <c r="I110" s="20">
        <v>100.0432</v>
      </c>
      <c r="J110" s="20">
        <v>99.500659999999996</v>
      </c>
      <c r="K110" s="241">
        <v>99.820670000000007</v>
      </c>
      <c r="L110" s="20">
        <v>98.048569999999998</v>
      </c>
      <c r="M110" s="241">
        <v>97.064670000000007</v>
      </c>
      <c r="N110" s="20">
        <v>97.446269999999998</v>
      </c>
      <c r="O110" s="20">
        <v>97.68271</v>
      </c>
      <c r="P110" s="216">
        <v>0.96299305632117815</v>
      </c>
      <c r="Q110" s="120">
        <v>-1.8526980264666943</v>
      </c>
      <c r="R110" s="20">
        <v>0.33527004952389156</v>
      </c>
      <c r="S110" s="20">
        <v>1.5198714641970583</v>
      </c>
      <c r="T110" s="20">
        <v>1.4576558603491214</v>
      </c>
      <c r="U110" s="20">
        <v>-1.6400340965064801</v>
      </c>
      <c r="V110" s="239">
        <v>-0.54230572392726595</v>
      </c>
      <c r="W110" s="20">
        <v>0.32161595712029506</v>
      </c>
      <c r="X110" s="20">
        <v>-1.7752836161087766</v>
      </c>
      <c r="Y110" s="7">
        <f t="shared" si="6"/>
        <v>-1.0034822537442323</v>
      </c>
      <c r="Z110" s="20">
        <v>0.3931399550423359</v>
      </c>
      <c r="AA110" s="19">
        <v>0.24263627535461518</v>
      </c>
      <c r="AB110" s="20">
        <f t="shared" si="7"/>
        <v>99.084446666666679</v>
      </c>
      <c r="AC110" s="156"/>
      <c r="AN110" s="162"/>
      <c r="AO110" s="156"/>
      <c r="AZ110" s="162"/>
    </row>
    <row r="111" spans="1:52" s="48" customFormat="1" x14ac:dyDescent="0.2">
      <c r="A111" s="56" t="s">
        <v>317</v>
      </c>
      <c r="B111" s="48" t="s">
        <v>73</v>
      </c>
      <c r="C111" s="20">
        <v>99.706199999999995</v>
      </c>
      <c r="D111" s="216">
        <v>100.9027</v>
      </c>
      <c r="E111" s="119">
        <v>99.085049999999995</v>
      </c>
      <c r="F111" s="20">
        <v>99.872789999999995</v>
      </c>
      <c r="G111" s="20">
        <v>101.42919999999999</v>
      </c>
      <c r="H111" s="20">
        <v>103.00879999999999</v>
      </c>
      <c r="I111" s="20">
        <v>102.9061</v>
      </c>
      <c r="J111" s="20">
        <v>103.2176</v>
      </c>
      <c r="K111" s="241">
        <v>101.05</v>
      </c>
      <c r="L111" s="20">
        <v>99.475499999999997</v>
      </c>
      <c r="M111" s="241">
        <v>97.687529999999995</v>
      </c>
      <c r="N111" s="20">
        <v>97.646529999999998</v>
      </c>
      <c r="O111" s="20">
        <v>98.399870000000007</v>
      </c>
      <c r="P111" s="216">
        <v>1.2000256754344267</v>
      </c>
      <c r="Q111" s="120">
        <v>-1.8013888627360819</v>
      </c>
      <c r="R111" s="20">
        <v>0.79501398041379545</v>
      </c>
      <c r="S111" s="20">
        <v>1.5583924310114894</v>
      </c>
      <c r="T111" s="20">
        <v>1.5573424615396743</v>
      </c>
      <c r="U111" s="20">
        <v>-9.970021978704606E-2</v>
      </c>
      <c r="V111" s="239">
        <v>0.30270314393413944</v>
      </c>
      <c r="W111" s="20">
        <v>-2.1000294523414684</v>
      </c>
      <c r="X111" s="20">
        <v>-1.5581395348837215</v>
      </c>
      <c r="Y111" s="7">
        <f t="shared" si="6"/>
        <v>-1.79739734909601</v>
      </c>
      <c r="Z111" s="20">
        <v>-4.1970556528552638E-2</v>
      </c>
      <c r="AA111" s="19">
        <v>0.77149694925155921</v>
      </c>
      <c r="AB111" s="20">
        <f t="shared" si="7"/>
        <v>100.39013916666669</v>
      </c>
      <c r="AC111" s="156"/>
      <c r="AN111" s="162"/>
      <c r="AO111" s="156"/>
      <c r="AZ111" s="162"/>
    </row>
    <row r="112" spans="1:52" s="48" customFormat="1" ht="20.25" customHeight="1" x14ac:dyDescent="0.2">
      <c r="B112" s="22" t="s">
        <v>62</v>
      </c>
      <c r="C112" s="28"/>
      <c r="D112" s="133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33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134"/>
      <c r="AB112" s="23"/>
      <c r="AC112" s="156"/>
      <c r="AN112" s="162"/>
      <c r="AO112" s="156"/>
      <c r="AZ112" s="162"/>
    </row>
    <row r="113" spans="1:52" s="48" customFormat="1" x14ac:dyDescent="0.2">
      <c r="A113" s="56" t="s">
        <v>14</v>
      </c>
      <c r="B113" s="56" t="s">
        <v>103</v>
      </c>
      <c r="C113" s="119">
        <v>119.3419</v>
      </c>
      <c r="D113" s="216">
        <v>119.3156</v>
      </c>
      <c r="E113" s="119">
        <v>119.47369999999999</v>
      </c>
      <c r="F113" s="20">
        <v>119.962</v>
      </c>
      <c r="G113" s="20">
        <v>122.77379999999999</v>
      </c>
      <c r="H113" s="20">
        <v>123.4504</v>
      </c>
      <c r="I113" s="267">
        <v>122.5973</v>
      </c>
      <c r="J113" s="20">
        <v>122.69329999999999</v>
      </c>
      <c r="K113" s="239">
        <v>121.7931</v>
      </c>
      <c r="L113" s="20">
        <v>122.50490000000001</v>
      </c>
      <c r="M113" s="239">
        <v>123.5518</v>
      </c>
      <c r="N113" s="20">
        <v>122.62309999999999</v>
      </c>
      <c r="O113" s="119">
        <v>123.8365</v>
      </c>
      <c r="P113" s="216">
        <v>-2.2037524121864993E-2</v>
      </c>
      <c r="Q113" s="120">
        <v>0.13250572431433136</v>
      </c>
      <c r="R113" s="20">
        <v>0.40870919708689823</v>
      </c>
      <c r="S113" s="20">
        <v>2.3439089044864128</v>
      </c>
      <c r="T113" s="267">
        <v>0.55109477755026537</v>
      </c>
      <c r="U113" s="20">
        <v>-0.69104676858073988</v>
      </c>
      <c r="V113" s="239">
        <v>7.830515027654722E-2</v>
      </c>
      <c r="W113" s="20">
        <v>-0.73369939515849536</v>
      </c>
      <c r="X113" s="20">
        <v>0.58443376513120271</v>
      </c>
      <c r="Y113" s="20">
        <f t="shared" ref="Y113:Y137" si="8">(M113-L113)/L113*100</f>
        <v>0.8545780617754829</v>
      </c>
      <c r="Z113" s="119">
        <v>-0.7516685309319705</v>
      </c>
      <c r="AA113" s="19">
        <v>0.98953622930753427</v>
      </c>
      <c r="AB113" s="20">
        <f t="shared" ref="AB113:AB135" si="9">AVERAGE(D113:O113)</f>
        <v>122.04795833333333</v>
      </c>
      <c r="AC113" s="156"/>
      <c r="AN113" s="162"/>
      <c r="AO113" s="156"/>
      <c r="AZ113" s="162"/>
    </row>
    <row r="114" spans="1:52" x14ac:dyDescent="0.2">
      <c r="A114" s="3" t="s">
        <v>16</v>
      </c>
      <c r="B114" s="3" t="s">
        <v>104</v>
      </c>
      <c r="C114" s="7">
        <v>123.2546</v>
      </c>
      <c r="D114" s="10">
        <v>122.6992</v>
      </c>
      <c r="E114" s="7">
        <v>122.6855</v>
      </c>
      <c r="F114" s="7">
        <v>123.0026</v>
      </c>
      <c r="G114" s="7">
        <v>126.1491</v>
      </c>
      <c r="H114" s="7">
        <v>126.7587</v>
      </c>
      <c r="I114" s="268">
        <v>125.5217</v>
      </c>
      <c r="J114" s="7">
        <v>125.5322</v>
      </c>
      <c r="K114" s="241">
        <v>124.4392</v>
      </c>
      <c r="L114" s="7">
        <v>125.152</v>
      </c>
      <c r="M114" s="241">
        <v>126.1932</v>
      </c>
      <c r="N114" s="7">
        <v>125.04170000000001</v>
      </c>
      <c r="O114" s="7">
        <v>126.574</v>
      </c>
      <c r="P114" s="10">
        <v>-0.45061198527275392</v>
      </c>
      <c r="Q114" s="117">
        <v>-1.1165516971585833E-2</v>
      </c>
      <c r="R114" s="7">
        <v>0.25846575186146398</v>
      </c>
      <c r="S114" s="7">
        <v>2.558076008149424</v>
      </c>
      <c r="T114" s="268">
        <v>0.48323769254001836</v>
      </c>
      <c r="U114" s="7">
        <v>-0.97586990084310499</v>
      </c>
      <c r="V114" s="241">
        <v>8.3650874709372998E-3</v>
      </c>
      <c r="W114" s="7">
        <v>-0.87069293774824585</v>
      </c>
      <c r="X114" s="7">
        <v>0.57280985412956797</v>
      </c>
      <c r="Y114" s="7">
        <f t="shared" si="8"/>
        <v>0.83194835080542329</v>
      </c>
      <c r="Z114" s="7">
        <v>-0.91248973795735322</v>
      </c>
      <c r="AA114" s="11">
        <v>1.2254311961529571</v>
      </c>
      <c r="AB114" s="7">
        <f t="shared" si="9"/>
        <v>124.97909166666666</v>
      </c>
      <c r="AC114" s="157"/>
      <c r="AN114" s="98"/>
      <c r="AO114" s="157"/>
      <c r="AZ114" s="98"/>
    </row>
    <row r="115" spans="1:52" x14ac:dyDescent="0.2">
      <c r="A115" s="3" t="s">
        <v>18</v>
      </c>
      <c r="B115" s="3" t="s">
        <v>61</v>
      </c>
      <c r="C115" s="7">
        <v>106.3618</v>
      </c>
      <c r="D115" s="10">
        <v>108.0904</v>
      </c>
      <c r="E115" s="7">
        <v>108.81870000000001</v>
      </c>
      <c r="F115" s="7">
        <v>109.8749</v>
      </c>
      <c r="G115" s="7">
        <v>111.57599999999999</v>
      </c>
      <c r="H115" s="7">
        <v>112.4753</v>
      </c>
      <c r="I115" s="268">
        <v>112.89570000000001</v>
      </c>
      <c r="J115" s="7">
        <v>113.2753</v>
      </c>
      <c r="K115" s="241">
        <v>113.0145</v>
      </c>
      <c r="L115" s="7">
        <v>113.7229</v>
      </c>
      <c r="M115" s="241">
        <v>114.78870000000001</v>
      </c>
      <c r="N115" s="7">
        <v>114.5994</v>
      </c>
      <c r="O115" s="7">
        <v>114.755</v>
      </c>
      <c r="P115" s="10">
        <v>1.6252075463183211</v>
      </c>
      <c r="Q115" s="117">
        <v>0.67378786645252897</v>
      </c>
      <c r="R115" s="7">
        <v>0.97060523604857418</v>
      </c>
      <c r="S115" s="7">
        <v>1.5482152884780753</v>
      </c>
      <c r="T115" s="268">
        <v>0.80599770559978035</v>
      </c>
      <c r="U115" s="7">
        <v>0.37377095237798946</v>
      </c>
      <c r="V115" s="241">
        <v>0.33623955562523317</v>
      </c>
      <c r="W115" s="7">
        <v>-0.23023554119918749</v>
      </c>
      <c r="X115" s="7">
        <v>0.62682222192727266</v>
      </c>
      <c r="Y115" s="7">
        <f t="shared" si="8"/>
        <v>0.9371903108345021</v>
      </c>
      <c r="Z115" s="7">
        <v>-0.16491170298121932</v>
      </c>
      <c r="AA115" s="11">
        <v>0.13577732518668739</v>
      </c>
      <c r="AB115" s="7">
        <f t="shared" si="9"/>
        <v>112.32390000000002</v>
      </c>
      <c r="AC115" s="157"/>
      <c r="AN115" s="98"/>
      <c r="AO115" s="157"/>
      <c r="AZ115" s="98"/>
    </row>
    <row r="116" spans="1:52" s="48" customFormat="1" x14ac:dyDescent="0.2">
      <c r="A116" s="56" t="s">
        <v>20</v>
      </c>
      <c r="B116" s="56" t="s">
        <v>105</v>
      </c>
      <c r="C116" s="119">
        <v>106.914</v>
      </c>
      <c r="D116" s="216">
        <v>107.4834</v>
      </c>
      <c r="E116" s="119">
        <v>107.8355</v>
      </c>
      <c r="F116" s="20">
        <v>108.8724</v>
      </c>
      <c r="G116" s="20">
        <v>109.69840000000001</v>
      </c>
      <c r="H116" s="20">
        <v>110.09820000000001</v>
      </c>
      <c r="I116" s="269">
        <v>111.2833</v>
      </c>
      <c r="J116" s="20">
        <v>112.152</v>
      </c>
      <c r="K116" s="243">
        <v>110.8441</v>
      </c>
      <c r="L116" s="20">
        <v>112.752</v>
      </c>
      <c r="M116" s="243">
        <v>112.7109</v>
      </c>
      <c r="N116" s="20">
        <v>112.4718</v>
      </c>
      <c r="O116" s="119">
        <v>112.9679</v>
      </c>
      <c r="P116" s="216">
        <v>0.5325775857231061</v>
      </c>
      <c r="Q116" s="120">
        <v>0.32758546901195251</v>
      </c>
      <c r="R116" s="20">
        <v>0.96155718664076573</v>
      </c>
      <c r="S116" s="20">
        <v>0.75868631535633235</v>
      </c>
      <c r="T116" s="269">
        <v>0.36445381154146189</v>
      </c>
      <c r="U116" s="20">
        <v>1.0764027023148346</v>
      </c>
      <c r="V116" s="243">
        <v>0.78062027276330237</v>
      </c>
      <c r="W116" s="20">
        <v>-1.1661851772594367</v>
      </c>
      <c r="X116" s="20">
        <v>1.7212463270485285</v>
      </c>
      <c r="Y116" s="240">
        <f t="shared" si="8"/>
        <v>-3.6451681566624219E-2</v>
      </c>
      <c r="Z116" s="119">
        <v>-0.21213564970201945</v>
      </c>
      <c r="AA116" s="19">
        <v>0.441088343922653</v>
      </c>
      <c r="AB116" s="20">
        <f t="shared" si="9"/>
        <v>110.76415833333334</v>
      </c>
      <c r="AC116" s="156"/>
      <c r="AN116" s="162"/>
      <c r="AO116" s="156"/>
      <c r="AZ116" s="162"/>
    </row>
    <row r="117" spans="1:52" s="48" customFormat="1" x14ac:dyDescent="0.2">
      <c r="A117" s="56" t="s">
        <v>22</v>
      </c>
      <c r="B117" s="56" t="s">
        <v>23</v>
      </c>
      <c r="C117" s="119">
        <v>107.8433</v>
      </c>
      <c r="D117" s="216">
        <v>108.5997</v>
      </c>
      <c r="E117" s="119">
        <v>108.9144</v>
      </c>
      <c r="F117" s="20">
        <v>110.1491</v>
      </c>
      <c r="G117" s="20">
        <v>110.497</v>
      </c>
      <c r="H117" s="20">
        <v>111.03230000000001</v>
      </c>
      <c r="I117" s="269">
        <v>112.9581</v>
      </c>
      <c r="J117" s="20">
        <v>114.3058</v>
      </c>
      <c r="K117" s="243">
        <v>111.82170000000001</v>
      </c>
      <c r="L117" s="20">
        <v>113.0566</v>
      </c>
      <c r="M117" s="243">
        <v>112.94450000000001</v>
      </c>
      <c r="N117" s="20">
        <v>112.63290000000001</v>
      </c>
      <c r="O117" s="119">
        <v>113.3673</v>
      </c>
      <c r="P117" s="216">
        <v>0.70138803245078674</v>
      </c>
      <c r="Q117" s="120">
        <v>0.28977980602156539</v>
      </c>
      <c r="R117" s="20">
        <v>1.1336425670067536</v>
      </c>
      <c r="S117" s="20">
        <v>0.31584461425467447</v>
      </c>
      <c r="T117" s="269">
        <v>0.48444754156222025</v>
      </c>
      <c r="U117" s="20">
        <v>1.7344502455591708</v>
      </c>
      <c r="V117" s="243">
        <v>1.1930972634985921</v>
      </c>
      <c r="W117" s="20">
        <v>-2.1732055591229824</v>
      </c>
      <c r="X117" s="20">
        <v>1.1043473672820179</v>
      </c>
      <c r="Y117" s="240">
        <f t="shared" si="8"/>
        <v>-9.9153875138645667E-2</v>
      </c>
      <c r="Z117" s="119">
        <v>-0.27588771476255908</v>
      </c>
      <c r="AA117" s="19">
        <v>0.6520297355390775</v>
      </c>
      <c r="AB117" s="20">
        <f t="shared" si="9"/>
        <v>111.68995</v>
      </c>
      <c r="AC117" s="156"/>
      <c r="AN117" s="162"/>
      <c r="AO117" s="156"/>
      <c r="AZ117" s="162"/>
    </row>
    <row r="118" spans="1:52" ht="15" customHeight="1" x14ac:dyDescent="0.2">
      <c r="A118" s="3" t="s">
        <v>24</v>
      </c>
      <c r="B118" s="3" t="s">
        <v>304</v>
      </c>
      <c r="C118" s="7">
        <v>108.5827</v>
      </c>
      <c r="D118" s="10">
        <v>109.6567</v>
      </c>
      <c r="E118" s="7">
        <v>110.0526</v>
      </c>
      <c r="F118" s="7">
        <v>111.91119999999999</v>
      </c>
      <c r="G118" s="7">
        <v>111.8061</v>
      </c>
      <c r="H118" s="7">
        <v>112.54049999999999</v>
      </c>
      <c r="I118" s="270">
        <v>115.586</v>
      </c>
      <c r="J118" s="7">
        <v>117.64749999999999</v>
      </c>
      <c r="K118" s="244">
        <v>113.4816</v>
      </c>
      <c r="L118" s="7">
        <v>114.3364</v>
      </c>
      <c r="M118" s="244">
        <v>113.9637</v>
      </c>
      <c r="N118" s="7">
        <v>113.40049999999999</v>
      </c>
      <c r="O118" s="7">
        <v>114.5432</v>
      </c>
      <c r="P118" s="10">
        <v>0.98910784130436802</v>
      </c>
      <c r="Q118" s="117">
        <v>0.36103585097855168</v>
      </c>
      <c r="R118" s="7">
        <v>1.6888287964118935</v>
      </c>
      <c r="S118" s="7">
        <v>-9.3913745898527676E-2</v>
      </c>
      <c r="T118" s="270">
        <v>0.6568514598040659</v>
      </c>
      <c r="U118" s="7">
        <v>2.7061369018264574</v>
      </c>
      <c r="V118" s="244">
        <v>1.7835204955617423</v>
      </c>
      <c r="W118" s="7">
        <v>-3.5410017212435396</v>
      </c>
      <c r="X118" s="7">
        <v>0.75324986605757882</v>
      </c>
      <c r="Y118" s="242">
        <f t="shared" si="8"/>
        <v>-0.32596793322161161</v>
      </c>
      <c r="Z118" s="7">
        <v>-0.49419244899911902</v>
      </c>
      <c r="AA118" s="11">
        <v>1.0076675146935021</v>
      </c>
      <c r="AB118" s="7">
        <f t="shared" si="9"/>
        <v>113.24383333333333</v>
      </c>
      <c r="AC118" s="157"/>
      <c r="AN118" s="98"/>
      <c r="AO118" s="157"/>
      <c r="AZ118" s="98"/>
    </row>
    <row r="119" spans="1:52" ht="15" customHeight="1" x14ac:dyDescent="0.2">
      <c r="A119" s="3" t="s">
        <v>26</v>
      </c>
      <c r="B119" s="3" t="s">
        <v>305</v>
      </c>
      <c r="C119" s="7">
        <v>110.896</v>
      </c>
      <c r="D119" s="10">
        <v>110.8643</v>
      </c>
      <c r="E119" s="7">
        <v>111.2166</v>
      </c>
      <c r="F119" s="7">
        <v>111.4871</v>
      </c>
      <c r="G119" s="7">
        <v>113.2222</v>
      </c>
      <c r="H119" s="7">
        <v>113.1645</v>
      </c>
      <c r="I119" s="268">
        <v>113.42149999999999</v>
      </c>
      <c r="J119" s="7">
        <v>113.59180000000001</v>
      </c>
      <c r="K119" s="241">
        <v>113.4689</v>
      </c>
      <c r="L119" s="7">
        <v>113.6969</v>
      </c>
      <c r="M119" s="241">
        <v>113.6032</v>
      </c>
      <c r="N119" s="7">
        <v>113.649</v>
      </c>
      <c r="O119" s="7">
        <v>113.8218</v>
      </c>
      <c r="P119" s="10">
        <v>-2.8585341220603744E-2</v>
      </c>
      <c r="Q119" s="117">
        <v>0.31777587555236414</v>
      </c>
      <c r="R119" s="7">
        <v>0.24321908779804308</v>
      </c>
      <c r="S119" s="7">
        <v>1.5563235567164297</v>
      </c>
      <c r="T119" s="268">
        <v>-5.0961737185814246E-2</v>
      </c>
      <c r="U119" s="7">
        <v>0.22710302259099877</v>
      </c>
      <c r="V119" s="241">
        <v>0.15014789964866598</v>
      </c>
      <c r="W119" s="7">
        <v>-0.10819442952748468</v>
      </c>
      <c r="X119" s="7">
        <v>0.20093611553473634</v>
      </c>
      <c r="Y119" s="7">
        <f t="shared" si="8"/>
        <v>-8.241209742745699E-2</v>
      </c>
      <c r="Z119" s="7">
        <v>4.0315765753077236E-2</v>
      </c>
      <c r="AA119" s="11">
        <v>0.15204709236332498</v>
      </c>
      <c r="AB119" s="7">
        <f t="shared" si="9"/>
        <v>112.93398333333333</v>
      </c>
      <c r="AC119" s="157"/>
      <c r="AN119" s="98"/>
      <c r="AO119" s="157"/>
      <c r="AZ119" s="98"/>
    </row>
    <row r="120" spans="1:52" ht="15" customHeight="1" x14ac:dyDescent="0.2">
      <c r="A120" s="3" t="s">
        <v>27</v>
      </c>
      <c r="B120" s="3" t="s">
        <v>306</v>
      </c>
      <c r="C120" s="7">
        <v>105.27979999999999</v>
      </c>
      <c r="D120" s="10">
        <v>105.70229999999999</v>
      </c>
      <c r="E120" s="7">
        <v>105.9498</v>
      </c>
      <c r="F120" s="7">
        <v>106.3207</v>
      </c>
      <c r="G120" s="7">
        <v>107.7264</v>
      </c>
      <c r="H120" s="7">
        <v>108.15219999999999</v>
      </c>
      <c r="I120" s="268">
        <v>108.19750000000001</v>
      </c>
      <c r="J120" s="7">
        <v>108.5926</v>
      </c>
      <c r="K120" s="241">
        <v>108.7069</v>
      </c>
      <c r="L120" s="7">
        <v>109.8194</v>
      </c>
      <c r="M120" s="241">
        <v>109.81870000000001</v>
      </c>
      <c r="N120" s="7">
        <v>109.94159999999999</v>
      </c>
      <c r="O120" s="7">
        <v>109.9923</v>
      </c>
      <c r="P120" s="10">
        <v>0.40131155264352653</v>
      </c>
      <c r="Q120" s="117">
        <v>0.23414816896132087</v>
      </c>
      <c r="R120" s="7">
        <v>0.35007144893148079</v>
      </c>
      <c r="S120" s="7">
        <v>1.3221320025169097</v>
      </c>
      <c r="T120" s="268">
        <v>0.39526058607731746</v>
      </c>
      <c r="U120" s="7">
        <v>4.1885417032674017E-2</v>
      </c>
      <c r="V120" s="241">
        <v>0.36516555373275661</v>
      </c>
      <c r="W120" s="7">
        <v>0.10525579091024626</v>
      </c>
      <c r="X120" s="7">
        <v>1.0233940991786143</v>
      </c>
      <c r="Y120" s="7">
        <f t="shared" si="8"/>
        <v>-6.3741014792906888E-4</v>
      </c>
      <c r="Z120" s="7">
        <v>0.11191172359533225</v>
      </c>
      <c r="AA120" s="11">
        <v>4.6115392171849588E-2</v>
      </c>
      <c r="AB120" s="7">
        <f t="shared" si="9"/>
        <v>108.24336666666666</v>
      </c>
      <c r="AC120" s="157"/>
      <c r="AN120" s="98"/>
      <c r="AO120" s="157"/>
      <c r="AZ120" s="98"/>
    </row>
    <row r="121" spans="1:52" ht="15" customHeight="1" x14ac:dyDescent="0.2">
      <c r="A121" s="3" t="s">
        <v>29</v>
      </c>
      <c r="B121" s="3" t="s">
        <v>307</v>
      </c>
      <c r="C121" s="7">
        <v>112.13160000000001</v>
      </c>
      <c r="D121" s="10">
        <v>112.3194</v>
      </c>
      <c r="E121" s="7">
        <v>112.46339999999999</v>
      </c>
      <c r="F121" s="7">
        <v>112.5462</v>
      </c>
      <c r="G121" s="7">
        <v>112.76779999999999</v>
      </c>
      <c r="H121" s="7">
        <v>112.98220000000001</v>
      </c>
      <c r="I121" s="270">
        <v>113.1584</v>
      </c>
      <c r="J121" s="7">
        <v>113.5706</v>
      </c>
      <c r="K121" s="244">
        <v>113.64830000000001</v>
      </c>
      <c r="L121" s="7">
        <v>114.06950000000001</v>
      </c>
      <c r="M121" s="244">
        <v>114.3789</v>
      </c>
      <c r="N121" s="7">
        <v>114.68380000000001</v>
      </c>
      <c r="O121" s="7">
        <v>114.7467</v>
      </c>
      <c r="P121" s="10">
        <v>0.16748178033667202</v>
      </c>
      <c r="Q121" s="117">
        <v>0.12820581306523293</v>
      </c>
      <c r="R121" s="7">
        <v>7.3623952325828662E-2</v>
      </c>
      <c r="S121" s="7">
        <v>0.19689691877646259</v>
      </c>
      <c r="T121" s="270">
        <v>0.19012519531285696</v>
      </c>
      <c r="U121" s="7">
        <v>0.1559537697088518</v>
      </c>
      <c r="V121" s="244">
        <v>0.36426814094225313</v>
      </c>
      <c r="W121" s="7">
        <v>6.8415593472260602E-2</v>
      </c>
      <c r="X121" s="7">
        <v>0.37061707038292602</v>
      </c>
      <c r="Y121" s="242">
        <f t="shared" si="8"/>
        <v>0.27123814867251678</v>
      </c>
      <c r="Z121" s="7">
        <v>0.26657014536772383</v>
      </c>
      <c r="AA121" s="11">
        <v>5.4846456081852069E-2</v>
      </c>
      <c r="AB121" s="7">
        <f t="shared" si="9"/>
        <v>113.44459999999999</v>
      </c>
      <c r="AC121" s="157"/>
      <c r="AN121" s="98"/>
      <c r="AO121" s="157"/>
      <c r="AZ121" s="98"/>
    </row>
    <row r="122" spans="1:52" ht="15" customHeight="1" x14ac:dyDescent="0.2">
      <c r="A122" s="3" t="s">
        <v>31</v>
      </c>
      <c r="B122" s="3" t="s">
        <v>32</v>
      </c>
      <c r="C122" s="7">
        <v>110.9032</v>
      </c>
      <c r="D122" s="10">
        <v>110.9213</v>
      </c>
      <c r="E122" s="7">
        <v>110.974</v>
      </c>
      <c r="F122" s="7">
        <v>111.4615</v>
      </c>
      <c r="G122" s="7">
        <v>111.52200000000001</v>
      </c>
      <c r="H122" s="7">
        <v>111.5483</v>
      </c>
      <c r="I122" s="270">
        <v>111.6164</v>
      </c>
      <c r="J122" s="7">
        <v>111.6585</v>
      </c>
      <c r="K122" s="244">
        <v>111.90949999999999</v>
      </c>
      <c r="L122" s="7">
        <v>112.40649999999999</v>
      </c>
      <c r="M122" s="244">
        <v>112.83920000000001</v>
      </c>
      <c r="N122" s="7">
        <v>113.1067</v>
      </c>
      <c r="O122" s="7">
        <v>113.1067</v>
      </c>
      <c r="P122" s="10">
        <v>1.6320538992566493E-2</v>
      </c>
      <c r="Q122" s="117">
        <v>4.751116332030144E-2</v>
      </c>
      <c r="R122" s="7">
        <v>0.43929208643465778</v>
      </c>
      <c r="S122" s="7">
        <v>5.4278831704224921E-2</v>
      </c>
      <c r="T122" s="270">
        <v>2.3582790839468439E-2</v>
      </c>
      <c r="U122" s="7">
        <v>6.1049787401512318E-2</v>
      </c>
      <c r="V122" s="244">
        <v>3.7718471479106043E-2</v>
      </c>
      <c r="W122" s="7">
        <v>0.22479255945583235</v>
      </c>
      <c r="X122" s="7">
        <v>0.44410885581653026</v>
      </c>
      <c r="Y122" s="242">
        <f t="shared" si="8"/>
        <v>0.3849421519218294</v>
      </c>
      <c r="Z122" s="7">
        <v>0.2370630064729263</v>
      </c>
      <c r="AA122" s="11">
        <v>0</v>
      </c>
      <c r="AB122" s="7">
        <f t="shared" si="9"/>
        <v>111.92255</v>
      </c>
      <c r="AC122" s="157"/>
      <c r="AN122" s="98"/>
      <c r="AO122" s="157"/>
      <c r="AZ122" s="98"/>
    </row>
    <row r="123" spans="1:52" ht="15" customHeight="1" x14ac:dyDescent="0.2">
      <c r="A123" s="3" t="s">
        <v>33</v>
      </c>
      <c r="B123" s="3" t="s">
        <v>43</v>
      </c>
      <c r="C123" s="7">
        <v>103.7478</v>
      </c>
      <c r="D123" s="10">
        <v>104.55240000000001</v>
      </c>
      <c r="E123" s="7">
        <v>104.6298</v>
      </c>
      <c r="F123" s="7">
        <v>104.6151</v>
      </c>
      <c r="G123" s="7">
        <v>106.6876</v>
      </c>
      <c r="H123" s="7">
        <v>107.123</v>
      </c>
      <c r="I123" s="268">
        <v>107.488</v>
      </c>
      <c r="J123" s="7">
        <v>107.76309999999999</v>
      </c>
      <c r="K123" s="241">
        <v>108.04940000000001</v>
      </c>
      <c r="L123" s="7">
        <v>114.5407</v>
      </c>
      <c r="M123" s="241">
        <v>115.34180000000001</v>
      </c>
      <c r="N123" s="7">
        <v>115.3426</v>
      </c>
      <c r="O123" s="7">
        <v>115.43429999999999</v>
      </c>
      <c r="P123" s="10">
        <v>0.77553451735844792</v>
      </c>
      <c r="Q123" s="117">
        <v>7.4029864450741681E-2</v>
      </c>
      <c r="R123" s="7">
        <v>-1.4049534645010141E-2</v>
      </c>
      <c r="S123" s="7">
        <v>1.9810715661505895</v>
      </c>
      <c r="T123" s="268">
        <v>0.40810740892100056</v>
      </c>
      <c r="U123" s="7">
        <v>0.34072981525908991</v>
      </c>
      <c r="V123" s="241">
        <v>0.25593554629353488</v>
      </c>
      <c r="W123" s="7">
        <v>0.2656753564067954</v>
      </c>
      <c r="X123" s="7">
        <v>6.0077149896251107</v>
      </c>
      <c r="Y123" s="7">
        <f t="shared" si="8"/>
        <v>0.69940204660876459</v>
      </c>
      <c r="Z123" s="7">
        <v>6.9359070172143628E-4</v>
      </c>
      <c r="AA123" s="11">
        <v>7.9502282764554288E-2</v>
      </c>
      <c r="AB123" s="7">
        <f t="shared" si="9"/>
        <v>109.29731666666665</v>
      </c>
      <c r="AC123" s="157"/>
      <c r="AN123" s="98"/>
      <c r="AO123" s="157"/>
      <c r="AZ123" s="98"/>
    </row>
    <row r="124" spans="1:52" ht="15" customHeight="1" x14ac:dyDescent="0.2">
      <c r="A124" s="3" t="s">
        <v>34</v>
      </c>
      <c r="B124" s="3" t="s">
        <v>308</v>
      </c>
      <c r="C124" s="7">
        <v>107.26519999999999</v>
      </c>
      <c r="D124" s="10">
        <v>106.7007</v>
      </c>
      <c r="E124" s="7">
        <v>106.8655</v>
      </c>
      <c r="F124" s="7">
        <v>106.8655</v>
      </c>
      <c r="G124" s="7">
        <v>106.89919999999999</v>
      </c>
      <c r="H124" s="7">
        <v>106.89919999999999</v>
      </c>
      <c r="I124" s="268">
        <v>106.89919999999999</v>
      </c>
      <c r="J124" s="7">
        <v>106.89919999999999</v>
      </c>
      <c r="K124" s="241">
        <v>106.89919999999999</v>
      </c>
      <c r="L124" s="7">
        <v>106.90519999999999</v>
      </c>
      <c r="M124" s="241">
        <v>106.9456</v>
      </c>
      <c r="N124" s="7">
        <v>106.9456</v>
      </c>
      <c r="O124" s="7">
        <v>106.9479</v>
      </c>
      <c r="P124" s="10">
        <v>-0.52626574135879611</v>
      </c>
      <c r="Q124" s="117">
        <v>0.15445072056696876</v>
      </c>
      <c r="R124" s="7">
        <v>0</v>
      </c>
      <c r="S124" s="7">
        <v>3.1534966850850901E-2</v>
      </c>
      <c r="T124" s="268">
        <v>0</v>
      </c>
      <c r="U124" s="7">
        <v>0</v>
      </c>
      <c r="V124" s="7">
        <v>0</v>
      </c>
      <c r="W124" s="7">
        <v>0</v>
      </c>
      <c r="X124" s="7">
        <v>5.6127641741006741E-3</v>
      </c>
      <c r="Y124" s="7">
        <f t="shared" si="8"/>
        <v>3.7790491014473876E-2</v>
      </c>
      <c r="Z124" s="7">
        <v>0</v>
      </c>
      <c r="AA124" s="11">
        <v>2.1506261127202035E-3</v>
      </c>
      <c r="AB124" s="7">
        <f t="shared" si="9"/>
        <v>106.88933333333334</v>
      </c>
      <c r="AC124" s="157"/>
      <c r="AN124" s="98"/>
      <c r="AO124" s="157"/>
      <c r="AZ124" s="98"/>
    </row>
    <row r="125" spans="1:52" ht="15" customHeight="1" x14ac:dyDescent="0.2">
      <c r="A125" s="3"/>
      <c r="B125" s="3" t="s">
        <v>309</v>
      </c>
      <c r="C125" s="7">
        <v>106.59990000000001</v>
      </c>
      <c r="D125" s="10">
        <v>107.0014</v>
      </c>
      <c r="E125" s="7">
        <v>107.1623</v>
      </c>
      <c r="F125" s="7">
        <v>107.2028</v>
      </c>
      <c r="G125" s="7">
        <v>107.2028</v>
      </c>
      <c r="H125" s="7">
        <v>107.42619999999999</v>
      </c>
      <c r="I125" s="268">
        <v>107.42619999999999</v>
      </c>
      <c r="J125" s="7">
        <v>107.5022</v>
      </c>
      <c r="K125" s="241">
        <v>107.5326</v>
      </c>
      <c r="L125" s="7">
        <v>107.539</v>
      </c>
      <c r="M125" s="241">
        <v>107.54559999999999</v>
      </c>
      <c r="N125" s="7">
        <v>107.54559999999999</v>
      </c>
      <c r="O125" s="7">
        <v>107.54559999999999</v>
      </c>
      <c r="P125" s="10">
        <v>0.37664200435459938</v>
      </c>
      <c r="Q125" s="117">
        <v>0.15037186429336255</v>
      </c>
      <c r="R125" s="7">
        <v>3.7793141804528675E-2</v>
      </c>
      <c r="S125" s="7">
        <v>0</v>
      </c>
      <c r="T125" s="268">
        <v>0.20839007936359691</v>
      </c>
      <c r="U125" s="7">
        <v>0</v>
      </c>
      <c r="V125" s="241">
        <v>7.0746242536743942E-2</v>
      </c>
      <c r="W125" s="7">
        <v>2.8278491044834621E-2</v>
      </c>
      <c r="X125" s="7">
        <v>5.9516834894713742E-3</v>
      </c>
      <c r="Y125" s="7">
        <f t="shared" si="8"/>
        <v>6.1373083253440366E-3</v>
      </c>
      <c r="Z125" s="7">
        <v>0</v>
      </c>
      <c r="AA125" s="11">
        <v>0</v>
      </c>
      <c r="AB125" s="7">
        <f t="shared" si="9"/>
        <v>107.38602499999998</v>
      </c>
      <c r="AC125" s="157"/>
      <c r="AN125" s="98"/>
      <c r="AO125" s="157"/>
      <c r="AZ125" s="98"/>
    </row>
    <row r="126" spans="1:52" ht="15" customHeight="1" x14ac:dyDescent="0.2">
      <c r="A126" s="3"/>
      <c r="B126" s="3" t="s">
        <v>310</v>
      </c>
      <c r="C126" s="7">
        <v>100</v>
      </c>
      <c r="D126" s="10">
        <v>100</v>
      </c>
      <c r="E126" s="7">
        <v>100</v>
      </c>
      <c r="F126" s="7">
        <v>100</v>
      </c>
      <c r="G126" s="7">
        <v>100</v>
      </c>
      <c r="H126" s="7">
        <v>100</v>
      </c>
      <c r="I126" s="268">
        <v>100</v>
      </c>
      <c r="J126" s="7">
        <v>100</v>
      </c>
      <c r="K126" s="241">
        <v>100.0078</v>
      </c>
      <c r="L126" s="7">
        <v>100.5047</v>
      </c>
      <c r="M126" s="241">
        <v>100.5047</v>
      </c>
      <c r="N126" s="7">
        <v>100.5047</v>
      </c>
      <c r="O126" s="7">
        <v>100.5047</v>
      </c>
      <c r="P126" s="10">
        <v>0</v>
      </c>
      <c r="Q126" s="117">
        <v>0</v>
      </c>
      <c r="R126" s="7">
        <v>0</v>
      </c>
      <c r="S126" s="7">
        <v>0</v>
      </c>
      <c r="T126" s="268">
        <v>0</v>
      </c>
      <c r="U126" s="7">
        <v>0</v>
      </c>
      <c r="V126" s="7">
        <v>0</v>
      </c>
      <c r="W126" s="7">
        <v>7.8000000000031369E-3</v>
      </c>
      <c r="X126" s="7">
        <v>0.49686124482290034</v>
      </c>
      <c r="Y126" s="7">
        <f t="shared" si="8"/>
        <v>0</v>
      </c>
      <c r="Z126" s="7">
        <v>0</v>
      </c>
      <c r="AA126" s="11">
        <v>0</v>
      </c>
      <c r="AB126" s="7">
        <f t="shared" si="9"/>
        <v>100.16888333333333</v>
      </c>
      <c r="AC126" s="157"/>
      <c r="AN126" s="98"/>
      <c r="AO126" s="157"/>
      <c r="AZ126" s="98"/>
    </row>
    <row r="127" spans="1:52" ht="15" customHeight="1" x14ac:dyDescent="0.2">
      <c r="A127" s="3"/>
      <c r="B127" s="3" t="s">
        <v>311</v>
      </c>
      <c r="C127" s="7">
        <v>104.53489999999999</v>
      </c>
      <c r="D127" s="10">
        <v>104.7274</v>
      </c>
      <c r="E127" s="7">
        <v>104.76220000000001</v>
      </c>
      <c r="F127" s="7">
        <v>105.4961</v>
      </c>
      <c r="G127" s="7">
        <v>105.8211</v>
      </c>
      <c r="H127" s="7">
        <v>105.92910000000001</v>
      </c>
      <c r="I127" s="268">
        <v>106.0954</v>
      </c>
      <c r="J127" s="7">
        <v>106.2132</v>
      </c>
      <c r="K127" s="241">
        <v>106.3947</v>
      </c>
      <c r="L127" s="7">
        <v>106.5333</v>
      </c>
      <c r="M127" s="241">
        <v>106.6875</v>
      </c>
      <c r="N127" s="7">
        <v>106.7461</v>
      </c>
      <c r="O127" s="7">
        <v>106.9149</v>
      </c>
      <c r="P127" s="10">
        <v>0.18414902582774717</v>
      </c>
      <c r="Q127" s="117">
        <v>3.3229126284051891E-2</v>
      </c>
      <c r="R127" s="7">
        <v>0.70053893484481167</v>
      </c>
      <c r="S127" s="7">
        <v>0.30806826034327606</v>
      </c>
      <c r="T127" s="268">
        <v>0.10205904115531221</v>
      </c>
      <c r="U127" s="7">
        <v>0.15699179923174328</v>
      </c>
      <c r="V127" s="241">
        <v>0.11103214653981472</v>
      </c>
      <c r="W127" s="7">
        <v>0.17088271514275041</v>
      </c>
      <c r="X127" s="7">
        <v>0.13026964689030254</v>
      </c>
      <c r="Y127" s="7">
        <f t="shared" si="8"/>
        <v>0.14474347457555806</v>
      </c>
      <c r="Z127" s="7">
        <v>5.4926772114819854E-2</v>
      </c>
      <c r="AA127" s="11">
        <v>0.15813224089686134</v>
      </c>
      <c r="AB127" s="7">
        <f t="shared" si="9"/>
        <v>106.02675000000001</v>
      </c>
      <c r="AC127" s="157"/>
      <c r="AN127" s="98"/>
      <c r="AO127" s="157"/>
      <c r="AZ127" s="98"/>
    </row>
    <row r="128" spans="1:52" ht="15" customHeight="1" x14ac:dyDescent="0.2">
      <c r="A128" s="3"/>
      <c r="B128" s="3" t="s">
        <v>312</v>
      </c>
      <c r="C128" s="7">
        <v>109.63809999999999</v>
      </c>
      <c r="D128" s="10">
        <v>109.80249999999999</v>
      </c>
      <c r="E128" s="7">
        <v>109.9905</v>
      </c>
      <c r="F128" s="7">
        <v>110.4263</v>
      </c>
      <c r="G128" s="7">
        <v>110.6189</v>
      </c>
      <c r="H128" s="7">
        <v>110.9363</v>
      </c>
      <c r="I128" s="268">
        <v>111.0545</v>
      </c>
      <c r="J128" s="7">
        <v>111.3279</v>
      </c>
      <c r="K128" s="241">
        <v>111.3724</v>
      </c>
      <c r="L128" s="7">
        <v>111.8476</v>
      </c>
      <c r="M128" s="241">
        <v>112.52719999999999</v>
      </c>
      <c r="N128" s="7">
        <v>112.5869</v>
      </c>
      <c r="O128" s="7">
        <v>112.8539</v>
      </c>
      <c r="P128" s="10">
        <v>0.14994787395987394</v>
      </c>
      <c r="Q128" s="117">
        <v>0.1712165023565059</v>
      </c>
      <c r="R128" s="7">
        <v>0.39621603683954559</v>
      </c>
      <c r="S128" s="7">
        <v>0.17441497179566712</v>
      </c>
      <c r="T128" s="268">
        <v>0.28693107597346057</v>
      </c>
      <c r="U128" s="7">
        <v>0.10654763138846494</v>
      </c>
      <c r="V128" s="241">
        <v>0.24618543147733335</v>
      </c>
      <c r="W128" s="7">
        <v>3.9972010610098023E-2</v>
      </c>
      <c r="X128" s="7">
        <v>0.42667662724337535</v>
      </c>
      <c r="Y128" s="7">
        <f t="shared" si="8"/>
        <v>0.6076125012964011</v>
      </c>
      <c r="Z128" s="7">
        <v>5.3053839427273167E-2</v>
      </c>
      <c r="AA128" s="11">
        <v>0.23715014801899323</v>
      </c>
      <c r="AB128" s="7">
        <f t="shared" si="9"/>
        <v>111.27874166666668</v>
      </c>
      <c r="AC128" s="157"/>
      <c r="AN128" s="98"/>
      <c r="AO128" s="157"/>
      <c r="AZ128" s="98"/>
    </row>
    <row r="129" spans="1:52" s="48" customFormat="1" x14ac:dyDescent="0.2">
      <c r="A129" s="56" t="s">
        <v>36</v>
      </c>
      <c r="B129" s="56" t="s">
        <v>37</v>
      </c>
      <c r="C129" s="119">
        <v>104.6846</v>
      </c>
      <c r="D129" s="216">
        <v>105.0423</v>
      </c>
      <c r="E129" s="119">
        <v>105.42319999999999</v>
      </c>
      <c r="F129" s="20">
        <v>106.12430000000001</v>
      </c>
      <c r="G129" s="20">
        <v>108.1272</v>
      </c>
      <c r="H129" s="20">
        <v>108.3018</v>
      </c>
      <c r="I129" s="267">
        <v>108.06829999999999</v>
      </c>
      <c r="J129" s="20">
        <v>108.07380000000001</v>
      </c>
      <c r="K129" s="239">
        <v>109.084</v>
      </c>
      <c r="L129" s="20">
        <v>113.30419999999999</v>
      </c>
      <c r="M129" s="239">
        <v>113.2336</v>
      </c>
      <c r="N129" s="20">
        <v>112.9554</v>
      </c>
      <c r="O129" s="119">
        <v>113.127</v>
      </c>
      <c r="P129" s="216">
        <v>0.34169304749695195</v>
      </c>
      <c r="Q129" s="120">
        <v>0.36261582238773993</v>
      </c>
      <c r="R129" s="20">
        <v>0.66503388248508011</v>
      </c>
      <c r="S129" s="20">
        <v>1.8873151577913791</v>
      </c>
      <c r="T129" s="267">
        <v>0.16147648325305575</v>
      </c>
      <c r="U129" s="20">
        <v>-0.21560121807763719</v>
      </c>
      <c r="V129" s="239">
        <v>5.0893740347650986E-3</v>
      </c>
      <c r="W129" s="20">
        <v>0.93473163708502671</v>
      </c>
      <c r="X129" s="20">
        <v>3.8687616882402471</v>
      </c>
      <c r="Y129" s="20">
        <f t="shared" si="8"/>
        <v>-6.2310135017059287E-2</v>
      </c>
      <c r="Z129" s="119">
        <v>-0.2456867926127918</v>
      </c>
      <c r="AA129" s="19">
        <v>0.15191836778055584</v>
      </c>
      <c r="AB129" s="20">
        <f t="shared" si="9"/>
        <v>109.23875833333334</v>
      </c>
      <c r="AC129" s="156"/>
      <c r="AN129" s="162"/>
      <c r="AO129" s="156"/>
      <c r="AZ129" s="162"/>
    </row>
    <row r="130" spans="1:52" ht="15" customHeight="1" x14ac:dyDescent="0.2">
      <c r="A130" s="3" t="s">
        <v>38</v>
      </c>
      <c r="B130" s="3" t="s">
        <v>39</v>
      </c>
      <c r="C130" s="7">
        <v>102.0992</v>
      </c>
      <c r="D130" s="10">
        <v>102.58799999999999</v>
      </c>
      <c r="E130" s="7">
        <v>103.3051</v>
      </c>
      <c r="F130" s="7">
        <v>103.563</v>
      </c>
      <c r="G130" s="7">
        <v>104.5891</v>
      </c>
      <c r="H130" s="7">
        <v>104.5891</v>
      </c>
      <c r="I130" s="270">
        <v>104.58029999999999</v>
      </c>
      <c r="J130" s="7">
        <v>104.7098</v>
      </c>
      <c r="K130" s="244">
        <v>104.7098</v>
      </c>
      <c r="L130" s="7">
        <v>105.6294</v>
      </c>
      <c r="M130" s="244">
        <v>106.4953</v>
      </c>
      <c r="N130" s="7">
        <v>106.4452</v>
      </c>
      <c r="O130" s="7">
        <v>106.4953</v>
      </c>
      <c r="P130" s="10">
        <v>0.47875007835516603</v>
      </c>
      <c r="Q130" s="117">
        <v>0.69900963075603595</v>
      </c>
      <c r="R130" s="7">
        <v>0.24964885567121706</v>
      </c>
      <c r="S130" s="7">
        <v>0.99079787182681023</v>
      </c>
      <c r="T130" s="270">
        <v>0</v>
      </c>
      <c r="U130" s="7">
        <v>-8.4138786929115108E-3</v>
      </c>
      <c r="V130" s="244">
        <v>0.12382829270905446</v>
      </c>
      <c r="W130" s="7">
        <v>0</v>
      </c>
      <c r="X130" s="7">
        <v>0.87823680304995577</v>
      </c>
      <c r="Y130" s="242">
        <f t="shared" si="8"/>
        <v>0.81975283396478282</v>
      </c>
      <c r="Z130" s="7">
        <v>-4.7044329655863193E-2</v>
      </c>
      <c r="AA130" s="11">
        <v>4.7066471761996291E-2</v>
      </c>
      <c r="AB130" s="7">
        <f t="shared" si="9"/>
        <v>104.80828333333334</v>
      </c>
      <c r="AC130" s="157"/>
      <c r="AN130" s="98"/>
      <c r="AO130" s="157"/>
      <c r="AZ130" s="98"/>
    </row>
    <row r="131" spans="1:52" ht="15" customHeight="1" x14ac:dyDescent="0.2">
      <c r="A131" s="3" t="s">
        <v>40</v>
      </c>
      <c r="B131" s="3" t="s">
        <v>313</v>
      </c>
      <c r="C131" s="7">
        <v>107.8509</v>
      </c>
      <c r="D131" s="10">
        <v>107.943</v>
      </c>
      <c r="E131" s="7">
        <v>108.173</v>
      </c>
      <c r="F131" s="7">
        <v>108.97799999999999</v>
      </c>
      <c r="G131" s="7">
        <v>110.0004</v>
      </c>
      <c r="H131" s="7">
        <v>110.271</v>
      </c>
      <c r="I131" s="268">
        <v>110.246</v>
      </c>
      <c r="J131" s="7">
        <v>110.2748</v>
      </c>
      <c r="K131" s="241">
        <v>110.27500000000001</v>
      </c>
      <c r="L131" s="7">
        <v>110.3006</v>
      </c>
      <c r="M131" s="241">
        <v>110.8159</v>
      </c>
      <c r="N131" s="7">
        <v>111.29940000000001</v>
      </c>
      <c r="O131" s="7">
        <v>111.0457</v>
      </c>
      <c r="P131" s="10">
        <v>8.5395671246138949E-2</v>
      </c>
      <c r="Q131" s="117">
        <v>0.21307541943433478</v>
      </c>
      <c r="R131" s="7">
        <v>0.74417830697123366</v>
      </c>
      <c r="S131" s="7">
        <v>0.93817100699224132</v>
      </c>
      <c r="T131" s="268">
        <v>0.2459991054577999</v>
      </c>
      <c r="U131" s="7">
        <v>-2.2671418596009546E-2</v>
      </c>
      <c r="V131" s="241">
        <v>2.6123396767233218E-2</v>
      </c>
      <c r="W131" s="7">
        <v>1.8136509883186306E-4</v>
      </c>
      <c r="X131" s="7">
        <v>2.3214690546358812E-2</v>
      </c>
      <c r="Y131" s="7">
        <f t="shared" si="8"/>
        <v>0.46717787573231362</v>
      </c>
      <c r="Z131" s="7">
        <v>0.43630922999317467</v>
      </c>
      <c r="AA131" s="11">
        <v>-0.227943726560978</v>
      </c>
      <c r="AB131" s="7">
        <f t="shared" si="9"/>
        <v>109.96856666666667</v>
      </c>
      <c r="AC131" s="157"/>
      <c r="AN131" s="98"/>
      <c r="AO131" s="157"/>
      <c r="AZ131" s="98"/>
    </row>
    <row r="132" spans="1:52" ht="15" customHeight="1" x14ac:dyDescent="0.2">
      <c r="A132" s="3" t="s">
        <v>41</v>
      </c>
      <c r="B132" s="3" t="s">
        <v>314</v>
      </c>
      <c r="C132" s="7">
        <v>103.5784</v>
      </c>
      <c r="D132" s="10">
        <v>103.66930000000001</v>
      </c>
      <c r="E132" s="7">
        <v>103.66930000000001</v>
      </c>
      <c r="F132" s="7">
        <v>104.0277</v>
      </c>
      <c r="G132" s="7">
        <v>104.9967</v>
      </c>
      <c r="H132" s="7">
        <v>104.488</v>
      </c>
      <c r="I132" s="268">
        <v>105.0147</v>
      </c>
      <c r="J132" s="7">
        <v>105.0147</v>
      </c>
      <c r="K132" s="241">
        <v>105.0147</v>
      </c>
      <c r="L132" s="7">
        <v>105.3079</v>
      </c>
      <c r="M132" s="241">
        <v>105.0129</v>
      </c>
      <c r="N132" s="7">
        <v>104.203</v>
      </c>
      <c r="O132" s="7">
        <v>104.77679999999999</v>
      </c>
      <c r="P132" s="10">
        <v>8.7759610111765446E-2</v>
      </c>
      <c r="Q132" s="117">
        <v>0</v>
      </c>
      <c r="R132" s="7">
        <v>0.34571469084867834</v>
      </c>
      <c r="S132" s="7">
        <v>0.93148267240360827</v>
      </c>
      <c r="T132" s="268">
        <v>-0.48449141734931156</v>
      </c>
      <c r="U132" s="7">
        <v>0.50407702319884129</v>
      </c>
      <c r="V132" s="7">
        <v>0</v>
      </c>
      <c r="W132" s="7">
        <v>0</v>
      </c>
      <c r="X132" s="7">
        <v>0.27919900737706127</v>
      </c>
      <c r="Y132" s="7">
        <f t="shared" si="8"/>
        <v>-0.28013093034805714</v>
      </c>
      <c r="Z132" s="7">
        <v>-0.77123858116478927</v>
      </c>
      <c r="AA132" s="11">
        <v>0.55065593121118528</v>
      </c>
      <c r="AB132" s="7">
        <f t="shared" si="9"/>
        <v>104.59964166666667</v>
      </c>
      <c r="AC132" s="157"/>
      <c r="AN132" s="98"/>
      <c r="AO132" s="157"/>
      <c r="AZ132" s="98"/>
    </row>
    <row r="133" spans="1:52" ht="15" customHeight="1" x14ac:dyDescent="0.2">
      <c r="A133" s="3" t="s">
        <v>42</v>
      </c>
      <c r="B133" s="3" t="s">
        <v>315</v>
      </c>
      <c r="C133" s="7">
        <v>103.7056</v>
      </c>
      <c r="D133" s="10">
        <v>104.27070000000001</v>
      </c>
      <c r="E133" s="7">
        <v>105.038</v>
      </c>
      <c r="F133" s="7">
        <v>105.997</v>
      </c>
      <c r="G133" s="7">
        <v>109.5052</v>
      </c>
      <c r="H133" s="7">
        <v>110.3434</v>
      </c>
      <c r="I133" s="268">
        <v>109.3768</v>
      </c>
      <c r="J133" s="7">
        <v>109.3948</v>
      </c>
      <c r="K133" s="241">
        <v>111.21169999999999</v>
      </c>
      <c r="L133" s="7">
        <v>121.5256</v>
      </c>
      <c r="M133" s="241">
        <v>121.6602</v>
      </c>
      <c r="N133" s="7">
        <v>121.5095</v>
      </c>
      <c r="O133" s="7">
        <v>121.5095</v>
      </c>
      <c r="P133" s="10">
        <v>0.54490789311281262</v>
      </c>
      <c r="Q133" s="117">
        <v>0.73587306884867143</v>
      </c>
      <c r="R133" s="7">
        <v>0.91300291323140503</v>
      </c>
      <c r="S133" s="7">
        <v>3.309716312725834</v>
      </c>
      <c r="T133" s="268">
        <v>0.76544310224537326</v>
      </c>
      <c r="U133" s="7">
        <v>-0.87599258315404427</v>
      </c>
      <c r="V133" s="241">
        <v>1.64568720240496E-2</v>
      </c>
      <c r="W133" s="7">
        <v>1.6608650502583211</v>
      </c>
      <c r="X133" s="7">
        <v>9.2741141444650204</v>
      </c>
      <c r="Y133" s="7">
        <f t="shared" si="8"/>
        <v>0.11075855622190391</v>
      </c>
      <c r="Z133" s="7">
        <v>-0.12386959745257733</v>
      </c>
      <c r="AA133" s="11">
        <v>0</v>
      </c>
      <c r="AB133" s="7">
        <f t="shared" si="9"/>
        <v>112.61186666666667</v>
      </c>
      <c r="AC133" s="157"/>
      <c r="AN133" s="98"/>
      <c r="AO133" s="157"/>
      <c r="AZ133" s="98"/>
    </row>
    <row r="134" spans="1:52" ht="15" customHeight="1" x14ac:dyDescent="0.2">
      <c r="A134" s="3" t="s">
        <v>44</v>
      </c>
      <c r="B134" s="3" t="s">
        <v>316</v>
      </c>
      <c r="C134" s="7">
        <v>104.6885</v>
      </c>
      <c r="D134" s="10">
        <v>104.92319999999999</v>
      </c>
      <c r="E134" s="7">
        <v>104.9727</v>
      </c>
      <c r="F134" s="7">
        <v>105.0192</v>
      </c>
      <c r="G134" s="7">
        <v>105.29300000000001</v>
      </c>
      <c r="H134" s="7">
        <v>105.31140000000001</v>
      </c>
      <c r="I134" s="268">
        <v>105.3203</v>
      </c>
      <c r="J134" s="7">
        <v>105.3293</v>
      </c>
      <c r="K134" s="241">
        <v>106.45050000000001</v>
      </c>
      <c r="L134" s="7">
        <v>106.4569</v>
      </c>
      <c r="M134" s="241">
        <v>106.4932</v>
      </c>
      <c r="N134" s="7">
        <v>106.5804</v>
      </c>
      <c r="O134" s="7">
        <v>106.5502</v>
      </c>
      <c r="P134" s="10">
        <v>0.22418890327016763</v>
      </c>
      <c r="Q134" s="117">
        <v>4.717736401483083E-2</v>
      </c>
      <c r="R134" s="7">
        <v>4.4297231565916334E-2</v>
      </c>
      <c r="S134" s="7">
        <v>0.26071423130247467</v>
      </c>
      <c r="T134" s="268">
        <v>1.7475045824508512E-2</v>
      </c>
      <c r="U134" s="7">
        <v>8.4511268485624735E-3</v>
      </c>
      <c r="V134" s="241">
        <v>8.5453611506996659E-3</v>
      </c>
      <c r="W134" s="7">
        <v>1.0644711395594595</v>
      </c>
      <c r="X134" s="7">
        <v>6.0121840667721567E-3</v>
      </c>
      <c r="Y134" s="7">
        <f t="shared" si="8"/>
        <v>3.4098306450776897E-2</v>
      </c>
      <c r="Z134" s="7">
        <v>8.1883162493000233E-2</v>
      </c>
      <c r="AA134" s="11">
        <v>-2.8335416267900631E-2</v>
      </c>
      <c r="AB134" s="7">
        <f t="shared" si="9"/>
        <v>105.725025</v>
      </c>
      <c r="AC134" s="157"/>
      <c r="AN134" s="98"/>
      <c r="AO134" s="157"/>
      <c r="AZ134" s="98"/>
    </row>
    <row r="135" spans="1:52" ht="15" customHeight="1" x14ac:dyDescent="0.2">
      <c r="A135" s="3" t="s">
        <v>46</v>
      </c>
      <c r="B135" s="3" t="s">
        <v>71</v>
      </c>
      <c r="C135" s="7">
        <v>100.72969999999999</v>
      </c>
      <c r="D135" s="10">
        <v>100.72969999999999</v>
      </c>
      <c r="E135" s="7">
        <v>100.72969999999999</v>
      </c>
      <c r="F135" s="7">
        <v>100.72969999999999</v>
      </c>
      <c r="G135" s="7">
        <v>100.72969999999999</v>
      </c>
      <c r="H135" s="7">
        <v>100.72969999999999</v>
      </c>
      <c r="I135" s="268">
        <v>100.72969999999999</v>
      </c>
      <c r="J135" s="7">
        <v>100.72969999999999</v>
      </c>
      <c r="K135" s="241">
        <v>100.72969999999999</v>
      </c>
      <c r="L135" s="7">
        <v>100.72969999999999</v>
      </c>
      <c r="M135" s="241">
        <v>100.72969999999999</v>
      </c>
      <c r="N135" s="7">
        <v>100.72969999999999</v>
      </c>
      <c r="O135" s="7">
        <v>100.72969999999999</v>
      </c>
      <c r="P135" s="10">
        <v>0</v>
      </c>
      <c r="Q135" s="117">
        <v>0</v>
      </c>
      <c r="R135" s="7">
        <v>0</v>
      </c>
      <c r="S135" s="7">
        <v>0</v>
      </c>
      <c r="T135" s="268">
        <v>0</v>
      </c>
      <c r="U135" s="7">
        <v>0</v>
      </c>
      <c r="V135" s="7">
        <v>0</v>
      </c>
      <c r="W135" s="7">
        <v>0</v>
      </c>
      <c r="X135" s="7">
        <v>0</v>
      </c>
      <c r="Y135" s="7">
        <f t="shared" si="8"/>
        <v>0</v>
      </c>
      <c r="Z135" s="7">
        <v>0</v>
      </c>
      <c r="AA135" s="11">
        <v>0</v>
      </c>
      <c r="AB135" s="7">
        <f t="shared" si="9"/>
        <v>100.72969999999999</v>
      </c>
      <c r="AC135" s="157"/>
      <c r="AN135" s="98"/>
      <c r="AO135" s="157"/>
      <c r="AZ135" s="98"/>
    </row>
    <row r="136" spans="1:52" s="48" customFormat="1" x14ac:dyDescent="0.2">
      <c r="A136" s="56" t="s">
        <v>47</v>
      </c>
      <c r="B136" s="56" t="s">
        <v>48</v>
      </c>
      <c r="C136" s="119">
        <v>111.6242</v>
      </c>
      <c r="D136" s="216">
        <v>111.0085</v>
      </c>
      <c r="E136" s="119">
        <v>110.79259999999999</v>
      </c>
      <c r="F136" s="20">
        <v>110.1858</v>
      </c>
      <c r="G136" s="20">
        <v>111.9194</v>
      </c>
      <c r="H136" s="20">
        <v>112.1276</v>
      </c>
      <c r="I136" s="268">
        <v>110.16679999999999</v>
      </c>
      <c r="J136" s="20">
        <v>109.3991</v>
      </c>
      <c r="K136" s="241">
        <v>109.87779999999999</v>
      </c>
      <c r="L136" s="20">
        <v>108.6499</v>
      </c>
      <c r="M136" s="241">
        <v>109.6182</v>
      </c>
      <c r="N136" s="20">
        <v>109.0256</v>
      </c>
      <c r="O136" s="119">
        <v>109.621</v>
      </c>
      <c r="P136" s="216">
        <v>-0.55158290048215697</v>
      </c>
      <c r="Q136" s="120">
        <v>-0.19448961115590685</v>
      </c>
      <c r="R136" s="20">
        <v>-0.54769000817743485</v>
      </c>
      <c r="S136" s="20">
        <v>1.5733424815175781</v>
      </c>
      <c r="T136" s="268">
        <v>0.18602672995030803</v>
      </c>
      <c r="U136" s="20">
        <v>-1.748721991730855</v>
      </c>
      <c r="V136" s="239">
        <v>-0.69685240925577463</v>
      </c>
      <c r="W136" s="20">
        <v>0.43757215552960599</v>
      </c>
      <c r="X136" s="20">
        <v>-1.1175141839388769</v>
      </c>
      <c r="Y136" s="7">
        <f t="shared" si="8"/>
        <v>0.89121112858824469</v>
      </c>
      <c r="Z136" s="119">
        <v>-0.54060365888146722</v>
      </c>
      <c r="AA136" s="19">
        <v>0.5461102713491125</v>
      </c>
      <c r="AB136" s="20">
        <f>(AB113/AB116)*100</f>
        <v>110.18723039093797</v>
      </c>
      <c r="AC136" s="156"/>
      <c r="AN136" s="162"/>
      <c r="AO136" s="156"/>
      <c r="AZ136" s="162"/>
    </row>
    <row r="137" spans="1:52" s="48" customFormat="1" x14ac:dyDescent="0.2">
      <c r="A137" s="56" t="s">
        <v>317</v>
      </c>
      <c r="B137" s="48" t="s">
        <v>73</v>
      </c>
      <c r="C137" s="119">
        <v>114.0014</v>
      </c>
      <c r="D137" s="216">
        <v>113.5881</v>
      </c>
      <c r="E137" s="119">
        <v>113.32769999999999</v>
      </c>
      <c r="F137" s="20">
        <v>113.0391</v>
      </c>
      <c r="G137" s="20">
        <v>113.5457</v>
      </c>
      <c r="H137" s="20">
        <v>113.9875</v>
      </c>
      <c r="I137" s="270">
        <v>113.4442</v>
      </c>
      <c r="J137" s="20">
        <v>113.5273</v>
      </c>
      <c r="K137" s="244">
        <v>111.6508</v>
      </c>
      <c r="L137" s="20">
        <v>108.1203</v>
      </c>
      <c r="M137" s="244">
        <v>109.1123</v>
      </c>
      <c r="N137" s="20">
        <v>108.55889999999999</v>
      </c>
      <c r="O137" s="119">
        <v>109.46680000000001</v>
      </c>
      <c r="P137" s="216">
        <v>-0.36253940741079199</v>
      </c>
      <c r="Q137" s="120">
        <v>-0.22924936679106717</v>
      </c>
      <c r="R137" s="20">
        <v>-0.25465971690944772</v>
      </c>
      <c r="S137" s="20">
        <v>0.4481635115636905</v>
      </c>
      <c r="T137" s="270">
        <v>0.38909443510410402</v>
      </c>
      <c r="U137" s="20">
        <v>-0.47663120956245386</v>
      </c>
      <c r="V137" s="243">
        <v>7.3251871845366912E-2</v>
      </c>
      <c r="W137" s="20">
        <v>-1.6529063934401618</v>
      </c>
      <c r="X137" s="20">
        <v>-3.162091091152059</v>
      </c>
      <c r="Y137" s="242">
        <f t="shared" si="8"/>
        <v>0.91749652932890913</v>
      </c>
      <c r="Z137" s="119">
        <v>-0.50718388302694617</v>
      </c>
      <c r="AA137" s="19">
        <v>0.8363201911589121</v>
      </c>
      <c r="AB137" s="20">
        <f>(AB113/AB129)*100</f>
        <v>111.72587476773926</v>
      </c>
      <c r="AC137" s="156"/>
      <c r="AN137" s="162"/>
      <c r="AO137" s="156"/>
      <c r="AZ137" s="162"/>
    </row>
    <row r="138" spans="1:52" s="48" customFormat="1" ht="20.25" customHeight="1" x14ac:dyDescent="0.2">
      <c r="B138" s="22" t="s">
        <v>82</v>
      </c>
      <c r="C138" s="28"/>
      <c r="D138" s="133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133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134"/>
      <c r="AB138" s="23"/>
      <c r="AC138" s="156"/>
      <c r="AN138" s="162"/>
      <c r="AO138" s="156"/>
      <c r="AZ138" s="162"/>
    </row>
    <row r="139" spans="1:52" s="48" customFormat="1" x14ac:dyDescent="0.2">
      <c r="A139" s="56" t="s">
        <v>14</v>
      </c>
      <c r="B139" s="48" t="s">
        <v>15</v>
      </c>
      <c r="C139" s="20">
        <v>123.2546</v>
      </c>
      <c r="D139" s="216">
        <v>122.6992</v>
      </c>
      <c r="E139" s="119">
        <v>122.6855</v>
      </c>
      <c r="F139" s="20">
        <v>123.0026</v>
      </c>
      <c r="G139" s="20">
        <v>126.1491</v>
      </c>
      <c r="H139" s="20">
        <v>126.7587</v>
      </c>
      <c r="I139" s="20">
        <v>125.5217</v>
      </c>
      <c r="J139" s="20">
        <v>125.5322</v>
      </c>
      <c r="K139" s="245">
        <v>124.4392</v>
      </c>
      <c r="L139" s="20">
        <v>125.152</v>
      </c>
      <c r="M139" s="245">
        <v>126.1932</v>
      </c>
      <c r="N139" s="20">
        <v>125.04170000000001</v>
      </c>
      <c r="O139" s="20">
        <v>126.574</v>
      </c>
      <c r="P139" s="216">
        <v>-0.45061198527275392</v>
      </c>
      <c r="Q139" s="120">
        <v>-1.1165516971585833E-2</v>
      </c>
      <c r="R139" s="20">
        <v>0.25846575186146398</v>
      </c>
      <c r="S139" s="20">
        <v>2.558076008149424</v>
      </c>
      <c r="T139" s="20">
        <v>0.48323769254001836</v>
      </c>
      <c r="U139" s="20">
        <v>-0.97586990084310499</v>
      </c>
      <c r="V139" s="245">
        <v>8.3650874709372998E-3</v>
      </c>
      <c r="W139" s="20">
        <v>-0.87069293774824585</v>
      </c>
      <c r="X139" s="20">
        <v>0.57280985412956797</v>
      </c>
      <c r="Y139" s="240">
        <f t="shared" ref="Y139:Y161" si="10">(M139-L139)/L139*100</f>
        <v>0.83194835080542329</v>
      </c>
      <c r="Z139" s="20">
        <v>-0.91248973795735322</v>
      </c>
      <c r="AA139" s="19">
        <v>1.2254311961529571</v>
      </c>
      <c r="AB139" s="20">
        <f>AVERAGE(D139:O139)</f>
        <v>124.97909166666666</v>
      </c>
      <c r="AC139" s="156"/>
      <c r="AN139" s="162"/>
      <c r="AO139" s="156"/>
      <c r="AZ139" s="162"/>
    </row>
    <row r="140" spans="1:52" x14ac:dyDescent="0.2">
      <c r="A140" s="3" t="s">
        <v>16</v>
      </c>
      <c r="B140" s="1" t="s">
        <v>79</v>
      </c>
      <c r="C140" s="7">
        <v>123.4648</v>
      </c>
      <c r="D140" s="10">
        <v>124.69580000000001</v>
      </c>
      <c r="E140" s="7">
        <v>124.2367</v>
      </c>
      <c r="F140" s="7">
        <v>125.2334</v>
      </c>
      <c r="G140" s="7">
        <v>128.02260000000001</v>
      </c>
      <c r="H140" s="7">
        <v>131.7029</v>
      </c>
      <c r="I140" s="7">
        <v>129.55070000000001</v>
      </c>
      <c r="J140" s="7">
        <v>129.27449999999999</v>
      </c>
      <c r="K140" s="246">
        <v>126.0247</v>
      </c>
      <c r="L140" s="7">
        <v>125.8244</v>
      </c>
      <c r="M140" s="246">
        <v>127.3276</v>
      </c>
      <c r="N140" s="7">
        <v>125.0382</v>
      </c>
      <c r="O140" s="7">
        <v>126.0829</v>
      </c>
      <c r="P140" s="10">
        <v>0.99704531170018396</v>
      </c>
      <c r="Q140" s="117">
        <v>-0.3681759930968056</v>
      </c>
      <c r="R140" s="7">
        <v>0.80225891383142356</v>
      </c>
      <c r="S140" s="7">
        <v>2.2272013696026844</v>
      </c>
      <c r="T140" s="7">
        <v>2.8747268060482978</v>
      </c>
      <c r="U140" s="7">
        <v>-1.6341325817426902</v>
      </c>
      <c r="V140" s="246">
        <v>-0.21319838487944648</v>
      </c>
      <c r="W140" s="7">
        <v>-2.5138755129588541</v>
      </c>
      <c r="X140" s="7">
        <v>-0.1589370972515694</v>
      </c>
      <c r="Y140" s="242">
        <f t="shared" si="10"/>
        <v>1.1946808409179832</v>
      </c>
      <c r="Z140" s="7">
        <v>-1.7980390740106627</v>
      </c>
      <c r="AA140" s="11">
        <v>0.83550466977291082</v>
      </c>
      <c r="AB140" s="7">
        <f t="shared" ref="AB140:AB161" si="11">AVERAGE(D140:O140)</f>
        <v>126.91786666666667</v>
      </c>
      <c r="AC140" s="157"/>
      <c r="AN140" s="98"/>
      <c r="AO140" s="157"/>
      <c r="AZ140" s="98"/>
    </row>
    <row r="141" spans="1:52" x14ac:dyDescent="0.2">
      <c r="A141" s="3" t="s">
        <v>18</v>
      </c>
      <c r="B141" s="1" t="s">
        <v>80</v>
      </c>
      <c r="C141" s="7">
        <v>123.1489</v>
      </c>
      <c r="D141" s="10">
        <v>121.6956</v>
      </c>
      <c r="E141" s="7">
        <v>121.9057</v>
      </c>
      <c r="F141" s="7">
        <v>121.88120000000001</v>
      </c>
      <c r="G141" s="7">
        <v>125.2073</v>
      </c>
      <c r="H141" s="7">
        <v>124.2732</v>
      </c>
      <c r="I141" s="7">
        <v>123.49630000000001</v>
      </c>
      <c r="J141" s="7">
        <v>123.65089999999999</v>
      </c>
      <c r="K141" s="246">
        <v>123.6422</v>
      </c>
      <c r="L141" s="7">
        <v>124.81399999999999</v>
      </c>
      <c r="M141" s="246">
        <v>125.623</v>
      </c>
      <c r="N141" s="7">
        <v>125.04349999999999</v>
      </c>
      <c r="O141" s="7">
        <v>126.82089999999999</v>
      </c>
      <c r="P141" s="10">
        <v>-1.1801161033513079</v>
      </c>
      <c r="Q141" s="117">
        <v>0.17264387537429216</v>
      </c>
      <c r="R141" s="7">
        <v>-2.0097501593435818E-2</v>
      </c>
      <c r="S141" s="7">
        <v>2.7289688647633898</v>
      </c>
      <c r="T141" s="7">
        <v>-0.74604276268236824</v>
      </c>
      <c r="U141" s="7">
        <v>-0.62515490065436286</v>
      </c>
      <c r="V141" s="246">
        <v>0.12518593674465378</v>
      </c>
      <c r="W141" s="7">
        <v>-7.0359374658739912E-3</v>
      </c>
      <c r="X141" s="7">
        <v>0.94773467311321735</v>
      </c>
      <c r="Y141" s="242">
        <f t="shared" si="10"/>
        <v>0.64816446872947886</v>
      </c>
      <c r="Z141" s="7">
        <v>-0.46130087643187162</v>
      </c>
      <c r="AA141" s="11">
        <v>1.4214253439802951</v>
      </c>
      <c r="AB141" s="7">
        <f t="shared" si="11"/>
        <v>124.00448333333333</v>
      </c>
      <c r="AC141" s="157"/>
      <c r="AN141" s="98"/>
      <c r="AO141" s="157"/>
      <c r="AZ141" s="98"/>
    </row>
    <row r="142" spans="1:52" s="48" customFormat="1" x14ac:dyDescent="0.2">
      <c r="A142" s="56" t="s">
        <v>20</v>
      </c>
      <c r="B142" s="48" t="s">
        <v>21</v>
      </c>
      <c r="C142" s="20">
        <v>107.10120000000001</v>
      </c>
      <c r="D142" s="216">
        <v>107.7239</v>
      </c>
      <c r="E142" s="119">
        <v>108.117</v>
      </c>
      <c r="F142" s="20">
        <v>109.2336</v>
      </c>
      <c r="G142" s="20">
        <v>110.07210000000001</v>
      </c>
      <c r="H142" s="20">
        <v>110.4991</v>
      </c>
      <c r="I142" s="20">
        <v>111.8981</v>
      </c>
      <c r="J142" s="20">
        <v>112.9062</v>
      </c>
      <c r="K142" s="245">
        <v>111.42440000000001</v>
      </c>
      <c r="L142" s="20">
        <v>113.7286</v>
      </c>
      <c r="M142" s="245">
        <v>113.5788</v>
      </c>
      <c r="N142" s="20">
        <v>113.22790000000001</v>
      </c>
      <c r="O142" s="20">
        <v>113.843</v>
      </c>
      <c r="P142" s="216">
        <v>0.58141271993217136</v>
      </c>
      <c r="Q142" s="120">
        <v>0.36491437833201734</v>
      </c>
      <c r="R142" s="20">
        <v>1.0327700546629957</v>
      </c>
      <c r="S142" s="20">
        <v>0.76762095179506173</v>
      </c>
      <c r="T142" s="20">
        <v>0.38792754930631146</v>
      </c>
      <c r="U142" s="20">
        <v>1.2660736603284559</v>
      </c>
      <c r="V142" s="245">
        <v>0.90090895198399157</v>
      </c>
      <c r="W142" s="20">
        <v>-1.3124168557616789</v>
      </c>
      <c r="X142" s="20">
        <v>2.0679492104063333</v>
      </c>
      <c r="Y142" s="240">
        <f t="shared" si="10"/>
        <v>-0.13171708787411351</v>
      </c>
      <c r="Z142" s="20">
        <v>-0.30894850095263882</v>
      </c>
      <c r="AA142" s="19">
        <v>0.54324066771528767</v>
      </c>
      <c r="AB142" s="20">
        <f t="shared" si="11"/>
        <v>111.35439166666669</v>
      </c>
      <c r="AC142" s="156"/>
      <c r="AN142" s="162"/>
      <c r="AO142" s="156"/>
      <c r="AZ142" s="162"/>
    </row>
    <row r="143" spans="1:52" s="48" customFormat="1" x14ac:dyDescent="0.2">
      <c r="A143" s="56" t="s">
        <v>22</v>
      </c>
      <c r="B143" s="48" t="s">
        <v>23</v>
      </c>
      <c r="C143" s="20">
        <v>108.1426</v>
      </c>
      <c r="D143" s="216">
        <v>108.8394</v>
      </c>
      <c r="E143" s="119">
        <v>109.22539999999999</v>
      </c>
      <c r="F143" s="20">
        <v>110.48439999999999</v>
      </c>
      <c r="G143" s="20">
        <v>110.77</v>
      </c>
      <c r="H143" s="20">
        <v>111.29170000000001</v>
      </c>
      <c r="I143" s="20">
        <v>113.3158</v>
      </c>
      <c r="J143" s="20">
        <v>114.6972</v>
      </c>
      <c r="K143" s="245">
        <v>112.1854</v>
      </c>
      <c r="L143" s="20">
        <v>113.33620000000001</v>
      </c>
      <c r="M143" s="245">
        <v>113.22110000000001</v>
      </c>
      <c r="N143" s="20">
        <v>112.91079999999999</v>
      </c>
      <c r="O143" s="20">
        <v>113.6516</v>
      </c>
      <c r="P143" s="216">
        <v>0.64433442510166772</v>
      </c>
      <c r="Q143" s="120">
        <v>0.35465098117041777</v>
      </c>
      <c r="R143" s="20">
        <v>1.1526622928366483</v>
      </c>
      <c r="S143" s="20">
        <v>0.25849803230139484</v>
      </c>
      <c r="T143" s="20">
        <v>0.47097589600073109</v>
      </c>
      <c r="U143" s="20">
        <v>1.8187340116109199</v>
      </c>
      <c r="V143" s="245">
        <v>1.2190709503882065</v>
      </c>
      <c r="W143" s="20">
        <v>-2.1899401205957894</v>
      </c>
      <c r="X143" s="20">
        <v>1.0258019314456281</v>
      </c>
      <c r="Y143" s="240">
        <f t="shared" si="10"/>
        <v>-0.10155625475355465</v>
      </c>
      <c r="Z143" s="20">
        <v>-0.27406552312246762</v>
      </c>
      <c r="AA143" s="19">
        <v>0.65609312838099387</v>
      </c>
      <c r="AB143" s="20">
        <f t="shared" si="11"/>
        <v>111.99408333333332</v>
      </c>
      <c r="AC143" s="156"/>
      <c r="AN143" s="162"/>
      <c r="AO143" s="156"/>
      <c r="AZ143" s="162"/>
    </row>
    <row r="144" spans="1:52" ht="15" customHeight="1" x14ac:dyDescent="0.2">
      <c r="A144" s="3" t="s">
        <v>24</v>
      </c>
      <c r="B144" s="1" t="s">
        <v>304</v>
      </c>
      <c r="C144" s="7">
        <v>108.8252</v>
      </c>
      <c r="D144" s="10">
        <v>109.7565</v>
      </c>
      <c r="E144" s="7">
        <v>110.2647</v>
      </c>
      <c r="F144" s="7">
        <v>112.072</v>
      </c>
      <c r="G144" s="7">
        <v>111.9006</v>
      </c>
      <c r="H144" s="7">
        <v>112.58410000000001</v>
      </c>
      <c r="I144" s="7">
        <v>115.65430000000001</v>
      </c>
      <c r="J144" s="7">
        <v>117.6855</v>
      </c>
      <c r="K144" s="246">
        <v>113.6806</v>
      </c>
      <c r="L144" s="7">
        <v>114.51990000000001</v>
      </c>
      <c r="M144" s="246">
        <v>114.1861</v>
      </c>
      <c r="N144" s="7">
        <v>113.65089999999999</v>
      </c>
      <c r="O144" s="7">
        <v>114.7491</v>
      </c>
      <c r="P144" s="10">
        <v>0.85577605187034567</v>
      </c>
      <c r="Q144" s="117">
        <v>0.4630249689084493</v>
      </c>
      <c r="R144" s="7">
        <v>1.6390558356391465</v>
      </c>
      <c r="S144" s="7">
        <v>-0.15293739738739875</v>
      </c>
      <c r="T144" s="7">
        <v>0.61080995097435531</v>
      </c>
      <c r="U144" s="7">
        <v>2.727028061688995</v>
      </c>
      <c r="V144" s="246">
        <v>1.7562684655909881</v>
      </c>
      <c r="W144" s="7">
        <v>-3.403053052415129</v>
      </c>
      <c r="X144" s="7">
        <v>0.73829659590115515</v>
      </c>
      <c r="Y144" s="242">
        <f t="shared" si="10"/>
        <v>-0.29147772570532343</v>
      </c>
      <c r="Z144" s="7">
        <v>-0.46870853807950635</v>
      </c>
      <c r="AA144" s="11">
        <v>0.96629239187723603</v>
      </c>
      <c r="AB144" s="7">
        <f t="shared" si="11"/>
        <v>113.392025</v>
      </c>
      <c r="AC144" s="157"/>
      <c r="AN144" s="98"/>
      <c r="AO144" s="157"/>
      <c r="AZ144" s="98"/>
    </row>
    <row r="145" spans="1:52" ht="15" customHeight="1" x14ac:dyDescent="0.2">
      <c r="A145" s="3" t="s">
        <v>26</v>
      </c>
      <c r="B145" s="1" t="s">
        <v>305</v>
      </c>
      <c r="C145" s="7">
        <v>110.67319999999999</v>
      </c>
      <c r="D145" s="10">
        <v>110.64490000000001</v>
      </c>
      <c r="E145" s="7">
        <v>111.00069999999999</v>
      </c>
      <c r="F145" s="7">
        <v>111.2756</v>
      </c>
      <c r="G145" s="7">
        <v>113.0222</v>
      </c>
      <c r="H145" s="7">
        <v>112.98350000000001</v>
      </c>
      <c r="I145" s="7">
        <v>113.2448</v>
      </c>
      <c r="J145" s="7">
        <v>113.42529999999999</v>
      </c>
      <c r="K145" s="246">
        <v>113.3026</v>
      </c>
      <c r="L145" s="7">
        <v>113.52809999999999</v>
      </c>
      <c r="M145" s="246">
        <v>113.45780000000001</v>
      </c>
      <c r="N145" s="7">
        <v>113.4867</v>
      </c>
      <c r="O145" s="7">
        <v>113.6696</v>
      </c>
      <c r="P145" s="10">
        <v>-2.5570779556376193E-2</v>
      </c>
      <c r="Q145" s="117">
        <v>0.32156927251051598</v>
      </c>
      <c r="R145" s="7">
        <v>0.24765609586246068</v>
      </c>
      <c r="S145" s="7">
        <v>1.5696163399703085</v>
      </c>
      <c r="T145" s="7">
        <v>-3.4241060605784988E-2</v>
      </c>
      <c r="U145" s="7">
        <v>0.23127270796177443</v>
      </c>
      <c r="V145" s="246">
        <v>0.15938921698832528</v>
      </c>
      <c r="W145" s="7">
        <v>-0.10817692349060987</v>
      </c>
      <c r="X145" s="7">
        <v>0.19902455901276467</v>
      </c>
      <c r="Y145" s="242">
        <f t="shared" si="10"/>
        <v>-6.1922995276049657E-2</v>
      </c>
      <c r="Z145" s="7">
        <v>2.5472025722332921E-2</v>
      </c>
      <c r="AA145" s="11">
        <v>0.16116425977669949</v>
      </c>
      <c r="AB145" s="7">
        <f t="shared" si="11"/>
        <v>112.75348333333334</v>
      </c>
      <c r="AC145" s="157"/>
      <c r="AN145" s="98"/>
      <c r="AO145" s="157"/>
      <c r="AZ145" s="98"/>
    </row>
    <row r="146" spans="1:52" ht="15" customHeight="1" x14ac:dyDescent="0.2">
      <c r="A146" s="3" t="s">
        <v>27</v>
      </c>
      <c r="B146" s="1" t="s">
        <v>306</v>
      </c>
      <c r="C146" s="7">
        <v>105.5149</v>
      </c>
      <c r="D146" s="10">
        <v>105.93429999999999</v>
      </c>
      <c r="E146" s="7">
        <v>106.19289999999999</v>
      </c>
      <c r="F146" s="7">
        <v>106.5723</v>
      </c>
      <c r="G146" s="7">
        <v>108.0063</v>
      </c>
      <c r="H146" s="7">
        <v>108.44</v>
      </c>
      <c r="I146" s="7">
        <v>108.4811</v>
      </c>
      <c r="J146" s="7">
        <v>108.87390000000001</v>
      </c>
      <c r="K146" s="246">
        <v>108.99550000000001</v>
      </c>
      <c r="L146" s="7">
        <v>110.1268</v>
      </c>
      <c r="M146" s="246">
        <v>110.1268</v>
      </c>
      <c r="N146" s="7">
        <v>110.2589</v>
      </c>
      <c r="O146" s="7">
        <v>110.3052</v>
      </c>
      <c r="P146" s="10">
        <v>0.39747940812150323</v>
      </c>
      <c r="Q146" s="117">
        <v>0.24411356850425336</v>
      </c>
      <c r="R146" s="7">
        <v>0.35727435638352845</v>
      </c>
      <c r="S146" s="7">
        <v>1.3455654048941399</v>
      </c>
      <c r="T146" s="7">
        <v>0.4015506502861424</v>
      </c>
      <c r="U146" s="7">
        <v>3.79011434894874E-2</v>
      </c>
      <c r="V146" s="246">
        <v>0.36209072363758132</v>
      </c>
      <c r="W146" s="7">
        <v>0.11168884369899562</v>
      </c>
      <c r="X146" s="7">
        <v>1.0379327586918687</v>
      </c>
      <c r="Y146" s="242">
        <f t="shared" si="10"/>
        <v>0</v>
      </c>
      <c r="Z146" s="7">
        <v>0.11995263641547207</v>
      </c>
      <c r="AA146" s="11">
        <v>4.1992075016168515E-2</v>
      </c>
      <c r="AB146" s="7">
        <f t="shared" si="11"/>
        <v>108.52616666666667</v>
      </c>
      <c r="AC146" s="157"/>
      <c r="AN146" s="98"/>
      <c r="AO146" s="157"/>
      <c r="AZ146" s="98"/>
    </row>
    <row r="147" spans="1:52" ht="15" customHeight="1" x14ac:dyDescent="0.2">
      <c r="A147" s="3" t="s">
        <v>29</v>
      </c>
      <c r="B147" s="1" t="s">
        <v>307</v>
      </c>
      <c r="C147" s="7">
        <v>112.5642</v>
      </c>
      <c r="D147" s="10">
        <v>112.7483</v>
      </c>
      <c r="E147" s="7">
        <v>112.89149999999999</v>
      </c>
      <c r="F147" s="7">
        <v>112.9806</v>
      </c>
      <c r="G147" s="7">
        <v>113.20269999999999</v>
      </c>
      <c r="H147" s="7">
        <v>113.4207</v>
      </c>
      <c r="I147" s="7">
        <v>113.5938</v>
      </c>
      <c r="J147" s="7">
        <v>113.9923</v>
      </c>
      <c r="K147" s="246">
        <v>114.0673</v>
      </c>
      <c r="L147" s="7">
        <v>114.4915</v>
      </c>
      <c r="M147" s="246">
        <v>114.7915</v>
      </c>
      <c r="N147" s="7">
        <v>115.1035</v>
      </c>
      <c r="O147" s="7">
        <v>115.1681</v>
      </c>
      <c r="P147" s="10">
        <v>0.16355111127694313</v>
      </c>
      <c r="Q147" s="117">
        <v>0.12700856686973827</v>
      </c>
      <c r="R147" s="7">
        <v>7.892533981743706E-2</v>
      </c>
      <c r="S147" s="7">
        <v>0.196582422114945</v>
      </c>
      <c r="T147" s="7">
        <v>0.19257491208248878</v>
      </c>
      <c r="U147" s="7">
        <v>0.15261764386924534</v>
      </c>
      <c r="V147" s="246">
        <v>0.35081139991795196</v>
      </c>
      <c r="W147" s="7">
        <v>6.5793917659353163E-2</v>
      </c>
      <c r="X147" s="7">
        <v>0.37188572009681914</v>
      </c>
      <c r="Y147" s="242">
        <f t="shared" si="10"/>
        <v>0.26202818549848428</v>
      </c>
      <c r="Z147" s="7">
        <v>0.2717971278361182</v>
      </c>
      <c r="AA147" s="11">
        <v>5.612340198169357E-2</v>
      </c>
      <c r="AB147" s="7">
        <f t="shared" si="11"/>
        <v>113.87098333333334</v>
      </c>
      <c r="AC147" s="157"/>
      <c r="AN147" s="98"/>
      <c r="AO147" s="157"/>
      <c r="AZ147" s="98"/>
    </row>
    <row r="148" spans="1:52" ht="15" customHeight="1" x14ac:dyDescent="0.2">
      <c r="A148" s="3" t="s">
        <v>31</v>
      </c>
      <c r="B148" s="1" t="s">
        <v>32</v>
      </c>
      <c r="C148" s="7">
        <v>111.25190000000001</v>
      </c>
      <c r="D148" s="10">
        <v>111.2709</v>
      </c>
      <c r="E148" s="7">
        <v>111.3159</v>
      </c>
      <c r="F148" s="7">
        <v>111.8404</v>
      </c>
      <c r="G148" s="7">
        <v>111.9046</v>
      </c>
      <c r="H148" s="7">
        <v>111.9294</v>
      </c>
      <c r="I148" s="7">
        <v>112.001</v>
      </c>
      <c r="J148" s="7">
        <v>112.0407</v>
      </c>
      <c r="K148" s="246">
        <v>112.29600000000001</v>
      </c>
      <c r="L148" s="7">
        <v>112.8258</v>
      </c>
      <c r="M148" s="246">
        <v>113.2649</v>
      </c>
      <c r="N148" s="7">
        <v>113.5539</v>
      </c>
      <c r="O148" s="7">
        <v>113.5539</v>
      </c>
      <c r="P148" s="10">
        <v>1.707836001002342E-2</v>
      </c>
      <c r="Q148" s="117">
        <v>4.0441840589050426E-2</v>
      </c>
      <c r="R148" s="7">
        <v>0.47118156525707766</v>
      </c>
      <c r="S148" s="7">
        <v>5.7403228171572694E-2</v>
      </c>
      <c r="T148" s="7">
        <v>2.2161734191444359E-2</v>
      </c>
      <c r="U148" s="7">
        <v>6.3968894678255811E-2</v>
      </c>
      <c r="V148" s="246">
        <v>3.5446112088281613E-2</v>
      </c>
      <c r="W148" s="7">
        <v>0.22786362455786638</v>
      </c>
      <c r="X148" s="7">
        <v>0.47178884377003144</v>
      </c>
      <c r="Y148" s="242">
        <f t="shared" si="10"/>
        <v>0.38918403414821456</v>
      </c>
      <c r="Z148" s="7">
        <v>0.25515406802990293</v>
      </c>
      <c r="AA148" s="11">
        <v>0</v>
      </c>
      <c r="AB148" s="7">
        <f t="shared" si="11"/>
        <v>112.31644999999999</v>
      </c>
      <c r="AC148" s="157"/>
      <c r="AN148" s="98"/>
      <c r="AO148" s="157"/>
      <c r="AZ148" s="98"/>
    </row>
    <row r="149" spans="1:52" ht="15" customHeight="1" x14ac:dyDescent="0.2">
      <c r="A149" s="3" t="s">
        <v>33</v>
      </c>
      <c r="B149" s="1" t="s">
        <v>43</v>
      </c>
      <c r="C149" s="7">
        <v>103.94799999999999</v>
      </c>
      <c r="D149" s="10">
        <v>104.749</v>
      </c>
      <c r="E149" s="7">
        <v>104.8293</v>
      </c>
      <c r="F149" s="7">
        <v>104.81399999999999</v>
      </c>
      <c r="G149" s="7">
        <v>106.97669999999999</v>
      </c>
      <c r="H149" s="7">
        <v>107.4372</v>
      </c>
      <c r="I149" s="7">
        <v>107.86150000000001</v>
      </c>
      <c r="J149" s="7">
        <v>108.14109999999999</v>
      </c>
      <c r="K149" s="246">
        <v>108.44970000000001</v>
      </c>
      <c r="L149" s="7">
        <v>115.1073</v>
      </c>
      <c r="M149" s="246">
        <v>115.905</v>
      </c>
      <c r="N149" s="7">
        <v>115.9037</v>
      </c>
      <c r="O149" s="7">
        <v>115.997</v>
      </c>
      <c r="P149" s="10">
        <v>0.77057759649055479</v>
      </c>
      <c r="Q149" s="117">
        <v>7.6659443049583539E-2</v>
      </c>
      <c r="R149" s="7">
        <v>-1.4595156125253651E-2</v>
      </c>
      <c r="S149" s="7">
        <v>2.0633693972179299</v>
      </c>
      <c r="T149" s="7">
        <v>0.43046756910617956</v>
      </c>
      <c r="U149" s="7">
        <v>0.39492838607112096</v>
      </c>
      <c r="V149" s="246">
        <v>0.25922131622496242</v>
      </c>
      <c r="W149" s="7">
        <v>0.28536791284720853</v>
      </c>
      <c r="X149" s="7">
        <v>6.138882818486346</v>
      </c>
      <c r="Y149" s="242">
        <f t="shared" si="10"/>
        <v>0.69300556958594817</v>
      </c>
      <c r="Z149" s="7">
        <v>-1.121608213623677E-3</v>
      </c>
      <c r="AA149" s="11">
        <v>8.049786158681671E-2</v>
      </c>
      <c r="AB149" s="7">
        <f t="shared" si="11"/>
        <v>109.68095833333335</v>
      </c>
      <c r="AC149" s="157"/>
      <c r="AN149" s="98"/>
      <c r="AO149" s="157"/>
      <c r="AZ149" s="98"/>
    </row>
    <row r="150" spans="1:52" ht="15" customHeight="1" x14ac:dyDescent="0.2">
      <c r="A150" s="3" t="s">
        <v>34</v>
      </c>
      <c r="B150" s="1" t="s">
        <v>308</v>
      </c>
      <c r="C150" s="7">
        <v>107.4234</v>
      </c>
      <c r="D150" s="10">
        <v>106.9397</v>
      </c>
      <c r="E150" s="7">
        <v>107.1502</v>
      </c>
      <c r="F150" s="7">
        <v>107.1502</v>
      </c>
      <c r="G150" s="7">
        <v>107.19329999999999</v>
      </c>
      <c r="H150" s="7">
        <v>107.19329999999999</v>
      </c>
      <c r="I150" s="7">
        <v>107.19329999999999</v>
      </c>
      <c r="J150" s="7">
        <v>107.19329999999999</v>
      </c>
      <c r="K150" s="246">
        <v>107.19329999999999</v>
      </c>
      <c r="L150" s="7">
        <v>107.20099999999999</v>
      </c>
      <c r="M150" s="246">
        <v>107.2527</v>
      </c>
      <c r="N150" s="7">
        <v>107.2527</v>
      </c>
      <c r="O150" s="7">
        <v>107.25960000000001</v>
      </c>
      <c r="P150" s="10">
        <v>-0.45027433501453024</v>
      </c>
      <c r="Q150" s="117">
        <v>0.1968399013649712</v>
      </c>
      <c r="R150" s="7">
        <v>0</v>
      </c>
      <c r="S150" s="7">
        <v>4.0223909988031263E-2</v>
      </c>
      <c r="T150" s="7">
        <v>0</v>
      </c>
      <c r="U150" s="7">
        <v>0</v>
      </c>
      <c r="V150" s="7">
        <v>0</v>
      </c>
      <c r="W150" s="7">
        <v>0</v>
      </c>
      <c r="X150" s="7">
        <v>7.1832847761938651E-3</v>
      </c>
      <c r="Y150" s="242">
        <f t="shared" si="10"/>
        <v>4.8227162060065637E-2</v>
      </c>
      <c r="Z150" s="7">
        <v>0</v>
      </c>
      <c r="AA150" s="11">
        <v>6.4334044737350974E-3</v>
      </c>
      <c r="AB150" s="7">
        <f t="shared" si="11"/>
        <v>107.18105000000001</v>
      </c>
      <c r="AC150" s="157"/>
      <c r="AN150" s="98"/>
      <c r="AO150" s="157"/>
      <c r="AZ150" s="98"/>
    </row>
    <row r="151" spans="1:52" ht="15" customHeight="1" x14ac:dyDescent="0.2">
      <c r="A151" s="3"/>
      <c r="B151" s="1" t="s">
        <v>309</v>
      </c>
      <c r="C151" s="7">
        <v>106.387</v>
      </c>
      <c r="D151" s="10">
        <v>106.81610000000001</v>
      </c>
      <c r="E151" s="7">
        <v>106.9888</v>
      </c>
      <c r="F151" s="7">
        <v>106.9958</v>
      </c>
      <c r="G151" s="7">
        <v>106.9958</v>
      </c>
      <c r="H151" s="7">
        <v>107.1613</v>
      </c>
      <c r="I151" s="7">
        <v>107.1613</v>
      </c>
      <c r="J151" s="7">
        <v>107.2453</v>
      </c>
      <c r="K151" s="246">
        <v>107.2492</v>
      </c>
      <c r="L151" s="7">
        <v>107.2492</v>
      </c>
      <c r="M151" s="246">
        <v>107.2492</v>
      </c>
      <c r="N151" s="7">
        <v>107.2492</v>
      </c>
      <c r="O151" s="7">
        <v>107.2492</v>
      </c>
      <c r="P151" s="10">
        <v>0.40333875379511164</v>
      </c>
      <c r="Q151" s="117">
        <v>0.16167974677973812</v>
      </c>
      <c r="R151" s="7">
        <v>6.542740922418985E-3</v>
      </c>
      <c r="S151" s="7">
        <v>0</v>
      </c>
      <c r="T151" s="7">
        <v>0.15467896870717768</v>
      </c>
      <c r="U151" s="7">
        <v>0</v>
      </c>
      <c r="V151" s="246">
        <v>7.8386507069252778E-2</v>
      </c>
      <c r="W151" s="7">
        <v>3.6365229991445485E-3</v>
      </c>
      <c r="X151" s="7">
        <v>0</v>
      </c>
      <c r="Y151" s="242">
        <f t="shared" si="10"/>
        <v>0</v>
      </c>
      <c r="Z151" s="7">
        <v>0</v>
      </c>
      <c r="AA151" s="11">
        <v>0</v>
      </c>
      <c r="AB151" s="7">
        <f t="shared" si="11"/>
        <v>107.13420000000001</v>
      </c>
      <c r="AC151" s="157"/>
      <c r="AN151" s="98"/>
      <c r="AO151" s="157"/>
      <c r="AZ151" s="98"/>
    </row>
    <row r="152" spans="1:52" ht="15" customHeight="1" x14ac:dyDescent="0.2">
      <c r="A152" s="3"/>
      <c r="B152" s="1" t="s">
        <v>310</v>
      </c>
      <c r="C152" s="7">
        <v>100</v>
      </c>
      <c r="D152" s="10">
        <v>100</v>
      </c>
      <c r="E152" s="7">
        <v>100</v>
      </c>
      <c r="F152" s="7">
        <v>100</v>
      </c>
      <c r="G152" s="7">
        <v>100</v>
      </c>
      <c r="H152" s="7">
        <v>100</v>
      </c>
      <c r="I152" s="7">
        <v>100</v>
      </c>
      <c r="J152" s="7">
        <v>100</v>
      </c>
      <c r="K152" s="246">
        <v>100</v>
      </c>
      <c r="L152" s="7">
        <v>100.4965</v>
      </c>
      <c r="M152" s="246">
        <v>100.4965</v>
      </c>
      <c r="N152" s="7">
        <v>100.4965</v>
      </c>
      <c r="O152" s="7">
        <v>100.4965</v>
      </c>
      <c r="P152" s="10">
        <v>0</v>
      </c>
      <c r="Q152" s="11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0.49649999999999744</v>
      </c>
      <c r="Y152" s="242">
        <f t="shared" si="10"/>
        <v>0</v>
      </c>
      <c r="Z152" s="7">
        <v>0</v>
      </c>
      <c r="AA152" s="11">
        <v>0</v>
      </c>
      <c r="AB152" s="7">
        <f t="shared" si="11"/>
        <v>100.16549999999999</v>
      </c>
      <c r="AC152" s="157"/>
      <c r="AN152" s="98"/>
      <c r="AO152" s="157"/>
      <c r="AZ152" s="98"/>
    </row>
    <row r="153" spans="1:52" ht="15" customHeight="1" x14ac:dyDescent="0.2">
      <c r="A153" s="3"/>
      <c r="B153" s="1" t="s">
        <v>311</v>
      </c>
      <c r="C153" s="7">
        <v>104.32550000000001</v>
      </c>
      <c r="D153" s="10">
        <v>104.5097</v>
      </c>
      <c r="E153" s="7">
        <v>104.54040000000001</v>
      </c>
      <c r="F153" s="7">
        <v>105.2736</v>
      </c>
      <c r="G153" s="7">
        <v>105.5765</v>
      </c>
      <c r="H153" s="7">
        <v>105.6622</v>
      </c>
      <c r="I153" s="7">
        <v>105.833</v>
      </c>
      <c r="J153" s="7">
        <v>105.93210000000001</v>
      </c>
      <c r="K153" s="246">
        <v>106.105</v>
      </c>
      <c r="L153" s="7">
        <v>106.2183</v>
      </c>
      <c r="M153" s="246">
        <v>106.3837</v>
      </c>
      <c r="N153" s="7">
        <v>106.46</v>
      </c>
      <c r="O153" s="7">
        <v>106.6404</v>
      </c>
      <c r="P153" s="10">
        <v>0.17656277707750254</v>
      </c>
      <c r="Q153" s="117">
        <v>2.9375263731510247E-2</v>
      </c>
      <c r="R153" s="7">
        <v>0.70135564815133333</v>
      </c>
      <c r="S153" s="7">
        <v>0.28772645753540671</v>
      </c>
      <c r="T153" s="7">
        <v>8.1173367179251804E-2</v>
      </c>
      <c r="U153" s="7">
        <v>0.1616472115856</v>
      </c>
      <c r="V153" s="246">
        <v>9.3638090198715968E-2</v>
      </c>
      <c r="W153" s="7">
        <v>0.16321775930053165</v>
      </c>
      <c r="X153" s="7">
        <v>0.10678101880212552</v>
      </c>
      <c r="Y153" s="242">
        <f t="shared" si="10"/>
        <v>0.15571704687422536</v>
      </c>
      <c r="Z153" s="7">
        <v>7.1721513728126726E-2</v>
      </c>
      <c r="AA153" s="11">
        <v>0.16945331579936682</v>
      </c>
      <c r="AB153" s="7">
        <f t="shared" si="11"/>
        <v>105.76124166666666</v>
      </c>
      <c r="AC153" s="157"/>
      <c r="AN153" s="98"/>
      <c r="AO153" s="157"/>
      <c r="AZ153" s="98"/>
    </row>
    <row r="154" spans="1:52" ht="15" customHeight="1" x14ac:dyDescent="0.2">
      <c r="A154" s="3"/>
      <c r="B154" s="1" t="s">
        <v>312</v>
      </c>
      <c r="C154" s="7">
        <v>109.1467</v>
      </c>
      <c r="D154" s="10">
        <v>109.3485</v>
      </c>
      <c r="E154" s="7">
        <v>109.4957</v>
      </c>
      <c r="F154" s="7">
        <v>109.9259</v>
      </c>
      <c r="G154" s="7">
        <v>110.09780000000001</v>
      </c>
      <c r="H154" s="7">
        <v>110.4</v>
      </c>
      <c r="I154" s="7">
        <v>110.5252</v>
      </c>
      <c r="J154" s="7">
        <v>110.78749999999999</v>
      </c>
      <c r="K154" s="246">
        <v>110.84059999999999</v>
      </c>
      <c r="L154" s="7">
        <v>111.30419999999999</v>
      </c>
      <c r="M154" s="246">
        <v>111.9727</v>
      </c>
      <c r="N154" s="7">
        <v>112.0428</v>
      </c>
      <c r="O154" s="7">
        <v>112.3105</v>
      </c>
      <c r="P154" s="10">
        <v>0.18488877813072291</v>
      </c>
      <c r="Q154" s="117">
        <v>0.13461547254877568</v>
      </c>
      <c r="R154" s="7">
        <v>0.3928921409699187</v>
      </c>
      <c r="S154" s="7">
        <v>0.1563780692266408</v>
      </c>
      <c r="T154" s="7">
        <v>0.27448323218084208</v>
      </c>
      <c r="U154" s="7">
        <v>0.11340579710144241</v>
      </c>
      <c r="V154" s="246">
        <v>0.23732144343552078</v>
      </c>
      <c r="W154" s="7">
        <v>4.792959494527866E-2</v>
      </c>
      <c r="X154" s="7">
        <v>0.4182582916368186</v>
      </c>
      <c r="Y154" s="242">
        <f t="shared" si="10"/>
        <v>0.60060626643020543</v>
      </c>
      <c r="Z154" s="7">
        <v>6.260454557226583E-2</v>
      </c>
      <c r="AA154" s="11">
        <v>0.23892655306722516</v>
      </c>
      <c r="AB154" s="7">
        <f t="shared" si="11"/>
        <v>110.75428333333333</v>
      </c>
      <c r="AC154" s="157"/>
      <c r="AN154" s="98"/>
      <c r="AO154" s="157"/>
      <c r="AZ154" s="98"/>
    </row>
    <row r="155" spans="1:52" s="48" customFormat="1" x14ac:dyDescent="0.2">
      <c r="A155" s="56" t="s">
        <v>36</v>
      </c>
      <c r="B155" s="48" t="s">
        <v>37</v>
      </c>
      <c r="C155" s="20">
        <v>104.27370000000001</v>
      </c>
      <c r="D155" s="216">
        <v>104.69540000000001</v>
      </c>
      <c r="E155" s="119">
        <v>105.10769999999999</v>
      </c>
      <c r="F155" s="20">
        <v>105.83759999999999</v>
      </c>
      <c r="G155" s="20">
        <v>108.1773</v>
      </c>
      <c r="H155" s="20">
        <v>108.3471</v>
      </c>
      <c r="I155" s="20">
        <v>108.04900000000001</v>
      </c>
      <c r="J155" s="20">
        <v>108.0436</v>
      </c>
      <c r="K155" s="245">
        <v>109.35850000000001</v>
      </c>
      <c r="L155" s="20">
        <v>114.794</v>
      </c>
      <c r="M155" s="245">
        <v>114.5498</v>
      </c>
      <c r="N155" s="20">
        <v>114.0887</v>
      </c>
      <c r="O155" s="20">
        <v>114.36279999999999</v>
      </c>
      <c r="P155" s="216">
        <v>0.40441645400518178</v>
      </c>
      <c r="Q155" s="120">
        <v>0.39380908807835652</v>
      </c>
      <c r="R155" s="20">
        <v>0.69443056978699058</v>
      </c>
      <c r="S155" s="20">
        <v>2.2106510351708728</v>
      </c>
      <c r="T155" s="20">
        <v>0.1569645387710685</v>
      </c>
      <c r="U155" s="20">
        <v>-0.27513426755306875</v>
      </c>
      <c r="V155" s="245">
        <v>-4.9977325102580602E-3</v>
      </c>
      <c r="W155" s="20">
        <v>1.2170086890847849</v>
      </c>
      <c r="X155" s="20">
        <v>4.9703498127717456</v>
      </c>
      <c r="Y155" s="240">
        <f t="shared" si="10"/>
        <v>-0.21272888826941497</v>
      </c>
      <c r="Z155" s="20">
        <v>-0.40253234837599172</v>
      </c>
      <c r="AA155" s="19">
        <v>0.24025166383698826</v>
      </c>
      <c r="AB155" s="20">
        <f t="shared" si="11"/>
        <v>109.61762500000002</v>
      </c>
      <c r="AC155" s="156"/>
      <c r="AN155" s="162"/>
      <c r="AO155" s="156"/>
      <c r="AZ155" s="162"/>
    </row>
    <row r="156" spans="1:52" x14ac:dyDescent="0.2">
      <c r="A156" s="3" t="s">
        <v>38</v>
      </c>
      <c r="B156" s="1" t="s">
        <v>319</v>
      </c>
      <c r="C156" s="7">
        <v>104.4646</v>
      </c>
      <c r="D156" s="10">
        <v>104.5829</v>
      </c>
      <c r="E156" s="7">
        <v>104.5829</v>
      </c>
      <c r="F156" s="7">
        <v>105.0493</v>
      </c>
      <c r="G156" s="7">
        <v>106.3104</v>
      </c>
      <c r="H156" s="7">
        <v>105.6484</v>
      </c>
      <c r="I156" s="7">
        <v>106.3338</v>
      </c>
      <c r="J156" s="7">
        <v>106.3338</v>
      </c>
      <c r="K156" s="246">
        <v>106.3338</v>
      </c>
      <c r="L156" s="7">
        <v>106.42</v>
      </c>
      <c r="M156" s="246">
        <v>105.6129</v>
      </c>
      <c r="N156" s="7">
        <v>104.55889999999999</v>
      </c>
      <c r="O156" s="7">
        <v>105.3057</v>
      </c>
      <c r="P156" s="10">
        <v>0.11324410374422603</v>
      </c>
      <c r="Q156" s="117">
        <v>0</v>
      </c>
      <c r="R156" s="7">
        <v>0.44596200717326373</v>
      </c>
      <c r="S156" s="7">
        <v>1.2004839632439237</v>
      </c>
      <c r="T156" s="7">
        <v>-0.6227048341460536</v>
      </c>
      <c r="U156" s="7">
        <v>0.64875568394788885</v>
      </c>
      <c r="V156" s="7">
        <v>0</v>
      </c>
      <c r="W156" s="7">
        <v>0</v>
      </c>
      <c r="X156" s="7">
        <v>8.1065474947763699E-2</v>
      </c>
      <c r="Y156" s="242">
        <f t="shared" si="10"/>
        <v>-0.75841007329449872</v>
      </c>
      <c r="Z156" s="7">
        <v>-0.99798414776982936</v>
      </c>
      <c r="AA156" s="11">
        <v>0.71423857749078035</v>
      </c>
      <c r="AB156" s="7">
        <f t="shared" si="11"/>
        <v>105.5894</v>
      </c>
      <c r="AC156" s="157"/>
      <c r="AN156" s="98"/>
      <c r="AO156" s="157"/>
      <c r="AZ156" s="98"/>
    </row>
    <row r="157" spans="1:52" x14ac:dyDescent="0.2">
      <c r="A157" s="3" t="s">
        <v>40</v>
      </c>
      <c r="B157" s="1" t="s">
        <v>315</v>
      </c>
      <c r="C157" s="7">
        <v>103.8219</v>
      </c>
      <c r="D157" s="10">
        <v>104.5573</v>
      </c>
      <c r="E157" s="7">
        <v>105.45189999999999</v>
      </c>
      <c r="F157" s="7">
        <v>106.6675</v>
      </c>
      <c r="G157" s="7">
        <v>110.6942</v>
      </c>
      <c r="H157" s="7">
        <v>111.6155</v>
      </c>
      <c r="I157" s="7">
        <v>110.3775</v>
      </c>
      <c r="J157" s="7">
        <v>110.3617</v>
      </c>
      <c r="K157" s="246">
        <v>112.7774</v>
      </c>
      <c r="L157" s="7">
        <v>124.7824</v>
      </c>
      <c r="M157" s="246">
        <v>124.89660000000001</v>
      </c>
      <c r="N157" s="7">
        <v>124.7123</v>
      </c>
      <c r="O157" s="7">
        <v>124.7123</v>
      </c>
      <c r="P157" s="10">
        <v>0.70832839699523753</v>
      </c>
      <c r="Q157" s="117">
        <v>0.85560740378720268</v>
      </c>
      <c r="R157" s="7">
        <v>1.15275305613271</v>
      </c>
      <c r="S157" s="7">
        <v>3.7750017577987585</v>
      </c>
      <c r="T157" s="7">
        <v>0.83229292953018519</v>
      </c>
      <c r="U157" s="7">
        <v>-1.1091649457288635</v>
      </c>
      <c r="V157" s="246">
        <v>-1.431451156259084E-2</v>
      </c>
      <c r="W157" s="7">
        <v>2.1888934295140441</v>
      </c>
      <c r="X157" s="7">
        <v>10.644863243876872</v>
      </c>
      <c r="Y157" s="242">
        <f t="shared" si="10"/>
        <v>9.1519316826740763E-2</v>
      </c>
      <c r="Z157" s="7">
        <v>-0.14756206333879981</v>
      </c>
      <c r="AA157" s="11">
        <v>0</v>
      </c>
      <c r="AB157" s="7">
        <f t="shared" si="11"/>
        <v>114.30055</v>
      </c>
      <c r="AC157" s="157"/>
      <c r="AN157" s="98"/>
      <c r="AO157" s="157"/>
      <c r="AZ157" s="98"/>
    </row>
    <row r="158" spans="1:52" x14ac:dyDescent="0.2">
      <c r="A158" s="3" t="s">
        <v>41</v>
      </c>
      <c r="B158" s="1" t="s">
        <v>316</v>
      </c>
      <c r="C158" s="7">
        <v>105.62479999999999</v>
      </c>
      <c r="D158" s="10">
        <v>105.922</v>
      </c>
      <c r="E158" s="7">
        <v>105.9843</v>
      </c>
      <c r="F158" s="7">
        <v>106.035</v>
      </c>
      <c r="G158" s="7">
        <v>106.38379999999999</v>
      </c>
      <c r="H158" s="7">
        <v>106.40770000000001</v>
      </c>
      <c r="I158" s="7">
        <v>106.4183</v>
      </c>
      <c r="J158" s="7">
        <v>106.43</v>
      </c>
      <c r="K158" s="246">
        <v>107.8891</v>
      </c>
      <c r="L158" s="7">
        <v>107.8974</v>
      </c>
      <c r="M158" s="246">
        <v>107.9447</v>
      </c>
      <c r="N158" s="7">
        <v>108.0565</v>
      </c>
      <c r="O158" s="7">
        <v>108.0172</v>
      </c>
      <c r="P158" s="10">
        <v>0.28137331384296466</v>
      </c>
      <c r="Q158" s="117">
        <v>5.8816865240467114E-2</v>
      </c>
      <c r="R158" s="7">
        <v>4.7837274011331844E-2</v>
      </c>
      <c r="S158" s="7">
        <v>0.32894798887159626</v>
      </c>
      <c r="T158" s="7">
        <v>2.2465826563830022E-2</v>
      </c>
      <c r="U158" s="7">
        <v>9.9616851036124377E-3</v>
      </c>
      <c r="V158" s="246">
        <v>1.0994349656031629E-2</v>
      </c>
      <c r="W158" s="7">
        <v>1.3709480409658856</v>
      </c>
      <c r="X158" s="7">
        <v>7.6930848436084134E-3</v>
      </c>
      <c r="Y158" s="242">
        <f t="shared" si="10"/>
        <v>4.3837942341514058E-2</v>
      </c>
      <c r="Z158" s="7">
        <v>0.10357155098861023</v>
      </c>
      <c r="AA158" s="11">
        <v>-3.6369862062899709E-2</v>
      </c>
      <c r="AB158" s="7">
        <f t="shared" si="11"/>
        <v>106.94883333333333</v>
      </c>
      <c r="AC158" s="157"/>
      <c r="AN158" s="98"/>
      <c r="AO158" s="157"/>
      <c r="AZ158" s="98"/>
    </row>
    <row r="159" spans="1:52" x14ac:dyDescent="0.2">
      <c r="A159" s="3" t="s">
        <v>42</v>
      </c>
      <c r="B159" s="1" t="s">
        <v>71</v>
      </c>
      <c r="C159" s="7">
        <v>100</v>
      </c>
      <c r="D159" s="10">
        <v>100</v>
      </c>
      <c r="E159" s="7">
        <v>100</v>
      </c>
      <c r="F159" s="7">
        <v>100</v>
      </c>
      <c r="G159" s="7">
        <v>100</v>
      </c>
      <c r="H159" s="7">
        <v>100</v>
      </c>
      <c r="I159" s="7">
        <v>100</v>
      </c>
      <c r="J159" s="7">
        <v>100</v>
      </c>
      <c r="K159" s="246">
        <v>100</v>
      </c>
      <c r="L159" s="7">
        <v>100</v>
      </c>
      <c r="M159" s="246">
        <v>100</v>
      </c>
      <c r="N159" s="7">
        <v>100</v>
      </c>
      <c r="O159" s="7">
        <v>100</v>
      </c>
      <c r="P159" s="10">
        <v>0</v>
      </c>
      <c r="Q159" s="11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242">
        <f t="shared" si="10"/>
        <v>0</v>
      </c>
      <c r="Z159" s="7">
        <v>0</v>
      </c>
      <c r="AA159" s="11">
        <v>0</v>
      </c>
      <c r="AB159" s="7">
        <f t="shared" si="11"/>
        <v>100</v>
      </c>
      <c r="AC159" s="157"/>
      <c r="AN159" s="98"/>
      <c r="AO159" s="157"/>
      <c r="AZ159" s="98"/>
    </row>
    <row r="160" spans="1:52" s="48" customFormat="1" x14ac:dyDescent="0.2">
      <c r="A160" s="121" t="s">
        <v>44</v>
      </c>
      <c r="B160" s="48" t="s">
        <v>48</v>
      </c>
      <c r="C160" s="20">
        <v>115.0823</v>
      </c>
      <c r="D160" s="216">
        <v>113.9016</v>
      </c>
      <c r="E160" s="119">
        <v>113.4747</v>
      </c>
      <c r="F160" s="20">
        <v>112.60509999999999</v>
      </c>
      <c r="G160" s="20">
        <v>114.60590000000001</v>
      </c>
      <c r="H160" s="20">
        <v>114.71469999999999</v>
      </c>
      <c r="I160" s="20">
        <v>112.175</v>
      </c>
      <c r="J160" s="20">
        <v>111.1827</v>
      </c>
      <c r="K160" s="246">
        <v>111.68040000000001</v>
      </c>
      <c r="L160" s="20">
        <v>110.0445</v>
      </c>
      <c r="M160" s="246">
        <v>111.1063</v>
      </c>
      <c r="N160" s="20">
        <v>110.4337</v>
      </c>
      <c r="O160" s="20">
        <v>111.1829</v>
      </c>
      <c r="P160" s="216">
        <v>-1.0259614206528733</v>
      </c>
      <c r="Q160" s="120">
        <v>-0.37479719336690914</v>
      </c>
      <c r="R160" s="20">
        <v>-0.766338223410157</v>
      </c>
      <c r="S160" s="20">
        <v>1.7768289358119769</v>
      </c>
      <c r="T160" s="20">
        <v>9.49340304469386E-2</v>
      </c>
      <c r="U160" s="20">
        <v>-2.2139272473362146</v>
      </c>
      <c r="V160" s="245">
        <v>-0.88459995542678871</v>
      </c>
      <c r="W160" s="20">
        <v>0.44764158452709724</v>
      </c>
      <c r="X160" s="20">
        <v>-1.4648049254837969</v>
      </c>
      <c r="Y160" s="242">
        <f t="shared" si="10"/>
        <v>0.96488238848829799</v>
      </c>
      <c r="Z160" s="20">
        <v>-0.6053662123569975</v>
      </c>
      <c r="AA160" s="19">
        <v>0.67841609943341741</v>
      </c>
      <c r="AB160" s="20">
        <f t="shared" si="11"/>
        <v>112.25895833333333</v>
      </c>
      <c r="AC160" s="156"/>
      <c r="AN160" s="162"/>
      <c r="AO160" s="156"/>
      <c r="AZ160" s="162"/>
    </row>
    <row r="161" spans="1:52" s="48" customFormat="1" x14ac:dyDescent="0.2">
      <c r="A161" s="121" t="s">
        <v>46</v>
      </c>
      <c r="B161" s="48" t="s">
        <v>81</v>
      </c>
      <c r="C161" s="20">
        <v>118.203</v>
      </c>
      <c r="D161" s="216">
        <v>117.1965</v>
      </c>
      <c r="E161" s="119">
        <v>116.7236</v>
      </c>
      <c r="F161" s="20">
        <v>116.2183</v>
      </c>
      <c r="G161" s="20">
        <v>116.6133</v>
      </c>
      <c r="H161" s="20">
        <v>116.9931</v>
      </c>
      <c r="I161" s="20">
        <v>116.1711</v>
      </c>
      <c r="J161" s="20">
        <v>116.1865</v>
      </c>
      <c r="K161" s="246">
        <v>113.7902</v>
      </c>
      <c r="L161" s="20">
        <v>109.0232</v>
      </c>
      <c r="M161" s="246">
        <v>110.1645</v>
      </c>
      <c r="N161" s="20">
        <v>109.60039999999999</v>
      </c>
      <c r="O161" s="20">
        <v>110.6776</v>
      </c>
      <c r="P161" s="216">
        <v>-0.85150123093322727</v>
      </c>
      <c r="Q161" s="120">
        <v>-0.40351034373893047</v>
      </c>
      <c r="R161" s="20">
        <v>-0.43290302903612077</v>
      </c>
      <c r="S161" s="20">
        <v>0.33987762684533851</v>
      </c>
      <c r="T161" s="20">
        <v>0.32569183789499401</v>
      </c>
      <c r="U161" s="20">
        <v>-0.70260553827533656</v>
      </c>
      <c r="V161" s="245">
        <v>1.3256309013170778E-2</v>
      </c>
      <c r="W161" s="20">
        <v>-2.0624599243457689</v>
      </c>
      <c r="X161" s="20">
        <v>-4.1892887085179531</v>
      </c>
      <c r="Y161" s="242">
        <f t="shared" si="10"/>
        <v>1.0468414062328029</v>
      </c>
      <c r="Z161" s="20">
        <v>-0.51205243068321504</v>
      </c>
      <c r="AA161" s="19">
        <v>0.98284312830975507</v>
      </c>
      <c r="AB161" s="20">
        <f t="shared" si="11"/>
        <v>114.11319166666668</v>
      </c>
      <c r="AC161" s="156"/>
      <c r="AN161" s="162"/>
      <c r="AO161" s="156"/>
      <c r="AZ161" s="162"/>
    </row>
    <row r="162" spans="1:52" s="48" customFormat="1" ht="20.25" customHeight="1" x14ac:dyDescent="0.2">
      <c r="B162" s="22" t="s">
        <v>85</v>
      </c>
      <c r="C162" s="28"/>
      <c r="D162" s="133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133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134"/>
      <c r="AB162" s="132"/>
      <c r="AC162" s="156"/>
      <c r="AN162" s="162"/>
      <c r="AO162" s="156"/>
      <c r="AZ162" s="162"/>
    </row>
    <row r="163" spans="1:52" s="48" customFormat="1" x14ac:dyDescent="0.2">
      <c r="A163" s="56" t="s">
        <v>14</v>
      </c>
      <c r="B163" s="48" t="s">
        <v>15</v>
      </c>
      <c r="C163" s="20">
        <v>106.3618</v>
      </c>
      <c r="D163" s="216">
        <v>108.0904</v>
      </c>
      <c r="E163" s="119">
        <v>108.81870000000001</v>
      </c>
      <c r="F163" s="20">
        <v>109.8749</v>
      </c>
      <c r="G163" s="20">
        <v>111.57599999999999</v>
      </c>
      <c r="H163" s="20">
        <v>112.4753</v>
      </c>
      <c r="I163" s="271">
        <v>112.89570000000001</v>
      </c>
      <c r="J163" s="20">
        <v>113.2753</v>
      </c>
      <c r="K163" s="245">
        <v>113.0145</v>
      </c>
      <c r="L163" s="20">
        <v>113.7229</v>
      </c>
      <c r="M163" s="245">
        <v>114.78870000000001</v>
      </c>
      <c r="N163" s="20">
        <v>114.5994</v>
      </c>
      <c r="O163" s="20">
        <v>114.755</v>
      </c>
      <c r="P163" s="216">
        <v>1.6252075463183211</v>
      </c>
      <c r="Q163" s="120">
        <v>0.67378786645252897</v>
      </c>
      <c r="R163" s="20">
        <v>0.97060523604857418</v>
      </c>
      <c r="S163" s="20">
        <v>1.5482152884780753</v>
      </c>
      <c r="T163" s="271">
        <v>0.80599770559978035</v>
      </c>
      <c r="U163" s="20">
        <v>0.37377095237798946</v>
      </c>
      <c r="V163" s="245">
        <v>0.33623955562523317</v>
      </c>
      <c r="W163" s="20">
        <v>-0.23023554119918749</v>
      </c>
      <c r="X163" s="20">
        <v>0.62682222192727266</v>
      </c>
      <c r="Y163" s="240">
        <f t="shared" ref="Y163:Y186" si="12">(M163-L163)/L163*100</f>
        <v>0.9371903108345021</v>
      </c>
      <c r="Z163" s="20">
        <v>-0.16491170298121932</v>
      </c>
      <c r="AA163" s="19">
        <v>0.13577732518668739</v>
      </c>
      <c r="AB163" s="20">
        <f>AVERAGE(D163:O163)</f>
        <v>112.32390000000002</v>
      </c>
      <c r="AC163" s="156"/>
      <c r="AN163" s="162"/>
      <c r="AO163" s="156"/>
      <c r="AZ163" s="162"/>
    </row>
    <row r="164" spans="1:52" x14ac:dyDescent="0.2">
      <c r="A164" s="3" t="s">
        <v>16</v>
      </c>
      <c r="B164" s="1" t="s">
        <v>83</v>
      </c>
      <c r="C164" s="7">
        <v>106.3618</v>
      </c>
      <c r="D164" s="10">
        <v>108.0904</v>
      </c>
      <c r="E164" s="7">
        <v>108.81870000000001</v>
      </c>
      <c r="F164" s="7">
        <v>109.8749</v>
      </c>
      <c r="G164" s="7">
        <v>111.57599999999999</v>
      </c>
      <c r="H164" s="7">
        <v>112.4753</v>
      </c>
      <c r="I164" s="272">
        <v>112.89570000000001</v>
      </c>
      <c r="J164" s="7">
        <v>113.2753</v>
      </c>
      <c r="K164" s="246">
        <v>113.0145</v>
      </c>
      <c r="L164" s="7">
        <v>113.7229</v>
      </c>
      <c r="M164" s="246">
        <v>114.78870000000001</v>
      </c>
      <c r="N164" s="7">
        <v>114.5994</v>
      </c>
      <c r="O164" s="7">
        <v>114.755</v>
      </c>
      <c r="P164" s="10">
        <v>1.6252075463183211</v>
      </c>
      <c r="Q164" s="117">
        <v>0.67378786645252897</v>
      </c>
      <c r="R164" s="7">
        <v>0.97060523604857418</v>
      </c>
      <c r="S164" s="7">
        <v>1.5482152884780753</v>
      </c>
      <c r="T164" s="272">
        <v>0.80599770559978035</v>
      </c>
      <c r="U164" s="7">
        <v>0.37377095237798946</v>
      </c>
      <c r="V164" s="246">
        <v>0.33623955562523317</v>
      </c>
      <c r="W164" s="7">
        <v>-0.23023554119918749</v>
      </c>
      <c r="X164" s="7">
        <v>0.62682222192727266</v>
      </c>
      <c r="Y164" s="242">
        <f t="shared" si="12"/>
        <v>0.9371903108345021</v>
      </c>
      <c r="Z164" s="7">
        <v>-0.16491170298121932</v>
      </c>
      <c r="AA164" s="11">
        <v>0.13577732518668739</v>
      </c>
      <c r="AB164" s="7">
        <f t="shared" ref="AB164:AB186" si="13">AVERAGE(D164:O164)</f>
        <v>112.32390000000002</v>
      </c>
      <c r="AC164" s="157"/>
      <c r="AN164" s="98"/>
      <c r="AO164" s="157"/>
      <c r="AZ164" s="98"/>
    </row>
    <row r="165" spans="1:52" s="48" customFormat="1" x14ac:dyDescent="0.2">
      <c r="A165" s="56" t="s">
        <v>20</v>
      </c>
      <c r="B165" s="48" t="s">
        <v>21</v>
      </c>
      <c r="C165" s="20">
        <v>106.29300000000001</v>
      </c>
      <c r="D165" s="216">
        <v>106.6853</v>
      </c>
      <c r="E165" s="119">
        <v>106.9014</v>
      </c>
      <c r="F165" s="20">
        <v>107.67440000000001</v>
      </c>
      <c r="G165" s="20">
        <v>108.45869999999999</v>
      </c>
      <c r="H165" s="20">
        <v>108.7683</v>
      </c>
      <c r="I165" s="271">
        <v>109.2437</v>
      </c>
      <c r="J165" s="20">
        <v>109.6498</v>
      </c>
      <c r="K165" s="245">
        <v>108.919</v>
      </c>
      <c r="L165" s="20">
        <v>109.51220000000001</v>
      </c>
      <c r="M165" s="245">
        <v>109.8318</v>
      </c>
      <c r="N165" s="20">
        <v>109.9637</v>
      </c>
      <c r="O165" s="20">
        <v>110.0645</v>
      </c>
      <c r="P165" s="216">
        <v>0.3690741629269958</v>
      </c>
      <c r="Q165" s="120">
        <v>0.20255836558550924</v>
      </c>
      <c r="R165" s="20">
        <v>0.72309623634490328</v>
      </c>
      <c r="S165" s="20">
        <v>0.72839969389194414</v>
      </c>
      <c r="T165" s="271">
        <v>0.28545427890985531</v>
      </c>
      <c r="U165" s="20">
        <v>0.43707587596754532</v>
      </c>
      <c r="V165" s="245">
        <v>0.3717376837291258</v>
      </c>
      <c r="W165" s="20">
        <v>-0.66648548378565409</v>
      </c>
      <c r="X165" s="20">
        <v>0.54462490474573788</v>
      </c>
      <c r="Y165" s="240">
        <f t="shared" si="12"/>
        <v>0.29183963065301771</v>
      </c>
      <c r="Z165" s="20">
        <v>0.12009272360099871</v>
      </c>
      <c r="AA165" s="19">
        <v>9.1666613618850992E-2</v>
      </c>
      <c r="AB165" s="20">
        <f t="shared" si="13"/>
        <v>108.80606666666665</v>
      </c>
      <c r="AC165" s="156"/>
      <c r="AN165" s="162"/>
      <c r="AO165" s="156"/>
      <c r="AZ165" s="162"/>
    </row>
    <row r="166" spans="1:52" s="48" customFormat="1" x14ac:dyDescent="0.2">
      <c r="A166" s="56" t="s">
        <v>22</v>
      </c>
      <c r="B166" s="48" t="s">
        <v>23</v>
      </c>
      <c r="C166" s="20">
        <v>106.85039999999999</v>
      </c>
      <c r="D166" s="216">
        <v>107.8044</v>
      </c>
      <c r="E166" s="119">
        <v>107.88249999999999</v>
      </c>
      <c r="F166" s="20">
        <v>109.0367</v>
      </c>
      <c r="G166" s="20">
        <v>109.5913</v>
      </c>
      <c r="H166" s="20">
        <v>110.1718</v>
      </c>
      <c r="I166" s="271">
        <v>111.7715</v>
      </c>
      <c r="J166" s="20">
        <v>113.0074</v>
      </c>
      <c r="K166" s="245">
        <v>110.6152</v>
      </c>
      <c r="L166" s="20">
        <v>112.1292</v>
      </c>
      <c r="M166" s="245">
        <v>112.0269</v>
      </c>
      <c r="N166" s="20">
        <v>111.7107</v>
      </c>
      <c r="O166" s="20">
        <v>112.4241</v>
      </c>
      <c r="P166" s="216">
        <v>0.89283708811572793</v>
      </c>
      <c r="Q166" s="120">
        <v>7.2446022611314623E-2</v>
      </c>
      <c r="R166" s="20">
        <v>1.0698676801149427</v>
      </c>
      <c r="S166" s="20">
        <v>0.50863608308029107</v>
      </c>
      <c r="T166" s="271">
        <v>0.52969533165497684</v>
      </c>
      <c r="U166" s="20">
        <v>1.4520049595268467</v>
      </c>
      <c r="V166" s="245">
        <v>1.1057380459240513</v>
      </c>
      <c r="W166" s="20">
        <v>-2.1168525247019243</v>
      </c>
      <c r="X166" s="20">
        <v>1.3687088212108245</v>
      </c>
      <c r="Y166" s="240">
        <f t="shared" si="12"/>
        <v>-9.1234040731584296E-2</v>
      </c>
      <c r="Z166" s="20">
        <v>-0.28225363729603775</v>
      </c>
      <c r="AA166" s="19">
        <v>0.63861384809153721</v>
      </c>
      <c r="AB166" s="20">
        <f t="shared" si="13"/>
        <v>110.68097499999999</v>
      </c>
      <c r="AC166" s="156"/>
      <c r="AN166" s="162"/>
      <c r="AO166" s="156"/>
      <c r="AZ166" s="162"/>
    </row>
    <row r="167" spans="1:52" ht="15" customHeight="1" x14ac:dyDescent="0.2">
      <c r="A167" s="3" t="s">
        <v>24</v>
      </c>
      <c r="B167" s="1" t="s">
        <v>304</v>
      </c>
      <c r="C167" s="7">
        <v>107.7783</v>
      </c>
      <c r="D167" s="10">
        <v>109.3259</v>
      </c>
      <c r="E167" s="7">
        <v>109.34910000000001</v>
      </c>
      <c r="F167" s="7">
        <v>111.37779999999999</v>
      </c>
      <c r="G167" s="7">
        <v>111.49290000000001</v>
      </c>
      <c r="H167" s="7">
        <v>112.3959</v>
      </c>
      <c r="I167" s="272">
        <v>115.3592</v>
      </c>
      <c r="J167" s="7">
        <v>117.5213</v>
      </c>
      <c r="K167" s="246">
        <v>112.8215</v>
      </c>
      <c r="L167" s="7">
        <v>113.72750000000001</v>
      </c>
      <c r="M167" s="246">
        <v>113.2257</v>
      </c>
      <c r="N167" s="7">
        <v>112.5699</v>
      </c>
      <c r="O167" s="7">
        <v>113.85980000000001</v>
      </c>
      <c r="P167" s="10">
        <v>1.435910568268383</v>
      </c>
      <c r="Q167" s="117">
        <v>2.122095496126972E-2</v>
      </c>
      <c r="R167" s="7">
        <v>1.8552507519494776</v>
      </c>
      <c r="S167" s="7">
        <v>0.10334195863090528</v>
      </c>
      <c r="T167" s="272">
        <v>0.80991704404494957</v>
      </c>
      <c r="U167" s="7">
        <v>2.6364840710381818</v>
      </c>
      <c r="V167" s="246">
        <v>1.8742328310182415</v>
      </c>
      <c r="W167" s="7">
        <v>-3.9991048431220517</v>
      </c>
      <c r="X167" s="7">
        <v>0.8030384279592151</v>
      </c>
      <c r="Y167" s="242">
        <f t="shared" si="12"/>
        <v>-0.44123013343298934</v>
      </c>
      <c r="Z167" s="7">
        <v>-0.57919712574088678</v>
      </c>
      <c r="AA167" s="11">
        <v>1.1458658131525417</v>
      </c>
      <c r="AB167" s="7">
        <f t="shared" si="13"/>
        <v>112.75220833333333</v>
      </c>
      <c r="AC167" s="157"/>
      <c r="AN167" s="98"/>
      <c r="AO167" s="157"/>
      <c r="AZ167" s="98"/>
    </row>
    <row r="168" spans="1:52" ht="15" customHeight="1" x14ac:dyDescent="0.2">
      <c r="A168" s="3" t="s">
        <v>26</v>
      </c>
      <c r="B168" s="1" t="s">
        <v>305</v>
      </c>
      <c r="C168" s="7">
        <v>111.63509999999999</v>
      </c>
      <c r="D168" s="10">
        <v>111.5924</v>
      </c>
      <c r="E168" s="7">
        <v>111.93300000000001</v>
      </c>
      <c r="F168" s="7">
        <v>112.1887</v>
      </c>
      <c r="G168" s="7">
        <v>113.8857</v>
      </c>
      <c r="H168" s="7">
        <v>113.76479999999999</v>
      </c>
      <c r="I168" s="272">
        <v>114.0077</v>
      </c>
      <c r="J168" s="7">
        <v>114.14409999999999</v>
      </c>
      <c r="K168" s="246">
        <v>114.0204</v>
      </c>
      <c r="L168" s="7">
        <v>114.2569</v>
      </c>
      <c r="M168" s="246">
        <v>114.0856</v>
      </c>
      <c r="N168" s="7">
        <v>114.1875</v>
      </c>
      <c r="O168" s="7">
        <v>114.32689999999999</v>
      </c>
      <c r="P168" s="10">
        <v>-3.8249618623530067E-2</v>
      </c>
      <c r="Q168" s="117">
        <v>0.30521791806611304</v>
      </c>
      <c r="R168" s="7">
        <v>0.2284402276361665</v>
      </c>
      <c r="S168" s="7">
        <v>1.5126300598901696</v>
      </c>
      <c r="T168" s="272">
        <v>-0.10615907001494129</v>
      </c>
      <c r="U168" s="7">
        <v>0.21351068168713513</v>
      </c>
      <c r="V168" s="246">
        <v>0.11964104178927805</v>
      </c>
      <c r="W168" s="7">
        <v>-0.10837178618956168</v>
      </c>
      <c r="X168" s="7">
        <v>0.20741902326250969</v>
      </c>
      <c r="Y168" s="242">
        <f t="shared" si="12"/>
        <v>-0.14992529991624334</v>
      </c>
      <c r="Z168" s="7">
        <v>8.9318897389329188E-2</v>
      </c>
      <c r="AA168" s="11">
        <v>0.12207991242473551</v>
      </c>
      <c r="AB168" s="7">
        <f t="shared" si="13"/>
        <v>113.53280833333334</v>
      </c>
      <c r="AC168" s="157"/>
      <c r="AN168" s="98"/>
      <c r="AO168" s="157"/>
      <c r="AZ168" s="98"/>
    </row>
    <row r="169" spans="1:52" ht="15" customHeight="1" x14ac:dyDescent="0.2">
      <c r="A169" s="3" t="s">
        <v>27</v>
      </c>
      <c r="B169" s="1" t="s">
        <v>306</v>
      </c>
      <c r="C169" s="7">
        <v>104.5</v>
      </c>
      <c r="D169" s="10">
        <v>104.9323</v>
      </c>
      <c r="E169" s="7">
        <v>105.1433</v>
      </c>
      <c r="F169" s="7">
        <v>105.4863</v>
      </c>
      <c r="G169" s="7">
        <v>106.7976</v>
      </c>
      <c r="H169" s="7">
        <v>107.19750000000001</v>
      </c>
      <c r="I169" s="272">
        <v>107.25660000000001</v>
      </c>
      <c r="J169" s="7">
        <v>107.65940000000001</v>
      </c>
      <c r="K169" s="246">
        <v>107.7495</v>
      </c>
      <c r="L169" s="7">
        <v>108.7996</v>
      </c>
      <c r="M169" s="246">
        <v>108.79640000000001</v>
      </c>
      <c r="N169" s="7">
        <v>108.889</v>
      </c>
      <c r="O169" s="7">
        <v>108.95440000000001</v>
      </c>
      <c r="P169" s="10">
        <v>0.41368421052631377</v>
      </c>
      <c r="Q169" s="117">
        <v>0.20108203098569127</v>
      </c>
      <c r="R169" s="7">
        <v>0.32622145205638736</v>
      </c>
      <c r="S169" s="7">
        <v>1.243099814857477</v>
      </c>
      <c r="T169" s="272">
        <v>0.3744466167779073</v>
      </c>
      <c r="U169" s="7">
        <v>5.5131882739803462E-2</v>
      </c>
      <c r="V169" s="246">
        <v>0.37554798492586855</v>
      </c>
      <c r="W169" s="7">
        <v>8.3689858944033232E-2</v>
      </c>
      <c r="X169" s="7">
        <v>0.97457528805238114</v>
      </c>
      <c r="Y169" s="242">
        <f t="shared" si="12"/>
        <v>-2.9411872837699238E-3</v>
      </c>
      <c r="Z169" s="7">
        <v>8.51131103602603E-2</v>
      </c>
      <c r="AA169" s="11">
        <v>6.0061163202904805E-2</v>
      </c>
      <c r="AB169" s="7">
        <f t="shared" si="13"/>
        <v>107.30515833333334</v>
      </c>
      <c r="AC169" s="157"/>
      <c r="AN169" s="98"/>
      <c r="AO169" s="157"/>
      <c r="AZ169" s="98"/>
    </row>
    <row r="170" spans="1:52" ht="15" customHeight="1" x14ac:dyDescent="0.2">
      <c r="A170" s="3" t="s">
        <v>29</v>
      </c>
      <c r="B170" s="1" t="s">
        <v>307</v>
      </c>
      <c r="C170" s="7">
        <v>110.6965</v>
      </c>
      <c r="D170" s="10">
        <v>110.8968</v>
      </c>
      <c r="E170" s="7">
        <v>111.04300000000001</v>
      </c>
      <c r="F170" s="7">
        <v>111.1049</v>
      </c>
      <c r="G170" s="7">
        <v>111.325</v>
      </c>
      <c r="H170" s="7">
        <v>111.5277</v>
      </c>
      <c r="I170" s="272">
        <v>111.7137</v>
      </c>
      <c r="J170" s="7">
        <v>112.1717</v>
      </c>
      <c r="K170" s="246">
        <v>112.25830000000001</v>
      </c>
      <c r="L170" s="7">
        <v>112.66970000000001</v>
      </c>
      <c r="M170" s="246">
        <v>113.01</v>
      </c>
      <c r="N170" s="7">
        <v>113.2914</v>
      </c>
      <c r="O170" s="7">
        <v>113.3486</v>
      </c>
      <c r="P170" s="10">
        <v>0.18094519700261399</v>
      </c>
      <c r="Q170" s="117">
        <v>0.13183428196305705</v>
      </c>
      <c r="R170" s="7">
        <v>5.5744171176926323E-2</v>
      </c>
      <c r="S170" s="7">
        <v>0.19810107385003017</v>
      </c>
      <c r="T170" s="272">
        <v>0.18207949696832965</v>
      </c>
      <c r="U170" s="7">
        <v>0.16677471157390233</v>
      </c>
      <c r="V170" s="246">
        <v>0.40997657404597498</v>
      </c>
      <c r="W170" s="7">
        <v>7.7203073502500386E-2</v>
      </c>
      <c r="X170" s="7">
        <v>0.36647624273661761</v>
      </c>
      <c r="Y170" s="242">
        <f t="shared" si="12"/>
        <v>0.30203328845288407</v>
      </c>
      <c r="Z170" s="7">
        <v>0.24900451287495862</v>
      </c>
      <c r="AA170" s="11">
        <v>5.0489269264929908E-2</v>
      </c>
      <c r="AB170" s="7">
        <f t="shared" si="13"/>
        <v>112.03006666666668</v>
      </c>
      <c r="AC170" s="157"/>
      <c r="AN170" s="98"/>
      <c r="AO170" s="157"/>
      <c r="AZ170" s="98"/>
    </row>
    <row r="171" spans="1:52" ht="15" customHeight="1" x14ac:dyDescent="0.2">
      <c r="A171" s="3" t="s">
        <v>31</v>
      </c>
      <c r="B171" s="1" t="s">
        <v>32</v>
      </c>
      <c r="C171" s="7">
        <v>109.74639999999999</v>
      </c>
      <c r="D171" s="10">
        <v>109.76139999999999</v>
      </c>
      <c r="E171" s="7">
        <v>109.83969999999999</v>
      </c>
      <c r="F171" s="7">
        <v>110.2043</v>
      </c>
      <c r="G171" s="7">
        <v>110.253</v>
      </c>
      <c r="H171" s="7">
        <v>110.2842</v>
      </c>
      <c r="I171" s="272">
        <v>110.3407</v>
      </c>
      <c r="J171" s="7">
        <v>110.3907</v>
      </c>
      <c r="K171" s="246">
        <v>110.6271</v>
      </c>
      <c r="L171" s="7">
        <v>111.01519999999999</v>
      </c>
      <c r="M171" s="246">
        <v>111.4268</v>
      </c>
      <c r="N171" s="7">
        <v>111.623</v>
      </c>
      <c r="O171" s="7">
        <v>111.623</v>
      </c>
      <c r="P171" s="10">
        <v>1.3667874299294164E-2</v>
      </c>
      <c r="Q171" s="117">
        <v>7.133655365182906E-2</v>
      </c>
      <c r="R171" s="7">
        <v>0.33193827004262577</v>
      </c>
      <c r="S171" s="7">
        <v>4.4190653177776762E-2</v>
      </c>
      <c r="T171" s="272">
        <v>2.8298549699326405E-2</v>
      </c>
      <c r="U171" s="7">
        <v>5.1231273382769033E-2</v>
      </c>
      <c r="V171" s="246">
        <v>4.5314195034105414E-2</v>
      </c>
      <c r="W171" s="7">
        <v>0.21414847446388444</v>
      </c>
      <c r="X171" s="7">
        <v>0.35081819915734425</v>
      </c>
      <c r="Y171" s="242">
        <f t="shared" si="12"/>
        <v>0.37076004006659186</v>
      </c>
      <c r="Z171" s="7">
        <v>0.17607972229302518</v>
      </c>
      <c r="AA171" s="11">
        <v>0</v>
      </c>
      <c r="AB171" s="7">
        <f t="shared" si="13"/>
        <v>110.61575833333335</v>
      </c>
      <c r="AC171" s="157"/>
      <c r="AN171" s="98"/>
      <c r="AO171" s="157"/>
      <c r="AZ171" s="98"/>
    </row>
    <row r="172" spans="1:52" ht="15" customHeight="1" x14ac:dyDescent="0.2">
      <c r="A172" s="3" t="s">
        <v>33</v>
      </c>
      <c r="B172" s="1" t="s">
        <v>43</v>
      </c>
      <c r="C172" s="7">
        <v>103.0835</v>
      </c>
      <c r="D172" s="10">
        <v>103.9002</v>
      </c>
      <c r="E172" s="7">
        <v>103.968</v>
      </c>
      <c r="F172" s="7">
        <v>103.95529999999999</v>
      </c>
      <c r="G172" s="7">
        <v>105.72839999999999</v>
      </c>
      <c r="H172" s="7">
        <v>106.0804</v>
      </c>
      <c r="I172" s="272">
        <v>106.24890000000001</v>
      </c>
      <c r="J172" s="7">
        <v>106.509</v>
      </c>
      <c r="K172" s="246">
        <v>106.7212</v>
      </c>
      <c r="L172" s="7">
        <v>112.6611</v>
      </c>
      <c r="M172" s="246">
        <v>113.4735</v>
      </c>
      <c r="N172" s="7">
        <v>113.48139999999999</v>
      </c>
      <c r="O172" s="7">
        <v>113.5672</v>
      </c>
      <c r="P172" s="10">
        <v>0.7922703439444696</v>
      </c>
      <c r="Q172" s="117">
        <v>6.5254927324495449E-2</v>
      </c>
      <c r="R172" s="7">
        <v>-1.2215297014475109E-2</v>
      </c>
      <c r="S172" s="7">
        <v>1.7056369420318149</v>
      </c>
      <c r="T172" s="272">
        <v>0.33292852251618665</v>
      </c>
      <c r="U172" s="7">
        <v>0.15884178415617659</v>
      </c>
      <c r="V172" s="246">
        <v>0.24480253442623329</v>
      </c>
      <c r="W172" s="7">
        <v>0.19923198978489681</v>
      </c>
      <c r="X172" s="7">
        <v>5.5658107292646717</v>
      </c>
      <c r="Y172" s="242">
        <f t="shared" si="12"/>
        <v>0.72110071710643386</v>
      </c>
      <c r="Z172" s="7">
        <v>6.9619779067291009E-3</v>
      </c>
      <c r="AA172" s="11">
        <v>7.5607103895445504E-2</v>
      </c>
      <c r="AB172" s="7">
        <f t="shared" si="13"/>
        <v>108.02454999999999</v>
      </c>
      <c r="AC172" s="157"/>
      <c r="AN172" s="98"/>
      <c r="AO172" s="157"/>
      <c r="AZ172" s="98"/>
    </row>
    <row r="173" spans="1:52" ht="15" customHeight="1" x14ac:dyDescent="0.2">
      <c r="A173" s="3" t="s">
        <v>34</v>
      </c>
      <c r="B173" s="1" t="s">
        <v>308</v>
      </c>
      <c r="C173" s="7">
        <v>106.7405</v>
      </c>
      <c r="D173" s="10">
        <v>105.9079</v>
      </c>
      <c r="E173" s="7">
        <v>105.9209</v>
      </c>
      <c r="F173" s="7">
        <v>105.9209</v>
      </c>
      <c r="G173" s="7">
        <v>105.9237</v>
      </c>
      <c r="H173" s="7">
        <v>105.9237</v>
      </c>
      <c r="I173" s="272">
        <v>105.9237</v>
      </c>
      <c r="J173" s="7">
        <v>105.9237</v>
      </c>
      <c r="K173" s="246">
        <v>105.9237</v>
      </c>
      <c r="L173" s="7">
        <v>105.9241</v>
      </c>
      <c r="M173" s="246">
        <v>105.92659999999999</v>
      </c>
      <c r="N173" s="7">
        <v>105.92659999999999</v>
      </c>
      <c r="O173" s="7">
        <v>105.91379999999999</v>
      </c>
      <c r="P173" s="10">
        <v>-0.78002257812170583</v>
      </c>
      <c r="Q173" s="117">
        <v>1.2274816137422449E-2</v>
      </c>
      <c r="R173" s="7">
        <v>0</v>
      </c>
      <c r="S173" s="7">
        <v>2.6434820701046482E-3</v>
      </c>
      <c r="T173" s="272">
        <v>0</v>
      </c>
      <c r="U173" s="7">
        <v>0</v>
      </c>
      <c r="V173" s="7">
        <v>0</v>
      </c>
      <c r="W173" s="7">
        <v>0</v>
      </c>
      <c r="X173" s="7">
        <v>3.7763031313961634E-4</v>
      </c>
      <c r="Y173" s="242">
        <f t="shared" si="12"/>
        <v>2.3601805443687757E-3</v>
      </c>
      <c r="Z173" s="7">
        <v>0</v>
      </c>
      <c r="AA173" s="11">
        <v>-1.2083839186756293E-2</v>
      </c>
      <c r="AB173" s="7">
        <f t="shared" si="13"/>
        <v>105.92160833333334</v>
      </c>
      <c r="AC173" s="157"/>
      <c r="AN173" s="98"/>
      <c r="AO173" s="157"/>
      <c r="AZ173" s="98"/>
    </row>
    <row r="174" spans="1:52" ht="15" customHeight="1" x14ac:dyDescent="0.2">
      <c r="A174" s="3"/>
      <c r="B174" s="1" t="s">
        <v>309</v>
      </c>
      <c r="C174" s="7">
        <v>107.3062</v>
      </c>
      <c r="D174" s="10">
        <v>107.6161</v>
      </c>
      <c r="E174" s="7">
        <v>107.73820000000001</v>
      </c>
      <c r="F174" s="7">
        <v>107.8895</v>
      </c>
      <c r="G174" s="7">
        <v>107.8895</v>
      </c>
      <c r="H174" s="7">
        <v>108.3049</v>
      </c>
      <c r="I174" s="272">
        <v>108.3049</v>
      </c>
      <c r="J174" s="7">
        <v>108.35429999999999</v>
      </c>
      <c r="K174" s="246">
        <v>108.4726</v>
      </c>
      <c r="L174" s="7">
        <v>108.50060000000001</v>
      </c>
      <c r="M174" s="246">
        <v>108.5288</v>
      </c>
      <c r="N174" s="7">
        <v>108.5288</v>
      </c>
      <c r="O174" s="7">
        <v>108.5288</v>
      </c>
      <c r="P174" s="10">
        <v>0.28879971520750797</v>
      </c>
      <c r="Q174" s="117">
        <v>0.11345885978027749</v>
      </c>
      <c r="R174" s="7">
        <v>0.14043301261761565</v>
      </c>
      <c r="S174" s="7">
        <v>0</v>
      </c>
      <c r="T174" s="272">
        <v>0.38502356577795366</v>
      </c>
      <c r="U174" s="7">
        <v>0</v>
      </c>
      <c r="V174" s="246">
        <v>4.561197138817491E-2</v>
      </c>
      <c r="W174" s="7">
        <v>0.10917886968953236</v>
      </c>
      <c r="X174" s="7">
        <v>2.5812970280057638E-2</v>
      </c>
      <c r="Y174" s="242">
        <f t="shared" si="12"/>
        <v>2.5990639683096891E-2</v>
      </c>
      <c r="Z174" s="7">
        <v>0</v>
      </c>
      <c r="AA174" s="11">
        <v>0</v>
      </c>
      <c r="AB174" s="7">
        <f t="shared" si="13"/>
        <v>108.22141666666666</v>
      </c>
      <c r="AC174" s="157"/>
      <c r="AN174" s="98"/>
      <c r="AO174" s="157"/>
      <c r="AZ174" s="98"/>
    </row>
    <row r="175" spans="1:52" ht="15" customHeight="1" x14ac:dyDescent="0.2">
      <c r="A175" s="3"/>
      <c r="B175" s="1" t="s">
        <v>310</v>
      </c>
      <c r="C175" s="7">
        <v>100</v>
      </c>
      <c r="D175" s="10">
        <v>100</v>
      </c>
      <c r="E175" s="7">
        <v>100</v>
      </c>
      <c r="F175" s="7">
        <v>100</v>
      </c>
      <c r="G175" s="7">
        <v>100</v>
      </c>
      <c r="H175" s="7">
        <v>100</v>
      </c>
      <c r="I175" s="272">
        <v>100</v>
      </c>
      <c r="J175" s="7">
        <v>100</v>
      </c>
      <c r="K175" s="246">
        <v>100.0335</v>
      </c>
      <c r="L175" s="7">
        <v>100.5317</v>
      </c>
      <c r="M175" s="246">
        <v>100.5317</v>
      </c>
      <c r="N175" s="7">
        <v>100.5317</v>
      </c>
      <c r="O175" s="7">
        <v>100.5317</v>
      </c>
      <c r="P175" s="10">
        <v>0</v>
      </c>
      <c r="Q175" s="117">
        <v>0</v>
      </c>
      <c r="R175" s="7">
        <v>0</v>
      </c>
      <c r="S175" s="7">
        <v>0</v>
      </c>
      <c r="T175" s="272">
        <v>0</v>
      </c>
      <c r="U175" s="7">
        <v>0</v>
      </c>
      <c r="V175" s="7">
        <v>0</v>
      </c>
      <c r="W175" s="7">
        <v>3.3500000000003638E-2</v>
      </c>
      <c r="X175" s="7">
        <v>0.4980331588917683</v>
      </c>
      <c r="Y175" s="242">
        <f t="shared" si="12"/>
        <v>0</v>
      </c>
      <c r="Z175" s="7">
        <v>0</v>
      </c>
      <c r="AA175" s="11">
        <v>0</v>
      </c>
      <c r="AB175" s="7">
        <f t="shared" si="13"/>
        <v>100.180025</v>
      </c>
      <c r="AC175" s="157"/>
      <c r="AN175" s="98"/>
      <c r="AO175" s="157"/>
      <c r="AZ175" s="98"/>
    </row>
    <row r="176" spans="1:52" ht="15" customHeight="1" x14ac:dyDescent="0.2">
      <c r="A176" s="3"/>
      <c r="B176" s="1" t="s">
        <v>311</v>
      </c>
      <c r="C176" s="7">
        <v>105.22929999999999</v>
      </c>
      <c r="D176" s="10">
        <v>105.4499</v>
      </c>
      <c r="E176" s="7">
        <v>105.4979</v>
      </c>
      <c r="F176" s="7">
        <v>106.2341</v>
      </c>
      <c r="G176" s="7">
        <v>106.6328</v>
      </c>
      <c r="H176" s="7">
        <v>106.81480000000001</v>
      </c>
      <c r="I176" s="272">
        <v>106.9659</v>
      </c>
      <c r="J176" s="7">
        <v>107.1455</v>
      </c>
      <c r="K176" s="246">
        <v>107.3557</v>
      </c>
      <c r="L176" s="7">
        <v>107.5783</v>
      </c>
      <c r="M176" s="246">
        <v>107.6955</v>
      </c>
      <c r="N176" s="7">
        <v>107.6955</v>
      </c>
      <c r="O176" s="7">
        <v>107.82550000000001</v>
      </c>
      <c r="P176" s="10">
        <v>0.20963742987932504</v>
      </c>
      <c r="Q176" s="117">
        <v>4.5519246580605403E-2</v>
      </c>
      <c r="R176" s="7">
        <v>0.69783379574379834</v>
      </c>
      <c r="S176" s="7">
        <v>0.37530322184685067</v>
      </c>
      <c r="T176" s="272">
        <v>0.17067919064303119</v>
      </c>
      <c r="U176" s="7">
        <v>0.14145979770593547</v>
      </c>
      <c r="V176" s="246">
        <v>0.16790397687486716</v>
      </c>
      <c r="W176" s="7">
        <v>0.19618182751492164</v>
      </c>
      <c r="X176" s="7">
        <v>0.20734809609550298</v>
      </c>
      <c r="Y176" s="242">
        <f t="shared" si="12"/>
        <v>0.10894390411448857</v>
      </c>
      <c r="Z176" s="7">
        <v>0</v>
      </c>
      <c r="AA176" s="11">
        <v>0.12071070750403655</v>
      </c>
      <c r="AB176" s="7">
        <f t="shared" si="13"/>
        <v>106.90761666666667</v>
      </c>
      <c r="AC176" s="157"/>
      <c r="AN176" s="98"/>
      <c r="AO176" s="157"/>
      <c r="AZ176" s="98"/>
    </row>
    <row r="177" spans="1:52" ht="15" customHeight="1" x14ac:dyDescent="0.2">
      <c r="A177" s="3"/>
      <c r="B177" s="1" t="s">
        <v>312</v>
      </c>
      <c r="C177" s="7">
        <v>111.2683</v>
      </c>
      <c r="D177" s="10">
        <v>111.30889999999999</v>
      </c>
      <c r="E177" s="7">
        <v>111.63200000000001</v>
      </c>
      <c r="F177" s="7">
        <v>112.08669999999999</v>
      </c>
      <c r="G177" s="7">
        <v>112.3477</v>
      </c>
      <c r="H177" s="7">
        <v>112.7154</v>
      </c>
      <c r="I177" s="272">
        <v>112.8104</v>
      </c>
      <c r="J177" s="7">
        <v>113.1207</v>
      </c>
      <c r="K177" s="246">
        <v>113.1365</v>
      </c>
      <c r="L177" s="7">
        <v>113.6503</v>
      </c>
      <c r="M177" s="246">
        <v>114.3668</v>
      </c>
      <c r="N177" s="7">
        <v>114.3918</v>
      </c>
      <c r="O177" s="7">
        <v>114.6567</v>
      </c>
      <c r="P177" s="10">
        <v>3.6488379888969052E-2</v>
      </c>
      <c r="Q177" s="117">
        <v>0.29027328452622464</v>
      </c>
      <c r="R177" s="7">
        <v>0.40732048158233158</v>
      </c>
      <c r="S177" s="7">
        <v>0.23285545921149423</v>
      </c>
      <c r="T177" s="272">
        <v>0.32728751901462977</v>
      </c>
      <c r="U177" s="7">
        <v>8.4283070458871512E-2</v>
      </c>
      <c r="V177" s="246">
        <v>0.27506329203690266</v>
      </c>
      <c r="W177" s="7">
        <v>1.3967381743570101E-2</v>
      </c>
      <c r="X177" s="7">
        <v>0.45414167841501496</v>
      </c>
      <c r="Y177" s="242">
        <f t="shared" si="12"/>
        <v>0.63044268250941382</v>
      </c>
      <c r="Z177" s="7">
        <v>2.1859490691359455E-2</v>
      </c>
      <c r="AA177" s="11">
        <v>0.23157254278715539</v>
      </c>
      <c r="AB177" s="7">
        <f t="shared" si="13"/>
        <v>113.01865833333333</v>
      </c>
      <c r="AC177" s="157"/>
      <c r="AN177" s="98"/>
      <c r="AO177" s="157"/>
      <c r="AZ177" s="98"/>
    </row>
    <row r="178" spans="1:52" s="48" customFormat="1" x14ac:dyDescent="0.2">
      <c r="A178" s="56" t="s">
        <v>36</v>
      </c>
      <c r="B178" s="48" t="s">
        <v>37</v>
      </c>
      <c r="C178" s="20">
        <v>106.0479</v>
      </c>
      <c r="D178" s="216">
        <v>106.1935</v>
      </c>
      <c r="E178" s="119">
        <v>106.47020000000001</v>
      </c>
      <c r="F178" s="20">
        <v>107.0757</v>
      </c>
      <c r="G178" s="20">
        <v>107.9609</v>
      </c>
      <c r="H178" s="20">
        <v>108.15130000000001</v>
      </c>
      <c r="I178" s="271">
        <v>108.1326</v>
      </c>
      <c r="J178" s="20">
        <v>108.1739</v>
      </c>
      <c r="K178" s="245">
        <v>108.1734</v>
      </c>
      <c r="L178" s="20">
        <v>108.36190000000001</v>
      </c>
      <c r="M178" s="245">
        <v>108.867</v>
      </c>
      <c r="N178" s="20">
        <v>109.1957</v>
      </c>
      <c r="O178" s="20">
        <v>109.0273</v>
      </c>
      <c r="P178" s="216">
        <v>0.13729644811448574</v>
      </c>
      <c r="Q178" s="120">
        <v>0.26056208713339829</v>
      </c>
      <c r="R178" s="20">
        <v>0.56870373118486872</v>
      </c>
      <c r="S178" s="20">
        <v>0.82670484526367571</v>
      </c>
      <c r="T178" s="271">
        <v>0.1763601452007264</v>
      </c>
      <c r="U178" s="20">
        <v>-1.7290591976249669E-2</v>
      </c>
      <c r="V178" s="245">
        <v>3.8193847183926752E-2</v>
      </c>
      <c r="W178" s="20">
        <v>-4.6221870525365867E-4</v>
      </c>
      <c r="X178" s="20">
        <v>0.17425725732944031</v>
      </c>
      <c r="Y178" s="240">
        <f t="shared" si="12"/>
        <v>0.46612324073313477</v>
      </c>
      <c r="Z178" s="20">
        <v>0.30192804063673817</v>
      </c>
      <c r="AA178" s="19">
        <v>-0.15421852692002105</v>
      </c>
      <c r="AB178" s="20">
        <f t="shared" si="13"/>
        <v>107.98195</v>
      </c>
      <c r="AC178" s="156"/>
      <c r="AN178" s="162"/>
      <c r="AO178" s="156"/>
      <c r="AZ178" s="162"/>
    </row>
    <row r="179" spans="1:52" ht="15" customHeight="1" x14ac:dyDescent="0.2">
      <c r="A179" s="3" t="s">
        <v>38</v>
      </c>
      <c r="B179" s="1" t="s">
        <v>320</v>
      </c>
      <c r="C179" s="7">
        <v>102.0992</v>
      </c>
      <c r="D179" s="10">
        <v>102.58799999999999</v>
      </c>
      <c r="E179" s="7">
        <v>103.3051</v>
      </c>
      <c r="F179" s="7">
        <v>103.563</v>
      </c>
      <c r="G179" s="7">
        <v>104.5891</v>
      </c>
      <c r="H179" s="7">
        <v>104.5891</v>
      </c>
      <c r="I179" s="272">
        <v>104.58029999999999</v>
      </c>
      <c r="J179" s="7">
        <v>104.7098</v>
      </c>
      <c r="K179" s="246">
        <v>104.7098</v>
      </c>
      <c r="L179" s="7">
        <v>105.6294</v>
      </c>
      <c r="M179" s="246">
        <v>106.4953</v>
      </c>
      <c r="N179" s="7">
        <v>106.4452</v>
      </c>
      <c r="O179" s="7">
        <v>106.4953</v>
      </c>
      <c r="P179" s="10">
        <v>0.47875007835516603</v>
      </c>
      <c r="Q179" s="117">
        <v>0.69900963075603595</v>
      </c>
      <c r="R179" s="7">
        <v>0.24964885567121706</v>
      </c>
      <c r="S179" s="7">
        <v>0.99079787182681023</v>
      </c>
      <c r="T179" s="272">
        <v>0</v>
      </c>
      <c r="U179" s="7">
        <v>-8.4138786929115108E-3</v>
      </c>
      <c r="V179" s="246">
        <v>0.12382829270905446</v>
      </c>
      <c r="W179" s="7">
        <v>0</v>
      </c>
      <c r="X179" s="7">
        <v>0.87823680304995577</v>
      </c>
      <c r="Y179" s="242">
        <f t="shared" si="12"/>
        <v>0.81975283396478282</v>
      </c>
      <c r="Z179" s="7">
        <v>-4.7044329655863193E-2</v>
      </c>
      <c r="AA179" s="11">
        <v>4.7066471761996291E-2</v>
      </c>
      <c r="AB179" s="7">
        <f t="shared" si="13"/>
        <v>104.80828333333334</v>
      </c>
      <c r="AC179" s="157"/>
      <c r="AN179" s="98"/>
      <c r="AO179" s="157"/>
      <c r="AZ179" s="98"/>
    </row>
    <row r="180" spans="1:52" ht="15" customHeight="1" x14ac:dyDescent="0.2">
      <c r="A180" s="3" t="s">
        <v>40</v>
      </c>
      <c r="B180" s="1" t="s">
        <v>321</v>
      </c>
      <c r="C180" s="7">
        <v>107.8509</v>
      </c>
      <c r="D180" s="10">
        <v>107.943</v>
      </c>
      <c r="E180" s="7">
        <v>108.173</v>
      </c>
      <c r="F180" s="7">
        <v>108.97799999999999</v>
      </c>
      <c r="G180" s="7">
        <v>110.0004</v>
      </c>
      <c r="H180" s="7">
        <v>110.271</v>
      </c>
      <c r="I180" s="272">
        <v>110.246</v>
      </c>
      <c r="J180" s="7">
        <v>110.2748</v>
      </c>
      <c r="K180" s="246">
        <v>110.27500000000001</v>
      </c>
      <c r="L180" s="7">
        <v>110.3006</v>
      </c>
      <c r="M180" s="246">
        <v>110.8159</v>
      </c>
      <c r="N180" s="7">
        <v>111.29940000000001</v>
      </c>
      <c r="O180" s="7">
        <v>111.0457</v>
      </c>
      <c r="P180" s="10">
        <v>8.5395671246138949E-2</v>
      </c>
      <c r="Q180" s="117">
        <v>0.21307541943433478</v>
      </c>
      <c r="R180" s="7">
        <v>0.74417830697123366</v>
      </c>
      <c r="S180" s="7">
        <v>0.93817100699224132</v>
      </c>
      <c r="T180" s="272">
        <v>0.2459991054577999</v>
      </c>
      <c r="U180" s="7">
        <v>-2.2671418596009546E-2</v>
      </c>
      <c r="V180" s="246">
        <v>2.6123396767233218E-2</v>
      </c>
      <c r="W180" s="7">
        <v>1.8136509883186306E-4</v>
      </c>
      <c r="X180" s="7">
        <v>2.3214690546358812E-2</v>
      </c>
      <c r="Y180" s="242">
        <f t="shared" si="12"/>
        <v>0.46717787573231362</v>
      </c>
      <c r="Z180" s="7">
        <v>0.43630922999317467</v>
      </c>
      <c r="AA180" s="11">
        <v>-0.227943726560978</v>
      </c>
      <c r="AB180" s="7">
        <f t="shared" si="13"/>
        <v>109.96856666666667</v>
      </c>
      <c r="AC180" s="157"/>
      <c r="AN180" s="98"/>
      <c r="AO180" s="157"/>
      <c r="AZ180" s="98"/>
    </row>
    <row r="181" spans="1:52" ht="15" customHeight="1" x14ac:dyDescent="0.2">
      <c r="A181" s="3" t="s">
        <v>41</v>
      </c>
      <c r="B181" s="1" t="s">
        <v>319</v>
      </c>
      <c r="C181" s="7">
        <v>100.63849999999999</v>
      </c>
      <c r="D181" s="10">
        <v>100.63849999999999</v>
      </c>
      <c r="E181" s="7">
        <v>100.63849999999999</v>
      </c>
      <c r="F181" s="7">
        <v>100.63849999999999</v>
      </c>
      <c r="G181" s="7">
        <v>100.63849999999999</v>
      </c>
      <c r="H181" s="7">
        <v>100.63849999999999</v>
      </c>
      <c r="I181" s="272">
        <v>100.63849999999999</v>
      </c>
      <c r="J181" s="7">
        <v>100.63849999999999</v>
      </c>
      <c r="K181" s="246">
        <v>100.63849999999999</v>
      </c>
      <c r="L181" s="7">
        <v>101.6183</v>
      </c>
      <c r="M181" s="246">
        <v>103.0223</v>
      </c>
      <c r="N181" s="7">
        <v>103.0223</v>
      </c>
      <c r="O181" s="7">
        <v>103.0223</v>
      </c>
      <c r="P181" s="10">
        <v>0</v>
      </c>
      <c r="Q181" s="117">
        <v>0</v>
      </c>
      <c r="R181" s="7">
        <v>0</v>
      </c>
      <c r="S181" s="7">
        <v>0</v>
      </c>
      <c r="T181" s="272">
        <v>0</v>
      </c>
      <c r="U181" s="7">
        <v>0</v>
      </c>
      <c r="V181" s="7">
        <v>0</v>
      </c>
      <c r="W181" s="7">
        <v>0</v>
      </c>
      <c r="X181" s="7">
        <v>0.9735836682780562</v>
      </c>
      <c r="Y181" s="242">
        <f t="shared" si="12"/>
        <v>1.3816409052306486</v>
      </c>
      <c r="Z181" s="7">
        <v>0</v>
      </c>
      <c r="AA181" s="11">
        <v>0</v>
      </c>
      <c r="AB181" s="7">
        <f t="shared" si="13"/>
        <v>101.31610000000001</v>
      </c>
      <c r="AC181" s="157"/>
      <c r="AN181" s="98"/>
      <c r="AO181" s="157"/>
      <c r="AZ181" s="98"/>
    </row>
    <row r="182" spans="1:52" ht="15" customHeight="1" x14ac:dyDescent="0.2">
      <c r="A182" s="3" t="s">
        <v>42</v>
      </c>
      <c r="B182" s="1" t="s">
        <v>315</v>
      </c>
      <c r="C182" s="7">
        <v>103.3199</v>
      </c>
      <c r="D182" s="10">
        <v>103.3199</v>
      </c>
      <c r="E182" s="7">
        <v>103.6648</v>
      </c>
      <c r="F182" s="7">
        <v>103.77290000000001</v>
      </c>
      <c r="G182" s="7">
        <v>105.5607</v>
      </c>
      <c r="H182" s="7">
        <v>106.123</v>
      </c>
      <c r="I182" s="272">
        <v>106.0568</v>
      </c>
      <c r="J182" s="7">
        <v>106.1871</v>
      </c>
      <c r="K182" s="246">
        <v>106.01739999999999</v>
      </c>
      <c r="L182" s="7">
        <v>110.7209</v>
      </c>
      <c r="M182" s="246">
        <v>110.92319999999999</v>
      </c>
      <c r="N182" s="7">
        <v>110.88420000000001</v>
      </c>
      <c r="O182" s="7">
        <v>110.88420000000001</v>
      </c>
      <c r="P182" s="10">
        <v>0</v>
      </c>
      <c r="Q182" s="117">
        <v>0.33381758983506132</v>
      </c>
      <c r="R182" s="7">
        <v>0.10427840501308777</v>
      </c>
      <c r="S182" s="7">
        <v>1.7228004613921262</v>
      </c>
      <c r="T182" s="272">
        <v>0.53267930205086511</v>
      </c>
      <c r="U182" s="7">
        <v>-6.2380445332311692E-2</v>
      </c>
      <c r="V182" s="246">
        <v>0.12285869458630228</v>
      </c>
      <c r="W182" s="7">
        <v>-0.1598122559143304</v>
      </c>
      <c r="X182" s="7">
        <v>4.436535889391747</v>
      </c>
      <c r="Y182" s="242">
        <f t="shared" si="12"/>
        <v>0.18271166509664744</v>
      </c>
      <c r="Z182" s="7">
        <v>-3.5159461681584438E-2</v>
      </c>
      <c r="AA182" s="11">
        <v>0</v>
      </c>
      <c r="AB182" s="7">
        <f t="shared" si="13"/>
        <v>107.00959166666667</v>
      </c>
      <c r="AC182" s="157"/>
      <c r="AN182" s="98"/>
      <c r="AO182" s="157"/>
      <c r="AZ182" s="98"/>
    </row>
    <row r="183" spans="1:52" ht="15" customHeight="1" x14ac:dyDescent="0.2">
      <c r="A183" s="3" t="s">
        <v>44</v>
      </c>
      <c r="B183" s="1" t="s">
        <v>316</v>
      </c>
      <c r="C183" s="7">
        <v>101.5823</v>
      </c>
      <c r="D183" s="10">
        <v>101.60980000000001</v>
      </c>
      <c r="E183" s="7">
        <v>101.61669999999999</v>
      </c>
      <c r="F183" s="7">
        <v>101.6493</v>
      </c>
      <c r="G183" s="7">
        <v>101.67440000000001</v>
      </c>
      <c r="H183" s="7">
        <v>101.67440000000001</v>
      </c>
      <c r="I183" s="272">
        <v>101.67789999999999</v>
      </c>
      <c r="J183" s="7">
        <v>101.67789999999999</v>
      </c>
      <c r="K183" s="246">
        <v>101.67789999999999</v>
      </c>
      <c r="L183" s="7">
        <v>101.67789999999999</v>
      </c>
      <c r="M183" s="246">
        <v>101.67789999999999</v>
      </c>
      <c r="N183" s="7">
        <v>101.6832</v>
      </c>
      <c r="O183" s="7">
        <v>101.6832</v>
      </c>
      <c r="P183" s="10">
        <v>2.7071645355542656E-2</v>
      </c>
      <c r="Q183" s="117">
        <v>6.7906835757844926E-3</v>
      </c>
      <c r="R183" s="7">
        <v>3.2081340960690694E-2</v>
      </c>
      <c r="S183" s="7">
        <v>2.4692742596367123E-2</v>
      </c>
      <c r="T183" s="272">
        <v>0</v>
      </c>
      <c r="U183" s="7">
        <v>3.4423611056355287E-3</v>
      </c>
      <c r="V183" s="7">
        <v>0</v>
      </c>
      <c r="W183" s="7">
        <v>0</v>
      </c>
      <c r="X183" s="7">
        <v>0</v>
      </c>
      <c r="Y183" s="242">
        <f t="shared" si="12"/>
        <v>0</v>
      </c>
      <c r="Z183" s="7">
        <v>5.2125388112907647E-3</v>
      </c>
      <c r="AA183" s="11">
        <v>0</v>
      </c>
      <c r="AB183" s="7">
        <f t="shared" si="13"/>
        <v>101.66504166666665</v>
      </c>
      <c r="AC183" s="157"/>
      <c r="AN183" s="98"/>
      <c r="AO183" s="157"/>
      <c r="AZ183" s="98"/>
    </row>
    <row r="184" spans="1:52" ht="15" customHeight="1" x14ac:dyDescent="0.2">
      <c r="A184" s="3" t="s">
        <v>46</v>
      </c>
      <c r="B184" s="1" t="s">
        <v>71</v>
      </c>
      <c r="C184" s="7">
        <v>103.1504</v>
      </c>
      <c r="D184" s="10">
        <v>103.1504</v>
      </c>
      <c r="E184" s="7">
        <v>103.1504</v>
      </c>
      <c r="F184" s="7">
        <v>103.1504</v>
      </c>
      <c r="G184" s="7">
        <v>103.1504</v>
      </c>
      <c r="H184" s="7">
        <v>103.1504</v>
      </c>
      <c r="I184" s="272">
        <v>103.1504</v>
      </c>
      <c r="J184" s="7">
        <v>103.1504</v>
      </c>
      <c r="K184" s="246">
        <v>103.1504</v>
      </c>
      <c r="L184" s="7">
        <v>103.1504</v>
      </c>
      <c r="M184" s="246">
        <v>103.1504</v>
      </c>
      <c r="N184" s="7">
        <v>103.1504</v>
      </c>
      <c r="O184" s="7">
        <v>103.1504</v>
      </c>
      <c r="P184" s="10">
        <v>0</v>
      </c>
      <c r="Q184" s="117">
        <v>0</v>
      </c>
      <c r="R184" s="7">
        <v>0</v>
      </c>
      <c r="S184" s="7">
        <v>0</v>
      </c>
      <c r="T184" s="272">
        <v>0</v>
      </c>
      <c r="U184" s="7">
        <v>0</v>
      </c>
      <c r="V184" s="7">
        <v>0</v>
      </c>
      <c r="W184" s="7">
        <v>0</v>
      </c>
      <c r="X184" s="7">
        <v>0</v>
      </c>
      <c r="Y184" s="242">
        <f t="shared" si="12"/>
        <v>0</v>
      </c>
      <c r="Z184" s="7">
        <v>0</v>
      </c>
      <c r="AA184" s="11">
        <v>0</v>
      </c>
      <c r="AB184" s="7">
        <f t="shared" si="13"/>
        <v>103.1504</v>
      </c>
      <c r="AC184" s="157"/>
      <c r="AN184" s="98"/>
      <c r="AO184" s="157"/>
      <c r="AZ184" s="98"/>
    </row>
    <row r="185" spans="1:52" s="48" customFormat="1" x14ac:dyDescent="0.2">
      <c r="A185" s="56" t="s">
        <v>47</v>
      </c>
      <c r="B185" s="48" t="s">
        <v>48</v>
      </c>
      <c r="C185" s="20">
        <v>100.06480000000001</v>
      </c>
      <c r="D185" s="216">
        <v>101.31699999999999</v>
      </c>
      <c r="E185" s="119">
        <v>101.79349999999999</v>
      </c>
      <c r="F185" s="20">
        <v>102.0437</v>
      </c>
      <c r="G185" s="20">
        <v>102.8742</v>
      </c>
      <c r="H185" s="20">
        <v>103.40819999999999</v>
      </c>
      <c r="I185" s="272">
        <v>103.3429</v>
      </c>
      <c r="J185" s="20">
        <v>103.3065</v>
      </c>
      <c r="K185" s="246">
        <v>103.76009999999999</v>
      </c>
      <c r="L185" s="20">
        <v>103.845</v>
      </c>
      <c r="M185" s="246">
        <v>104.5132</v>
      </c>
      <c r="N185" s="20">
        <v>104.2157</v>
      </c>
      <c r="O185" s="20">
        <v>104.2616</v>
      </c>
      <c r="P185" s="216">
        <v>1.2513890998632764</v>
      </c>
      <c r="Q185" s="120">
        <v>0.47030606907034506</v>
      </c>
      <c r="R185" s="20">
        <v>0.24579172540487032</v>
      </c>
      <c r="S185" s="20">
        <v>0.81386700011857727</v>
      </c>
      <c r="T185" s="271">
        <v>0.51908058580284644</v>
      </c>
      <c r="U185" s="20">
        <v>-6.3147796789803395E-2</v>
      </c>
      <c r="V185" s="245">
        <v>-3.5222545525624337E-2</v>
      </c>
      <c r="W185" s="20">
        <v>0.4390817615542047</v>
      </c>
      <c r="X185" s="20">
        <v>8.1823359846419419E-2</v>
      </c>
      <c r="Y185" s="242">
        <f t="shared" si="12"/>
        <v>0.64345900139631063</v>
      </c>
      <c r="Z185" s="20">
        <v>-0.28465303904195782</v>
      </c>
      <c r="AA185" s="19">
        <v>4.4043267952912239E-2</v>
      </c>
      <c r="AB185" s="20">
        <f t="shared" si="13"/>
        <v>103.22346666666668</v>
      </c>
      <c r="AC185" s="156"/>
      <c r="AN185" s="162"/>
      <c r="AO185" s="156"/>
      <c r="AZ185" s="162"/>
    </row>
    <row r="186" spans="1:52" s="48" customFormat="1" x14ac:dyDescent="0.2">
      <c r="A186" s="56" t="s">
        <v>317</v>
      </c>
      <c r="B186" s="48" t="s">
        <v>73</v>
      </c>
      <c r="C186" s="20">
        <v>100.29600000000001</v>
      </c>
      <c r="D186" s="216">
        <v>101.7863</v>
      </c>
      <c r="E186" s="119">
        <v>102.2058</v>
      </c>
      <c r="F186" s="20">
        <v>102.6143</v>
      </c>
      <c r="G186" s="20">
        <v>103.3486</v>
      </c>
      <c r="H186" s="20">
        <v>103.99809999999999</v>
      </c>
      <c r="I186" s="272">
        <v>104.40479999999999</v>
      </c>
      <c r="J186" s="20">
        <v>104.71599999999999</v>
      </c>
      <c r="K186" s="246">
        <v>104.4753</v>
      </c>
      <c r="L186" s="20">
        <v>104.9473</v>
      </c>
      <c r="M186" s="246">
        <v>105.43940000000001</v>
      </c>
      <c r="N186" s="20">
        <v>104.9487</v>
      </c>
      <c r="O186" s="20">
        <v>105.2535</v>
      </c>
      <c r="P186" s="216">
        <v>1.4859017308765958</v>
      </c>
      <c r="Q186" s="120">
        <v>0.41213797927618878</v>
      </c>
      <c r="R186" s="20">
        <v>0.39968377528477211</v>
      </c>
      <c r="S186" s="20">
        <v>0.71559227125264668</v>
      </c>
      <c r="T186" s="271">
        <v>0.62845553785923469</v>
      </c>
      <c r="U186" s="20">
        <v>0.39106483676144155</v>
      </c>
      <c r="V186" s="245">
        <v>0.2980705867929439</v>
      </c>
      <c r="W186" s="20">
        <v>-0.22985981129912308</v>
      </c>
      <c r="X186" s="20">
        <v>0.45178142584897496</v>
      </c>
      <c r="Y186" s="242">
        <f t="shared" si="12"/>
        <v>0.46890201081877075</v>
      </c>
      <c r="Z186" s="20">
        <v>-0.46538580454744988</v>
      </c>
      <c r="AA186" s="19">
        <v>0.29042760891749986</v>
      </c>
      <c r="AB186" s="20">
        <f t="shared" si="13"/>
        <v>104.01150833333334</v>
      </c>
      <c r="AC186" s="156"/>
      <c r="AN186" s="162"/>
      <c r="AO186" s="156"/>
      <c r="AZ186" s="162"/>
    </row>
    <row r="187" spans="1:52" s="48" customFormat="1" ht="20.25" customHeight="1" x14ac:dyDescent="0.2">
      <c r="B187" s="22" t="s">
        <v>63</v>
      </c>
      <c r="C187" s="28"/>
      <c r="D187" s="133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133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134"/>
      <c r="AB187" s="132"/>
      <c r="AC187" s="156"/>
      <c r="AN187" s="162"/>
      <c r="AO187" s="156"/>
      <c r="AZ187" s="162"/>
    </row>
    <row r="188" spans="1:52" x14ac:dyDescent="0.2">
      <c r="A188" s="1" t="s">
        <v>14</v>
      </c>
      <c r="B188" s="122" t="s">
        <v>15</v>
      </c>
      <c r="C188" s="7">
        <v>149.4169</v>
      </c>
      <c r="D188" s="265">
        <v>150.9606</v>
      </c>
      <c r="E188" s="7">
        <v>152.47999999999999</v>
      </c>
      <c r="F188" s="7">
        <v>156.57730000000001</v>
      </c>
      <c r="G188" s="7">
        <v>159.136</v>
      </c>
      <c r="H188" s="7">
        <v>146.14750000000001</v>
      </c>
      <c r="I188" s="20">
        <v>143.5384</v>
      </c>
      <c r="J188" s="7">
        <v>136.45480000000001</v>
      </c>
      <c r="K188" s="20">
        <v>145.18049999999999</v>
      </c>
      <c r="L188" s="7">
        <v>151.06639999999999</v>
      </c>
      <c r="M188" s="20">
        <v>154.36750000000001</v>
      </c>
      <c r="N188" s="7">
        <v>155.874</v>
      </c>
      <c r="O188" s="7">
        <v>159.76920000000001</v>
      </c>
      <c r="P188" s="10">
        <v>1.0331495299393851</v>
      </c>
      <c r="Q188" s="117">
        <v>1.006487785554635</v>
      </c>
      <c r="R188" s="7">
        <v>2.6871065057712609</v>
      </c>
      <c r="S188" s="7">
        <v>1.6341449239449062</v>
      </c>
      <c r="T188" s="20">
        <v>-8.1618866881158194</v>
      </c>
      <c r="U188" s="7">
        <v>-1.785251201696924</v>
      </c>
      <c r="V188" s="20">
        <v>-4.9349860385792166</v>
      </c>
      <c r="W188" s="7">
        <v>6.3945716823446217</v>
      </c>
      <c r="X188" s="7">
        <v>4.0541946060249083</v>
      </c>
      <c r="Y188" s="247">
        <f t="shared" ref="Y188:Y210" si="14">(M188-L188)/L188*100</f>
        <v>2.1851980321236355</v>
      </c>
      <c r="Z188" s="7">
        <v>0.97591785835748346</v>
      </c>
      <c r="AA188" s="11">
        <v>2.4989414527118168</v>
      </c>
      <c r="AB188" s="20">
        <f>AVERAGE(D188:O188)</f>
        <v>150.96268333333333</v>
      </c>
      <c r="AC188" s="157"/>
      <c r="AN188" s="98"/>
      <c r="AO188" s="157"/>
      <c r="AZ188" s="98"/>
    </row>
    <row r="189" spans="1:52" x14ac:dyDescent="0.2">
      <c r="A189" s="1" t="s">
        <v>318</v>
      </c>
      <c r="B189" s="122" t="s">
        <v>21</v>
      </c>
      <c r="C189" s="7">
        <v>107.6587</v>
      </c>
      <c r="D189" s="265">
        <v>108.52889999999999</v>
      </c>
      <c r="E189" s="7">
        <v>108.8222</v>
      </c>
      <c r="F189" s="7">
        <v>109.9684</v>
      </c>
      <c r="G189" s="7">
        <v>110.61060000000001</v>
      </c>
      <c r="H189" s="7">
        <v>111.14239999999999</v>
      </c>
      <c r="I189" s="20">
        <v>112.7457</v>
      </c>
      <c r="J189" s="7">
        <v>113.9571</v>
      </c>
      <c r="K189" s="20">
        <v>112.04300000000001</v>
      </c>
      <c r="L189" s="7">
        <v>113.3899</v>
      </c>
      <c r="M189" s="20">
        <v>113.264</v>
      </c>
      <c r="N189" s="7">
        <v>113.0052</v>
      </c>
      <c r="O189" s="7">
        <v>113.6126</v>
      </c>
      <c r="P189" s="10">
        <v>0.80829510295033946</v>
      </c>
      <c r="Q189" s="117">
        <v>0.27025059684563479</v>
      </c>
      <c r="R189" s="7">
        <v>1.0532777319333808</v>
      </c>
      <c r="S189" s="7">
        <v>0.58398594505330848</v>
      </c>
      <c r="T189" s="20">
        <v>0.48078574747808062</v>
      </c>
      <c r="U189" s="7">
        <v>1.442563774041234</v>
      </c>
      <c r="V189" s="20">
        <v>1.074453393787965</v>
      </c>
      <c r="W189" s="7">
        <v>-1.6796671729975496</v>
      </c>
      <c r="X189" s="7">
        <v>1.2021277545228088</v>
      </c>
      <c r="Y189" s="247">
        <f t="shared" si="14"/>
        <v>-0.11103281685582353</v>
      </c>
      <c r="Z189" s="7">
        <v>-0.22849272496114717</v>
      </c>
      <c r="AA189" s="11">
        <v>0.53749738950065873</v>
      </c>
      <c r="AB189" s="20">
        <f t="shared" ref="AB189:AB210" si="15">AVERAGE(D189:O189)</f>
        <v>111.75749999999999</v>
      </c>
      <c r="AC189" s="157"/>
      <c r="AN189" s="98"/>
      <c r="AO189" s="157"/>
      <c r="AZ189" s="98"/>
    </row>
    <row r="190" spans="1:52" s="48" customFormat="1" x14ac:dyDescent="0.2">
      <c r="A190" s="48" t="s">
        <v>16</v>
      </c>
      <c r="B190" s="56" t="s">
        <v>23</v>
      </c>
      <c r="C190" s="20">
        <v>107.5552</v>
      </c>
      <c r="D190" s="216">
        <v>108.4054</v>
      </c>
      <c r="E190" s="119">
        <v>108.64400000000001</v>
      </c>
      <c r="F190" s="20">
        <v>109.8772</v>
      </c>
      <c r="G190" s="20">
        <v>110.2949</v>
      </c>
      <c r="H190" s="20">
        <v>110.82429999999999</v>
      </c>
      <c r="I190" s="20">
        <v>112.76990000000001</v>
      </c>
      <c r="J190" s="20">
        <v>114.1931</v>
      </c>
      <c r="K190" s="20">
        <v>111.6451</v>
      </c>
      <c r="L190" s="20">
        <v>112.9901</v>
      </c>
      <c r="M190" s="20">
        <v>112.7582</v>
      </c>
      <c r="N190" s="20">
        <v>112.3373</v>
      </c>
      <c r="O190" s="20">
        <v>113.08369999999999</v>
      </c>
      <c r="P190" s="216">
        <v>0.79047781976138842</v>
      </c>
      <c r="Q190" s="120">
        <v>0.22009973672898697</v>
      </c>
      <c r="R190" s="20">
        <v>1.1350833916276983</v>
      </c>
      <c r="S190" s="20">
        <v>0.38015166021703906</v>
      </c>
      <c r="T190" s="20">
        <v>0.47998592863314216</v>
      </c>
      <c r="U190" s="20">
        <v>1.755571657118532</v>
      </c>
      <c r="V190" s="20">
        <v>1.2620388951306989</v>
      </c>
      <c r="W190" s="20">
        <v>-2.2313081963796426</v>
      </c>
      <c r="X190" s="20">
        <v>1.2047102828516423</v>
      </c>
      <c r="Y190" s="247">
        <f t="shared" si="14"/>
        <v>-0.20523922007325951</v>
      </c>
      <c r="Z190" s="20">
        <v>-0.37327662201064149</v>
      </c>
      <c r="AA190" s="19">
        <v>0.66442757659298746</v>
      </c>
      <c r="AB190" s="20">
        <f t="shared" si="15"/>
        <v>111.48526666666665</v>
      </c>
      <c r="AC190" s="21"/>
      <c r="AN190" s="162"/>
      <c r="AO190" s="21"/>
      <c r="AZ190" s="162"/>
    </row>
    <row r="191" spans="1:52" x14ac:dyDescent="0.2">
      <c r="A191" s="1" t="s">
        <v>18</v>
      </c>
      <c r="B191" s="3" t="s">
        <v>304</v>
      </c>
      <c r="C191" s="7">
        <v>107.9726</v>
      </c>
      <c r="D191" s="10">
        <v>109.2567</v>
      </c>
      <c r="E191" s="7">
        <v>109.5604</v>
      </c>
      <c r="F191" s="7">
        <v>111.554</v>
      </c>
      <c r="G191" s="7">
        <v>111.4332</v>
      </c>
      <c r="H191" s="7">
        <v>112.2038</v>
      </c>
      <c r="I191" s="7">
        <v>115.4676</v>
      </c>
      <c r="J191" s="7">
        <v>117.80289999999999</v>
      </c>
      <c r="K191" s="7">
        <v>113.26179999999999</v>
      </c>
      <c r="L191" s="7">
        <v>114.1425</v>
      </c>
      <c r="M191" s="7">
        <v>113.5783</v>
      </c>
      <c r="N191" s="7">
        <v>112.8138</v>
      </c>
      <c r="O191" s="7">
        <v>114.0617</v>
      </c>
      <c r="P191" s="277">
        <v>1.1892832070358546</v>
      </c>
      <c r="Q191" s="214">
        <v>0.27796922294010923</v>
      </c>
      <c r="R191" s="213">
        <v>1.8196355617540652</v>
      </c>
      <c r="S191" s="213">
        <v>-0.10828836258673169</v>
      </c>
      <c r="T191" s="213">
        <v>0.69153537724843372</v>
      </c>
      <c r="U191" s="213">
        <v>2.9088141399845666</v>
      </c>
      <c r="V191" s="213">
        <v>2.0224721047289362</v>
      </c>
      <c r="W191" s="213">
        <v>-3.8548287011610074</v>
      </c>
      <c r="X191" s="213">
        <v>0.77757902487864794</v>
      </c>
      <c r="Y191" s="278">
        <f t="shared" si="14"/>
        <v>-0.49429441268589663</v>
      </c>
      <c r="Z191" s="213">
        <v>-0.67310392918365403</v>
      </c>
      <c r="AA191" s="36">
        <v>1.1061589982785807</v>
      </c>
      <c r="AB191" s="7">
        <f t="shared" si="15"/>
        <v>112.92805833333331</v>
      </c>
      <c r="AC191" s="157"/>
      <c r="AN191" s="98"/>
      <c r="AO191" s="157"/>
      <c r="AZ191" s="98"/>
    </row>
    <row r="192" spans="1:52" x14ac:dyDescent="0.2">
      <c r="A192" s="1" t="s">
        <v>56</v>
      </c>
      <c r="B192" s="3" t="s">
        <v>305</v>
      </c>
      <c r="C192" s="7">
        <v>111.1785</v>
      </c>
      <c r="D192" s="10">
        <v>111.16540000000001</v>
      </c>
      <c r="E192" s="7">
        <v>111.4875</v>
      </c>
      <c r="F192" s="7">
        <v>111.72069999999999</v>
      </c>
      <c r="G192" s="7">
        <v>113.4723</v>
      </c>
      <c r="H192" s="7">
        <v>113.4165</v>
      </c>
      <c r="I192" s="7">
        <v>113.6555</v>
      </c>
      <c r="J192" s="7">
        <v>113.8261</v>
      </c>
      <c r="K192" s="7">
        <v>113.684</v>
      </c>
      <c r="L192" s="7">
        <v>114.0029</v>
      </c>
      <c r="M192" s="7">
        <v>113.96899999999999</v>
      </c>
      <c r="N192" s="7">
        <v>114.0386</v>
      </c>
      <c r="O192" s="7">
        <v>114.1709</v>
      </c>
      <c r="P192" s="10">
        <v>-1.1782853699226324E-2</v>
      </c>
      <c r="Q192" s="117">
        <v>0.28974842891762348</v>
      </c>
      <c r="R192" s="7">
        <v>0.20917143177485953</v>
      </c>
      <c r="S192" s="7">
        <v>1.5678383683596777</v>
      </c>
      <c r="T192" s="7">
        <v>-4.9174996893519347E-2</v>
      </c>
      <c r="U192" s="7">
        <v>0.2107277159848914</v>
      </c>
      <c r="V192" s="7">
        <v>0.15010272270149108</v>
      </c>
      <c r="W192" s="7">
        <v>-0.12483955788698659</v>
      </c>
      <c r="X192" s="7">
        <v>0.2805144083600149</v>
      </c>
      <c r="Y192" s="248">
        <f t="shared" si="14"/>
        <v>-2.9736085660981171E-2</v>
      </c>
      <c r="Z192" s="7">
        <v>6.106923812616441E-2</v>
      </c>
      <c r="AA192" s="11">
        <v>0.11601334986574786</v>
      </c>
      <c r="AB192" s="7">
        <f t="shared" si="15"/>
        <v>113.21745</v>
      </c>
      <c r="AC192" s="157"/>
      <c r="AN192" s="98"/>
      <c r="AO192" s="157"/>
      <c r="AZ192" s="98"/>
    </row>
    <row r="193" spans="1:52" x14ac:dyDescent="0.2">
      <c r="A193" s="1" t="s">
        <v>58</v>
      </c>
      <c r="B193" s="3" t="s">
        <v>306</v>
      </c>
      <c r="C193" s="7">
        <v>105.22669999999999</v>
      </c>
      <c r="D193" s="10">
        <v>105.6108</v>
      </c>
      <c r="E193" s="7">
        <v>105.8001</v>
      </c>
      <c r="F193" s="7">
        <v>106.11190000000001</v>
      </c>
      <c r="G193" s="7">
        <v>107.3502</v>
      </c>
      <c r="H193" s="7">
        <v>107.7664</v>
      </c>
      <c r="I193" s="7">
        <v>107.8447</v>
      </c>
      <c r="J193" s="7">
        <v>108.2289</v>
      </c>
      <c r="K193" s="7">
        <v>108.31870000000001</v>
      </c>
      <c r="L193" s="7">
        <v>109.2803</v>
      </c>
      <c r="M193" s="7">
        <v>109.2486</v>
      </c>
      <c r="N193" s="7">
        <v>109.3193</v>
      </c>
      <c r="O193" s="7">
        <v>109.348</v>
      </c>
      <c r="P193" s="10">
        <v>0.36502142517061137</v>
      </c>
      <c r="Q193" s="117">
        <v>0.17924303196264296</v>
      </c>
      <c r="R193" s="7">
        <v>0.29470671577815633</v>
      </c>
      <c r="S193" s="7">
        <v>1.1669756172493333</v>
      </c>
      <c r="T193" s="7">
        <v>0.3877030503902214</v>
      </c>
      <c r="U193" s="7">
        <v>7.265715473468419E-2</v>
      </c>
      <c r="V193" s="7">
        <v>0.35625301938805776</v>
      </c>
      <c r="W193" s="7">
        <v>8.2972292982753215E-2</v>
      </c>
      <c r="X193" s="7">
        <v>0.8877506838615955</v>
      </c>
      <c r="Y193" s="248">
        <f t="shared" si="14"/>
        <v>-2.9007973074745154E-2</v>
      </c>
      <c r="Z193" s="7">
        <v>6.4714788107126497E-2</v>
      </c>
      <c r="AA193" s="11">
        <v>2.6253369716052528E-2</v>
      </c>
      <c r="AB193" s="7">
        <f t="shared" si="15"/>
        <v>107.85232499999999</v>
      </c>
      <c r="AC193" s="157"/>
      <c r="AN193" s="98"/>
      <c r="AO193" s="157"/>
      <c r="AZ193" s="98"/>
    </row>
    <row r="194" spans="1:52" x14ac:dyDescent="0.2">
      <c r="A194" s="1" t="s">
        <v>20</v>
      </c>
      <c r="B194" s="3" t="s">
        <v>307</v>
      </c>
      <c r="C194" s="7">
        <v>111.4156</v>
      </c>
      <c r="D194" s="10">
        <v>111.6206</v>
      </c>
      <c r="E194" s="7">
        <v>111.84050000000001</v>
      </c>
      <c r="F194" s="7">
        <v>111.9586</v>
      </c>
      <c r="G194" s="7">
        <v>112.23869999999999</v>
      </c>
      <c r="H194" s="7">
        <v>112.47539999999999</v>
      </c>
      <c r="I194" s="7">
        <v>112.6337</v>
      </c>
      <c r="J194" s="7">
        <v>113.02330000000001</v>
      </c>
      <c r="K194" s="7">
        <v>113.1379</v>
      </c>
      <c r="L194" s="7">
        <v>113.48090000000001</v>
      </c>
      <c r="M194" s="7">
        <v>113.7435</v>
      </c>
      <c r="N194" s="7">
        <v>114.0194</v>
      </c>
      <c r="O194" s="7">
        <v>114.1392</v>
      </c>
      <c r="P194" s="10">
        <v>0.18399577797004935</v>
      </c>
      <c r="Q194" s="117">
        <v>0.1970066457266936</v>
      </c>
      <c r="R194" s="7">
        <v>0.1055968097424442</v>
      </c>
      <c r="S194" s="7">
        <v>0.25018176361618516</v>
      </c>
      <c r="T194" s="7">
        <v>0.2108898267709792</v>
      </c>
      <c r="U194" s="7">
        <v>0.14074188667033966</v>
      </c>
      <c r="V194" s="7">
        <v>0.34590002814433113</v>
      </c>
      <c r="W194" s="7">
        <v>0.10139502208836215</v>
      </c>
      <c r="X194" s="7">
        <v>0.30316984847695028</v>
      </c>
      <c r="Y194" s="248">
        <f t="shared" si="14"/>
        <v>0.23140457997776887</v>
      </c>
      <c r="Z194" s="7">
        <v>0.24256331131010311</v>
      </c>
      <c r="AA194" s="11">
        <v>0.10506983899231</v>
      </c>
      <c r="AB194" s="7">
        <f t="shared" si="15"/>
        <v>112.85930833333333</v>
      </c>
      <c r="AC194" s="157"/>
      <c r="AN194" s="98"/>
      <c r="AO194" s="157"/>
      <c r="AZ194" s="98"/>
    </row>
    <row r="195" spans="1:52" x14ac:dyDescent="0.2">
      <c r="A195" s="1" t="s">
        <v>22</v>
      </c>
      <c r="B195" s="3" t="s">
        <v>32</v>
      </c>
      <c r="C195" s="7">
        <v>109.54810000000001</v>
      </c>
      <c r="D195" s="10">
        <v>109.6039</v>
      </c>
      <c r="E195" s="7">
        <v>109.6422</v>
      </c>
      <c r="F195" s="7">
        <v>109.88800000000001</v>
      </c>
      <c r="G195" s="7">
        <v>109.93219999999999</v>
      </c>
      <c r="H195" s="7">
        <v>109.9539</v>
      </c>
      <c r="I195" s="7">
        <v>110.0033</v>
      </c>
      <c r="J195" s="7">
        <v>110.0428</v>
      </c>
      <c r="K195" s="7">
        <v>110.19</v>
      </c>
      <c r="L195" s="7">
        <v>110.66289999999999</v>
      </c>
      <c r="M195" s="7">
        <v>111.0313</v>
      </c>
      <c r="N195" s="7">
        <v>111.16240000000001</v>
      </c>
      <c r="O195" s="7">
        <v>111.16240000000001</v>
      </c>
      <c r="P195" s="10">
        <v>5.0936529250612969E-2</v>
      </c>
      <c r="Q195" s="117">
        <v>3.4944012028775132E-2</v>
      </c>
      <c r="R195" s="7">
        <v>0.22418375406549912</v>
      </c>
      <c r="S195" s="7">
        <v>4.0222772277218037E-2</v>
      </c>
      <c r="T195" s="7">
        <v>1.9739439399929979E-2</v>
      </c>
      <c r="U195" s="7">
        <v>4.4927919791832256E-2</v>
      </c>
      <c r="V195" s="7">
        <v>3.5908013668684367E-2</v>
      </c>
      <c r="W195" s="7">
        <v>0.13376613463125075</v>
      </c>
      <c r="X195" s="7">
        <v>0.4291678010708736</v>
      </c>
      <c r="Y195" s="248">
        <f t="shared" si="14"/>
        <v>0.33290289699620046</v>
      </c>
      <c r="Z195" s="7">
        <v>0.1180748131382804</v>
      </c>
      <c r="AA195" s="11">
        <v>0</v>
      </c>
      <c r="AB195" s="7">
        <f t="shared" si="15"/>
        <v>110.27294166666667</v>
      </c>
      <c r="AC195" s="157"/>
      <c r="AN195" s="98"/>
      <c r="AO195" s="157"/>
      <c r="AZ195" s="98"/>
    </row>
    <row r="196" spans="1:52" x14ac:dyDescent="0.2">
      <c r="A196" s="1" t="s">
        <v>24</v>
      </c>
      <c r="B196" s="3" t="s">
        <v>43</v>
      </c>
      <c r="C196" s="7">
        <v>104.38290000000001</v>
      </c>
      <c r="D196" s="10">
        <v>105.0947</v>
      </c>
      <c r="E196" s="7">
        <v>105.12179999999999</v>
      </c>
      <c r="F196" s="7">
        <v>105.0956</v>
      </c>
      <c r="G196" s="7">
        <v>107.3737</v>
      </c>
      <c r="H196" s="7">
        <v>107.619</v>
      </c>
      <c r="I196" s="7">
        <v>107.98609999999999</v>
      </c>
      <c r="J196" s="7">
        <v>108.09350000000001</v>
      </c>
      <c r="K196" s="7">
        <v>108.4089</v>
      </c>
      <c r="L196" s="7">
        <v>115.1906</v>
      </c>
      <c r="M196" s="7">
        <v>115.6935</v>
      </c>
      <c r="N196" s="7">
        <v>115.6228</v>
      </c>
      <c r="O196" s="7">
        <v>115.6519</v>
      </c>
      <c r="P196" s="10">
        <v>0.68191245884143525</v>
      </c>
      <c r="Q196" s="117">
        <v>2.5786267052468042E-2</v>
      </c>
      <c r="R196" s="7">
        <v>-2.4923469727486287E-2</v>
      </c>
      <c r="S196" s="7">
        <v>2.1676454580401034</v>
      </c>
      <c r="T196" s="7">
        <v>0.22845445393052519</v>
      </c>
      <c r="U196" s="7">
        <v>0.34111077040298976</v>
      </c>
      <c r="V196" s="7">
        <v>9.9457244960242663E-2</v>
      </c>
      <c r="W196" s="7">
        <v>0.2917844273707455</v>
      </c>
      <c r="X196" s="7">
        <v>6.2556672007556573</v>
      </c>
      <c r="Y196" s="248">
        <f t="shared" si="14"/>
        <v>0.43658076266639534</v>
      </c>
      <c r="Z196" s="7">
        <v>-6.1109742552522141E-2</v>
      </c>
      <c r="AA196" s="11">
        <v>2.5168046440667138E-2</v>
      </c>
      <c r="AB196" s="7">
        <f t="shared" si="15"/>
        <v>109.74600833333335</v>
      </c>
      <c r="AC196" s="157"/>
      <c r="AN196" s="98"/>
      <c r="AO196" s="157"/>
      <c r="AZ196" s="98"/>
    </row>
    <row r="197" spans="1:52" x14ac:dyDescent="0.2">
      <c r="A197" s="1" t="s">
        <v>26</v>
      </c>
      <c r="B197" s="3" t="s">
        <v>308</v>
      </c>
      <c r="C197" s="7">
        <v>106.2987</v>
      </c>
      <c r="D197" s="10">
        <v>106.1091</v>
      </c>
      <c r="E197" s="7">
        <v>106.1451</v>
      </c>
      <c r="F197" s="7">
        <v>106.1451</v>
      </c>
      <c r="G197" s="7">
        <v>106.1628</v>
      </c>
      <c r="H197" s="7">
        <v>106.21980000000001</v>
      </c>
      <c r="I197" s="7">
        <v>106.21980000000001</v>
      </c>
      <c r="J197" s="7">
        <v>106.21980000000001</v>
      </c>
      <c r="K197" s="7">
        <v>106.21980000000001</v>
      </c>
      <c r="L197" s="7">
        <v>106.22369999999999</v>
      </c>
      <c r="M197" s="7">
        <v>106.24460000000001</v>
      </c>
      <c r="N197" s="7">
        <v>106.2469</v>
      </c>
      <c r="O197" s="7">
        <v>106.23690000000001</v>
      </c>
      <c r="P197" s="10">
        <v>-0.17836530456157851</v>
      </c>
      <c r="Q197" s="117">
        <v>3.3927344591558467E-2</v>
      </c>
      <c r="R197" s="7">
        <v>0</v>
      </c>
      <c r="S197" s="7">
        <v>1.6675286942124442E-2</v>
      </c>
      <c r="T197" s="7">
        <v>5.3691123444372379E-2</v>
      </c>
      <c r="U197" s="7">
        <v>0</v>
      </c>
      <c r="V197" s="7">
        <v>0</v>
      </c>
      <c r="W197" s="7">
        <v>0</v>
      </c>
      <c r="X197" s="7">
        <v>3.6716318426389034E-3</v>
      </c>
      <c r="Y197" s="248">
        <f t="shared" si="14"/>
        <v>1.9675458489971341E-2</v>
      </c>
      <c r="Z197" s="7">
        <v>2.1648159059294183E-3</v>
      </c>
      <c r="AA197" s="11">
        <v>-9.4120393159620713E-3</v>
      </c>
      <c r="AB197" s="7">
        <f t="shared" si="15"/>
        <v>106.19945000000001</v>
      </c>
      <c r="AC197" s="157"/>
      <c r="AN197" s="98"/>
      <c r="AO197" s="157"/>
      <c r="AZ197" s="98"/>
    </row>
    <row r="198" spans="1:52" x14ac:dyDescent="0.2">
      <c r="B198" s="3" t="s">
        <v>309</v>
      </c>
      <c r="C198" s="7">
        <v>107.8574</v>
      </c>
      <c r="D198" s="10">
        <v>108.366</v>
      </c>
      <c r="E198" s="7">
        <v>108.5455</v>
      </c>
      <c r="F198" s="7">
        <v>108.5851</v>
      </c>
      <c r="G198" s="7">
        <v>108.5881</v>
      </c>
      <c r="H198" s="7">
        <v>108.7891</v>
      </c>
      <c r="I198" s="7">
        <v>108.7891</v>
      </c>
      <c r="J198" s="7">
        <v>108.8501</v>
      </c>
      <c r="K198" s="7">
        <v>108.8656</v>
      </c>
      <c r="L198" s="7">
        <v>108.94119999999999</v>
      </c>
      <c r="M198" s="7">
        <v>108.98309999999999</v>
      </c>
      <c r="N198" s="7">
        <v>108.98309999999999</v>
      </c>
      <c r="O198" s="7">
        <v>108.9897</v>
      </c>
      <c r="P198" s="10">
        <v>0.47154854465247747</v>
      </c>
      <c r="Q198" s="117">
        <v>0.16564236014986661</v>
      </c>
      <c r="R198" s="7">
        <v>3.6482396782909446E-2</v>
      </c>
      <c r="S198" s="7">
        <v>2.7628099987936777E-3</v>
      </c>
      <c r="T198" s="7">
        <v>0.18510315587067794</v>
      </c>
      <c r="U198" s="7">
        <v>0</v>
      </c>
      <c r="V198" s="7">
        <v>5.6071793957292441E-2</v>
      </c>
      <c r="W198" s="7">
        <v>1.4239766431085462E-2</v>
      </c>
      <c r="X198" s="7">
        <v>6.9443423817986891E-2</v>
      </c>
      <c r="Y198" s="248">
        <f t="shared" si="14"/>
        <v>3.8461114803213362E-2</v>
      </c>
      <c r="Z198" s="7">
        <v>0</v>
      </c>
      <c r="AA198" s="11">
        <v>6.0559848270107337E-3</v>
      </c>
      <c r="AB198" s="7">
        <f t="shared" si="15"/>
        <v>108.77297499999999</v>
      </c>
      <c r="AC198" s="157"/>
      <c r="AN198" s="98"/>
      <c r="AO198" s="157"/>
      <c r="AZ198" s="98"/>
    </row>
    <row r="199" spans="1:52" x14ac:dyDescent="0.2">
      <c r="B199" s="3" t="s">
        <v>310</v>
      </c>
      <c r="C199" s="7">
        <v>100</v>
      </c>
      <c r="D199" s="10">
        <v>100</v>
      </c>
      <c r="E199" s="7">
        <v>100</v>
      </c>
      <c r="F199" s="7">
        <v>100</v>
      </c>
      <c r="G199" s="7">
        <v>100</v>
      </c>
      <c r="H199" s="7">
        <v>100</v>
      </c>
      <c r="I199" s="7">
        <v>100</v>
      </c>
      <c r="J199" s="7">
        <v>100</v>
      </c>
      <c r="K199" s="7">
        <v>100.0149</v>
      </c>
      <c r="L199" s="7">
        <v>100.1062</v>
      </c>
      <c r="M199" s="7">
        <v>100.1062</v>
      </c>
      <c r="N199" s="7">
        <v>100.1062</v>
      </c>
      <c r="O199" s="7">
        <v>100.1062</v>
      </c>
      <c r="P199" s="10">
        <v>0</v>
      </c>
      <c r="Q199" s="11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1.4899999999997247E-2</v>
      </c>
      <c r="X199" s="7">
        <v>9.1286398326653265E-2</v>
      </c>
      <c r="Y199" s="248">
        <f t="shared" si="14"/>
        <v>0</v>
      </c>
      <c r="Z199" s="7">
        <v>0</v>
      </c>
      <c r="AA199" s="11">
        <v>0</v>
      </c>
      <c r="AB199" s="7">
        <f t="shared" si="15"/>
        <v>100.03664166666665</v>
      </c>
      <c r="AC199" s="157"/>
      <c r="AN199" s="98"/>
      <c r="AO199" s="157"/>
      <c r="AZ199" s="98"/>
    </row>
    <row r="200" spans="1:52" x14ac:dyDescent="0.2">
      <c r="B200" s="3" t="s">
        <v>311</v>
      </c>
      <c r="C200" s="7">
        <v>104.7704</v>
      </c>
      <c r="D200" s="10">
        <v>104.9717</v>
      </c>
      <c r="E200" s="7">
        <v>105.0147</v>
      </c>
      <c r="F200" s="7">
        <v>105.7392</v>
      </c>
      <c r="G200" s="7">
        <v>106.1396</v>
      </c>
      <c r="H200" s="7">
        <v>106.2786</v>
      </c>
      <c r="I200" s="7">
        <v>106.4525</v>
      </c>
      <c r="J200" s="7">
        <v>106.6079</v>
      </c>
      <c r="K200" s="7">
        <v>106.89190000000001</v>
      </c>
      <c r="L200" s="7">
        <v>107.092</v>
      </c>
      <c r="M200" s="7">
        <v>107.2281</v>
      </c>
      <c r="N200" s="7">
        <v>107.25449999999999</v>
      </c>
      <c r="O200" s="7">
        <v>107.4044</v>
      </c>
      <c r="P200" s="10">
        <v>0.19213441964524652</v>
      </c>
      <c r="Q200" s="117">
        <v>4.0963421569819643E-2</v>
      </c>
      <c r="R200" s="7">
        <v>0.68990341352209916</v>
      </c>
      <c r="S200" s="7">
        <v>0.37866751403453475</v>
      </c>
      <c r="T200" s="7">
        <v>0.13095960414397245</v>
      </c>
      <c r="U200" s="7">
        <v>0.16362654381973726</v>
      </c>
      <c r="V200" s="7">
        <v>0.14598060167680438</v>
      </c>
      <c r="W200" s="7">
        <v>0.26639676796935874</v>
      </c>
      <c r="X200" s="7">
        <v>0.18719846873335766</v>
      </c>
      <c r="Y200" s="248">
        <f t="shared" si="14"/>
        <v>0.12708699062488232</v>
      </c>
      <c r="Z200" s="7">
        <v>2.4620412000208262E-2</v>
      </c>
      <c r="AA200" s="11">
        <v>0.13976103566750334</v>
      </c>
      <c r="AB200" s="7">
        <f t="shared" si="15"/>
        <v>106.42292499999998</v>
      </c>
      <c r="AC200" s="157"/>
      <c r="AN200" s="98"/>
      <c r="AO200" s="157"/>
      <c r="AZ200" s="98"/>
    </row>
    <row r="201" spans="1:52" x14ac:dyDescent="0.2">
      <c r="B201" s="3" t="s">
        <v>312</v>
      </c>
      <c r="C201" s="7">
        <v>111.17610000000001</v>
      </c>
      <c r="D201" s="10">
        <v>111.13209999999999</v>
      </c>
      <c r="E201" s="7">
        <v>111.4832</v>
      </c>
      <c r="F201" s="7">
        <v>111.92529999999999</v>
      </c>
      <c r="G201" s="7">
        <v>112.2077</v>
      </c>
      <c r="H201" s="7">
        <v>112.5925</v>
      </c>
      <c r="I201" s="7">
        <v>112.6966</v>
      </c>
      <c r="J201" s="7">
        <v>112.9867</v>
      </c>
      <c r="K201" s="7">
        <v>113.002</v>
      </c>
      <c r="L201" s="7">
        <v>113.4954</v>
      </c>
      <c r="M201" s="7">
        <v>114.101</v>
      </c>
      <c r="N201" s="7">
        <v>114.1024</v>
      </c>
      <c r="O201" s="7">
        <v>114.35509999999999</v>
      </c>
      <c r="P201" s="10">
        <v>-3.9576851499567932E-2</v>
      </c>
      <c r="Q201" s="117">
        <v>0.31593032076241018</v>
      </c>
      <c r="R201" s="7">
        <v>0.396561993197178</v>
      </c>
      <c r="S201" s="7">
        <v>0.25231113966190821</v>
      </c>
      <c r="T201" s="7">
        <v>0.3429354669955792</v>
      </c>
      <c r="U201" s="7">
        <v>9.2457312876081915E-2</v>
      </c>
      <c r="V201" s="7">
        <v>0.25741681647893139</v>
      </c>
      <c r="W201" s="7">
        <v>1.3541416821622647E-2</v>
      </c>
      <c r="X201" s="7">
        <v>0.43662944018690675</v>
      </c>
      <c r="Y201" s="248">
        <f t="shared" si="14"/>
        <v>0.53358990760858627</v>
      </c>
      <c r="Z201" s="7">
        <v>1.226983111457255E-3</v>
      </c>
      <c r="AA201" s="11">
        <v>0.22146773424572153</v>
      </c>
      <c r="AB201" s="7">
        <f t="shared" si="15"/>
        <v>112.83999999999999</v>
      </c>
      <c r="AC201" s="157"/>
      <c r="AN201" s="98"/>
      <c r="AO201" s="157"/>
      <c r="AZ201" s="98"/>
    </row>
    <row r="202" spans="1:52" s="48" customFormat="1" x14ac:dyDescent="0.2">
      <c r="A202" s="48" t="s">
        <v>27</v>
      </c>
      <c r="B202" s="56" t="s">
        <v>37</v>
      </c>
      <c r="C202" s="20">
        <v>108.1236</v>
      </c>
      <c r="D202" s="216">
        <v>109.0765</v>
      </c>
      <c r="E202" s="119">
        <v>109.5594</v>
      </c>
      <c r="F202" s="20">
        <v>110.35</v>
      </c>
      <c r="G202" s="20">
        <v>111.8207</v>
      </c>
      <c r="H202" s="20">
        <v>112.3657</v>
      </c>
      <c r="I202" s="20">
        <v>112.65</v>
      </c>
      <c r="J202" s="20">
        <v>113.0385</v>
      </c>
      <c r="K202" s="20">
        <v>113.5386</v>
      </c>
      <c r="L202" s="20">
        <v>114.8896</v>
      </c>
      <c r="M202" s="20">
        <v>115.1934</v>
      </c>
      <c r="N202" s="20">
        <v>115.56189999999999</v>
      </c>
      <c r="O202" s="20">
        <v>115.6416</v>
      </c>
      <c r="P202" s="216">
        <v>0.88130620882027577</v>
      </c>
      <c r="Q202" s="120">
        <v>0.44271680884516901</v>
      </c>
      <c r="R202" s="20">
        <v>0.72161767954187206</v>
      </c>
      <c r="S202" s="20">
        <v>1.3327594019030431</v>
      </c>
      <c r="T202" s="20">
        <v>0.48738739786104157</v>
      </c>
      <c r="U202" s="20">
        <v>0.25301315259016033</v>
      </c>
      <c r="V202" s="20">
        <v>0.34487350199733102</v>
      </c>
      <c r="W202" s="20">
        <v>0.4424156371501774</v>
      </c>
      <c r="X202" s="20">
        <v>1.1899036979494191</v>
      </c>
      <c r="Y202" s="247">
        <f t="shared" si="14"/>
        <v>0.26442776369662302</v>
      </c>
      <c r="Z202" s="20">
        <v>0.31989679964303286</v>
      </c>
      <c r="AA202" s="19">
        <v>6.8967367272433688E-2</v>
      </c>
      <c r="AB202" s="20">
        <f t="shared" si="15"/>
        <v>112.80715833333331</v>
      </c>
      <c r="AC202" s="156"/>
      <c r="AN202" s="162"/>
      <c r="AO202" s="156"/>
      <c r="AZ202" s="162"/>
    </row>
    <row r="203" spans="1:52" x14ac:dyDescent="0.2">
      <c r="A203" s="1" t="s">
        <v>29</v>
      </c>
      <c r="B203" s="3" t="s">
        <v>39</v>
      </c>
      <c r="C203" s="7">
        <v>102.93899999999999</v>
      </c>
      <c r="D203" s="10">
        <v>103.9464</v>
      </c>
      <c r="E203" s="7">
        <v>104.1129</v>
      </c>
      <c r="F203" s="7">
        <v>105.6982</v>
      </c>
      <c r="G203" s="7">
        <v>106.4293</v>
      </c>
      <c r="H203" s="7">
        <v>106.9845</v>
      </c>
      <c r="I203" s="7">
        <v>107.0142</v>
      </c>
      <c r="J203" s="7">
        <v>107.0038</v>
      </c>
      <c r="K203" s="7">
        <v>106.3048</v>
      </c>
      <c r="L203" s="7">
        <v>108.6819</v>
      </c>
      <c r="M203" s="7">
        <v>109.3904</v>
      </c>
      <c r="N203" s="7">
        <v>110.0069</v>
      </c>
      <c r="O203" s="7">
        <v>110.1054</v>
      </c>
      <c r="P203" s="10">
        <v>0.97863783405706695</v>
      </c>
      <c r="Q203" s="117">
        <v>0.16017870748770444</v>
      </c>
      <c r="R203" s="7">
        <v>1.52267394338262</v>
      </c>
      <c r="S203" s="7">
        <v>0.69168632956852427</v>
      </c>
      <c r="T203" s="7">
        <v>0.5216608584290221</v>
      </c>
      <c r="U203" s="7">
        <v>2.7761030803532653E-2</v>
      </c>
      <c r="V203" s="7">
        <v>-9.7183364450738156E-3</v>
      </c>
      <c r="W203" s="7">
        <v>-0.65324782858178687</v>
      </c>
      <c r="X203" s="7">
        <v>2.2361172778651563</v>
      </c>
      <c r="Y203" s="248">
        <f t="shared" si="14"/>
        <v>0.65190247870160611</v>
      </c>
      <c r="Z203" s="7">
        <v>0.56357779110415729</v>
      </c>
      <c r="AA203" s="11">
        <v>8.9539837955620386E-2</v>
      </c>
      <c r="AB203" s="7">
        <f t="shared" si="15"/>
        <v>107.13989166666666</v>
      </c>
      <c r="AC203" s="157"/>
      <c r="AN203" s="98"/>
      <c r="AO203" s="157"/>
      <c r="AZ203" s="98"/>
    </row>
    <row r="204" spans="1:52" x14ac:dyDescent="0.2">
      <c r="A204" s="1" t="s">
        <v>31</v>
      </c>
      <c r="B204" s="3" t="s">
        <v>313</v>
      </c>
      <c r="C204" s="7">
        <v>109.83839999999999</v>
      </c>
      <c r="D204" s="10">
        <v>111.5022</v>
      </c>
      <c r="E204" s="7">
        <v>112.9692</v>
      </c>
      <c r="F204" s="7">
        <v>114.0304</v>
      </c>
      <c r="G204" s="7">
        <v>116.6814</v>
      </c>
      <c r="H204" s="7">
        <v>117.66540000000001</v>
      </c>
      <c r="I204" s="7">
        <v>118.7559</v>
      </c>
      <c r="J204" s="7">
        <v>119.5287</v>
      </c>
      <c r="K204" s="7">
        <v>120.69970000000001</v>
      </c>
      <c r="L204" s="7">
        <v>121.5684</v>
      </c>
      <c r="M204" s="7">
        <v>121.6683</v>
      </c>
      <c r="N204" s="7">
        <v>121.86620000000001</v>
      </c>
      <c r="O204" s="7">
        <v>121.8496</v>
      </c>
      <c r="P204" s="10">
        <v>1.5147707905432064</v>
      </c>
      <c r="Q204" s="117">
        <v>1.3156691078741036</v>
      </c>
      <c r="R204" s="7">
        <v>0.93937108521614698</v>
      </c>
      <c r="S204" s="7">
        <v>2.3248186448525976</v>
      </c>
      <c r="T204" s="7">
        <v>0.84332207189835651</v>
      </c>
      <c r="U204" s="7">
        <v>0.92678051491771707</v>
      </c>
      <c r="V204" s="7">
        <v>0.65074661553657864</v>
      </c>
      <c r="W204" s="7">
        <v>0.97968103058094536</v>
      </c>
      <c r="X204" s="7">
        <v>0.71972009872434628</v>
      </c>
      <c r="Y204" s="248">
        <f t="shared" si="14"/>
        <v>8.2175960200187886E-2</v>
      </c>
      <c r="Z204" s="7">
        <v>0.16265535065420011</v>
      </c>
      <c r="AA204" s="11">
        <v>-1.3621496362413081E-2</v>
      </c>
      <c r="AB204" s="7">
        <f t="shared" si="15"/>
        <v>118.23211666666667</v>
      </c>
      <c r="AC204" s="157"/>
      <c r="AN204" s="98"/>
      <c r="AO204" s="157"/>
      <c r="AZ204" s="98"/>
    </row>
    <row r="205" spans="1:52" x14ac:dyDescent="0.2">
      <c r="A205" s="1" t="s">
        <v>33</v>
      </c>
      <c r="B205" s="3" t="s">
        <v>314</v>
      </c>
      <c r="C205" s="7">
        <v>102.6875</v>
      </c>
      <c r="D205" s="10">
        <v>103.1681</v>
      </c>
      <c r="E205" s="7">
        <v>103.1829</v>
      </c>
      <c r="F205" s="7">
        <v>103.2398</v>
      </c>
      <c r="G205" s="7">
        <v>103.2777</v>
      </c>
      <c r="H205" s="7">
        <v>103.6446</v>
      </c>
      <c r="I205" s="7">
        <v>103.47369999999999</v>
      </c>
      <c r="J205" s="7">
        <v>103.9028</v>
      </c>
      <c r="K205" s="7">
        <v>103.9028</v>
      </c>
      <c r="L205" s="7">
        <v>104.0681</v>
      </c>
      <c r="M205" s="7">
        <v>104.12430000000001</v>
      </c>
      <c r="N205" s="7">
        <v>104.5504</v>
      </c>
      <c r="O205" s="7">
        <v>104.7</v>
      </c>
      <c r="P205" s="10">
        <v>0.4680219111381575</v>
      </c>
      <c r="Q205" s="117">
        <v>1.4345519593758285E-2</v>
      </c>
      <c r="R205" s="7">
        <v>5.5144796279227318E-2</v>
      </c>
      <c r="S205" s="7">
        <v>3.6710648412718143E-2</v>
      </c>
      <c r="T205" s="7">
        <v>0.3552557812577169</v>
      </c>
      <c r="U205" s="7">
        <v>-0.16489040432401028</v>
      </c>
      <c r="V205" s="7">
        <v>0.41469474852064381</v>
      </c>
      <c r="W205" s="7">
        <v>0</v>
      </c>
      <c r="X205" s="7">
        <v>0.15909099658527201</v>
      </c>
      <c r="Y205" s="248">
        <f t="shared" si="14"/>
        <v>5.400309989324685E-2</v>
      </c>
      <c r="Z205" s="7">
        <v>0.40922243895036126</v>
      </c>
      <c r="AA205" s="11">
        <v>0.14308888344760673</v>
      </c>
      <c r="AB205" s="7">
        <f t="shared" si="15"/>
        <v>103.76960000000001</v>
      </c>
      <c r="AC205" s="157"/>
      <c r="AN205" s="98"/>
      <c r="AO205" s="157"/>
      <c r="AZ205" s="98"/>
    </row>
    <row r="206" spans="1:52" x14ac:dyDescent="0.2">
      <c r="A206" s="1" t="s">
        <v>34</v>
      </c>
      <c r="B206" s="3" t="s">
        <v>315</v>
      </c>
      <c r="C206" s="7">
        <v>105.003</v>
      </c>
      <c r="D206" s="10">
        <v>105.0498</v>
      </c>
      <c r="E206" s="7">
        <v>105.1956</v>
      </c>
      <c r="F206" s="7">
        <v>105.51260000000001</v>
      </c>
      <c r="G206" s="7">
        <v>108.4958</v>
      </c>
      <c r="H206" s="7">
        <v>109.2276</v>
      </c>
      <c r="I206" s="7">
        <v>109.13939999999999</v>
      </c>
      <c r="J206" s="7">
        <v>109.5128</v>
      </c>
      <c r="K206" s="7">
        <v>110.3592</v>
      </c>
      <c r="L206" s="7">
        <v>117.169</v>
      </c>
      <c r="M206" s="7">
        <v>118.3271</v>
      </c>
      <c r="N206" s="7">
        <v>118.0655</v>
      </c>
      <c r="O206" s="7">
        <v>118.3078</v>
      </c>
      <c r="P206" s="10">
        <v>4.4570155138429011E-2</v>
      </c>
      <c r="Q206" s="117">
        <v>0.13879131611863529</v>
      </c>
      <c r="R206" s="7">
        <v>0.30134340219553601</v>
      </c>
      <c r="S206" s="7">
        <v>2.8273400522781134</v>
      </c>
      <c r="T206" s="7">
        <v>0.67449615561154685</v>
      </c>
      <c r="U206" s="7">
        <v>-8.0748821726377318E-2</v>
      </c>
      <c r="V206" s="7">
        <v>0.34213125599004918</v>
      </c>
      <c r="W206" s="7">
        <v>0.77287769100963788</v>
      </c>
      <c r="X206" s="7">
        <v>6.1705775322764165</v>
      </c>
      <c r="Y206" s="248">
        <f t="shared" si="14"/>
        <v>0.98840136896278419</v>
      </c>
      <c r="Z206" s="7">
        <v>-0.22108206826669577</v>
      </c>
      <c r="AA206" s="11">
        <v>0.20522506574740307</v>
      </c>
      <c r="AB206" s="7">
        <f t="shared" si="15"/>
        <v>111.19685</v>
      </c>
      <c r="AC206" s="157"/>
      <c r="AN206" s="98"/>
      <c r="AO206" s="157"/>
      <c r="AZ206" s="98"/>
    </row>
    <row r="207" spans="1:52" x14ac:dyDescent="0.2">
      <c r="A207" s="1" t="s">
        <v>36</v>
      </c>
      <c r="B207" s="3" t="s">
        <v>316</v>
      </c>
      <c r="C207" s="7">
        <v>106.4328</v>
      </c>
      <c r="D207" s="10">
        <v>106.78060000000001</v>
      </c>
      <c r="E207" s="7">
        <v>106.9097</v>
      </c>
      <c r="F207" s="7">
        <v>107.43300000000001</v>
      </c>
      <c r="G207" s="7">
        <v>107.90049999999999</v>
      </c>
      <c r="H207" s="7">
        <v>107.9563</v>
      </c>
      <c r="I207" s="7">
        <v>108.3653</v>
      </c>
      <c r="J207" s="7">
        <v>108.5093</v>
      </c>
      <c r="K207" s="7">
        <v>108.4354</v>
      </c>
      <c r="L207" s="7">
        <v>108.5894</v>
      </c>
      <c r="M207" s="7">
        <v>109.2131</v>
      </c>
      <c r="N207" s="7">
        <v>109.23609999999999</v>
      </c>
      <c r="O207" s="7">
        <v>109.2444</v>
      </c>
      <c r="P207" s="10">
        <v>0.32677896287611202</v>
      </c>
      <c r="Q207" s="117">
        <v>0.12090211143222082</v>
      </c>
      <c r="R207" s="7">
        <v>0.48947850382145502</v>
      </c>
      <c r="S207" s="7">
        <v>0.43515493377266473</v>
      </c>
      <c r="T207" s="7">
        <v>5.1714310869741063E-2</v>
      </c>
      <c r="U207" s="7">
        <v>0.37885700047149268</v>
      </c>
      <c r="V207" s="7">
        <v>0.13288386596077456</v>
      </c>
      <c r="W207" s="7">
        <v>-6.8104761527348123E-2</v>
      </c>
      <c r="X207" s="7">
        <v>0.14202004142558275</v>
      </c>
      <c r="Y207" s="248">
        <f t="shared" si="14"/>
        <v>0.57436545371831826</v>
      </c>
      <c r="Z207" s="7">
        <v>2.1059744664327022E-2</v>
      </c>
      <c r="AA207" s="11">
        <v>7.5982207347255401E-3</v>
      </c>
      <c r="AB207" s="7">
        <f t="shared" si="15"/>
        <v>108.21442500000001</v>
      </c>
      <c r="AC207" s="157"/>
      <c r="AN207" s="98"/>
      <c r="AO207" s="157"/>
      <c r="AZ207" s="98"/>
    </row>
    <row r="208" spans="1:52" x14ac:dyDescent="0.2">
      <c r="A208" s="1" t="s">
        <v>38</v>
      </c>
      <c r="B208" s="3" t="s">
        <v>71</v>
      </c>
      <c r="C208" s="7">
        <v>113.0078</v>
      </c>
      <c r="D208" s="10">
        <v>114.0866</v>
      </c>
      <c r="E208" s="7">
        <v>114.09739999999999</v>
      </c>
      <c r="F208" s="7">
        <v>115.2651</v>
      </c>
      <c r="G208" s="7">
        <v>116.1036</v>
      </c>
      <c r="H208" s="7">
        <v>116.2668</v>
      </c>
      <c r="I208" s="7">
        <v>116.27809999999999</v>
      </c>
      <c r="J208" s="7">
        <v>116.27809999999999</v>
      </c>
      <c r="K208" s="7">
        <v>116.30119999999999</v>
      </c>
      <c r="L208" s="7">
        <v>116.3518</v>
      </c>
      <c r="M208" s="7">
        <v>116.5317</v>
      </c>
      <c r="N208" s="7">
        <v>117.48</v>
      </c>
      <c r="O208" s="7">
        <v>117.51909999999999</v>
      </c>
      <c r="P208" s="10">
        <v>0.95462437106111353</v>
      </c>
      <c r="Q208" s="117">
        <v>9.4664929974151556E-3</v>
      </c>
      <c r="R208" s="7">
        <v>1.0234238466433159</v>
      </c>
      <c r="S208" s="7">
        <v>0.72745349633149692</v>
      </c>
      <c r="T208" s="7">
        <v>0.14056411687493181</v>
      </c>
      <c r="U208" s="7">
        <v>9.719025551568828E-3</v>
      </c>
      <c r="V208" s="7">
        <v>0</v>
      </c>
      <c r="W208" s="7">
        <v>1.9866165683821334E-2</v>
      </c>
      <c r="X208" s="7">
        <v>4.3507719610806142E-2</v>
      </c>
      <c r="Y208" s="248">
        <f t="shared" si="14"/>
        <v>0.1546172899774679</v>
      </c>
      <c r="Z208" s="7">
        <v>0.81376998705073655</v>
      </c>
      <c r="AA208" s="11">
        <v>3.3282260810342683E-2</v>
      </c>
      <c r="AB208" s="7">
        <f t="shared" si="15"/>
        <v>116.04662499999999</v>
      </c>
      <c r="AC208" s="157"/>
      <c r="AN208" s="98"/>
      <c r="AO208" s="157"/>
      <c r="AZ208" s="98"/>
    </row>
    <row r="209" spans="1:52" s="48" customFormat="1" x14ac:dyDescent="0.2">
      <c r="A209" s="48" t="s">
        <v>40</v>
      </c>
      <c r="B209" s="56" t="s">
        <v>48</v>
      </c>
      <c r="C209" s="20">
        <v>138.78749999999999</v>
      </c>
      <c r="D209" s="216">
        <v>139.09710000000001</v>
      </c>
      <c r="E209" s="119">
        <v>140.11850000000001</v>
      </c>
      <c r="F209" s="20">
        <v>142.38399999999999</v>
      </c>
      <c r="G209" s="20">
        <v>143.87039999999999</v>
      </c>
      <c r="H209" s="20">
        <v>131.4957</v>
      </c>
      <c r="I209" s="20">
        <v>127.3117</v>
      </c>
      <c r="J209" s="20">
        <v>119.7422</v>
      </c>
      <c r="K209" s="20">
        <v>129.57579999999999</v>
      </c>
      <c r="L209" s="20">
        <v>133.22739999999999</v>
      </c>
      <c r="M209" s="20">
        <v>136.29</v>
      </c>
      <c r="N209" s="20">
        <v>137.93520000000001</v>
      </c>
      <c r="O209" s="20">
        <v>140.62629999999999</v>
      </c>
      <c r="P209" s="216">
        <v>0.22307484463659727</v>
      </c>
      <c r="Q209" s="120">
        <v>0.73430718541220474</v>
      </c>
      <c r="R209" s="20">
        <v>1.6168457412832526</v>
      </c>
      <c r="S209" s="20">
        <v>1.0439375210697857</v>
      </c>
      <c r="T209" s="20">
        <v>-8.6012828212057446</v>
      </c>
      <c r="U209" s="20">
        <v>-3.1818530948160264</v>
      </c>
      <c r="V209" s="20">
        <v>-5.9456436446925185</v>
      </c>
      <c r="W209" s="20">
        <v>8.2123094447905505</v>
      </c>
      <c r="X209" s="20">
        <v>2.8181188153960863</v>
      </c>
      <c r="Y209" s="247">
        <f t="shared" si="14"/>
        <v>2.2987763778321906</v>
      </c>
      <c r="Z209" s="20">
        <v>1.2071318511996603</v>
      </c>
      <c r="AA209" s="19">
        <v>1.950988580144863</v>
      </c>
      <c r="AB209" s="20">
        <f t="shared" si="15"/>
        <v>135.13952499999996</v>
      </c>
      <c r="AC209" s="156"/>
      <c r="AN209" s="162"/>
      <c r="AO209" s="156"/>
      <c r="AZ209" s="162"/>
    </row>
    <row r="210" spans="1:52" s="48" customFormat="1" x14ac:dyDescent="0.2">
      <c r="A210" s="56" t="s">
        <v>41</v>
      </c>
      <c r="B210" s="48" t="s">
        <v>73</v>
      </c>
      <c r="C210" s="20">
        <v>138.1908</v>
      </c>
      <c r="D210" s="216">
        <v>138.39879999999999</v>
      </c>
      <c r="E210" s="119">
        <v>139.1756</v>
      </c>
      <c r="F210" s="20">
        <v>141.89160000000001</v>
      </c>
      <c r="G210" s="20">
        <v>142.3135</v>
      </c>
      <c r="H210" s="20">
        <v>130.0641</v>
      </c>
      <c r="I210" s="20">
        <v>127.4198</v>
      </c>
      <c r="J210" s="20">
        <v>120.7153</v>
      </c>
      <c r="K210" s="20">
        <v>127.86879999999999</v>
      </c>
      <c r="L210" s="20">
        <v>131.48830000000001</v>
      </c>
      <c r="M210" s="20">
        <v>134.00720000000001</v>
      </c>
      <c r="N210" s="20">
        <v>134.8836</v>
      </c>
      <c r="O210" s="20">
        <v>138.15889999999999</v>
      </c>
      <c r="P210" s="216">
        <v>0.15051653221487857</v>
      </c>
      <c r="Q210" s="120">
        <v>0.56127654286020445</v>
      </c>
      <c r="R210" s="20">
        <v>1.9514914970727686</v>
      </c>
      <c r="S210" s="20">
        <v>0.29733965928919942</v>
      </c>
      <c r="T210" s="20">
        <v>-8.6073352141574819</v>
      </c>
      <c r="U210" s="20">
        <v>-2.033074460977319</v>
      </c>
      <c r="V210" s="20">
        <v>-5.2617411108791545</v>
      </c>
      <c r="W210" s="20">
        <v>5.9259265395521483</v>
      </c>
      <c r="X210" s="20">
        <v>2.8306357766711008</v>
      </c>
      <c r="Y210" s="247">
        <f t="shared" si="14"/>
        <v>1.9156837528510156</v>
      </c>
      <c r="Z210" s="20">
        <v>0.65399471073195292</v>
      </c>
      <c r="AA210" s="19">
        <v>2.4282418322168056</v>
      </c>
      <c r="AB210" s="20">
        <f t="shared" si="15"/>
        <v>133.86545833333332</v>
      </c>
      <c r="AC210" s="156"/>
      <c r="AN210" s="162"/>
      <c r="AO210" s="156"/>
      <c r="AZ210" s="162"/>
    </row>
    <row r="211" spans="1:52" s="48" customFormat="1" ht="20.25" customHeight="1" x14ac:dyDescent="0.2">
      <c r="B211" s="22" t="s">
        <v>279</v>
      </c>
      <c r="C211" s="28"/>
      <c r="D211" s="133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133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4"/>
      <c r="AB211" s="132"/>
      <c r="AC211" s="156"/>
      <c r="AN211" s="162"/>
      <c r="AO211" s="156"/>
      <c r="AZ211" s="162"/>
    </row>
    <row r="212" spans="1:52" x14ac:dyDescent="0.2">
      <c r="A212" s="1" t="s">
        <v>14</v>
      </c>
      <c r="B212" s="1" t="s">
        <v>15</v>
      </c>
      <c r="C212" s="7">
        <v>150.09010000000001</v>
      </c>
      <c r="D212" s="10">
        <v>151.66890000000001</v>
      </c>
      <c r="E212" s="7">
        <v>153.21879999999999</v>
      </c>
      <c r="F212" s="7">
        <v>157.39699999999999</v>
      </c>
      <c r="G212" s="7">
        <v>159.94990000000001</v>
      </c>
      <c r="H212" s="7">
        <v>146.65559999999999</v>
      </c>
      <c r="I212" s="7">
        <v>144.00710000000001</v>
      </c>
      <c r="J212" s="7">
        <v>136.7628</v>
      </c>
      <c r="K212" s="20">
        <v>145.70400000000001</v>
      </c>
      <c r="L212" s="7">
        <v>151.70580000000001</v>
      </c>
      <c r="M212" s="20">
        <v>155.0573</v>
      </c>
      <c r="N212" s="7">
        <v>156.6183</v>
      </c>
      <c r="O212" s="7">
        <v>160.5736</v>
      </c>
      <c r="P212" s="10">
        <v>1.0519014911709705</v>
      </c>
      <c r="Q212" s="117">
        <v>1.0218970401974166</v>
      </c>
      <c r="R212" s="7">
        <v>2.726949956532752</v>
      </c>
      <c r="S212" s="7">
        <v>1.6219495924318903</v>
      </c>
      <c r="T212" s="7">
        <v>-8.3115400509784756</v>
      </c>
      <c r="U212" s="7">
        <v>-1.8059317203025214</v>
      </c>
      <c r="V212" s="20">
        <v>-5.0305158565098589</v>
      </c>
      <c r="W212" s="7">
        <v>6.5377427195114528</v>
      </c>
      <c r="X212" s="7">
        <v>4.1191731181024558</v>
      </c>
      <c r="Y212" s="247">
        <f t="shared" ref="Y212:Y234" si="16">(M212-L212)/L212*100</f>
        <v>2.209210194995832</v>
      </c>
      <c r="Z212" s="7">
        <v>1.0067246108374177</v>
      </c>
      <c r="AA212" s="11">
        <v>2.5254392366664646</v>
      </c>
      <c r="AB212" s="7">
        <f>AVERAGE(D212:O212)</f>
        <v>151.609925</v>
      </c>
      <c r="AC212" s="157"/>
      <c r="AN212" s="98"/>
      <c r="AO212" s="157"/>
      <c r="AZ212" s="98"/>
    </row>
    <row r="213" spans="1:52" x14ac:dyDescent="0.2">
      <c r="A213" s="1" t="s">
        <v>318</v>
      </c>
      <c r="B213" s="1" t="s">
        <v>21</v>
      </c>
      <c r="C213" s="7">
        <v>107.6754</v>
      </c>
      <c r="D213" s="10">
        <v>108.5523</v>
      </c>
      <c r="E213" s="7">
        <v>108.8443</v>
      </c>
      <c r="F213" s="7">
        <v>109.99290000000001</v>
      </c>
      <c r="G213" s="7">
        <v>110.6311</v>
      </c>
      <c r="H213" s="7">
        <v>111.1658</v>
      </c>
      <c r="I213" s="7">
        <v>112.7784</v>
      </c>
      <c r="J213" s="7">
        <v>113.9975</v>
      </c>
      <c r="K213" s="240">
        <v>112.0698</v>
      </c>
      <c r="L213" s="7">
        <v>113.4042</v>
      </c>
      <c r="M213" s="240">
        <v>113.2764</v>
      </c>
      <c r="N213" s="7">
        <v>113.0172</v>
      </c>
      <c r="O213" s="7">
        <v>113.627</v>
      </c>
      <c r="P213" s="10">
        <v>0.8143921452811006</v>
      </c>
      <c r="Q213" s="117">
        <v>0.2689947610506655</v>
      </c>
      <c r="R213" s="7">
        <v>1.0552688565225756</v>
      </c>
      <c r="S213" s="7">
        <v>0.58021926869825013</v>
      </c>
      <c r="T213" s="7">
        <v>0.48331798201409987</v>
      </c>
      <c r="U213" s="7">
        <v>1.4506260018818742</v>
      </c>
      <c r="V213" s="240">
        <v>1.080969405488992</v>
      </c>
      <c r="W213" s="7">
        <v>-1.6910019956578011</v>
      </c>
      <c r="X213" s="7">
        <v>1.1906865185803868</v>
      </c>
      <c r="Y213" s="247">
        <f t="shared" si="16"/>
        <v>-0.11269423883772178</v>
      </c>
      <c r="Z213" s="7">
        <v>-0.22882083117047575</v>
      </c>
      <c r="AA213" s="11">
        <v>0.5395638893902811</v>
      </c>
      <c r="AB213" s="7">
        <f t="shared" ref="AB213:AB234" si="17">AVERAGE(D213:O213)</f>
        <v>111.77974166666667</v>
      </c>
      <c r="AC213" s="157"/>
      <c r="AN213" s="98"/>
      <c r="AO213" s="157"/>
      <c r="AZ213" s="98"/>
    </row>
    <row r="214" spans="1:52" s="48" customFormat="1" x14ac:dyDescent="0.2">
      <c r="A214" s="48" t="s">
        <v>16</v>
      </c>
      <c r="B214" s="56" t="s">
        <v>23</v>
      </c>
      <c r="C214" s="20">
        <v>107.5487</v>
      </c>
      <c r="D214" s="216">
        <v>108.401</v>
      </c>
      <c r="E214" s="119">
        <v>108.63800000000001</v>
      </c>
      <c r="F214" s="20">
        <v>109.8711</v>
      </c>
      <c r="G214" s="20">
        <v>110.2903</v>
      </c>
      <c r="H214" s="20">
        <v>110.81959999999999</v>
      </c>
      <c r="I214" s="20">
        <v>112.7657</v>
      </c>
      <c r="J214" s="20">
        <v>114.1906</v>
      </c>
      <c r="K214" s="240">
        <v>111.64109999999999</v>
      </c>
      <c r="L214" s="20">
        <v>112.98860000000001</v>
      </c>
      <c r="M214" s="240">
        <v>112.75409999999999</v>
      </c>
      <c r="N214" s="20">
        <v>112.33069999999999</v>
      </c>
      <c r="O214" s="20">
        <v>113.07729999999999</v>
      </c>
      <c r="P214" s="216">
        <v>0.79247819824879295</v>
      </c>
      <c r="Q214" s="120">
        <v>0.21863266944032711</v>
      </c>
      <c r="R214" s="20">
        <v>1.135054032658916</v>
      </c>
      <c r="S214" s="20">
        <v>0.38153800225901402</v>
      </c>
      <c r="T214" s="20">
        <v>0.4799152781341533</v>
      </c>
      <c r="U214" s="20">
        <v>1.7560972968680644</v>
      </c>
      <c r="V214" s="240">
        <v>1.2635934508454327</v>
      </c>
      <c r="W214" s="20">
        <v>-2.2326706401402645</v>
      </c>
      <c r="X214" s="20">
        <v>1.2069927652092383</v>
      </c>
      <c r="Y214" s="247">
        <f t="shared" si="16"/>
        <v>-0.20754306186642835</v>
      </c>
      <c r="Z214" s="20">
        <v>-0.37550740948666245</v>
      </c>
      <c r="AA214" s="19">
        <v>0.66464466080955686</v>
      </c>
      <c r="AB214" s="20">
        <f t="shared" si="17"/>
        <v>111.48067500000001</v>
      </c>
      <c r="AC214" s="156"/>
      <c r="AN214" s="162"/>
      <c r="AO214" s="156"/>
      <c r="AZ214" s="162"/>
    </row>
    <row r="215" spans="1:52" x14ac:dyDescent="0.2">
      <c r="A215" s="1" t="s">
        <v>18</v>
      </c>
      <c r="B215" s="1" t="s">
        <v>304</v>
      </c>
      <c r="C215" s="7">
        <v>107.9589</v>
      </c>
      <c r="D215" s="10">
        <v>109.2478</v>
      </c>
      <c r="E215" s="7">
        <v>109.5493</v>
      </c>
      <c r="F215" s="7">
        <v>111.54600000000001</v>
      </c>
      <c r="G215" s="7">
        <v>111.42489999999999</v>
      </c>
      <c r="H215" s="7">
        <v>112.19629999999999</v>
      </c>
      <c r="I215" s="7">
        <v>115.4649</v>
      </c>
      <c r="J215" s="7">
        <v>117.8064</v>
      </c>
      <c r="K215" s="7">
        <v>113.2569</v>
      </c>
      <c r="L215" s="7">
        <v>114.1382</v>
      </c>
      <c r="M215" s="7">
        <v>113.5697</v>
      </c>
      <c r="N215" s="7">
        <v>112.80070000000001</v>
      </c>
      <c r="O215" s="7">
        <v>114.0509</v>
      </c>
      <c r="P215" s="10">
        <v>1.1938802636929406</v>
      </c>
      <c r="Q215" s="117">
        <v>0.27597809749945018</v>
      </c>
      <c r="R215" s="7">
        <v>1.8226497111346254</v>
      </c>
      <c r="S215" s="7">
        <v>-0.10856507629140681</v>
      </c>
      <c r="T215" s="7">
        <v>0.69230486183967843</v>
      </c>
      <c r="U215" s="7">
        <v>2.913286801792935</v>
      </c>
      <c r="V215" s="7">
        <v>2.0278889948373893</v>
      </c>
      <c r="W215" s="7">
        <v>-3.8618445177851077</v>
      </c>
      <c r="X215" s="7">
        <v>0.77814243547191908</v>
      </c>
      <c r="Y215" s="248">
        <f t="shared" si="16"/>
        <v>-0.49808039727278008</v>
      </c>
      <c r="Z215" s="7">
        <v>-0.67711722404830799</v>
      </c>
      <c r="AA215" s="11">
        <v>1.108326455420926</v>
      </c>
      <c r="AB215" s="7">
        <f>AVERAGE(D215:O215)</f>
        <v>112.92099999999999</v>
      </c>
      <c r="AC215" s="157"/>
      <c r="AN215" s="98"/>
      <c r="AO215" s="157"/>
      <c r="AZ215" s="98"/>
    </row>
    <row r="216" spans="1:52" x14ac:dyDescent="0.2">
      <c r="A216" s="1" t="s">
        <v>56</v>
      </c>
      <c r="B216" s="1" t="s">
        <v>305</v>
      </c>
      <c r="C216" s="7">
        <v>111.1848</v>
      </c>
      <c r="D216" s="10">
        <v>111.1721</v>
      </c>
      <c r="E216" s="7">
        <v>111.4935</v>
      </c>
      <c r="F216" s="7">
        <v>111.726</v>
      </c>
      <c r="G216" s="7">
        <v>113.47790000000001</v>
      </c>
      <c r="H216" s="7">
        <v>113.4221</v>
      </c>
      <c r="I216" s="7">
        <v>113.66070000000001</v>
      </c>
      <c r="J216" s="7">
        <v>113.8314</v>
      </c>
      <c r="K216" s="7">
        <v>113.6889</v>
      </c>
      <c r="L216" s="7">
        <v>114.0098</v>
      </c>
      <c r="M216" s="7">
        <v>113.9772</v>
      </c>
      <c r="N216" s="7">
        <v>114.0474</v>
      </c>
      <c r="O216" s="7">
        <v>114.17870000000001</v>
      </c>
      <c r="P216" s="10">
        <v>-1.142242464796921E-2</v>
      </c>
      <c r="Q216" s="117">
        <v>0.2891013122896815</v>
      </c>
      <c r="R216" s="7">
        <v>0.20853233596577533</v>
      </c>
      <c r="S216" s="7">
        <v>1.5680325081001794</v>
      </c>
      <c r="T216" s="7">
        <v>-4.9172570165648959E-2</v>
      </c>
      <c r="U216" s="7">
        <v>0.21036464674874231</v>
      </c>
      <c r="V216" s="7">
        <v>0.15018383662954435</v>
      </c>
      <c r="W216" s="7">
        <v>-0.12518514223667485</v>
      </c>
      <c r="X216" s="7">
        <v>0.28226150486106788</v>
      </c>
      <c r="Y216" s="248">
        <f t="shared" si="16"/>
        <v>-2.8594033144521067E-2</v>
      </c>
      <c r="Z216" s="7">
        <v>6.1591265621545203E-2</v>
      </c>
      <c r="AA216" s="11">
        <v>0.1151275697648611</v>
      </c>
      <c r="AB216" s="7">
        <f t="shared" si="17"/>
        <v>113.22380833333334</v>
      </c>
      <c r="AC216" s="157"/>
      <c r="AN216" s="98"/>
      <c r="AO216" s="157"/>
      <c r="AZ216" s="98"/>
    </row>
    <row r="217" spans="1:52" x14ac:dyDescent="0.2">
      <c r="A217" s="1" t="s">
        <v>58</v>
      </c>
      <c r="B217" s="1" t="s">
        <v>306</v>
      </c>
      <c r="C217" s="7">
        <v>105.2255</v>
      </c>
      <c r="D217" s="10">
        <v>105.6088</v>
      </c>
      <c r="E217" s="7">
        <v>105.7967</v>
      </c>
      <c r="F217" s="7">
        <v>106.1073</v>
      </c>
      <c r="G217" s="7">
        <v>107.34180000000001</v>
      </c>
      <c r="H217" s="7">
        <v>107.7577</v>
      </c>
      <c r="I217" s="7">
        <v>107.8368</v>
      </c>
      <c r="J217" s="7">
        <v>108.22069999999999</v>
      </c>
      <c r="K217" s="242">
        <v>108.31</v>
      </c>
      <c r="L217" s="7">
        <v>109.26819999999999</v>
      </c>
      <c r="M217" s="242">
        <v>109.2359</v>
      </c>
      <c r="N217" s="7">
        <v>109.3053</v>
      </c>
      <c r="O217" s="7">
        <v>109.3335</v>
      </c>
      <c r="P217" s="10">
        <v>0.36426531591677452</v>
      </c>
      <c r="Q217" s="117">
        <v>0.17792077932899442</v>
      </c>
      <c r="R217" s="7">
        <v>0.2935819359204907</v>
      </c>
      <c r="S217" s="7">
        <v>1.1634449279173171</v>
      </c>
      <c r="T217" s="7">
        <v>0.38745390891525339</v>
      </c>
      <c r="U217" s="7">
        <v>7.3405427175966861E-2</v>
      </c>
      <c r="V217" s="242">
        <v>0.35600091990859989</v>
      </c>
      <c r="W217" s="7">
        <v>8.2516561064573238E-2</v>
      </c>
      <c r="X217" s="7">
        <v>0.884682854768711</v>
      </c>
      <c r="Y217" s="248">
        <f t="shared" si="16"/>
        <v>-2.9560292930598499E-2</v>
      </c>
      <c r="Z217" s="7">
        <v>6.353222704257637E-2</v>
      </c>
      <c r="AA217" s="11">
        <v>2.5799297929741949E-2</v>
      </c>
      <c r="AB217" s="7">
        <f t="shared" si="17"/>
        <v>107.84355833333332</v>
      </c>
      <c r="AC217" s="157"/>
      <c r="AN217" s="98"/>
      <c r="AO217" s="157"/>
      <c r="AZ217" s="98"/>
    </row>
    <row r="218" spans="1:52" x14ac:dyDescent="0.2">
      <c r="A218" s="1" t="s">
        <v>20</v>
      </c>
      <c r="B218" s="1" t="s">
        <v>307</v>
      </c>
      <c r="C218" s="7">
        <v>111.39960000000001</v>
      </c>
      <c r="D218" s="10">
        <v>111.605</v>
      </c>
      <c r="E218" s="7">
        <v>111.8265</v>
      </c>
      <c r="F218" s="7">
        <v>111.94540000000001</v>
      </c>
      <c r="G218" s="7">
        <v>112.2268</v>
      </c>
      <c r="H218" s="7">
        <v>112.4641</v>
      </c>
      <c r="I218" s="7">
        <v>112.6219</v>
      </c>
      <c r="J218" s="7">
        <v>113.0111</v>
      </c>
      <c r="K218" s="7">
        <v>113.12649999999999</v>
      </c>
      <c r="L218" s="7">
        <v>113.4678</v>
      </c>
      <c r="M218" s="7">
        <v>113.72929999999999</v>
      </c>
      <c r="N218" s="7">
        <v>114.0046</v>
      </c>
      <c r="O218" s="7">
        <v>114.12560000000001</v>
      </c>
      <c r="P218" s="10">
        <v>0.18438127246417163</v>
      </c>
      <c r="Q218" s="117">
        <v>0.19846781058195581</v>
      </c>
      <c r="R218" s="7">
        <v>0.10632542375913639</v>
      </c>
      <c r="S218" s="7">
        <v>0.2513725441152479</v>
      </c>
      <c r="T218" s="7">
        <v>0.21144682018912125</v>
      </c>
      <c r="U218" s="7">
        <v>0.14031144160669459</v>
      </c>
      <c r="V218" s="7">
        <v>0.345581099235586</v>
      </c>
      <c r="W218" s="7">
        <v>0.10211386315149039</v>
      </c>
      <c r="X218" s="7">
        <v>0.30169765704764484</v>
      </c>
      <c r="Y218" s="248">
        <f t="shared" si="16"/>
        <v>0.23046185790153514</v>
      </c>
      <c r="Z218" s="7">
        <v>0.24206602871907368</v>
      </c>
      <c r="AA218" s="11">
        <v>0.10613606819374773</v>
      </c>
      <c r="AB218" s="7">
        <f t="shared" si="17"/>
        <v>112.84621666666668</v>
      </c>
      <c r="AC218" s="157"/>
      <c r="AN218" s="98"/>
      <c r="AO218" s="157"/>
      <c r="AZ218" s="98"/>
    </row>
    <row r="219" spans="1:52" x14ac:dyDescent="0.2">
      <c r="A219" s="1" t="s">
        <v>22</v>
      </c>
      <c r="B219" s="1" t="s">
        <v>32</v>
      </c>
      <c r="C219" s="7">
        <v>109.51779999999999</v>
      </c>
      <c r="D219" s="10">
        <v>109.5744</v>
      </c>
      <c r="E219" s="7">
        <v>109.61239999999999</v>
      </c>
      <c r="F219" s="7">
        <v>109.8528</v>
      </c>
      <c r="G219" s="7">
        <v>109.89660000000001</v>
      </c>
      <c r="H219" s="7">
        <v>109.9182</v>
      </c>
      <c r="I219" s="7">
        <v>109.96720000000001</v>
      </c>
      <c r="J219" s="7">
        <v>110.00660000000001</v>
      </c>
      <c r="K219" s="7">
        <v>110.1515</v>
      </c>
      <c r="L219" s="7">
        <v>110.62390000000001</v>
      </c>
      <c r="M219" s="7">
        <v>110.99079999999999</v>
      </c>
      <c r="N219" s="7">
        <v>111.1189</v>
      </c>
      <c r="O219" s="7">
        <v>111.1189</v>
      </c>
      <c r="P219" s="10">
        <v>5.1681096588867832E-2</v>
      </c>
      <c r="Q219" s="117">
        <v>3.467963319899238E-2</v>
      </c>
      <c r="R219" s="7">
        <v>0.21931825231452665</v>
      </c>
      <c r="S219" s="7">
        <v>3.9871537184308914E-2</v>
      </c>
      <c r="T219" s="7">
        <v>1.9654839185190707E-2</v>
      </c>
      <c r="U219" s="7">
        <v>4.457860481704267E-2</v>
      </c>
      <c r="V219" s="7">
        <v>3.5828865334391113E-2</v>
      </c>
      <c r="W219" s="7">
        <v>0.13171936956509217</v>
      </c>
      <c r="X219" s="7">
        <v>0.42886388292488753</v>
      </c>
      <c r="Y219" s="248">
        <f t="shared" si="16"/>
        <v>0.33166431485419234</v>
      </c>
      <c r="Z219" s="7">
        <v>0.11541497133096025</v>
      </c>
      <c r="AA219" s="11">
        <v>0</v>
      </c>
      <c r="AB219" s="7">
        <f t="shared" si="17"/>
        <v>110.23601666666667</v>
      </c>
      <c r="AC219" s="157"/>
      <c r="AN219" s="98"/>
      <c r="AO219" s="157"/>
      <c r="AZ219" s="98"/>
    </row>
    <row r="220" spans="1:52" x14ac:dyDescent="0.2">
      <c r="A220" s="1" t="s">
        <v>24</v>
      </c>
      <c r="B220" s="1" t="s">
        <v>43</v>
      </c>
      <c r="C220" s="7">
        <v>104.39709999999999</v>
      </c>
      <c r="D220" s="10">
        <v>105.10680000000001</v>
      </c>
      <c r="E220" s="7">
        <v>105.13290000000001</v>
      </c>
      <c r="F220" s="7">
        <v>105.1063</v>
      </c>
      <c r="G220" s="7">
        <v>107.389</v>
      </c>
      <c r="H220" s="7">
        <v>107.6301</v>
      </c>
      <c r="I220" s="7">
        <v>107.9973</v>
      </c>
      <c r="J220" s="7">
        <v>108.1009</v>
      </c>
      <c r="K220" s="7">
        <v>108.4169</v>
      </c>
      <c r="L220" s="7">
        <v>115.2051</v>
      </c>
      <c r="M220" s="7">
        <v>115.70140000000001</v>
      </c>
      <c r="N220" s="7">
        <v>115.62909999999999</v>
      </c>
      <c r="O220" s="7">
        <v>115.6568</v>
      </c>
      <c r="P220" s="10">
        <v>0.67980815559054064</v>
      </c>
      <c r="Q220" s="117">
        <v>2.4831885282398061E-2</v>
      </c>
      <c r="R220" s="7">
        <v>-2.5301309104953783E-2</v>
      </c>
      <c r="S220" s="7">
        <v>2.1718013097216731</v>
      </c>
      <c r="T220" s="7">
        <v>0.22451089031465324</v>
      </c>
      <c r="U220" s="7">
        <v>0.34116850211975724</v>
      </c>
      <c r="V220" s="7">
        <v>9.5928324134029408E-2</v>
      </c>
      <c r="W220" s="7">
        <v>0.29231949040202487</v>
      </c>
      <c r="X220" s="7">
        <v>6.26120097512473</v>
      </c>
      <c r="Y220" s="248">
        <f t="shared" si="16"/>
        <v>0.4307969004844448</v>
      </c>
      <c r="Z220" s="7">
        <v>-6.2488440070744763E-2</v>
      </c>
      <c r="AA220" s="11">
        <v>2.3955907293241971E-2</v>
      </c>
      <c r="AB220" s="7">
        <f t="shared" si="17"/>
        <v>109.75605000000002</v>
      </c>
      <c r="AC220" s="157"/>
      <c r="AN220" s="98"/>
      <c r="AO220" s="157"/>
      <c r="AZ220" s="98"/>
    </row>
    <row r="221" spans="1:52" x14ac:dyDescent="0.2">
      <c r="A221" s="1" t="s">
        <v>26</v>
      </c>
      <c r="B221" s="1" t="s">
        <v>308</v>
      </c>
      <c r="C221" s="7">
        <v>106.2771</v>
      </c>
      <c r="D221" s="10">
        <v>106.0959</v>
      </c>
      <c r="E221" s="7">
        <v>106.129</v>
      </c>
      <c r="F221" s="7">
        <v>106.129</v>
      </c>
      <c r="G221" s="7">
        <v>106.1463</v>
      </c>
      <c r="H221" s="7">
        <v>106.2046</v>
      </c>
      <c r="I221" s="7">
        <v>106.2046</v>
      </c>
      <c r="J221" s="7">
        <v>106.2046</v>
      </c>
      <c r="K221" s="7">
        <v>106.2046</v>
      </c>
      <c r="L221" s="7">
        <v>106.2084</v>
      </c>
      <c r="M221" s="7">
        <v>106.2289</v>
      </c>
      <c r="N221" s="7">
        <v>106.2313</v>
      </c>
      <c r="O221" s="7">
        <v>106.221</v>
      </c>
      <c r="P221" s="10">
        <v>-0.17049768953048589</v>
      </c>
      <c r="Q221" s="117">
        <v>3.1198189562466193E-2</v>
      </c>
      <c r="R221" s="7">
        <v>0</v>
      </c>
      <c r="S221" s="7">
        <v>1.630091680878144E-2</v>
      </c>
      <c r="T221" s="7">
        <v>5.4924194248883555E-2</v>
      </c>
      <c r="U221" s="7">
        <v>0</v>
      </c>
      <c r="V221" s="7">
        <v>0</v>
      </c>
      <c r="W221" s="7">
        <v>0</v>
      </c>
      <c r="X221" s="7">
        <v>3.5779994463500161E-3</v>
      </c>
      <c r="Y221" s="248">
        <f t="shared" si="16"/>
        <v>1.9301674820445848E-2</v>
      </c>
      <c r="Z221" s="7">
        <v>2.2592721942979901E-3</v>
      </c>
      <c r="AA221" s="11">
        <v>-9.695824112103367E-3</v>
      </c>
      <c r="AB221" s="7">
        <f t="shared" si="17"/>
        <v>106.18401666666666</v>
      </c>
      <c r="AC221" s="157"/>
      <c r="AN221" s="98"/>
      <c r="AO221" s="157"/>
      <c r="AZ221" s="98"/>
    </row>
    <row r="222" spans="1:52" x14ac:dyDescent="0.2">
      <c r="B222" s="1" t="s">
        <v>309</v>
      </c>
      <c r="C222" s="7">
        <v>107.8856</v>
      </c>
      <c r="D222" s="10">
        <v>108.3965</v>
      </c>
      <c r="E222" s="7">
        <v>108.57640000000001</v>
      </c>
      <c r="F222" s="7">
        <v>108.616</v>
      </c>
      <c r="G222" s="7">
        <v>108.6191</v>
      </c>
      <c r="H222" s="7">
        <v>108.81959999999999</v>
      </c>
      <c r="I222" s="7">
        <v>108.81959999999999</v>
      </c>
      <c r="J222" s="7">
        <v>108.88030000000001</v>
      </c>
      <c r="K222" s="7">
        <v>108.8954</v>
      </c>
      <c r="L222" s="7">
        <v>108.9726</v>
      </c>
      <c r="M222" s="7">
        <v>109.01519999999999</v>
      </c>
      <c r="N222" s="7">
        <v>109.01519999999999</v>
      </c>
      <c r="O222" s="7">
        <v>109.02209999999999</v>
      </c>
      <c r="P222" s="10">
        <v>0.47355717537836989</v>
      </c>
      <c r="Q222" s="117">
        <v>0.16596476823513998</v>
      </c>
      <c r="R222" s="7">
        <v>3.6472014176186514E-2</v>
      </c>
      <c r="S222" s="7">
        <v>2.854091478238412E-3</v>
      </c>
      <c r="T222" s="7">
        <v>0.18459000304733791</v>
      </c>
      <c r="U222" s="7">
        <v>0</v>
      </c>
      <c r="V222" s="7">
        <v>5.5780392502831573E-2</v>
      </c>
      <c r="W222" s="7">
        <v>1.3868440847416544E-2</v>
      </c>
      <c r="X222" s="7">
        <v>7.089372002858231E-2</v>
      </c>
      <c r="Y222" s="248">
        <f t="shared" si="16"/>
        <v>3.9092395703133713E-2</v>
      </c>
      <c r="Z222" s="7">
        <v>0</v>
      </c>
      <c r="AA222" s="11">
        <v>6.3293925984648771E-3</v>
      </c>
      <c r="AB222" s="7">
        <f t="shared" si="17"/>
        <v>108.80400000000002</v>
      </c>
      <c r="AC222" s="157"/>
      <c r="AN222" s="98"/>
      <c r="AO222" s="157"/>
      <c r="AZ222" s="98"/>
    </row>
    <row r="223" spans="1:52" x14ac:dyDescent="0.2">
      <c r="B223" s="1" t="s">
        <v>310</v>
      </c>
      <c r="C223" s="7">
        <v>100</v>
      </c>
      <c r="D223" s="10">
        <v>100</v>
      </c>
      <c r="E223" s="7">
        <v>100</v>
      </c>
      <c r="F223" s="7">
        <v>100</v>
      </c>
      <c r="G223" s="7">
        <v>100</v>
      </c>
      <c r="H223" s="7">
        <v>100</v>
      </c>
      <c r="I223" s="7">
        <v>100</v>
      </c>
      <c r="J223" s="7">
        <v>100</v>
      </c>
      <c r="K223" s="7">
        <v>100.0151</v>
      </c>
      <c r="L223" s="7">
        <v>100.0973</v>
      </c>
      <c r="M223" s="7">
        <v>100.0973</v>
      </c>
      <c r="N223" s="7">
        <v>100.0973</v>
      </c>
      <c r="O223" s="7">
        <v>100.0973</v>
      </c>
      <c r="P223" s="10">
        <v>0</v>
      </c>
      <c r="Q223" s="11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1.5100000000003888E-2</v>
      </c>
      <c r="X223" s="7">
        <v>8.2187589673959505E-2</v>
      </c>
      <c r="Y223" s="248">
        <f t="shared" si="16"/>
        <v>0</v>
      </c>
      <c r="Z223" s="7">
        <v>0</v>
      </c>
      <c r="AA223" s="11">
        <v>0</v>
      </c>
      <c r="AB223" s="7">
        <f t="shared" si="17"/>
        <v>100.03369166666666</v>
      </c>
      <c r="AC223" s="157"/>
      <c r="AN223" s="98"/>
      <c r="AO223" s="157"/>
      <c r="AZ223" s="98"/>
    </row>
    <row r="224" spans="1:52" x14ac:dyDescent="0.2">
      <c r="B224" s="1" t="s">
        <v>311</v>
      </c>
      <c r="C224" s="7">
        <v>104.7757</v>
      </c>
      <c r="D224" s="10">
        <v>104.9772</v>
      </c>
      <c r="E224" s="7">
        <v>105.02030000000001</v>
      </c>
      <c r="F224" s="7">
        <v>105.74460000000001</v>
      </c>
      <c r="G224" s="7">
        <v>106.1467</v>
      </c>
      <c r="H224" s="7">
        <v>106.2864</v>
      </c>
      <c r="I224" s="7">
        <v>106.4605</v>
      </c>
      <c r="J224" s="7">
        <v>106.6168</v>
      </c>
      <c r="K224" s="7">
        <v>106.90300000000001</v>
      </c>
      <c r="L224" s="7">
        <v>107.1045</v>
      </c>
      <c r="M224" s="7">
        <v>107.2402</v>
      </c>
      <c r="N224" s="7">
        <v>107.2659</v>
      </c>
      <c r="O224" s="7">
        <v>107.41540000000001</v>
      </c>
      <c r="P224" s="10">
        <v>0.19231558462505696</v>
      </c>
      <c r="Q224" s="117">
        <v>4.1056534180764666E-2</v>
      </c>
      <c r="R224" s="7">
        <v>0.68967618641348338</v>
      </c>
      <c r="S224" s="7">
        <v>0.38025582393804519</v>
      </c>
      <c r="T224" s="7">
        <v>0.13161030912878577</v>
      </c>
      <c r="U224" s="7">
        <v>0.16380270664920038</v>
      </c>
      <c r="V224" s="7">
        <v>0.14681501589791676</v>
      </c>
      <c r="W224" s="7">
        <v>0.26843799476255903</v>
      </c>
      <c r="X224" s="7">
        <v>0.18848862987941944</v>
      </c>
      <c r="Y224" s="248">
        <f t="shared" si="16"/>
        <v>0.12669869146487769</v>
      </c>
      <c r="Z224" s="7">
        <v>2.3964893761854695E-2</v>
      </c>
      <c r="AA224" s="11">
        <v>0.13937327706195846</v>
      </c>
      <c r="AB224" s="7">
        <f t="shared" si="17"/>
        <v>106.4317916666667</v>
      </c>
      <c r="AC224" s="157"/>
      <c r="AN224" s="98"/>
      <c r="AO224" s="157"/>
      <c r="AZ224" s="98"/>
    </row>
    <row r="225" spans="1:52" x14ac:dyDescent="0.2">
      <c r="B225" s="1" t="s">
        <v>312</v>
      </c>
      <c r="C225" s="7">
        <v>111.2105</v>
      </c>
      <c r="D225" s="10">
        <v>111.1619</v>
      </c>
      <c r="E225" s="7">
        <v>111.5166</v>
      </c>
      <c r="F225" s="7">
        <v>111.9588</v>
      </c>
      <c r="G225" s="7">
        <v>112.2432</v>
      </c>
      <c r="H225" s="7">
        <v>112.6296</v>
      </c>
      <c r="I225" s="7">
        <v>112.7334</v>
      </c>
      <c r="J225" s="7">
        <v>113.02379999999999</v>
      </c>
      <c r="K225" s="242">
        <v>113.0385</v>
      </c>
      <c r="L225" s="7">
        <v>113.5322</v>
      </c>
      <c r="M225" s="242">
        <v>114.13630000000001</v>
      </c>
      <c r="N225" s="7">
        <v>114.13630000000001</v>
      </c>
      <c r="O225" s="7">
        <v>114.3887</v>
      </c>
      <c r="P225" s="10">
        <v>-4.3700909536413667E-2</v>
      </c>
      <c r="Q225" s="117">
        <v>0.31908414663656703</v>
      </c>
      <c r="R225" s="7">
        <v>0.39653289286079357</v>
      </c>
      <c r="S225" s="7">
        <v>0.25402201524132551</v>
      </c>
      <c r="T225" s="7">
        <v>0.34425248032842498</v>
      </c>
      <c r="U225" s="7">
        <v>9.2160497773237926E-2</v>
      </c>
      <c r="V225" s="242">
        <v>0.2575989014790569</v>
      </c>
      <c r="W225" s="7">
        <v>1.3006110217498281E-2</v>
      </c>
      <c r="X225" s="7">
        <v>0.43675384935221545</v>
      </c>
      <c r="Y225" s="248">
        <f t="shared" si="16"/>
        <v>0.53209574023933515</v>
      </c>
      <c r="Z225" s="7">
        <v>0</v>
      </c>
      <c r="AA225" s="11">
        <v>0.22113911174621428</v>
      </c>
      <c r="AB225" s="7">
        <f t="shared" si="17"/>
        <v>112.87494166666666</v>
      </c>
      <c r="AC225" s="157"/>
      <c r="AN225" s="98"/>
      <c r="AO225" s="157"/>
      <c r="AZ225" s="98"/>
    </row>
    <row r="226" spans="1:52" s="48" customFormat="1" x14ac:dyDescent="0.2">
      <c r="A226" s="48" t="s">
        <v>27</v>
      </c>
      <c r="B226" s="48" t="s">
        <v>37</v>
      </c>
      <c r="C226" s="20">
        <v>108.20059999999999</v>
      </c>
      <c r="D226" s="216">
        <v>109.16679999999999</v>
      </c>
      <c r="E226" s="119">
        <v>109.652</v>
      </c>
      <c r="F226" s="20">
        <v>110.44459999999999</v>
      </c>
      <c r="G226" s="20">
        <v>111.9034</v>
      </c>
      <c r="H226" s="20">
        <v>112.4567</v>
      </c>
      <c r="I226" s="20">
        <v>112.7525</v>
      </c>
      <c r="J226" s="20">
        <v>113.1497</v>
      </c>
      <c r="K226" s="20">
        <v>113.6383</v>
      </c>
      <c r="L226" s="20">
        <v>114.9251</v>
      </c>
      <c r="M226" s="20">
        <v>115.2373</v>
      </c>
      <c r="N226" s="20">
        <v>115.6202</v>
      </c>
      <c r="O226" s="20">
        <v>115.6979</v>
      </c>
      <c r="P226" s="216">
        <v>0.89297101864499895</v>
      </c>
      <c r="Q226" s="120">
        <v>0.44445747241835992</v>
      </c>
      <c r="R226" s="20">
        <v>0.72283223288220289</v>
      </c>
      <c r="S226" s="20">
        <v>1.3208432100799956</v>
      </c>
      <c r="T226" s="20">
        <v>0.49444431536485312</v>
      </c>
      <c r="U226" s="20">
        <v>0.26303457241765038</v>
      </c>
      <c r="V226" s="20">
        <v>0.35227600274938292</v>
      </c>
      <c r="W226" s="20">
        <v>0.43181731811927498</v>
      </c>
      <c r="X226" s="20">
        <v>1.1323647045054348</v>
      </c>
      <c r="Y226" s="247">
        <f t="shared" si="16"/>
        <v>0.27165519107662667</v>
      </c>
      <c r="Z226" s="20">
        <v>0.33227088798504667</v>
      </c>
      <c r="AA226" s="19">
        <v>6.7202789823929729E-2</v>
      </c>
      <c r="AB226" s="20">
        <f t="shared" si="17"/>
        <v>112.88704166666666</v>
      </c>
      <c r="AC226" s="156"/>
      <c r="AN226" s="162"/>
      <c r="AO226" s="156"/>
      <c r="AZ226" s="162"/>
    </row>
    <row r="227" spans="1:52" x14ac:dyDescent="0.2">
      <c r="A227" s="1" t="s">
        <v>29</v>
      </c>
      <c r="B227" s="1" t="s">
        <v>39</v>
      </c>
      <c r="C227" s="7">
        <v>102.95780000000001</v>
      </c>
      <c r="D227" s="10">
        <v>103.9768</v>
      </c>
      <c r="E227" s="7">
        <v>104.131</v>
      </c>
      <c r="F227" s="7">
        <v>105.746</v>
      </c>
      <c r="G227" s="7">
        <v>106.4705</v>
      </c>
      <c r="H227" s="7">
        <v>107.0381</v>
      </c>
      <c r="I227" s="7">
        <v>107.06870000000001</v>
      </c>
      <c r="J227" s="7">
        <v>107.0551</v>
      </c>
      <c r="K227" s="7">
        <v>106.34050000000001</v>
      </c>
      <c r="L227" s="7">
        <v>108.75020000000001</v>
      </c>
      <c r="M227" s="7">
        <v>109.4552</v>
      </c>
      <c r="N227" s="7">
        <v>110.0866</v>
      </c>
      <c r="O227" s="7">
        <v>110.1862</v>
      </c>
      <c r="P227" s="10">
        <v>0.98972588769378445</v>
      </c>
      <c r="Q227" s="117">
        <v>0.14830231359303517</v>
      </c>
      <c r="R227" s="7">
        <v>1.550931038787676</v>
      </c>
      <c r="S227" s="7">
        <v>0.68513229814839915</v>
      </c>
      <c r="T227" s="7">
        <v>0.53310541417575641</v>
      </c>
      <c r="U227" s="7">
        <v>2.8587951393015051E-2</v>
      </c>
      <c r="V227" s="7">
        <v>-1.2702124897389186E-2</v>
      </c>
      <c r="W227" s="7">
        <v>-0.66750673251436898</v>
      </c>
      <c r="X227" s="7">
        <v>2.26602282291319</v>
      </c>
      <c r="Y227" s="248">
        <f t="shared" si="16"/>
        <v>0.64827466983968607</v>
      </c>
      <c r="Z227" s="7">
        <v>0.5768570154729965</v>
      </c>
      <c r="AA227" s="11">
        <v>9.0474226654284215E-2</v>
      </c>
      <c r="AB227" s="7">
        <f t="shared" si="17"/>
        <v>107.19207500000003</v>
      </c>
      <c r="AC227" s="157"/>
      <c r="AN227" s="98"/>
      <c r="AO227" s="157"/>
      <c r="AZ227" s="98"/>
    </row>
    <row r="228" spans="1:52" x14ac:dyDescent="0.2">
      <c r="A228" s="1" t="s">
        <v>31</v>
      </c>
      <c r="B228" s="1" t="s">
        <v>313</v>
      </c>
      <c r="C228" s="7">
        <v>109.88290000000001</v>
      </c>
      <c r="D228" s="10">
        <v>111.5819</v>
      </c>
      <c r="E228" s="7">
        <v>113.0766</v>
      </c>
      <c r="F228" s="7">
        <v>114.1435</v>
      </c>
      <c r="G228" s="7">
        <v>116.831</v>
      </c>
      <c r="H228" s="7">
        <v>117.8309</v>
      </c>
      <c r="I228" s="7">
        <v>118.9464</v>
      </c>
      <c r="J228" s="7">
        <v>119.7359</v>
      </c>
      <c r="K228" s="7">
        <v>120.9331</v>
      </c>
      <c r="L228" s="7">
        <v>121.8206</v>
      </c>
      <c r="M228" s="7">
        <v>121.91119999999999</v>
      </c>
      <c r="N228" s="7">
        <v>122.1027</v>
      </c>
      <c r="O228" s="7">
        <v>122.0915</v>
      </c>
      <c r="P228" s="10">
        <v>1.5461914456207455</v>
      </c>
      <c r="Q228" s="117">
        <v>1.339554175005081</v>
      </c>
      <c r="R228" s="7">
        <v>0.94351970257330331</v>
      </c>
      <c r="S228" s="7">
        <v>2.3544923714447163</v>
      </c>
      <c r="T228" s="7">
        <v>0.85585161472554083</v>
      </c>
      <c r="U228" s="7">
        <v>0.9466956460486996</v>
      </c>
      <c r="V228" s="7">
        <v>0.6637443419893363</v>
      </c>
      <c r="W228" s="7">
        <v>0.99986720774637783</v>
      </c>
      <c r="X228" s="7">
        <v>0.73387682942056631</v>
      </c>
      <c r="Y228" s="248">
        <f t="shared" si="16"/>
        <v>7.4371657995441584E-2</v>
      </c>
      <c r="Z228" s="7">
        <v>0.15708154788075657</v>
      </c>
      <c r="AA228" s="11">
        <v>-9.1726063387642699E-3</v>
      </c>
      <c r="AB228" s="7">
        <f t="shared" si="17"/>
        <v>118.41710833333333</v>
      </c>
      <c r="AC228" s="157"/>
      <c r="AN228" s="98"/>
      <c r="AO228" s="157"/>
      <c r="AZ228" s="98"/>
    </row>
    <row r="229" spans="1:52" x14ac:dyDescent="0.2">
      <c r="A229" s="1" t="s">
        <v>33</v>
      </c>
      <c r="B229" s="1" t="s">
        <v>314</v>
      </c>
      <c r="C229" s="7">
        <v>102.6675</v>
      </c>
      <c r="D229" s="10">
        <v>103.15689999999999</v>
      </c>
      <c r="E229" s="7">
        <v>103.172</v>
      </c>
      <c r="F229" s="7">
        <v>103.2222</v>
      </c>
      <c r="G229" s="7">
        <v>103.2392</v>
      </c>
      <c r="H229" s="7">
        <v>103.6258</v>
      </c>
      <c r="I229" s="7">
        <v>103.4392</v>
      </c>
      <c r="J229" s="7">
        <v>103.8779</v>
      </c>
      <c r="K229" s="7">
        <v>103.8779</v>
      </c>
      <c r="L229" s="7">
        <v>104.04040000000001</v>
      </c>
      <c r="M229" s="7">
        <v>104.1044</v>
      </c>
      <c r="N229" s="7">
        <v>104.5581</v>
      </c>
      <c r="O229" s="7">
        <v>104.6983</v>
      </c>
      <c r="P229" s="10">
        <v>0.47668444249639774</v>
      </c>
      <c r="Q229" s="117">
        <v>1.4637896253187028E-2</v>
      </c>
      <c r="R229" s="7">
        <v>4.8656612259143757E-2</v>
      </c>
      <c r="S229" s="7">
        <v>1.6469325397052096E-2</v>
      </c>
      <c r="T229" s="7">
        <v>0.37447016249641746</v>
      </c>
      <c r="U229" s="7">
        <v>-0.18007098618297621</v>
      </c>
      <c r="V229" s="7">
        <v>0.42411387559068242</v>
      </c>
      <c r="W229" s="7">
        <v>0</v>
      </c>
      <c r="X229" s="7">
        <v>0.15643365913250898</v>
      </c>
      <c r="Y229" s="248">
        <f t="shared" si="16"/>
        <v>6.1514565495704505E-2</v>
      </c>
      <c r="Z229" s="7">
        <v>0.43581251128674464</v>
      </c>
      <c r="AA229" s="11">
        <v>0.13408812899240444</v>
      </c>
      <c r="AB229" s="7">
        <f t="shared" si="17"/>
        <v>103.75102499999998</v>
      </c>
      <c r="AC229" s="157"/>
      <c r="AN229" s="98"/>
      <c r="AO229" s="157"/>
      <c r="AZ229" s="98"/>
    </row>
    <row r="230" spans="1:52" x14ac:dyDescent="0.2">
      <c r="A230" s="1" t="s">
        <v>34</v>
      </c>
      <c r="B230" s="1" t="s">
        <v>315</v>
      </c>
      <c r="C230" s="7">
        <v>105.0321</v>
      </c>
      <c r="D230" s="10">
        <v>105.0672</v>
      </c>
      <c r="E230" s="7">
        <v>105.1991</v>
      </c>
      <c r="F230" s="7">
        <v>105.5018</v>
      </c>
      <c r="G230" s="7">
        <v>108.47320000000001</v>
      </c>
      <c r="H230" s="7">
        <v>109.2026</v>
      </c>
      <c r="I230" s="7">
        <v>109.1341</v>
      </c>
      <c r="J230" s="7">
        <v>109.5155</v>
      </c>
      <c r="K230" s="7">
        <v>110.3402</v>
      </c>
      <c r="L230" s="7">
        <v>117.0715</v>
      </c>
      <c r="M230" s="7">
        <v>118.2526</v>
      </c>
      <c r="N230" s="7">
        <v>117.9884</v>
      </c>
      <c r="O230" s="7">
        <v>118.2362</v>
      </c>
      <c r="P230" s="10">
        <v>3.3418354960054977E-2</v>
      </c>
      <c r="Q230" s="117">
        <v>0.12553870284922572</v>
      </c>
      <c r="R230" s="7">
        <v>0.28774010424043694</v>
      </c>
      <c r="S230" s="7">
        <v>2.8164448379079814</v>
      </c>
      <c r="T230" s="7">
        <v>0.67242415638148245</v>
      </c>
      <c r="U230" s="7">
        <v>-6.2727444218361308E-2</v>
      </c>
      <c r="V230" s="7">
        <v>0.34947830238211458</v>
      </c>
      <c r="W230" s="7">
        <v>0.75304408964940384</v>
      </c>
      <c r="X230" s="7">
        <v>6.1004964645704876</v>
      </c>
      <c r="Y230" s="248">
        <f t="shared" si="16"/>
        <v>1.0088706474248648</v>
      </c>
      <c r="Z230" s="7">
        <v>-0.22342003473919594</v>
      </c>
      <c r="AA230" s="11">
        <v>0.21002064609741128</v>
      </c>
      <c r="AB230" s="7">
        <f t="shared" si="17"/>
        <v>111.16519999999998</v>
      </c>
      <c r="AC230" s="157"/>
      <c r="AN230" s="98"/>
      <c r="AO230" s="157"/>
      <c r="AZ230" s="98"/>
    </row>
    <row r="231" spans="1:52" x14ac:dyDescent="0.2">
      <c r="A231" s="1" t="s">
        <v>36</v>
      </c>
      <c r="B231" s="1" t="s">
        <v>316</v>
      </c>
      <c r="C231" s="7">
        <v>106.47190000000001</v>
      </c>
      <c r="D231" s="10">
        <v>106.8222</v>
      </c>
      <c r="E231" s="7">
        <v>106.953</v>
      </c>
      <c r="F231" s="7">
        <v>107.4871</v>
      </c>
      <c r="G231" s="7">
        <v>107.9588</v>
      </c>
      <c r="H231" s="7">
        <v>108.0155</v>
      </c>
      <c r="I231" s="7">
        <v>108.4335</v>
      </c>
      <c r="J231" s="7">
        <v>108.5805</v>
      </c>
      <c r="K231" s="7">
        <v>108.4799</v>
      </c>
      <c r="L231" s="7">
        <v>108.63720000000001</v>
      </c>
      <c r="M231" s="7">
        <v>109.2739</v>
      </c>
      <c r="N231" s="7">
        <v>109.29559999999999</v>
      </c>
      <c r="O231" s="7">
        <v>109.3047</v>
      </c>
      <c r="P231" s="10">
        <v>0.3290069962121368</v>
      </c>
      <c r="Q231" s="117">
        <v>0.12244645775878779</v>
      </c>
      <c r="R231" s="7">
        <v>0.4993782315596525</v>
      </c>
      <c r="S231" s="7">
        <v>0.43884335887748249</v>
      </c>
      <c r="T231" s="7">
        <v>5.2520035420925773E-2</v>
      </c>
      <c r="U231" s="7">
        <v>0.38698149802573906</v>
      </c>
      <c r="V231" s="7">
        <v>0.13556696039508598</v>
      </c>
      <c r="W231" s="7">
        <v>-9.2650153572694932E-2</v>
      </c>
      <c r="X231" s="7">
        <v>0.14500382098435419</v>
      </c>
      <c r="Y231" s="248">
        <f t="shared" si="16"/>
        <v>0.58607916993441522</v>
      </c>
      <c r="Z231" s="7">
        <v>1.985835592945398E-2</v>
      </c>
      <c r="AA231" s="11">
        <v>8.3260442323420721E-3</v>
      </c>
      <c r="AB231" s="7">
        <f t="shared" si="17"/>
        <v>108.27015833333331</v>
      </c>
      <c r="AC231" s="157"/>
      <c r="AN231" s="98"/>
      <c r="AO231" s="157"/>
      <c r="AZ231" s="98"/>
    </row>
    <row r="232" spans="1:52" x14ac:dyDescent="0.2">
      <c r="A232" s="1" t="s">
        <v>38</v>
      </c>
      <c r="B232" s="1" t="s">
        <v>71</v>
      </c>
      <c r="C232" s="7">
        <v>113.2826</v>
      </c>
      <c r="D232" s="10">
        <v>114.3856</v>
      </c>
      <c r="E232" s="7">
        <v>114.3967</v>
      </c>
      <c r="F232" s="7">
        <v>115.59050000000001</v>
      </c>
      <c r="G232" s="7">
        <v>116.4477</v>
      </c>
      <c r="H232" s="7">
        <v>116.6146</v>
      </c>
      <c r="I232" s="7">
        <v>116.62609999999999</v>
      </c>
      <c r="J232" s="7">
        <v>116.62609999999999</v>
      </c>
      <c r="K232" s="242">
        <v>116.6497</v>
      </c>
      <c r="L232" s="7">
        <v>116.7015</v>
      </c>
      <c r="M232" s="242">
        <v>116.8854</v>
      </c>
      <c r="N232" s="7">
        <v>117.855</v>
      </c>
      <c r="O232" s="7">
        <v>117.89490000000001</v>
      </c>
      <c r="P232" s="10">
        <v>0.97367115514650471</v>
      </c>
      <c r="Q232" s="117">
        <v>9.7040186876661046E-3</v>
      </c>
      <c r="R232" s="7">
        <v>1.0435615712691102</v>
      </c>
      <c r="S232" s="7">
        <v>0.74158343462481058</v>
      </c>
      <c r="T232" s="7">
        <v>0.14332614555718856</v>
      </c>
      <c r="U232" s="7">
        <v>9.861543923314977E-3</v>
      </c>
      <c r="V232" s="242">
        <v>0</v>
      </c>
      <c r="W232" s="7">
        <v>2.0235607638429E-2</v>
      </c>
      <c r="X232" s="7">
        <v>4.4406457967744513E-2</v>
      </c>
      <c r="Y232" s="248">
        <f t="shared" si="16"/>
        <v>0.15758152208841222</v>
      </c>
      <c r="Z232" s="7">
        <v>0.82953046317161916</v>
      </c>
      <c r="AA232" s="11">
        <v>3.3855161002929818E-2</v>
      </c>
      <c r="AB232" s="7">
        <f t="shared" si="17"/>
        <v>116.38948333333332</v>
      </c>
      <c r="AC232" s="157"/>
      <c r="AN232" s="98"/>
      <c r="AO232" s="157"/>
      <c r="AZ232" s="98"/>
    </row>
    <row r="233" spans="1:52" s="48" customFormat="1" x14ac:dyDescent="0.2">
      <c r="A233" s="48" t="s">
        <v>40</v>
      </c>
      <c r="B233" s="48" t="s">
        <v>48</v>
      </c>
      <c r="C233" s="20">
        <v>139.3913</v>
      </c>
      <c r="D233" s="216">
        <v>139.71969999999999</v>
      </c>
      <c r="E233" s="119">
        <v>140.7688</v>
      </c>
      <c r="F233" s="20">
        <v>143.09739999999999</v>
      </c>
      <c r="G233" s="20">
        <v>144.5796</v>
      </c>
      <c r="H233" s="20">
        <v>131.92509999999999</v>
      </c>
      <c r="I233" s="20">
        <v>127.69029999999999</v>
      </c>
      <c r="J233" s="20">
        <v>119.97</v>
      </c>
      <c r="K233" s="240">
        <v>130.0119</v>
      </c>
      <c r="L233" s="20">
        <v>133.77440000000001</v>
      </c>
      <c r="M233" s="240">
        <v>136.88409999999999</v>
      </c>
      <c r="N233" s="20">
        <v>138.57919999999999</v>
      </c>
      <c r="O233" s="20">
        <v>141.31639999999999</v>
      </c>
      <c r="P233" s="216">
        <v>0.23559576530241688</v>
      </c>
      <c r="Q233" s="120">
        <v>0.75086047278945633</v>
      </c>
      <c r="R233" s="20">
        <v>1.6542017833497156</v>
      </c>
      <c r="S233" s="20">
        <v>1.0357979949321274</v>
      </c>
      <c r="T233" s="20">
        <v>-8.7526179350337205</v>
      </c>
      <c r="U233" s="20">
        <v>-3.2100032518451704</v>
      </c>
      <c r="V233" s="240">
        <v>-6.0461131346703665</v>
      </c>
      <c r="W233" s="20">
        <v>8.3703425856464104</v>
      </c>
      <c r="X233" s="20">
        <v>2.8939658600482088</v>
      </c>
      <c r="Y233" s="247">
        <f t="shared" si="16"/>
        <v>2.3245852719204683</v>
      </c>
      <c r="Z233" s="20">
        <v>1.2383468934668063</v>
      </c>
      <c r="AA233" s="19">
        <v>1.9751881956310915</v>
      </c>
      <c r="AB233" s="20">
        <f t="shared" si="17"/>
        <v>135.69307499999999</v>
      </c>
      <c r="AC233" s="156"/>
      <c r="AN233" s="162"/>
      <c r="AO233" s="156"/>
      <c r="AZ233" s="162"/>
    </row>
    <row r="234" spans="1:52" s="48" customFormat="1" x14ac:dyDescent="0.2">
      <c r="A234" s="48" t="s">
        <v>41</v>
      </c>
      <c r="B234" s="48" t="s">
        <v>73</v>
      </c>
      <c r="C234" s="20">
        <v>138.71469999999999</v>
      </c>
      <c r="D234" s="216">
        <v>138.9332</v>
      </c>
      <c r="E234" s="119">
        <v>139.7319</v>
      </c>
      <c r="F234" s="20">
        <v>142.51220000000001</v>
      </c>
      <c r="G234" s="20">
        <v>142.9358</v>
      </c>
      <c r="H234" s="20">
        <v>130.41069999999999</v>
      </c>
      <c r="I234" s="20">
        <v>127.7196</v>
      </c>
      <c r="J234" s="20">
        <v>120.869</v>
      </c>
      <c r="K234" s="20">
        <v>128.21729999999999</v>
      </c>
      <c r="L234" s="20">
        <v>132.00399999999999</v>
      </c>
      <c r="M234" s="20">
        <v>134.5548</v>
      </c>
      <c r="N234" s="20">
        <v>135.45930000000001</v>
      </c>
      <c r="O234" s="20">
        <v>138.7869</v>
      </c>
      <c r="P234" s="216">
        <v>0.15751755221328809</v>
      </c>
      <c r="Q234" s="120">
        <v>0.57488059009653314</v>
      </c>
      <c r="R234" s="20">
        <v>1.9897389214631813</v>
      </c>
      <c r="S234" s="20">
        <v>0.29723771017498379</v>
      </c>
      <c r="T234" s="20">
        <v>-8.7627452324750053</v>
      </c>
      <c r="U234" s="20">
        <v>-2.0635576681974652</v>
      </c>
      <c r="V234" s="20">
        <v>-5.3637812833738909</v>
      </c>
      <c r="W234" s="20">
        <v>6.0795572065624723</v>
      </c>
      <c r="X234" s="20">
        <v>2.9533456093678434</v>
      </c>
      <c r="Y234" s="247">
        <f t="shared" si="16"/>
        <v>1.9323656858883136</v>
      </c>
      <c r="Z234" s="20">
        <v>0.67221682169644847</v>
      </c>
      <c r="AA234" s="19">
        <v>2.4565312237697889</v>
      </c>
      <c r="AB234" s="20">
        <f t="shared" si="17"/>
        <v>134.34455833333334</v>
      </c>
      <c r="AC234" s="156"/>
      <c r="AN234" s="162"/>
      <c r="AO234" s="156"/>
      <c r="AZ234" s="162"/>
    </row>
    <row r="235" spans="1:52" x14ac:dyDescent="0.2">
      <c r="D235" s="169"/>
      <c r="P235" s="157"/>
      <c r="AB235" s="176"/>
      <c r="AC235" s="157"/>
      <c r="AN235" s="98"/>
      <c r="AO235" s="157"/>
      <c r="AZ235" s="98"/>
    </row>
    <row r="236" spans="1:52" x14ac:dyDescent="0.2">
      <c r="B236" s="48" t="s">
        <v>64</v>
      </c>
      <c r="D236" s="169"/>
      <c r="P236" s="157"/>
      <c r="AB236" s="176"/>
      <c r="AC236" s="157"/>
      <c r="AN236" s="98"/>
      <c r="AO236" s="157"/>
      <c r="AZ236" s="98"/>
    </row>
    <row r="237" spans="1:52" x14ac:dyDescent="0.2">
      <c r="B237" s="136" t="s">
        <v>49</v>
      </c>
      <c r="C237" s="103">
        <f>C30</f>
        <v>99.177279999999996</v>
      </c>
      <c r="D237" s="170">
        <f t="shared" ref="D237:K237" si="18">D30</f>
        <v>99.27422</v>
      </c>
      <c r="E237" s="103">
        <f t="shared" si="18"/>
        <v>99.116780000000006</v>
      </c>
      <c r="F237" s="103">
        <f t="shared" ref="F237:G237" si="19">F30</f>
        <v>97.377380000000002</v>
      </c>
      <c r="G237" s="103">
        <f t="shared" si="19"/>
        <v>95.440460000000002</v>
      </c>
      <c r="H237" s="103">
        <f t="shared" ref="H237" si="20">H30</f>
        <v>95.250029999999995</v>
      </c>
      <c r="I237" s="103">
        <f t="shared" si="18"/>
        <v>95.069199999999995</v>
      </c>
      <c r="J237" s="103">
        <f t="shared" si="18"/>
        <v>94.135270000000006</v>
      </c>
      <c r="K237" s="103">
        <f t="shared" si="18"/>
        <v>98.029129999999995</v>
      </c>
      <c r="L237" s="103">
        <f t="shared" ref="L237:M237" si="21">L30</f>
        <v>100.313</v>
      </c>
      <c r="M237" s="103">
        <f t="shared" si="21"/>
        <v>103.74639999999999</v>
      </c>
      <c r="N237" s="103">
        <f t="shared" ref="N237" si="22">N30</f>
        <v>102.81229999999999</v>
      </c>
      <c r="O237" s="103">
        <f>O30</f>
        <v>102.9614</v>
      </c>
      <c r="P237" s="170">
        <f t="shared" ref="P237:AB237" si="23">P30</f>
        <v>9.7744160759403342E-2</v>
      </c>
      <c r="Q237" s="103">
        <f t="shared" ref="Q237:R237" si="24">Q30</f>
        <v>-0.15859102191887686</v>
      </c>
      <c r="R237" s="103">
        <f t="shared" si="24"/>
        <v>-1.7548996244631871</v>
      </c>
      <c r="S237" s="103">
        <f t="shared" ref="S237" si="25">S30</f>
        <v>-1.9890861717577539</v>
      </c>
      <c r="T237" s="103">
        <f t="shared" si="23"/>
        <v>-0.1995275379016471</v>
      </c>
      <c r="U237" s="103">
        <f t="shared" si="23"/>
        <v>-0.1898477092343176</v>
      </c>
      <c r="V237" s="103">
        <f t="shared" si="23"/>
        <v>-0.98236863253292284</v>
      </c>
      <c r="W237" s="103">
        <f t="shared" ref="W237:X237" si="26">W30</f>
        <v>4.1364517252672552</v>
      </c>
      <c r="X237" s="103">
        <f t="shared" si="26"/>
        <v>2.3297870745155111</v>
      </c>
      <c r="Y237" s="103">
        <f t="shared" ref="Y237" si="27">Y30</f>
        <v>3.4226869897221617</v>
      </c>
      <c r="Z237" s="103">
        <f t="shared" si="23"/>
        <v>-0.900368591102921</v>
      </c>
      <c r="AA237" s="102">
        <f t="shared" si="23"/>
        <v>0.14502155870455602</v>
      </c>
      <c r="AB237" s="82">
        <f t="shared" si="23"/>
        <v>98.627760561855055</v>
      </c>
      <c r="AC237" s="157"/>
      <c r="AN237" s="98"/>
      <c r="AO237" s="157"/>
      <c r="AZ237" s="98"/>
    </row>
    <row r="238" spans="1:52" x14ac:dyDescent="0.2">
      <c r="B238" s="136" t="s">
        <v>52</v>
      </c>
      <c r="C238" s="103">
        <f t="shared" ref="C238:AA238" si="28">C57</f>
        <v>98.719539999999995</v>
      </c>
      <c r="D238" s="170">
        <f t="shared" si="28"/>
        <v>93.197640000000007</v>
      </c>
      <c r="E238" s="103">
        <f t="shared" si="28"/>
        <v>98.091449999999995</v>
      </c>
      <c r="F238" s="103">
        <f>F57</f>
        <v>102.23569999999999</v>
      </c>
      <c r="G238" s="103">
        <f>G57</f>
        <v>97.571029999999993</v>
      </c>
      <c r="H238" s="103">
        <f>H57</f>
        <v>97.345669999999998</v>
      </c>
      <c r="I238" s="103">
        <f t="shared" si="28"/>
        <v>114.8288</v>
      </c>
      <c r="J238" s="103">
        <f t="shared" si="28"/>
        <v>122.58029999999999</v>
      </c>
      <c r="K238" s="103">
        <f t="shared" si="28"/>
        <v>116.1528</v>
      </c>
      <c r="L238" s="103">
        <f t="shared" ref="L238:M238" si="29">L57</f>
        <v>114.7645</v>
      </c>
      <c r="M238" s="103">
        <f t="shared" si="29"/>
        <v>107.2967</v>
      </c>
      <c r="N238" s="103">
        <f t="shared" ref="N238" si="30">N57</f>
        <v>101.3398</v>
      </c>
      <c r="O238" s="103">
        <f t="shared" si="28"/>
        <v>105.4619</v>
      </c>
      <c r="P238" s="170">
        <f t="shared" si="28"/>
        <v>-5.5935228223308053</v>
      </c>
      <c r="Q238" s="103">
        <f t="shared" ref="Q238:R238" si="31">Q57</f>
        <v>5.2510020640007493</v>
      </c>
      <c r="R238" s="103">
        <f t="shared" si="31"/>
        <v>4.224884024040831</v>
      </c>
      <c r="S238" s="103">
        <f t="shared" ref="S238" si="32">S57</f>
        <v>-4.5626625532959633</v>
      </c>
      <c r="T238" s="103">
        <f t="shared" si="28"/>
        <v>-0.23097019678893924</v>
      </c>
      <c r="U238" s="103">
        <f t="shared" si="28"/>
        <v>17.959843514354571</v>
      </c>
      <c r="V238" s="103">
        <f t="shared" si="28"/>
        <v>6.7504841990859372</v>
      </c>
      <c r="W238" s="103">
        <f t="shared" ref="W238:X238" si="33">W57</f>
        <v>-5.243501606701888</v>
      </c>
      <c r="X238" s="103">
        <f t="shared" si="33"/>
        <v>-1.1952359306017599</v>
      </c>
      <c r="Y238" s="103">
        <f t="shared" ref="Y238" si="34">Y57</f>
        <v>-6.5070644667993989</v>
      </c>
      <c r="Z238" s="103">
        <f t="shared" si="28"/>
        <v>-5.5518016863519604</v>
      </c>
      <c r="AA238" s="102">
        <f t="shared" si="28"/>
        <v>4.0676022648554699</v>
      </c>
      <c r="AB238" s="82">
        <f>AB57</f>
        <v>105.90552416666667</v>
      </c>
      <c r="AC238" s="157"/>
      <c r="AN238" s="98"/>
      <c r="AO238" s="157"/>
      <c r="AZ238" s="98"/>
    </row>
    <row r="239" spans="1:52" x14ac:dyDescent="0.2">
      <c r="B239" s="136" t="s">
        <v>53</v>
      </c>
      <c r="C239" s="103">
        <f t="shared" ref="C239:AB239" si="35">C82</f>
        <v>149.90100000000001</v>
      </c>
      <c r="D239" s="170">
        <f t="shared" si="35"/>
        <v>150.64779999999999</v>
      </c>
      <c r="E239" s="103">
        <f t="shared" si="35"/>
        <v>151.7132</v>
      </c>
      <c r="F239" s="103">
        <f t="shared" ref="F239:G239" si="36">F82</f>
        <v>154.60589999999999</v>
      </c>
      <c r="G239" s="103">
        <f t="shared" si="36"/>
        <v>157.03559999999999</v>
      </c>
      <c r="H239" s="103">
        <f t="shared" ref="H239" si="37">H82</f>
        <v>141.06059999999999</v>
      </c>
      <c r="I239" s="103">
        <f t="shared" si="35"/>
        <v>134.5368</v>
      </c>
      <c r="J239" s="103">
        <f t="shared" si="35"/>
        <v>124.4016</v>
      </c>
      <c r="K239" s="103">
        <f t="shared" si="35"/>
        <v>136.92599999999999</v>
      </c>
      <c r="L239" s="103">
        <f t="shared" ref="L239:M239" si="38">L82</f>
        <v>141.4992</v>
      </c>
      <c r="M239" s="103">
        <f t="shared" si="38"/>
        <v>145.50700000000001</v>
      </c>
      <c r="N239" s="103">
        <f t="shared" ref="N239" si="39">N82</f>
        <v>148.1944</v>
      </c>
      <c r="O239" s="103">
        <f t="shared" si="35"/>
        <v>151.3074</v>
      </c>
      <c r="P239" s="170">
        <f t="shared" si="35"/>
        <v>0.49819547568060185</v>
      </c>
      <c r="Q239" s="103">
        <f t="shared" ref="Q239:R239" si="40">Q82</f>
        <v>0.70721245182472692</v>
      </c>
      <c r="R239" s="103">
        <f t="shared" si="40"/>
        <v>1.9066897277230925</v>
      </c>
      <c r="S239" s="103">
        <f t="shared" ref="S239" si="41">S82</f>
        <v>1.5715441648733957</v>
      </c>
      <c r="T239" s="103">
        <f t="shared" si="35"/>
        <v>-10.172852525159898</v>
      </c>
      <c r="U239" s="103">
        <f t="shared" si="35"/>
        <v>-4.6248208216893971</v>
      </c>
      <c r="V239" s="103">
        <f t="shared" si="35"/>
        <v>-7.5334035000089177</v>
      </c>
      <c r="W239" s="103">
        <f t="shared" ref="W239:X239" si="42">W82</f>
        <v>10.067716170853096</v>
      </c>
      <c r="X239" s="103">
        <f t="shared" si="42"/>
        <v>3.3399062267210131</v>
      </c>
      <c r="Y239" s="103">
        <f t="shared" ref="Y239" si="43">Y82</f>
        <v>2.8323835046417245</v>
      </c>
      <c r="Z239" s="103">
        <f t="shared" si="35"/>
        <v>1.8469214539506666</v>
      </c>
      <c r="AA239" s="102">
        <f t="shared" si="35"/>
        <v>2.1006191866899151</v>
      </c>
      <c r="AB239" s="82">
        <f t="shared" si="35"/>
        <v>144.78629166666667</v>
      </c>
      <c r="AC239" s="157"/>
      <c r="AN239" s="98"/>
      <c r="AO239" s="157"/>
      <c r="AZ239" s="98"/>
    </row>
    <row r="240" spans="1:52" x14ac:dyDescent="0.2">
      <c r="B240" s="136" t="s">
        <v>60</v>
      </c>
      <c r="C240" s="103">
        <f t="shared" ref="C240:AB240" si="44">C110</f>
        <v>99.320549999999997</v>
      </c>
      <c r="D240" s="170">
        <f t="shared" si="44"/>
        <v>100.277</v>
      </c>
      <c r="E240" s="103">
        <f t="shared" si="44"/>
        <v>98.419169999999994</v>
      </c>
      <c r="F240" s="103">
        <f t="shared" ref="F240:G240" si="45">F110</f>
        <v>98.749139999999997</v>
      </c>
      <c r="G240" s="103">
        <f t="shared" si="45"/>
        <v>100.25</v>
      </c>
      <c r="H240" s="103">
        <f t="shared" ref="H240" si="46">H110</f>
        <v>101.71129999999999</v>
      </c>
      <c r="I240" s="103">
        <f t="shared" si="44"/>
        <v>100.0432</v>
      </c>
      <c r="J240" s="103">
        <f t="shared" si="44"/>
        <v>99.500659999999996</v>
      </c>
      <c r="K240" s="103">
        <f t="shared" si="44"/>
        <v>99.820670000000007</v>
      </c>
      <c r="L240" s="103">
        <f t="shared" ref="L240:M240" si="47">L110</f>
        <v>98.048569999999998</v>
      </c>
      <c r="M240" s="103">
        <f t="shared" si="47"/>
        <v>97.064670000000007</v>
      </c>
      <c r="N240" s="103">
        <f t="shared" ref="N240" si="48">N110</f>
        <v>97.446269999999998</v>
      </c>
      <c r="O240" s="103">
        <f t="shared" si="44"/>
        <v>97.68271</v>
      </c>
      <c r="P240" s="170">
        <f t="shared" si="44"/>
        <v>0.96299305632117815</v>
      </c>
      <c r="Q240" s="103">
        <f t="shared" ref="Q240:R240" si="49">Q110</f>
        <v>-1.8526980264666943</v>
      </c>
      <c r="R240" s="103">
        <f t="shared" si="49"/>
        <v>0.33527004952389156</v>
      </c>
      <c r="S240" s="103">
        <f t="shared" ref="S240" si="50">S110</f>
        <v>1.5198714641970583</v>
      </c>
      <c r="T240" s="103">
        <f t="shared" si="44"/>
        <v>1.4576558603491214</v>
      </c>
      <c r="U240" s="103">
        <f t="shared" si="44"/>
        <v>-1.6400340965064801</v>
      </c>
      <c r="V240" s="103">
        <f t="shared" si="44"/>
        <v>-0.54230572392726595</v>
      </c>
      <c r="W240" s="103">
        <f t="shared" ref="W240:X240" si="51">W110</f>
        <v>0.32161595712029506</v>
      </c>
      <c r="X240" s="103">
        <f t="shared" si="51"/>
        <v>-1.7752836161087766</v>
      </c>
      <c r="Y240" s="103">
        <f t="shared" ref="Y240" si="52">Y110</f>
        <v>-1.0034822537442323</v>
      </c>
      <c r="Z240" s="103">
        <f t="shared" si="44"/>
        <v>0.3931399550423359</v>
      </c>
      <c r="AA240" s="102">
        <f t="shared" si="44"/>
        <v>0.24263627535461518</v>
      </c>
      <c r="AB240" s="82">
        <f t="shared" si="44"/>
        <v>99.084446666666679</v>
      </c>
      <c r="AC240" s="157"/>
      <c r="AN240" s="98"/>
      <c r="AO240" s="157"/>
      <c r="AZ240" s="98"/>
    </row>
    <row r="241" spans="2:52" x14ac:dyDescent="0.2">
      <c r="B241" s="136" t="s">
        <v>62</v>
      </c>
      <c r="C241" s="103">
        <f t="shared" ref="C241:AB241" si="53">C136</f>
        <v>111.6242</v>
      </c>
      <c r="D241" s="170">
        <f t="shared" si="53"/>
        <v>111.0085</v>
      </c>
      <c r="E241" s="103">
        <f t="shared" si="53"/>
        <v>110.79259999999999</v>
      </c>
      <c r="F241" s="103">
        <f t="shared" ref="F241:G241" si="54">F136</f>
        <v>110.1858</v>
      </c>
      <c r="G241" s="103">
        <f t="shared" si="54"/>
        <v>111.9194</v>
      </c>
      <c r="H241" s="103">
        <f t="shared" ref="H241" si="55">H136</f>
        <v>112.1276</v>
      </c>
      <c r="I241" s="103">
        <f t="shared" si="53"/>
        <v>110.16679999999999</v>
      </c>
      <c r="J241" s="103">
        <f t="shared" si="53"/>
        <v>109.3991</v>
      </c>
      <c r="K241" s="103">
        <f t="shared" si="53"/>
        <v>109.87779999999999</v>
      </c>
      <c r="L241" s="103">
        <f t="shared" ref="L241:M241" si="56">L136</f>
        <v>108.6499</v>
      </c>
      <c r="M241" s="103">
        <f t="shared" si="56"/>
        <v>109.6182</v>
      </c>
      <c r="N241" s="103">
        <f t="shared" ref="N241" si="57">N136</f>
        <v>109.0256</v>
      </c>
      <c r="O241" s="103">
        <f t="shared" si="53"/>
        <v>109.621</v>
      </c>
      <c r="P241" s="170">
        <f t="shared" si="53"/>
        <v>-0.55158290048215697</v>
      </c>
      <c r="Q241" s="103">
        <f t="shared" ref="Q241:R241" si="58">Q136</f>
        <v>-0.19448961115590685</v>
      </c>
      <c r="R241" s="103">
        <f t="shared" si="58"/>
        <v>-0.54769000817743485</v>
      </c>
      <c r="S241" s="103">
        <f t="shared" ref="S241" si="59">S136</f>
        <v>1.5733424815175781</v>
      </c>
      <c r="T241" s="103">
        <f t="shared" si="53"/>
        <v>0.18602672995030803</v>
      </c>
      <c r="U241" s="103">
        <f t="shared" si="53"/>
        <v>-1.748721991730855</v>
      </c>
      <c r="V241" s="103">
        <f t="shared" si="53"/>
        <v>-0.69685240925577463</v>
      </c>
      <c r="W241" s="103">
        <f t="shared" ref="W241:X241" si="60">W136</f>
        <v>0.43757215552960599</v>
      </c>
      <c r="X241" s="103">
        <f t="shared" si="60"/>
        <v>-1.1175141839388769</v>
      </c>
      <c r="Y241" s="103">
        <f t="shared" ref="Y241" si="61">Y136</f>
        <v>0.89121112858824469</v>
      </c>
      <c r="Z241" s="103">
        <f t="shared" si="53"/>
        <v>-0.54060365888146722</v>
      </c>
      <c r="AA241" s="102">
        <f t="shared" si="53"/>
        <v>0.5461102713491125</v>
      </c>
      <c r="AB241" s="82">
        <f t="shared" si="53"/>
        <v>110.18723039093797</v>
      </c>
      <c r="AC241" s="157"/>
      <c r="AN241" s="98"/>
      <c r="AO241" s="157"/>
      <c r="AZ241" s="98"/>
    </row>
    <row r="242" spans="2:52" x14ac:dyDescent="0.2">
      <c r="B242" s="136" t="s">
        <v>82</v>
      </c>
      <c r="C242" s="103">
        <f t="shared" ref="C242:AB242" si="62">C160</f>
        <v>115.0823</v>
      </c>
      <c r="D242" s="170">
        <f t="shared" si="62"/>
        <v>113.9016</v>
      </c>
      <c r="E242" s="103">
        <f t="shared" si="62"/>
        <v>113.4747</v>
      </c>
      <c r="F242" s="103">
        <f t="shared" ref="F242:G242" si="63">F160</f>
        <v>112.60509999999999</v>
      </c>
      <c r="G242" s="103">
        <f t="shared" si="63"/>
        <v>114.60590000000001</v>
      </c>
      <c r="H242" s="103">
        <f t="shared" ref="H242" si="64">H160</f>
        <v>114.71469999999999</v>
      </c>
      <c r="I242" s="103">
        <f t="shared" si="62"/>
        <v>112.175</v>
      </c>
      <c r="J242" s="103">
        <f t="shared" si="62"/>
        <v>111.1827</v>
      </c>
      <c r="K242" s="103">
        <f t="shared" si="62"/>
        <v>111.68040000000001</v>
      </c>
      <c r="L242" s="103">
        <f t="shared" ref="L242:M242" si="65">L160</f>
        <v>110.0445</v>
      </c>
      <c r="M242" s="103">
        <f t="shared" si="65"/>
        <v>111.1063</v>
      </c>
      <c r="N242" s="103">
        <f t="shared" ref="N242" si="66">N160</f>
        <v>110.4337</v>
      </c>
      <c r="O242" s="103">
        <f t="shared" si="62"/>
        <v>111.1829</v>
      </c>
      <c r="P242" s="170">
        <f t="shared" si="62"/>
        <v>-1.0259614206528733</v>
      </c>
      <c r="Q242" s="103">
        <f t="shared" ref="Q242:R242" si="67">Q160</f>
        <v>-0.37479719336690914</v>
      </c>
      <c r="R242" s="103">
        <f t="shared" si="67"/>
        <v>-0.766338223410157</v>
      </c>
      <c r="S242" s="103">
        <f t="shared" ref="S242" si="68">S160</f>
        <v>1.7768289358119769</v>
      </c>
      <c r="T242" s="103">
        <f t="shared" si="62"/>
        <v>9.49340304469386E-2</v>
      </c>
      <c r="U242" s="103">
        <f t="shared" si="62"/>
        <v>-2.2139272473362146</v>
      </c>
      <c r="V242" s="103">
        <f t="shared" si="62"/>
        <v>-0.88459995542678871</v>
      </c>
      <c r="W242" s="103">
        <f t="shared" ref="W242:X242" si="69">W160</f>
        <v>0.44764158452709724</v>
      </c>
      <c r="X242" s="103">
        <f t="shared" si="69"/>
        <v>-1.4648049254837969</v>
      </c>
      <c r="Y242" s="103">
        <f t="shared" ref="Y242" si="70">Y160</f>
        <v>0.96488238848829799</v>
      </c>
      <c r="Z242" s="103">
        <f t="shared" si="62"/>
        <v>-0.6053662123569975</v>
      </c>
      <c r="AA242" s="102">
        <f t="shared" si="62"/>
        <v>0.67841609943341741</v>
      </c>
      <c r="AB242" s="82">
        <f t="shared" si="62"/>
        <v>112.25895833333333</v>
      </c>
      <c r="AC242" s="157"/>
      <c r="AN242" s="98"/>
      <c r="AO242" s="157"/>
      <c r="AZ242" s="98"/>
    </row>
    <row r="243" spans="2:52" x14ac:dyDescent="0.2">
      <c r="B243" s="136" t="s">
        <v>85</v>
      </c>
      <c r="C243" s="103">
        <f t="shared" ref="C243:AB243" si="71">C185</f>
        <v>100.06480000000001</v>
      </c>
      <c r="D243" s="170">
        <f t="shared" si="71"/>
        <v>101.31699999999999</v>
      </c>
      <c r="E243" s="103">
        <f t="shared" si="71"/>
        <v>101.79349999999999</v>
      </c>
      <c r="F243" s="103">
        <f t="shared" ref="F243:G243" si="72">F185</f>
        <v>102.0437</v>
      </c>
      <c r="G243" s="103">
        <f t="shared" si="72"/>
        <v>102.8742</v>
      </c>
      <c r="H243" s="103">
        <f t="shared" ref="H243" si="73">H185</f>
        <v>103.40819999999999</v>
      </c>
      <c r="I243" s="103">
        <f t="shared" si="71"/>
        <v>103.3429</v>
      </c>
      <c r="J243" s="103">
        <f t="shared" si="71"/>
        <v>103.3065</v>
      </c>
      <c r="K243" s="103">
        <f t="shared" si="71"/>
        <v>103.76009999999999</v>
      </c>
      <c r="L243" s="103">
        <f t="shared" ref="L243:M243" si="74">L185</f>
        <v>103.845</v>
      </c>
      <c r="M243" s="103">
        <f t="shared" si="74"/>
        <v>104.5132</v>
      </c>
      <c r="N243" s="103">
        <f t="shared" ref="N243" si="75">N185</f>
        <v>104.2157</v>
      </c>
      <c r="O243" s="103">
        <f t="shared" si="71"/>
        <v>104.2616</v>
      </c>
      <c r="P243" s="170">
        <f t="shared" si="71"/>
        <v>1.2513890998632764</v>
      </c>
      <c r="Q243" s="103">
        <f t="shared" ref="Q243:R243" si="76">Q185</f>
        <v>0.47030606907034506</v>
      </c>
      <c r="R243" s="103">
        <f t="shared" si="76"/>
        <v>0.24579172540487032</v>
      </c>
      <c r="S243" s="103">
        <f t="shared" ref="S243" si="77">S185</f>
        <v>0.81386700011857727</v>
      </c>
      <c r="T243" s="103">
        <f t="shared" si="71"/>
        <v>0.51908058580284644</v>
      </c>
      <c r="U243" s="103">
        <f t="shared" si="71"/>
        <v>-6.3147796789803395E-2</v>
      </c>
      <c r="V243" s="103">
        <f t="shared" si="71"/>
        <v>-3.5222545525624337E-2</v>
      </c>
      <c r="W243" s="103">
        <f t="shared" ref="W243:X243" si="78">W185</f>
        <v>0.4390817615542047</v>
      </c>
      <c r="X243" s="103">
        <f t="shared" si="78"/>
        <v>8.1823359846419419E-2</v>
      </c>
      <c r="Y243" s="103">
        <f t="shared" ref="Y243" si="79">Y185</f>
        <v>0.64345900139631063</v>
      </c>
      <c r="Z243" s="103">
        <f t="shared" si="71"/>
        <v>-0.28465303904195782</v>
      </c>
      <c r="AA243" s="102">
        <f t="shared" si="71"/>
        <v>4.4043267952912239E-2</v>
      </c>
      <c r="AB243" s="82">
        <f t="shared" si="71"/>
        <v>103.22346666666668</v>
      </c>
      <c r="AC243" s="157"/>
      <c r="AN243" s="98"/>
      <c r="AO243" s="157"/>
      <c r="AZ243" s="98"/>
    </row>
    <row r="244" spans="2:52" x14ac:dyDescent="0.2">
      <c r="B244" s="136" t="s">
        <v>63</v>
      </c>
      <c r="C244" s="103">
        <f t="shared" ref="C244:AB244" si="80">C209</f>
        <v>138.78749999999999</v>
      </c>
      <c r="D244" s="170">
        <f t="shared" si="80"/>
        <v>139.09710000000001</v>
      </c>
      <c r="E244" s="103">
        <f t="shared" si="80"/>
        <v>140.11850000000001</v>
      </c>
      <c r="F244" s="103">
        <f t="shared" ref="F244:G244" si="81">F209</f>
        <v>142.38399999999999</v>
      </c>
      <c r="G244" s="103">
        <f t="shared" si="81"/>
        <v>143.87039999999999</v>
      </c>
      <c r="H244" s="103">
        <f t="shared" ref="H244" si="82">H209</f>
        <v>131.4957</v>
      </c>
      <c r="I244" s="103">
        <f t="shared" si="80"/>
        <v>127.3117</v>
      </c>
      <c r="J244" s="103">
        <f t="shared" si="80"/>
        <v>119.7422</v>
      </c>
      <c r="K244" s="103">
        <f t="shared" si="80"/>
        <v>129.57579999999999</v>
      </c>
      <c r="L244" s="103">
        <f t="shared" ref="L244:M244" si="83">L209</f>
        <v>133.22739999999999</v>
      </c>
      <c r="M244" s="103">
        <f t="shared" si="83"/>
        <v>136.29</v>
      </c>
      <c r="N244" s="103">
        <f t="shared" ref="N244" si="84">N209</f>
        <v>137.93520000000001</v>
      </c>
      <c r="O244" s="103">
        <f t="shared" si="80"/>
        <v>140.62629999999999</v>
      </c>
      <c r="P244" s="170">
        <f t="shared" si="80"/>
        <v>0.22307484463659727</v>
      </c>
      <c r="Q244" s="103">
        <f t="shared" ref="Q244:R244" si="85">Q209</f>
        <v>0.73430718541220474</v>
      </c>
      <c r="R244" s="103">
        <f t="shared" si="85"/>
        <v>1.6168457412832526</v>
      </c>
      <c r="S244" s="103">
        <f t="shared" ref="S244" si="86">S209</f>
        <v>1.0439375210697857</v>
      </c>
      <c r="T244" s="103">
        <f t="shared" si="80"/>
        <v>-8.6012828212057446</v>
      </c>
      <c r="U244" s="103">
        <f t="shared" si="80"/>
        <v>-3.1818530948160264</v>
      </c>
      <c r="V244" s="103">
        <f t="shared" si="80"/>
        <v>-5.9456436446925185</v>
      </c>
      <c r="W244" s="103">
        <f t="shared" ref="W244:X244" si="87">W209</f>
        <v>8.2123094447905505</v>
      </c>
      <c r="X244" s="103">
        <f t="shared" si="87"/>
        <v>2.8181188153960863</v>
      </c>
      <c r="Y244" s="103">
        <f t="shared" ref="Y244" si="88">Y209</f>
        <v>2.2987763778321906</v>
      </c>
      <c r="Z244" s="103">
        <f t="shared" si="80"/>
        <v>1.2071318511996603</v>
      </c>
      <c r="AA244" s="102">
        <f t="shared" si="80"/>
        <v>1.950988580144863</v>
      </c>
      <c r="AB244" s="82">
        <f t="shared" si="80"/>
        <v>135.13952499999996</v>
      </c>
      <c r="AC244" s="157"/>
      <c r="AN244" s="98"/>
      <c r="AO244" s="157"/>
      <c r="AZ244" s="98"/>
    </row>
    <row r="245" spans="2:52" x14ac:dyDescent="0.2">
      <c r="B245" s="136" t="s">
        <v>279</v>
      </c>
      <c r="C245" s="103">
        <f t="shared" ref="C245:AB245" si="89">C233</f>
        <v>139.3913</v>
      </c>
      <c r="D245" s="170">
        <f t="shared" si="89"/>
        <v>139.71969999999999</v>
      </c>
      <c r="E245" s="103">
        <f t="shared" si="89"/>
        <v>140.7688</v>
      </c>
      <c r="F245" s="103">
        <f t="shared" ref="F245:G245" si="90">F233</f>
        <v>143.09739999999999</v>
      </c>
      <c r="G245" s="103">
        <f t="shared" si="90"/>
        <v>144.5796</v>
      </c>
      <c r="H245" s="103">
        <f t="shared" ref="H245" si="91">H233</f>
        <v>131.92509999999999</v>
      </c>
      <c r="I245" s="103">
        <f t="shared" si="89"/>
        <v>127.69029999999999</v>
      </c>
      <c r="J245" s="103">
        <f t="shared" si="89"/>
        <v>119.97</v>
      </c>
      <c r="K245" s="103">
        <f t="shared" si="89"/>
        <v>130.0119</v>
      </c>
      <c r="L245" s="103">
        <f t="shared" ref="L245:M245" si="92">L233</f>
        <v>133.77440000000001</v>
      </c>
      <c r="M245" s="103">
        <f t="shared" si="92"/>
        <v>136.88409999999999</v>
      </c>
      <c r="N245" s="103">
        <f t="shared" ref="N245" si="93">N233</f>
        <v>138.57919999999999</v>
      </c>
      <c r="O245" s="103">
        <f t="shared" si="89"/>
        <v>141.31639999999999</v>
      </c>
      <c r="P245" s="170">
        <f t="shared" si="89"/>
        <v>0.23559576530241688</v>
      </c>
      <c r="Q245" s="103">
        <f t="shared" ref="Q245:R245" si="94">Q233</f>
        <v>0.75086047278945633</v>
      </c>
      <c r="R245" s="103">
        <f t="shared" si="94"/>
        <v>1.6542017833497156</v>
      </c>
      <c r="S245" s="103">
        <f t="shared" ref="S245" si="95">S233</f>
        <v>1.0357979949321274</v>
      </c>
      <c r="T245" s="103">
        <f t="shared" si="89"/>
        <v>-8.7526179350337205</v>
      </c>
      <c r="U245" s="103">
        <f t="shared" si="89"/>
        <v>-3.2100032518451704</v>
      </c>
      <c r="V245" s="103">
        <f t="shared" si="89"/>
        <v>-6.0461131346703665</v>
      </c>
      <c r="W245" s="103">
        <f t="shared" ref="W245:X245" si="96">W233</f>
        <v>8.3703425856464104</v>
      </c>
      <c r="X245" s="103">
        <f t="shared" si="96"/>
        <v>2.8939658600482088</v>
      </c>
      <c r="Y245" s="103">
        <f t="shared" ref="Y245" si="97">Y233</f>
        <v>2.3245852719204683</v>
      </c>
      <c r="Z245" s="103">
        <f t="shared" si="89"/>
        <v>1.2383468934668063</v>
      </c>
      <c r="AA245" s="102">
        <f t="shared" si="89"/>
        <v>1.9751881956310915</v>
      </c>
      <c r="AB245" s="82">
        <f t="shared" si="89"/>
        <v>135.69307499999999</v>
      </c>
      <c r="AC245" s="157"/>
      <c r="AN245" s="98"/>
      <c r="AO245" s="157"/>
      <c r="AZ245" s="98"/>
    </row>
    <row r="246" spans="2:52" x14ac:dyDescent="0.2">
      <c r="B246" s="177" t="s">
        <v>280</v>
      </c>
      <c r="D246" s="157"/>
      <c r="N246" s="1"/>
      <c r="P246" s="157"/>
      <c r="AA246" s="98"/>
      <c r="AC246" s="157"/>
      <c r="AN246" s="98"/>
      <c r="AO246" s="157"/>
      <c r="AZ246" s="98"/>
    </row>
    <row r="247" spans="2:52" x14ac:dyDescent="0.2">
      <c r="B247" s="139" t="s">
        <v>49</v>
      </c>
      <c r="C247" s="106">
        <f t="shared" ref="C247:AB247" si="98">C7</f>
        <v>106.426</v>
      </c>
      <c r="D247" s="171">
        <f t="shared" si="98"/>
        <v>107.1563</v>
      </c>
      <c r="E247" s="106">
        <f t="shared" si="98"/>
        <v>107.3891</v>
      </c>
      <c r="F247" s="106">
        <f t="shared" ref="F247:G247" si="99">F7</f>
        <v>106.9495</v>
      </c>
      <c r="G247" s="106">
        <f t="shared" si="99"/>
        <v>105.16330000000001</v>
      </c>
      <c r="H247" s="106">
        <f t="shared" ref="H247" si="100">H7</f>
        <v>105.4042</v>
      </c>
      <c r="I247" s="106">
        <f t="shared" si="98"/>
        <v>107.22499999999999</v>
      </c>
      <c r="J247" s="106">
        <f t="shared" si="98"/>
        <v>107.5761</v>
      </c>
      <c r="K247" s="106">
        <f t="shared" si="98"/>
        <v>109.4918</v>
      </c>
      <c r="L247" s="106">
        <f t="shared" ref="L247:M247" si="101">L7</f>
        <v>113.0582</v>
      </c>
      <c r="M247" s="106">
        <f t="shared" si="101"/>
        <v>116.5722</v>
      </c>
      <c r="N247" s="106">
        <f t="shared" ref="N247" si="102">N7</f>
        <v>115.029</v>
      </c>
      <c r="O247" s="105">
        <f t="shared" si="98"/>
        <v>115.92489999999999</v>
      </c>
      <c r="P247" s="106">
        <f t="shared" si="98"/>
        <v>0.68620449890064428</v>
      </c>
      <c r="Q247" s="106">
        <f t="shared" ref="Q247:R247" si="103">Q7</f>
        <v>0.21725274202263187</v>
      </c>
      <c r="R247" s="106">
        <f t="shared" si="103"/>
        <v>-0.40935253205399674</v>
      </c>
      <c r="S247" s="106">
        <f t="shared" ref="S247" si="104">S7</f>
        <v>-1.6701340352222254</v>
      </c>
      <c r="T247" s="106">
        <f t="shared" si="98"/>
        <v>0.22907230944635279</v>
      </c>
      <c r="U247" s="106">
        <f t="shared" si="98"/>
        <v>1.7274453959140064</v>
      </c>
      <c r="V247" s="106">
        <f t="shared" si="98"/>
        <v>0.32744229424108412</v>
      </c>
      <c r="W247" s="106">
        <f t="shared" ref="W247:X247" si="105">W7</f>
        <v>1.7807858808787462</v>
      </c>
      <c r="X247" s="106">
        <f t="shared" si="105"/>
        <v>3.2572302218065659</v>
      </c>
      <c r="Y247" s="106">
        <f t="shared" ref="Y247" si="106">Y7</f>
        <v>3.1081336868975411</v>
      </c>
      <c r="Z247" s="106">
        <f t="shared" si="98"/>
        <v>-1.3238147688728521</v>
      </c>
      <c r="AA247" s="105">
        <f t="shared" si="98"/>
        <v>0.7788470733467191</v>
      </c>
      <c r="AB247" s="84">
        <f t="shared" si="98"/>
        <v>109.74496666666668</v>
      </c>
      <c r="AC247" s="157"/>
      <c r="AD247" s="7"/>
      <c r="AN247" s="98"/>
      <c r="AO247" s="157"/>
      <c r="AZ247" s="98"/>
    </row>
    <row r="248" spans="2:52" x14ac:dyDescent="0.2">
      <c r="B248" s="139" t="s">
        <v>52</v>
      </c>
      <c r="C248" s="106">
        <f t="shared" ref="C248:AA248" si="107">C33</f>
        <v>105.1153</v>
      </c>
      <c r="D248" s="171">
        <f t="shared" si="107"/>
        <v>99.946920000000006</v>
      </c>
      <c r="E248" s="106">
        <f t="shared" si="107"/>
        <v>105.4284</v>
      </c>
      <c r="F248" s="106">
        <f>F33</f>
        <v>110.95529999999999</v>
      </c>
      <c r="G248" s="106">
        <f>G33</f>
        <v>107.10039999999999</v>
      </c>
      <c r="H248" s="106">
        <f>H33</f>
        <v>107.307</v>
      </c>
      <c r="I248" s="106">
        <f t="shared" si="107"/>
        <v>127.4286</v>
      </c>
      <c r="J248" s="106">
        <f t="shared" si="107"/>
        <v>136.75729999999999</v>
      </c>
      <c r="K248" s="106">
        <f t="shared" si="107"/>
        <v>128.5565</v>
      </c>
      <c r="L248" s="106">
        <f t="shared" ref="L248:M248" si="108">L33</f>
        <v>128.85769999999999</v>
      </c>
      <c r="M248" s="106">
        <f t="shared" si="108"/>
        <v>120.5543</v>
      </c>
      <c r="N248" s="106">
        <f t="shared" ref="N248" si="109">N33</f>
        <v>113.76739999999999</v>
      </c>
      <c r="O248" s="105">
        <f t="shared" si="107"/>
        <v>118.8544</v>
      </c>
      <c r="P248" s="106">
        <f t="shared" si="107"/>
        <v>-4.9168674779028354</v>
      </c>
      <c r="Q248" s="106">
        <f t="shared" ref="Q248:R248" si="110">Q33</f>
        <v>5.4843911148037279</v>
      </c>
      <c r="R248" s="106">
        <f t="shared" si="110"/>
        <v>5.2423255972773921</v>
      </c>
      <c r="S248" s="106">
        <f t="shared" ref="S248" si="111">S33</f>
        <v>-3.4742819856284477</v>
      </c>
      <c r="T248" s="106">
        <f t="shared" si="107"/>
        <v>0.19290310773816791</v>
      </c>
      <c r="U248" s="106">
        <f t="shared" si="107"/>
        <v>18.751432804942826</v>
      </c>
      <c r="V248" s="106">
        <f t="shared" si="107"/>
        <v>7.3207270581329338</v>
      </c>
      <c r="W248" s="106">
        <f t="shared" ref="W248:X248" si="112">W33</f>
        <v>-5.9966085905468942</v>
      </c>
      <c r="X248" s="106">
        <f t="shared" si="112"/>
        <v>0.23429387078832603</v>
      </c>
      <c r="Y248" s="106">
        <f t="shared" ref="Y248" si="113">Y33</f>
        <v>-6.4438524046292898</v>
      </c>
      <c r="Z248" s="106">
        <f t="shared" si="107"/>
        <v>-5.6297452683147782</v>
      </c>
      <c r="AA248" s="105">
        <f t="shared" si="107"/>
        <v>4.47</v>
      </c>
      <c r="AB248" s="84">
        <f>AB33</f>
        <v>117.12618499999998</v>
      </c>
      <c r="AC248" s="157"/>
      <c r="AD248" s="7"/>
      <c r="AN248" s="98"/>
      <c r="AO248" s="157"/>
      <c r="AZ248" s="98"/>
    </row>
    <row r="249" spans="2:52" x14ac:dyDescent="0.2">
      <c r="B249" s="139" t="s">
        <v>53</v>
      </c>
      <c r="C249" s="106">
        <f t="shared" ref="C249:AB249" si="114">C60</f>
        <v>161.6431</v>
      </c>
      <c r="D249" s="171">
        <f t="shared" si="114"/>
        <v>163.8432</v>
      </c>
      <c r="E249" s="106">
        <f t="shared" si="114"/>
        <v>165.4254</v>
      </c>
      <c r="F249" s="106">
        <f t="shared" ref="F249:G249" si="115">F60</f>
        <v>170.28360000000001</v>
      </c>
      <c r="G249" s="106">
        <f t="shared" si="115"/>
        <v>173.97550000000001</v>
      </c>
      <c r="H249" s="106">
        <f t="shared" ref="H249" si="116">H60</f>
        <v>157.0532</v>
      </c>
      <c r="I249" s="106">
        <f t="shared" si="114"/>
        <v>151.93340000000001</v>
      </c>
      <c r="J249" s="106">
        <f t="shared" si="114"/>
        <v>142.0042</v>
      </c>
      <c r="K249" s="106">
        <f t="shared" si="114"/>
        <v>153.70869999999999</v>
      </c>
      <c r="L249" s="106">
        <f t="shared" ref="L249:M249" si="117">L60</f>
        <v>160.77000000000001</v>
      </c>
      <c r="M249" s="106">
        <f t="shared" si="117"/>
        <v>165.1618</v>
      </c>
      <c r="N249" s="106">
        <f t="shared" ref="N249" si="118">N60</f>
        <v>167.86539999999999</v>
      </c>
      <c r="O249" s="105">
        <f t="shared" si="114"/>
        <v>172.3074</v>
      </c>
      <c r="P249" s="106">
        <f t="shared" si="114"/>
        <v>1.3610850076495637</v>
      </c>
      <c r="Q249" s="106">
        <f t="shared" ref="Q249:R249" si="119">Q60</f>
        <v>0.96567938126208497</v>
      </c>
      <c r="R249" s="106">
        <f t="shared" si="119"/>
        <v>2.9367920524901319</v>
      </c>
      <c r="S249" s="106">
        <f t="shared" ref="S249" si="120">S60</f>
        <v>2.1680889997627508</v>
      </c>
      <c r="T249" s="106">
        <f t="shared" si="114"/>
        <v>-9.726829352408819</v>
      </c>
      <c r="U249" s="106">
        <f t="shared" si="114"/>
        <v>-3.2599144748403712</v>
      </c>
      <c r="V249" s="106">
        <f t="shared" si="114"/>
        <v>-6.5352318844967661</v>
      </c>
      <c r="W249" s="106">
        <f t="shared" ref="W249:X249" si="121">W60</f>
        <v>8.2423618456355481</v>
      </c>
      <c r="X249" s="106">
        <f t="shared" si="121"/>
        <v>4.5939494641487544</v>
      </c>
      <c r="Y249" s="106">
        <f t="shared" ref="Y249" si="122">Y60</f>
        <v>2.7317285563226901</v>
      </c>
      <c r="Z249" s="106">
        <f t="shared" si="114"/>
        <v>1.6369402610046597</v>
      </c>
      <c r="AA249" s="105">
        <f t="shared" si="114"/>
        <v>2.6461677034099984</v>
      </c>
      <c r="AB249" s="84">
        <f t="shared" si="114"/>
        <v>162.02764999999997</v>
      </c>
      <c r="AC249" s="157"/>
      <c r="AD249" s="7"/>
      <c r="AN249" s="98"/>
      <c r="AO249" s="157"/>
      <c r="AZ249" s="98"/>
    </row>
    <row r="250" spans="2:52" x14ac:dyDescent="0.2">
      <c r="B250" s="139" t="s">
        <v>60</v>
      </c>
      <c r="C250" s="106">
        <f t="shared" ref="C250:AB250" si="123">C85</f>
        <v>106.5959</v>
      </c>
      <c r="D250" s="171">
        <f t="shared" si="123"/>
        <v>108.3939</v>
      </c>
      <c r="E250" s="106">
        <f t="shared" si="123"/>
        <v>106.6767</v>
      </c>
      <c r="F250" s="106">
        <f t="shared" ref="F250:G250" si="124">F85</f>
        <v>108.28619999999999</v>
      </c>
      <c r="G250" s="106">
        <f t="shared" si="124"/>
        <v>110.26390000000001</v>
      </c>
      <c r="H250" s="106">
        <f t="shared" ref="H250" si="125">H85</f>
        <v>112.3832</v>
      </c>
      <c r="I250" s="106">
        <f t="shared" si="123"/>
        <v>112.38939999999999</v>
      </c>
      <c r="J250" s="106">
        <f t="shared" si="123"/>
        <v>113.1669</v>
      </c>
      <c r="K250" s="106">
        <f t="shared" si="123"/>
        <v>111.20229999999999</v>
      </c>
      <c r="L250" s="106">
        <f t="shared" ref="L250:M250" si="126">L85</f>
        <v>110.51819999999999</v>
      </c>
      <c r="M250" s="106">
        <f t="shared" si="126"/>
        <v>109.2747</v>
      </c>
      <c r="N250" s="106">
        <f t="shared" ref="N250" si="127">N85</f>
        <v>109.3252</v>
      </c>
      <c r="O250" s="105">
        <f t="shared" si="123"/>
        <v>110.26390000000001</v>
      </c>
      <c r="P250" s="106">
        <f t="shared" si="123"/>
        <v>1.6867440492551795</v>
      </c>
      <c r="Q250" s="106">
        <f t="shared" ref="Q250:R250" si="128">Q85</f>
        <v>-1.5842219903518604</v>
      </c>
      <c r="R250" s="106">
        <f t="shared" si="128"/>
        <v>1.5087643318550321</v>
      </c>
      <c r="S250" s="106">
        <f t="shared" ref="S250" si="129">S85</f>
        <v>1.8263638395289641</v>
      </c>
      <c r="T250" s="106">
        <f t="shared" si="123"/>
        <v>1.9220252503312465</v>
      </c>
      <c r="U250" s="106">
        <f t="shared" si="123"/>
        <v>5.516838815759522E-3</v>
      </c>
      <c r="V250" s="106">
        <f t="shared" si="123"/>
        <v>0.69179121874483129</v>
      </c>
      <c r="W250" s="106">
        <f t="shared" ref="W250:X250" si="130">W85</f>
        <v>-1.7360199846421565</v>
      </c>
      <c r="X250" s="106">
        <f t="shared" si="130"/>
        <v>-0.61518511757400773</v>
      </c>
      <c r="Y250" s="106">
        <f t="shared" ref="Y250" si="131">Y85</f>
        <v>-1.1251540470257364</v>
      </c>
      <c r="Z250" s="106">
        <f t="shared" si="123"/>
        <v>4.6213807953716227E-2</v>
      </c>
      <c r="AA250" s="105">
        <f t="shared" si="123"/>
        <v>0.85863094693630693</v>
      </c>
      <c r="AB250" s="84">
        <f t="shared" si="123"/>
        <v>110.17870833333335</v>
      </c>
      <c r="AC250" s="157"/>
      <c r="AD250" s="7"/>
      <c r="AN250" s="98"/>
      <c r="AO250" s="157"/>
      <c r="AZ250" s="98"/>
    </row>
    <row r="251" spans="2:52" x14ac:dyDescent="0.2">
      <c r="B251" s="139" t="s">
        <v>62</v>
      </c>
      <c r="C251" s="106">
        <f t="shared" ref="C251:AB251" si="132">C113</f>
        <v>119.3419</v>
      </c>
      <c r="D251" s="171">
        <f t="shared" si="132"/>
        <v>119.3156</v>
      </c>
      <c r="E251" s="106">
        <f t="shared" si="132"/>
        <v>119.47369999999999</v>
      </c>
      <c r="F251" s="106">
        <f t="shared" ref="F251:G251" si="133">F113</f>
        <v>119.962</v>
      </c>
      <c r="G251" s="106">
        <f t="shared" si="133"/>
        <v>122.77379999999999</v>
      </c>
      <c r="H251" s="106">
        <f t="shared" ref="H251" si="134">H113</f>
        <v>123.4504</v>
      </c>
      <c r="I251" s="106">
        <f t="shared" si="132"/>
        <v>122.5973</v>
      </c>
      <c r="J251" s="106">
        <f t="shared" si="132"/>
        <v>122.69329999999999</v>
      </c>
      <c r="K251" s="106">
        <f t="shared" si="132"/>
        <v>121.7931</v>
      </c>
      <c r="L251" s="106">
        <f t="shared" ref="L251:M251" si="135">L113</f>
        <v>122.50490000000001</v>
      </c>
      <c r="M251" s="106">
        <f t="shared" si="135"/>
        <v>123.5518</v>
      </c>
      <c r="N251" s="106">
        <f t="shared" ref="N251" si="136">N113</f>
        <v>122.62309999999999</v>
      </c>
      <c r="O251" s="105">
        <f t="shared" si="132"/>
        <v>123.8365</v>
      </c>
      <c r="P251" s="106">
        <f t="shared" si="132"/>
        <v>-2.2037524121864993E-2</v>
      </c>
      <c r="Q251" s="106">
        <f t="shared" ref="Q251:R251" si="137">Q113</f>
        <v>0.13250572431433136</v>
      </c>
      <c r="R251" s="106">
        <f t="shared" si="137"/>
        <v>0.40870919708689823</v>
      </c>
      <c r="S251" s="106">
        <f t="shared" ref="S251" si="138">S113</f>
        <v>2.3439089044864128</v>
      </c>
      <c r="T251" s="106">
        <f t="shared" si="132"/>
        <v>0.55109477755026537</v>
      </c>
      <c r="U251" s="106">
        <f t="shared" si="132"/>
        <v>-0.69104676858073988</v>
      </c>
      <c r="V251" s="106">
        <f t="shared" si="132"/>
        <v>7.830515027654722E-2</v>
      </c>
      <c r="W251" s="106">
        <f t="shared" ref="W251:X251" si="139">W113</f>
        <v>-0.73369939515849536</v>
      </c>
      <c r="X251" s="106">
        <f t="shared" si="139"/>
        <v>0.58443376513120271</v>
      </c>
      <c r="Y251" s="106">
        <f t="shared" ref="Y251" si="140">Y113</f>
        <v>0.8545780617754829</v>
      </c>
      <c r="Z251" s="106">
        <f t="shared" si="132"/>
        <v>-0.7516685309319705</v>
      </c>
      <c r="AA251" s="105">
        <f t="shared" si="132"/>
        <v>0.98953622930753427</v>
      </c>
      <c r="AB251" s="84">
        <f t="shared" si="132"/>
        <v>122.04795833333333</v>
      </c>
      <c r="AC251" s="157"/>
      <c r="AD251" s="7"/>
      <c r="AN251" s="98"/>
      <c r="AO251" s="157"/>
      <c r="AZ251" s="98"/>
    </row>
    <row r="252" spans="2:52" x14ac:dyDescent="0.2">
      <c r="B252" s="139" t="s">
        <v>82</v>
      </c>
      <c r="C252" s="106">
        <f t="shared" ref="C252:AB252" si="141">C139</f>
        <v>123.2546</v>
      </c>
      <c r="D252" s="171">
        <f t="shared" si="141"/>
        <v>122.6992</v>
      </c>
      <c r="E252" s="106">
        <f t="shared" si="141"/>
        <v>122.6855</v>
      </c>
      <c r="F252" s="106">
        <f t="shared" ref="F252:G252" si="142">F139</f>
        <v>123.0026</v>
      </c>
      <c r="G252" s="106">
        <f t="shared" si="142"/>
        <v>126.1491</v>
      </c>
      <c r="H252" s="106">
        <f t="shared" ref="H252" si="143">H139</f>
        <v>126.7587</v>
      </c>
      <c r="I252" s="106">
        <f t="shared" si="141"/>
        <v>125.5217</v>
      </c>
      <c r="J252" s="106">
        <f t="shared" si="141"/>
        <v>125.5322</v>
      </c>
      <c r="K252" s="106">
        <f t="shared" si="141"/>
        <v>124.4392</v>
      </c>
      <c r="L252" s="106">
        <f t="shared" ref="L252:M252" si="144">L139</f>
        <v>125.152</v>
      </c>
      <c r="M252" s="106">
        <f t="shared" si="144"/>
        <v>126.1932</v>
      </c>
      <c r="N252" s="106">
        <f t="shared" ref="N252" si="145">N139</f>
        <v>125.04170000000001</v>
      </c>
      <c r="O252" s="105">
        <f t="shared" si="141"/>
        <v>126.574</v>
      </c>
      <c r="P252" s="106">
        <f t="shared" si="141"/>
        <v>-0.45061198527275392</v>
      </c>
      <c r="Q252" s="106">
        <f t="shared" ref="Q252:R252" si="146">Q139</f>
        <v>-1.1165516971585833E-2</v>
      </c>
      <c r="R252" s="106">
        <f t="shared" si="146"/>
        <v>0.25846575186146398</v>
      </c>
      <c r="S252" s="106">
        <f t="shared" ref="S252" si="147">S139</f>
        <v>2.558076008149424</v>
      </c>
      <c r="T252" s="106">
        <f t="shared" si="141"/>
        <v>0.48323769254001836</v>
      </c>
      <c r="U252" s="106">
        <f t="shared" si="141"/>
        <v>-0.97586990084310499</v>
      </c>
      <c r="V252" s="106">
        <f t="shared" si="141"/>
        <v>8.3650874709372998E-3</v>
      </c>
      <c r="W252" s="106">
        <f t="shared" ref="W252:X252" si="148">W139</f>
        <v>-0.87069293774824585</v>
      </c>
      <c r="X252" s="106">
        <f t="shared" si="148"/>
        <v>0.57280985412956797</v>
      </c>
      <c r="Y252" s="106">
        <f t="shared" ref="Y252" si="149">Y139</f>
        <v>0.83194835080542329</v>
      </c>
      <c r="Z252" s="106">
        <f t="shared" si="141"/>
        <v>-0.91248973795735322</v>
      </c>
      <c r="AA252" s="105">
        <f t="shared" si="141"/>
        <v>1.2254311961529571</v>
      </c>
      <c r="AB252" s="84">
        <f t="shared" si="141"/>
        <v>124.97909166666666</v>
      </c>
      <c r="AC252" s="157"/>
      <c r="AD252" s="7"/>
      <c r="AN252" s="98"/>
      <c r="AO252" s="157"/>
      <c r="AZ252" s="98"/>
    </row>
    <row r="253" spans="2:52" x14ac:dyDescent="0.2">
      <c r="B253" s="139" t="s">
        <v>85</v>
      </c>
      <c r="C253" s="106">
        <f t="shared" ref="C253" si="150">C163</f>
        <v>106.3618</v>
      </c>
      <c r="D253" s="171">
        <f>D163</f>
        <v>108.0904</v>
      </c>
      <c r="E253" s="106">
        <f t="shared" ref="E253:O253" si="151">E163</f>
        <v>108.81870000000001</v>
      </c>
      <c r="F253" s="106">
        <f t="shared" ref="F253:G253" si="152">F163</f>
        <v>109.8749</v>
      </c>
      <c r="G253" s="106">
        <f t="shared" si="152"/>
        <v>111.57599999999999</v>
      </c>
      <c r="H253" s="106">
        <f t="shared" ref="H253" si="153">H163</f>
        <v>112.4753</v>
      </c>
      <c r="I253" s="106">
        <f t="shared" si="151"/>
        <v>112.89570000000001</v>
      </c>
      <c r="J253" s="106">
        <f t="shared" si="151"/>
        <v>113.2753</v>
      </c>
      <c r="K253" s="106">
        <f t="shared" si="151"/>
        <v>113.0145</v>
      </c>
      <c r="L253" s="106">
        <f t="shared" ref="L253:M253" si="154">L163</f>
        <v>113.7229</v>
      </c>
      <c r="M253" s="106">
        <f t="shared" si="154"/>
        <v>114.78870000000001</v>
      </c>
      <c r="N253" s="106">
        <f t="shared" ref="N253" si="155">N163</f>
        <v>114.5994</v>
      </c>
      <c r="O253" s="105">
        <f t="shared" si="151"/>
        <v>114.755</v>
      </c>
      <c r="P253" s="106">
        <f>P163</f>
        <v>1.6252075463183211</v>
      </c>
      <c r="Q253" s="106">
        <f>Q163</f>
        <v>0.67378786645252897</v>
      </c>
      <c r="R253" s="106">
        <f>R163</f>
        <v>0.97060523604857418</v>
      </c>
      <c r="S253" s="106">
        <f>S163</f>
        <v>1.5482152884780753</v>
      </c>
      <c r="T253" s="106">
        <f t="shared" ref="T253:AA253" si="156">T163</f>
        <v>0.80599770559978035</v>
      </c>
      <c r="U253" s="106">
        <f t="shared" si="156"/>
        <v>0.37377095237798946</v>
      </c>
      <c r="V253" s="106">
        <f t="shared" si="156"/>
        <v>0.33623955562523317</v>
      </c>
      <c r="W253" s="106">
        <f t="shared" ref="W253:X253" si="157">W163</f>
        <v>-0.23023554119918749</v>
      </c>
      <c r="X253" s="106">
        <f t="shared" si="157"/>
        <v>0.62682222192727266</v>
      </c>
      <c r="Y253" s="106">
        <f t="shared" ref="Y253" si="158">Y163</f>
        <v>0.9371903108345021</v>
      </c>
      <c r="Z253" s="106">
        <f t="shared" si="156"/>
        <v>-0.16491170298121932</v>
      </c>
      <c r="AA253" s="105">
        <f t="shared" si="156"/>
        <v>0.13577732518668739</v>
      </c>
      <c r="AB253" s="84">
        <f t="shared" ref="AB253" si="159">AB139</f>
        <v>124.97909166666666</v>
      </c>
      <c r="AC253" s="157"/>
      <c r="AD253" s="7"/>
      <c r="AN253" s="98"/>
      <c r="AO253" s="157"/>
      <c r="AZ253" s="98"/>
    </row>
    <row r="254" spans="2:52" x14ac:dyDescent="0.2">
      <c r="B254" s="139" t="s">
        <v>63</v>
      </c>
      <c r="C254" s="106">
        <f t="shared" ref="C254:AB254" si="160">C188</f>
        <v>149.4169</v>
      </c>
      <c r="D254" s="171">
        <f t="shared" si="160"/>
        <v>150.9606</v>
      </c>
      <c r="E254" s="106">
        <f t="shared" si="160"/>
        <v>152.47999999999999</v>
      </c>
      <c r="F254" s="106">
        <f t="shared" ref="F254:G254" si="161">F188</f>
        <v>156.57730000000001</v>
      </c>
      <c r="G254" s="106">
        <f t="shared" si="161"/>
        <v>159.136</v>
      </c>
      <c r="H254" s="106">
        <f t="shared" ref="H254" si="162">H188</f>
        <v>146.14750000000001</v>
      </c>
      <c r="I254" s="106">
        <f t="shared" si="160"/>
        <v>143.5384</v>
      </c>
      <c r="J254" s="106">
        <f t="shared" si="160"/>
        <v>136.45480000000001</v>
      </c>
      <c r="K254" s="106">
        <f t="shared" si="160"/>
        <v>145.18049999999999</v>
      </c>
      <c r="L254" s="106">
        <f t="shared" ref="L254:M254" si="163">L188</f>
        <v>151.06639999999999</v>
      </c>
      <c r="M254" s="106">
        <f t="shared" si="163"/>
        <v>154.36750000000001</v>
      </c>
      <c r="N254" s="106">
        <f t="shared" ref="N254" si="164">N188</f>
        <v>155.874</v>
      </c>
      <c r="O254" s="105">
        <f t="shared" si="160"/>
        <v>159.76920000000001</v>
      </c>
      <c r="P254" s="106">
        <f t="shared" si="160"/>
        <v>1.0331495299393851</v>
      </c>
      <c r="Q254" s="106">
        <f t="shared" ref="Q254:R254" si="165">Q188</f>
        <v>1.006487785554635</v>
      </c>
      <c r="R254" s="106">
        <f t="shared" si="165"/>
        <v>2.6871065057712609</v>
      </c>
      <c r="S254" s="106">
        <f t="shared" ref="S254" si="166">S188</f>
        <v>1.6341449239449062</v>
      </c>
      <c r="T254" s="106">
        <f t="shared" si="160"/>
        <v>-8.1618866881158194</v>
      </c>
      <c r="U254" s="106">
        <f t="shared" si="160"/>
        <v>-1.785251201696924</v>
      </c>
      <c r="V254" s="106">
        <f t="shared" si="160"/>
        <v>-4.9349860385792166</v>
      </c>
      <c r="W254" s="106">
        <f t="shared" ref="W254:X254" si="167">W188</f>
        <v>6.3945716823446217</v>
      </c>
      <c r="X254" s="106">
        <f t="shared" si="167"/>
        <v>4.0541946060249083</v>
      </c>
      <c r="Y254" s="106">
        <f t="shared" ref="Y254" si="168">Y188</f>
        <v>2.1851980321236355</v>
      </c>
      <c r="Z254" s="106">
        <f t="shared" si="160"/>
        <v>0.97591785835748346</v>
      </c>
      <c r="AA254" s="105">
        <f t="shared" si="160"/>
        <v>2.4989414527118168</v>
      </c>
      <c r="AB254" s="84">
        <f t="shared" si="160"/>
        <v>150.96268333333333</v>
      </c>
      <c r="AC254" s="157"/>
      <c r="AD254" s="7"/>
      <c r="AN254" s="98"/>
      <c r="AO254" s="157"/>
      <c r="AZ254" s="98"/>
    </row>
    <row r="255" spans="2:52" x14ac:dyDescent="0.2">
      <c r="B255" s="139" t="s">
        <v>279</v>
      </c>
      <c r="C255" s="106">
        <f t="shared" ref="C255:AB255" si="169">C212</f>
        <v>150.09010000000001</v>
      </c>
      <c r="D255" s="171">
        <f t="shared" si="169"/>
        <v>151.66890000000001</v>
      </c>
      <c r="E255" s="106">
        <f t="shared" si="169"/>
        <v>153.21879999999999</v>
      </c>
      <c r="F255" s="106">
        <f t="shared" ref="F255:G255" si="170">F212</f>
        <v>157.39699999999999</v>
      </c>
      <c r="G255" s="106">
        <f t="shared" si="170"/>
        <v>159.94990000000001</v>
      </c>
      <c r="H255" s="106">
        <f t="shared" ref="H255" si="171">H212</f>
        <v>146.65559999999999</v>
      </c>
      <c r="I255" s="106">
        <f t="shared" si="169"/>
        <v>144.00710000000001</v>
      </c>
      <c r="J255" s="106">
        <f t="shared" si="169"/>
        <v>136.7628</v>
      </c>
      <c r="K255" s="106">
        <f t="shared" si="169"/>
        <v>145.70400000000001</v>
      </c>
      <c r="L255" s="106">
        <f t="shared" ref="L255:M255" si="172">L212</f>
        <v>151.70580000000001</v>
      </c>
      <c r="M255" s="106">
        <f t="shared" si="172"/>
        <v>155.0573</v>
      </c>
      <c r="N255" s="106">
        <f t="shared" ref="N255" si="173">N212</f>
        <v>156.6183</v>
      </c>
      <c r="O255" s="105">
        <f t="shared" si="169"/>
        <v>160.5736</v>
      </c>
      <c r="P255" s="106">
        <f t="shared" si="169"/>
        <v>1.0519014911709705</v>
      </c>
      <c r="Q255" s="106">
        <f t="shared" ref="Q255:R255" si="174">Q212</f>
        <v>1.0218970401974166</v>
      </c>
      <c r="R255" s="106">
        <f t="shared" si="174"/>
        <v>2.726949956532752</v>
      </c>
      <c r="S255" s="106">
        <f t="shared" ref="S255" si="175">S212</f>
        <v>1.6219495924318903</v>
      </c>
      <c r="T255" s="106">
        <f t="shared" si="169"/>
        <v>-8.3115400509784756</v>
      </c>
      <c r="U255" s="106">
        <f t="shared" si="169"/>
        <v>-1.8059317203025214</v>
      </c>
      <c r="V255" s="106">
        <f t="shared" si="169"/>
        <v>-5.0305158565098589</v>
      </c>
      <c r="W255" s="106">
        <f t="shared" ref="W255:X255" si="176">W212</f>
        <v>6.5377427195114528</v>
      </c>
      <c r="X255" s="106">
        <f t="shared" si="176"/>
        <v>4.1191731181024558</v>
      </c>
      <c r="Y255" s="106">
        <f t="shared" ref="Y255" si="177">Y212</f>
        <v>2.209210194995832</v>
      </c>
      <c r="Z255" s="106">
        <f t="shared" si="169"/>
        <v>1.0067246108374177</v>
      </c>
      <c r="AA255" s="105">
        <f t="shared" si="169"/>
        <v>2.5254392366664646</v>
      </c>
      <c r="AB255" s="84">
        <f t="shared" si="169"/>
        <v>151.609925</v>
      </c>
      <c r="AC255" s="157"/>
      <c r="AD255" s="7"/>
      <c r="AN255" s="98"/>
      <c r="AO255" s="157"/>
      <c r="AZ255" s="98"/>
    </row>
    <row r="256" spans="2:52" x14ac:dyDescent="0.2">
      <c r="B256" s="177" t="s">
        <v>281</v>
      </c>
      <c r="D256" s="157"/>
      <c r="N256" s="1"/>
      <c r="O256" s="98"/>
      <c r="AA256" s="98"/>
      <c r="AC256" s="157"/>
      <c r="AN256" s="98"/>
      <c r="AO256" s="157"/>
      <c r="AZ256" s="98"/>
    </row>
    <row r="257" spans="2:52" x14ac:dyDescent="0.2">
      <c r="B257" s="140" t="s">
        <v>49</v>
      </c>
      <c r="C257" s="110">
        <f t="shared" ref="C257:AA257" si="178">C10</f>
        <v>107.30880000000001</v>
      </c>
      <c r="D257" s="172">
        <f t="shared" si="178"/>
        <v>107.9397</v>
      </c>
      <c r="E257" s="110">
        <f t="shared" si="178"/>
        <v>108.34610000000001</v>
      </c>
      <c r="F257" s="110">
        <f t="shared" ref="F257:G257" si="179">F10</f>
        <v>109.82989999999999</v>
      </c>
      <c r="G257" s="110">
        <f t="shared" si="179"/>
        <v>110.1874</v>
      </c>
      <c r="H257" s="110">
        <f t="shared" ref="H257" si="180">H10</f>
        <v>110.6606</v>
      </c>
      <c r="I257" s="110">
        <f t="shared" si="178"/>
        <v>112.7863</v>
      </c>
      <c r="J257" s="110">
        <f t="shared" si="178"/>
        <v>114.2782</v>
      </c>
      <c r="K257" s="110">
        <f t="shared" si="178"/>
        <v>111.6931</v>
      </c>
      <c r="L257" s="110">
        <f t="shared" ref="L257:M257" si="181">L10</f>
        <v>112.7054</v>
      </c>
      <c r="M257" s="110">
        <f t="shared" si="181"/>
        <v>112.3626</v>
      </c>
      <c r="N257" s="110">
        <f t="shared" ref="N257" si="182">N10</f>
        <v>111.8826</v>
      </c>
      <c r="O257" s="109">
        <f t="shared" si="178"/>
        <v>112.5907</v>
      </c>
      <c r="P257" s="110">
        <f t="shared" si="178"/>
        <v>0.58792941492216566</v>
      </c>
      <c r="Q257" s="110">
        <f t="shared" ref="Q257:R257" si="183">Q10</f>
        <v>0.37650651243240896</v>
      </c>
      <c r="R257" s="110">
        <f t="shared" si="183"/>
        <v>1.3695001481363778</v>
      </c>
      <c r="S257" s="110">
        <f t="shared" ref="S257" si="184">S10</f>
        <v>0.32550334653860352</v>
      </c>
      <c r="T257" s="110">
        <f t="shared" si="178"/>
        <v>0.42945019121969086</v>
      </c>
      <c r="U257" s="110">
        <f t="shared" si="178"/>
        <v>1.9209185563786881</v>
      </c>
      <c r="V257" s="110">
        <f t="shared" si="178"/>
        <v>1.3227670381952428</v>
      </c>
      <c r="W257" s="110">
        <f t="shared" ref="W257:X257" si="185">W10</f>
        <v>-2.2621112338136209</v>
      </c>
      <c r="X257" s="110">
        <f t="shared" si="185"/>
        <v>0.9063227719527851</v>
      </c>
      <c r="Y257" s="110">
        <f t="shared" ref="Y257" si="186">Y10</f>
        <v>-0.30415579022832701</v>
      </c>
      <c r="Z257" s="110">
        <f t="shared" si="178"/>
        <v>-0.42718840610666181</v>
      </c>
      <c r="AA257" s="109">
        <f t="shared" si="178"/>
        <v>0.63289555301718203</v>
      </c>
      <c r="AB257" s="88">
        <f>AB10</f>
        <v>111.27188333333332</v>
      </c>
      <c r="AC257" s="157"/>
      <c r="AN257" s="98"/>
      <c r="AO257" s="157"/>
      <c r="AZ257" s="98"/>
    </row>
    <row r="258" spans="2:52" x14ac:dyDescent="0.2">
      <c r="B258" s="140" t="s">
        <v>52</v>
      </c>
      <c r="C258" s="110">
        <f t="shared" ref="C258:AA258" si="187">C37</f>
        <v>106.4787</v>
      </c>
      <c r="D258" s="172">
        <f t="shared" si="187"/>
        <v>107.2419</v>
      </c>
      <c r="E258" s="110">
        <f t="shared" si="187"/>
        <v>107.47969999999999</v>
      </c>
      <c r="F258" s="110">
        <f>F37</f>
        <v>108.5288</v>
      </c>
      <c r="G258" s="110">
        <f>G37</f>
        <v>109.7666</v>
      </c>
      <c r="H258" s="110">
        <f>H37</f>
        <v>110.2329</v>
      </c>
      <c r="I258" s="110">
        <f t="shared" si="187"/>
        <v>110.9727</v>
      </c>
      <c r="J258" s="110">
        <f t="shared" si="187"/>
        <v>111.5655</v>
      </c>
      <c r="K258" s="110">
        <f t="shared" si="187"/>
        <v>110.6788</v>
      </c>
      <c r="L258" s="110">
        <f t="shared" ref="L258:M258" si="188">L37</f>
        <v>112.2801</v>
      </c>
      <c r="M258" s="110">
        <f t="shared" si="188"/>
        <v>112.35599999999999</v>
      </c>
      <c r="N258" s="110">
        <f t="shared" ref="N258" si="189">N37</f>
        <v>112.2633</v>
      </c>
      <c r="O258" s="109">
        <f t="shared" si="187"/>
        <v>112.699</v>
      </c>
      <c r="P258" s="110">
        <f t="shared" si="187"/>
        <v>0.71676307092404179</v>
      </c>
      <c r="Q258" s="110">
        <f t="shared" ref="Q258:R258" si="190">Q37</f>
        <v>0.22174168864967225</v>
      </c>
      <c r="R258" s="110">
        <f t="shared" si="190"/>
        <v>0.9760912991011419</v>
      </c>
      <c r="S258" s="110">
        <f t="shared" ref="S258" si="191">S37</f>
        <v>1.1405267541887432</v>
      </c>
      <c r="T258" s="110">
        <f t="shared" si="187"/>
        <v>0.42481046147006829</v>
      </c>
      <c r="U258" s="110">
        <f t="shared" si="187"/>
        <v>0.67112450094300558</v>
      </c>
      <c r="V258" s="110">
        <f t="shared" si="187"/>
        <v>0.53418543479612268</v>
      </c>
      <c r="W258" s="110">
        <f t="shared" ref="W258:X258" si="192">W37</f>
        <v>-0.79477974821966002</v>
      </c>
      <c r="X258" s="110">
        <f t="shared" si="192"/>
        <v>1.4467992063520829</v>
      </c>
      <c r="Y258" s="110">
        <f t="shared" ref="Y258" si="193">Y37</f>
        <v>6.7598799787308789E-2</v>
      </c>
      <c r="Z258" s="110">
        <f t="shared" si="187"/>
        <v>-8.250560717718107E-2</v>
      </c>
      <c r="AA258" s="109">
        <f t="shared" si="187"/>
        <v>0.38810546278258085</v>
      </c>
      <c r="AB258" s="88">
        <f>AB37</f>
        <v>110.50544166666668</v>
      </c>
      <c r="AC258" s="157"/>
      <c r="AN258" s="98"/>
      <c r="AO258" s="157"/>
      <c r="AZ258" s="98"/>
    </row>
    <row r="259" spans="2:52" x14ac:dyDescent="0.2">
      <c r="B259" s="140" t="s">
        <v>53</v>
      </c>
      <c r="C259" s="110">
        <f t="shared" ref="C259:AB259" si="194">C62</f>
        <v>107.83329999999999</v>
      </c>
      <c r="D259" s="172">
        <f t="shared" si="194"/>
        <v>108.7591</v>
      </c>
      <c r="E259" s="110">
        <f t="shared" si="194"/>
        <v>109.0382</v>
      </c>
      <c r="F259" s="110">
        <f t="shared" ref="F259:G259" si="195">F62</f>
        <v>110.1404</v>
      </c>
      <c r="G259" s="110">
        <f t="shared" si="195"/>
        <v>110.7873</v>
      </c>
      <c r="H259" s="110">
        <f t="shared" ref="H259" si="196">H62</f>
        <v>111.3374</v>
      </c>
      <c r="I259" s="110">
        <f t="shared" si="194"/>
        <v>112.9308</v>
      </c>
      <c r="J259" s="110">
        <f t="shared" si="194"/>
        <v>114.1498</v>
      </c>
      <c r="K259" s="110">
        <f t="shared" si="194"/>
        <v>112.2568</v>
      </c>
      <c r="L259" s="110">
        <f t="shared" ref="L259:M259" si="197">L62</f>
        <v>113.619</v>
      </c>
      <c r="M259" s="110">
        <f t="shared" si="197"/>
        <v>113.5078</v>
      </c>
      <c r="N259" s="110">
        <f t="shared" ref="N259" si="198">N62</f>
        <v>113.27370000000001</v>
      </c>
      <c r="O259" s="109">
        <f t="shared" si="194"/>
        <v>113.879</v>
      </c>
      <c r="P259" s="110">
        <f t="shared" si="194"/>
        <v>0.85854740604248359</v>
      </c>
      <c r="Q259" s="110">
        <f t="shared" ref="Q259:R259" si="199">Q62</f>
        <v>0.25662220448679662</v>
      </c>
      <c r="R259" s="110">
        <f t="shared" si="199"/>
        <v>1.0108384034219164</v>
      </c>
      <c r="S259" s="110">
        <f t="shared" ref="S259" si="200">S62</f>
        <v>0.58734124807972576</v>
      </c>
      <c r="T259" s="110">
        <f t="shared" si="194"/>
        <v>0.4965370579479782</v>
      </c>
      <c r="U259" s="110">
        <f t="shared" si="194"/>
        <v>1.4311453294221013</v>
      </c>
      <c r="V259" s="110">
        <f t="shared" si="194"/>
        <v>1.0794220885710488</v>
      </c>
      <c r="W259" s="110">
        <f t="shared" ref="W259:X259" si="201">W62</f>
        <v>-1.6583471893949886</v>
      </c>
      <c r="X259" s="110">
        <f t="shared" si="201"/>
        <v>1.2134676919349219</v>
      </c>
      <c r="Y259" s="110">
        <f t="shared" ref="Y259" si="202">Y62</f>
        <v>-9.787095468187243E-2</v>
      </c>
      <c r="Z259" s="110">
        <f t="shared" si="194"/>
        <v>-0.2062413331947214</v>
      </c>
      <c r="AA259" s="109">
        <f t="shared" si="194"/>
        <v>0.53436940790315823</v>
      </c>
      <c r="AB259" s="88">
        <f t="shared" si="194"/>
        <v>111.973275</v>
      </c>
      <c r="AC259" s="157"/>
      <c r="AN259" s="98"/>
      <c r="AO259" s="157"/>
      <c r="AZ259" s="98"/>
    </row>
    <row r="260" spans="2:52" x14ac:dyDescent="0.2">
      <c r="B260" s="140" t="s">
        <v>60</v>
      </c>
      <c r="C260" s="110">
        <f t="shared" ref="C260:AB260" si="203">C90</f>
        <v>107.32510000000001</v>
      </c>
      <c r="D260" s="172">
        <f t="shared" si="203"/>
        <v>108.0945</v>
      </c>
      <c r="E260" s="110">
        <f t="shared" si="203"/>
        <v>108.39019999999999</v>
      </c>
      <c r="F260" s="110">
        <f t="shared" ref="F260:G260" si="204">F90</f>
        <v>109.6579</v>
      </c>
      <c r="G260" s="110">
        <f t="shared" si="204"/>
        <v>109.9889</v>
      </c>
      <c r="H260" s="110">
        <f t="shared" ref="H260" si="205">H90</f>
        <v>110.4924</v>
      </c>
      <c r="I260" s="110">
        <f t="shared" si="203"/>
        <v>112.3409</v>
      </c>
      <c r="J260" s="110">
        <f t="shared" si="203"/>
        <v>113.73480000000001</v>
      </c>
      <c r="K260" s="110">
        <f t="shared" si="203"/>
        <v>111.4021</v>
      </c>
      <c r="L260" s="110">
        <f t="shared" ref="L260:M260" si="206">L90</f>
        <v>112.7178</v>
      </c>
      <c r="M260" s="110">
        <f t="shared" si="206"/>
        <v>112.5792</v>
      </c>
      <c r="N260" s="110">
        <f t="shared" ref="N260" si="207">N90</f>
        <v>112.19029999999999</v>
      </c>
      <c r="O260" s="109">
        <f t="shared" si="203"/>
        <v>112.8797</v>
      </c>
      <c r="P260" s="110">
        <f t="shared" si="203"/>
        <v>0.71688728918024802</v>
      </c>
      <c r="Q260" s="110">
        <f t="shared" ref="Q260:R260" si="208">Q90</f>
        <v>0.27355693397906145</v>
      </c>
      <c r="R260" s="110">
        <f t="shared" si="208"/>
        <v>1.1695706807442048</v>
      </c>
      <c r="S260" s="110">
        <f t="shared" ref="S260" si="209">S90</f>
        <v>0.30184783768429185</v>
      </c>
      <c r="T260" s="110">
        <f t="shared" si="203"/>
        <v>0.45777346623159476</v>
      </c>
      <c r="U260" s="110">
        <f t="shared" si="203"/>
        <v>1.6729657424402054</v>
      </c>
      <c r="V260" s="110">
        <f t="shared" si="203"/>
        <v>1.2407769565670224</v>
      </c>
      <c r="W260" s="110">
        <f t="shared" ref="W260:X260" si="210">W90</f>
        <v>-2.0509993423297028</v>
      </c>
      <c r="X260" s="110">
        <f t="shared" si="210"/>
        <v>1.181036982247186</v>
      </c>
      <c r="Y260" s="110">
        <f t="shared" ref="Y260" si="211">Y90</f>
        <v>-0.12296194567317383</v>
      </c>
      <c r="Z260" s="110">
        <f t="shared" si="203"/>
        <v>-0.34544569511953066</v>
      </c>
      <c r="AA260" s="109">
        <f t="shared" si="203"/>
        <v>0.61449162717276473</v>
      </c>
      <c r="AB260" s="88">
        <f t="shared" si="203"/>
        <v>111.20572499999999</v>
      </c>
      <c r="AC260" s="157"/>
      <c r="AN260" s="98"/>
      <c r="AO260" s="157"/>
      <c r="AZ260" s="98"/>
    </row>
    <row r="261" spans="2:52" x14ac:dyDescent="0.2">
      <c r="B261" s="140" t="s">
        <v>62</v>
      </c>
      <c r="C261" s="110">
        <f t="shared" ref="C261:AB261" si="212">C116</f>
        <v>106.914</v>
      </c>
      <c r="D261" s="172">
        <f t="shared" si="212"/>
        <v>107.4834</v>
      </c>
      <c r="E261" s="110">
        <f t="shared" si="212"/>
        <v>107.8355</v>
      </c>
      <c r="F261" s="110">
        <f t="shared" ref="F261:G261" si="213">F116</f>
        <v>108.8724</v>
      </c>
      <c r="G261" s="110">
        <f t="shared" si="213"/>
        <v>109.69840000000001</v>
      </c>
      <c r="H261" s="110">
        <f t="shared" ref="H261" si="214">H116</f>
        <v>110.09820000000001</v>
      </c>
      <c r="I261" s="110">
        <f t="shared" si="212"/>
        <v>111.2833</v>
      </c>
      <c r="J261" s="110">
        <f t="shared" si="212"/>
        <v>112.152</v>
      </c>
      <c r="K261" s="110">
        <f t="shared" si="212"/>
        <v>110.8441</v>
      </c>
      <c r="L261" s="110">
        <f t="shared" ref="L261:M261" si="215">L116</f>
        <v>112.752</v>
      </c>
      <c r="M261" s="110">
        <f t="shared" si="215"/>
        <v>112.7109</v>
      </c>
      <c r="N261" s="110">
        <f t="shared" ref="N261" si="216">N116</f>
        <v>112.4718</v>
      </c>
      <c r="O261" s="109">
        <f t="shared" si="212"/>
        <v>112.9679</v>
      </c>
      <c r="P261" s="110">
        <f t="shared" si="212"/>
        <v>0.5325775857231061</v>
      </c>
      <c r="Q261" s="110">
        <f t="shared" ref="Q261:R261" si="217">Q116</f>
        <v>0.32758546901195251</v>
      </c>
      <c r="R261" s="110">
        <f t="shared" si="217"/>
        <v>0.96155718664076573</v>
      </c>
      <c r="S261" s="110">
        <f t="shared" ref="S261" si="218">S116</f>
        <v>0.75868631535633235</v>
      </c>
      <c r="T261" s="110">
        <f t="shared" si="212"/>
        <v>0.36445381154146189</v>
      </c>
      <c r="U261" s="110">
        <f t="shared" si="212"/>
        <v>1.0764027023148346</v>
      </c>
      <c r="V261" s="110">
        <f t="shared" si="212"/>
        <v>0.78062027276330237</v>
      </c>
      <c r="W261" s="110">
        <f t="shared" ref="W261:X261" si="219">W116</f>
        <v>-1.1661851772594367</v>
      </c>
      <c r="X261" s="110">
        <f t="shared" si="219"/>
        <v>1.7212463270485285</v>
      </c>
      <c r="Y261" s="110">
        <f t="shared" ref="Y261" si="220">Y116</f>
        <v>-3.6451681566624219E-2</v>
      </c>
      <c r="Z261" s="110">
        <f t="shared" si="212"/>
        <v>-0.21213564970201945</v>
      </c>
      <c r="AA261" s="109">
        <f t="shared" si="212"/>
        <v>0.441088343922653</v>
      </c>
      <c r="AB261" s="88">
        <f t="shared" si="212"/>
        <v>110.76415833333334</v>
      </c>
      <c r="AC261" s="157"/>
      <c r="AN261" s="98"/>
      <c r="AO261" s="157"/>
      <c r="AZ261" s="98"/>
    </row>
    <row r="262" spans="2:52" x14ac:dyDescent="0.2">
      <c r="B262" s="140" t="s">
        <v>82</v>
      </c>
      <c r="C262" s="110">
        <f t="shared" ref="C262:AB262" si="221">C142</f>
        <v>107.10120000000001</v>
      </c>
      <c r="D262" s="172">
        <f t="shared" si="221"/>
        <v>107.7239</v>
      </c>
      <c r="E262" s="110">
        <f t="shared" si="221"/>
        <v>108.117</v>
      </c>
      <c r="F262" s="110">
        <f t="shared" ref="F262:G262" si="222">F142</f>
        <v>109.2336</v>
      </c>
      <c r="G262" s="110">
        <f t="shared" si="222"/>
        <v>110.07210000000001</v>
      </c>
      <c r="H262" s="110">
        <f t="shared" ref="H262" si="223">H142</f>
        <v>110.4991</v>
      </c>
      <c r="I262" s="110">
        <f t="shared" si="221"/>
        <v>111.8981</v>
      </c>
      <c r="J262" s="110">
        <f t="shared" si="221"/>
        <v>112.9062</v>
      </c>
      <c r="K262" s="110">
        <f t="shared" si="221"/>
        <v>111.42440000000001</v>
      </c>
      <c r="L262" s="110">
        <f t="shared" ref="L262:M262" si="224">L142</f>
        <v>113.7286</v>
      </c>
      <c r="M262" s="110">
        <f t="shared" si="224"/>
        <v>113.5788</v>
      </c>
      <c r="N262" s="110">
        <f t="shared" ref="N262" si="225">N142</f>
        <v>113.22790000000001</v>
      </c>
      <c r="O262" s="109">
        <f t="shared" si="221"/>
        <v>113.843</v>
      </c>
      <c r="P262" s="110">
        <f t="shared" si="221"/>
        <v>0.58141271993217136</v>
      </c>
      <c r="Q262" s="110">
        <f t="shared" ref="Q262:R262" si="226">Q142</f>
        <v>0.36491437833201734</v>
      </c>
      <c r="R262" s="110">
        <f t="shared" si="226"/>
        <v>1.0327700546629957</v>
      </c>
      <c r="S262" s="110">
        <f t="shared" ref="S262" si="227">S142</f>
        <v>0.76762095179506173</v>
      </c>
      <c r="T262" s="110">
        <f t="shared" si="221"/>
        <v>0.38792754930631146</v>
      </c>
      <c r="U262" s="110">
        <f t="shared" si="221"/>
        <v>1.2660736603284559</v>
      </c>
      <c r="V262" s="110">
        <f t="shared" si="221"/>
        <v>0.90090895198399157</v>
      </c>
      <c r="W262" s="110">
        <f t="shared" ref="W262:X262" si="228">W142</f>
        <v>-1.3124168557616789</v>
      </c>
      <c r="X262" s="110">
        <f t="shared" si="228"/>
        <v>2.0679492104063333</v>
      </c>
      <c r="Y262" s="110">
        <f t="shared" ref="Y262" si="229">Y142</f>
        <v>-0.13171708787411351</v>
      </c>
      <c r="Z262" s="110">
        <f t="shared" si="221"/>
        <v>-0.30894850095263882</v>
      </c>
      <c r="AA262" s="109">
        <f t="shared" si="221"/>
        <v>0.54324066771528767</v>
      </c>
      <c r="AB262" s="88">
        <f t="shared" si="221"/>
        <v>111.35439166666669</v>
      </c>
      <c r="AC262" s="157"/>
      <c r="AN262" s="98"/>
      <c r="AO262" s="157"/>
      <c r="AZ262" s="98"/>
    </row>
    <row r="263" spans="2:52" x14ac:dyDescent="0.2">
      <c r="B263" s="140" t="s">
        <v>85</v>
      </c>
      <c r="C263" s="110">
        <f t="shared" ref="C263:AB263" si="230">C165</f>
        <v>106.29300000000001</v>
      </c>
      <c r="D263" s="172">
        <f t="shared" si="230"/>
        <v>106.6853</v>
      </c>
      <c r="E263" s="110">
        <f t="shared" si="230"/>
        <v>106.9014</v>
      </c>
      <c r="F263" s="110">
        <f t="shared" ref="F263:G263" si="231">F165</f>
        <v>107.67440000000001</v>
      </c>
      <c r="G263" s="110">
        <f t="shared" si="231"/>
        <v>108.45869999999999</v>
      </c>
      <c r="H263" s="110">
        <f t="shared" ref="H263" si="232">H165</f>
        <v>108.7683</v>
      </c>
      <c r="I263" s="110">
        <f t="shared" si="230"/>
        <v>109.2437</v>
      </c>
      <c r="J263" s="110">
        <f t="shared" si="230"/>
        <v>109.6498</v>
      </c>
      <c r="K263" s="110">
        <f t="shared" si="230"/>
        <v>108.919</v>
      </c>
      <c r="L263" s="110">
        <f t="shared" ref="L263:M263" si="233">L165</f>
        <v>109.51220000000001</v>
      </c>
      <c r="M263" s="110">
        <f t="shared" si="233"/>
        <v>109.8318</v>
      </c>
      <c r="N263" s="110">
        <f t="shared" ref="N263" si="234">N165</f>
        <v>109.9637</v>
      </c>
      <c r="O263" s="109">
        <f t="shared" si="230"/>
        <v>110.0645</v>
      </c>
      <c r="P263" s="110">
        <f t="shared" si="230"/>
        <v>0.3690741629269958</v>
      </c>
      <c r="Q263" s="110">
        <f t="shared" ref="Q263:R263" si="235">Q165</f>
        <v>0.20255836558550924</v>
      </c>
      <c r="R263" s="110">
        <f t="shared" si="235"/>
        <v>0.72309623634490328</v>
      </c>
      <c r="S263" s="110">
        <f t="shared" ref="S263" si="236">S165</f>
        <v>0.72839969389194414</v>
      </c>
      <c r="T263" s="110">
        <f t="shared" si="230"/>
        <v>0.28545427890985531</v>
      </c>
      <c r="U263" s="110">
        <f t="shared" si="230"/>
        <v>0.43707587596754532</v>
      </c>
      <c r="V263" s="110">
        <f t="shared" si="230"/>
        <v>0.3717376837291258</v>
      </c>
      <c r="W263" s="110">
        <f t="shared" ref="W263:X263" si="237">W165</f>
        <v>-0.66648548378565409</v>
      </c>
      <c r="X263" s="110">
        <f t="shared" si="237"/>
        <v>0.54462490474573788</v>
      </c>
      <c r="Y263" s="110">
        <f t="shared" ref="Y263" si="238">Y165</f>
        <v>0.29183963065301771</v>
      </c>
      <c r="Z263" s="110">
        <f t="shared" si="230"/>
        <v>0.12009272360099871</v>
      </c>
      <c r="AA263" s="109">
        <f t="shared" si="230"/>
        <v>9.1666613618850992E-2</v>
      </c>
      <c r="AB263" s="88">
        <f t="shared" si="230"/>
        <v>108.80606666666665</v>
      </c>
      <c r="AC263" s="157"/>
      <c r="AN263" s="98"/>
      <c r="AO263" s="157"/>
      <c r="AZ263" s="98"/>
    </row>
    <row r="264" spans="2:52" x14ac:dyDescent="0.2">
      <c r="B264" s="140" t="s">
        <v>63</v>
      </c>
      <c r="C264" s="110">
        <f t="shared" ref="C264:AB264" si="239">C189</f>
        <v>107.6587</v>
      </c>
      <c r="D264" s="172">
        <f t="shared" si="239"/>
        <v>108.52889999999999</v>
      </c>
      <c r="E264" s="110">
        <f t="shared" si="239"/>
        <v>108.8222</v>
      </c>
      <c r="F264" s="110">
        <f t="shared" ref="F264:G264" si="240">F189</f>
        <v>109.9684</v>
      </c>
      <c r="G264" s="110">
        <f t="shared" si="240"/>
        <v>110.61060000000001</v>
      </c>
      <c r="H264" s="110">
        <f t="shared" ref="H264" si="241">H189</f>
        <v>111.14239999999999</v>
      </c>
      <c r="I264" s="110">
        <f t="shared" si="239"/>
        <v>112.7457</v>
      </c>
      <c r="J264" s="110">
        <f t="shared" si="239"/>
        <v>113.9571</v>
      </c>
      <c r="K264" s="110">
        <f t="shared" si="239"/>
        <v>112.04300000000001</v>
      </c>
      <c r="L264" s="110">
        <f t="shared" ref="L264:M264" si="242">L189</f>
        <v>113.3899</v>
      </c>
      <c r="M264" s="110">
        <f t="shared" si="242"/>
        <v>113.264</v>
      </c>
      <c r="N264" s="110">
        <f t="shared" ref="N264" si="243">N189</f>
        <v>113.0052</v>
      </c>
      <c r="O264" s="109">
        <f t="shared" si="239"/>
        <v>113.6126</v>
      </c>
      <c r="P264" s="110">
        <f t="shared" si="239"/>
        <v>0.80829510295033946</v>
      </c>
      <c r="Q264" s="110">
        <f t="shared" ref="Q264:R264" si="244">Q189</f>
        <v>0.27025059684563479</v>
      </c>
      <c r="R264" s="110">
        <f t="shared" si="244"/>
        <v>1.0532777319333808</v>
      </c>
      <c r="S264" s="110">
        <f t="shared" ref="S264" si="245">S189</f>
        <v>0.58398594505330848</v>
      </c>
      <c r="T264" s="110">
        <f t="shared" si="239"/>
        <v>0.48078574747808062</v>
      </c>
      <c r="U264" s="110">
        <f t="shared" si="239"/>
        <v>1.442563774041234</v>
      </c>
      <c r="V264" s="110">
        <f t="shared" si="239"/>
        <v>1.074453393787965</v>
      </c>
      <c r="W264" s="110">
        <f t="shared" ref="W264:X264" si="246">W189</f>
        <v>-1.6796671729975496</v>
      </c>
      <c r="X264" s="110">
        <f t="shared" si="246"/>
        <v>1.2021277545228088</v>
      </c>
      <c r="Y264" s="110">
        <f t="shared" ref="Y264" si="247">Y189</f>
        <v>-0.11103281685582353</v>
      </c>
      <c r="Z264" s="110">
        <f t="shared" si="239"/>
        <v>-0.22849272496114717</v>
      </c>
      <c r="AA264" s="109">
        <f t="shared" si="239"/>
        <v>0.53749738950065873</v>
      </c>
      <c r="AB264" s="88">
        <f t="shared" si="239"/>
        <v>111.75749999999999</v>
      </c>
      <c r="AC264" s="157"/>
      <c r="AN264" s="98"/>
      <c r="AO264" s="157"/>
      <c r="AZ264" s="98"/>
    </row>
    <row r="265" spans="2:52" x14ac:dyDescent="0.2">
      <c r="B265" s="140" t="s">
        <v>279</v>
      </c>
      <c r="C265" s="110">
        <f t="shared" ref="C265:AB265" si="248">C213</f>
        <v>107.6754</v>
      </c>
      <c r="D265" s="172">
        <f t="shared" si="248"/>
        <v>108.5523</v>
      </c>
      <c r="E265" s="110">
        <f t="shared" si="248"/>
        <v>108.8443</v>
      </c>
      <c r="F265" s="110">
        <f t="shared" ref="F265:G265" si="249">F213</f>
        <v>109.99290000000001</v>
      </c>
      <c r="G265" s="110">
        <f t="shared" si="249"/>
        <v>110.6311</v>
      </c>
      <c r="H265" s="110">
        <f t="shared" ref="H265" si="250">H213</f>
        <v>111.1658</v>
      </c>
      <c r="I265" s="110">
        <f t="shared" si="248"/>
        <v>112.7784</v>
      </c>
      <c r="J265" s="110">
        <f t="shared" si="248"/>
        <v>113.9975</v>
      </c>
      <c r="K265" s="110">
        <f t="shared" si="248"/>
        <v>112.0698</v>
      </c>
      <c r="L265" s="110">
        <f t="shared" ref="L265:M265" si="251">L213</f>
        <v>113.4042</v>
      </c>
      <c r="M265" s="110">
        <f t="shared" si="251"/>
        <v>113.2764</v>
      </c>
      <c r="N265" s="110">
        <f t="shared" ref="N265" si="252">N213</f>
        <v>113.0172</v>
      </c>
      <c r="O265" s="109">
        <f t="shared" si="248"/>
        <v>113.627</v>
      </c>
      <c r="P265" s="110">
        <f t="shared" si="248"/>
        <v>0.8143921452811006</v>
      </c>
      <c r="Q265" s="110">
        <f t="shared" ref="Q265:R265" si="253">Q213</f>
        <v>0.2689947610506655</v>
      </c>
      <c r="R265" s="110">
        <f t="shared" si="253"/>
        <v>1.0552688565225756</v>
      </c>
      <c r="S265" s="110">
        <f t="shared" ref="S265" si="254">S213</f>
        <v>0.58021926869825013</v>
      </c>
      <c r="T265" s="110">
        <f t="shared" si="248"/>
        <v>0.48331798201409987</v>
      </c>
      <c r="U265" s="110">
        <f t="shared" si="248"/>
        <v>1.4506260018818742</v>
      </c>
      <c r="V265" s="110">
        <f t="shared" si="248"/>
        <v>1.080969405488992</v>
      </c>
      <c r="W265" s="110">
        <f t="shared" ref="W265:X265" si="255">W213</f>
        <v>-1.6910019956578011</v>
      </c>
      <c r="X265" s="110">
        <f t="shared" si="255"/>
        <v>1.1906865185803868</v>
      </c>
      <c r="Y265" s="110">
        <f t="shared" ref="Y265" si="256">Y213</f>
        <v>-0.11269423883772178</v>
      </c>
      <c r="Z265" s="110">
        <f t="shared" si="248"/>
        <v>-0.22882083117047575</v>
      </c>
      <c r="AA265" s="109">
        <f t="shared" si="248"/>
        <v>0.5395638893902811</v>
      </c>
      <c r="AB265" s="88">
        <f t="shared" si="248"/>
        <v>111.77974166666667</v>
      </c>
      <c r="AC265" s="157"/>
      <c r="AN265" s="98"/>
      <c r="AO265" s="157"/>
      <c r="AZ265" s="98"/>
    </row>
    <row r="266" spans="2:52" x14ac:dyDescent="0.2">
      <c r="B266" s="177" t="s">
        <v>282</v>
      </c>
      <c r="D266" s="157"/>
      <c r="N266" s="1"/>
      <c r="O266" s="98"/>
      <c r="AA266" s="98"/>
      <c r="AC266" s="157"/>
      <c r="AN266" s="98"/>
      <c r="AO266" s="157"/>
      <c r="AZ266" s="98"/>
    </row>
    <row r="267" spans="2:52" x14ac:dyDescent="0.2">
      <c r="B267" s="141" t="s">
        <v>49</v>
      </c>
      <c r="C267" s="101">
        <f t="shared" ref="C267:AB267" si="257">C31</f>
        <v>99.100059999999999</v>
      </c>
      <c r="D267" s="173">
        <f t="shared" si="257"/>
        <v>99.326449999999994</v>
      </c>
      <c r="E267" s="101">
        <f t="shared" si="257"/>
        <v>99.293539999999993</v>
      </c>
      <c r="F267" s="101">
        <f t="shared" ref="F267:G267" si="258">F31</f>
        <v>98.287750000000003</v>
      </c>
      <c r="G267" s="101">
        <f t="shared" si="258"/>
        <v>95.412790000000001</v>
      </c>
      <c r="H267" s="101">
        <f t="shared" ref="H267" si="259">H31</f>
        <v>95.169139999999999</v>
      </c>
      <c r="I267" s="101">
        <f t="shared" si="257"/>
        <v>96.459959999999995</v>
      </c>
      <c r="J267" s="101">
        <f t="shared" si="257"/>
        <v>96.648319999999998</v>
      </c>
      <c r="K267" s="101">
        <f t="shared" si="257"/>
        <v>98.188429999999997</v>
      </c>
      <c r="L267" s="101">
        <f t="shared" ref="L267:M267" si="260">L31</f>
        <v>100.48779999999999</v>
      </c>
      <c r="M267" s="101">
        <f t="shared" si="260"/>
        <v>103.063</v>
      </c>
      <c r="N267" s="101">
        <f t="shared" ref="N267" si="261">N31</f>
        <v>101.5411</v>
      </c>
      <c r="O267" s="100">
        <f t="shared" si="257"/>
        <v>102.1923</v>
      </c>
      <c r="P267" s="101">
        <f t="shared" si="257"/>
        <v>0.22844587581480272</v>
      </c>
      <c r="Q267" s="101">
        <f t="shared" ref="Q267:R267" si="262">Q31</f>
        <v>-3.3133168456137417E-2</v>
      </c>
      <c r="R267" s="101">
        <f t="shared" si="262"/>
        <v>-1.0129460587264696</v>
      </c>
      <c r="S267" s="101">
        <f t="shared" ref="S267" si="263">S31</f>
        <v>-2.9250440670378572</v>
      </c>
      <c r="T267" s="101">
        <f t="shared" si="257"/>
        <v>-0.25536408693216323</v>
      </c>
      <c r="U267" s="101">
        <f t="shared" si="257"/>
        <v>1.3563430330462127</v>
      </c>
      <c r="V267" s="101">
        <f t="shared" si="257"/>
        <v>0.19527273285205901</v>
      </c>
      <c r="W267" s="101">
        <f t="shared" ref="W267:X267" si="264">W31</f>
        <v>1.5935196804248624</v>
      </c>
      <c r="X267" s="101">
        <f t="shared" si="264"/>
        <v>2.3417932234989358</v>
      </c>
      <c r="Y267" s="101">
        <f t="shared" ref="Y267" si="265">Y31</f>
        <v>2.5626991535290951</v>
      </c>
      <c r="Z267" s="101">
        <f t="shared" si="257"/>
        <v>-1.4766696098502878</v>
      </c>
      <c r="AA267" s="100">
        <f t="shared" si="257"/>
        <v>0.64131666881686611</v>
      </c>
      <c r="AB267" s="87">
        <f t="shared" si="257"/>
        <v>98.858978443400375</v>
      </c>
      <c r="AC267" s="157"/>
      <c r="AN267" s="98"/>
      <c r="AO267" s="157"/>
      <c r="AZ267" s="98"/>
    </row>
    <row r="268" spans="2:52" x14ac:dyDescent="0.2">
      <c r="B268" s="141" t="s">
        <v>52</v>
      </c>
      <c r="C268" s="101">
        <f t="shared" ref="C268:AA268" si="266">C58</f>
        <v>99.707530000000006</v>
      </c>
      <c r="D268" s="173">
        <f t="shared" si="266"/>
        <v>94.21405</v>
      </c>
      <c r="E268" s="101">
        <f t="shared" si="266"/>
        <v>98.96181</v>
      </c>
      <c r="F268" s="101">
        <f>F58</f>
        <v>103.1648</v>
      </c>
      <c r="G268" s="101">
        <f>G58</f>
        <v>97.512</v>
      </c>
      <c r="H268" s="101">
        <f>H58</f>
        <v>97.233670000000004</v>
      </c>
      <c r="I268" s="101">
        <f t="shared" si="266"/>
        <v>115.49639999999999</v>
      </c>
      <c r="J268" s="101">
        <f t="shared" si="266"/>
        <v>123.8049</v>
      </c>
      <c r="K268" s="101">
        <f t="shared" si="266"/>
        <v>115.42230000000001</v>
      </c>
      <c r="L268" s="101">
        <f t="shared" ref="L268:M268" si="267">L58</f>
        <v>114.1983</v>
      </c>
      <c r="M268" s="101">
        <f t="shared" si="267"/>
        <v>106.5219</v>
      </c>
      <c r="N268" s="101">
        <f t="shared" ref="N268" si="268">N58</f>
        <v>100.3875</v>
      </c>
      <c r="O268" s="100">
        <f t="shared" si="266"/>
        <v>104.78189999999999</v>
      </c>
      <c r="P268" s="101">
        <f t="shared" si="266"/>
        <v>-5.5095939093065542</v>
      </c>
      <c r="Q268" s="101">
        <f t="shared" ref="Q268:R268" si="269">Q58</f>
        <v>5.0393333053827956</v>
      </c>
      <c r="R268" s="101">
        <f t="shared" si="269"/>
        <v>4.2470827888050957</v>
      </c>
      <c r="S268" s="101">
        <f t="shared" ref="S268" si="270">S58</f>
        <v>-5.4793883184962304</v>
      </c>
      <c r="T268" s="101">
        <f t="shared" si="266"/>
        <v>-0.28543153663138576</v>
      </c>
      <c r="U268" s="101">
        <f t="shared" si="266"/>
        <v>18.782310695461756</v>
      </c>
      <c r="V268" s="101">
        <f t="shared" si="266"/>
        <v>7.1937307136845901</v>
      </c>
      <c r="W268" s="101">
        <f t="shared" ref="W268:X268" si="271">W58</f>
        <v>-6.7708144023378685</v>
      </c>
      <c r="X268" s="101">
        <f t="shared" si="271"/>
        <v>-1.0604536558360071</v>
      </c>
      <c r="Y268" s="101">
        <f t="shared" ref="Y268" si="272">Y58</f>
        <v>-6.7219914832357412</v>
      </c>
      <c r="Z268" s="101">
        <f t="shared" si="266"/>
        <v>-5.758815792808802</v>
      </c>
      <c r="AA268" s="100">
        <f t="shared" si="266"/>
        <v>4.3774374299589001</v>
      </c>
      <c r="AB268" s="87">
        <f>AB58</f>
        <v>105.97496083333334</v>
      </c>
      <c r="AC268" s="157"/>
      <c r="AN268" s="98"/>
      <c r="AO268" s="157"/>
      <c r="AZ268" s="98"/>
    </row>
    <row r="269" spans="2:52" x14ac:dyDescent="0.2">
      <c r="B269" s="141" t="s">
        <v>53</v>
      </c>
      <c r="C269" s="101">
        <f t="shared" ref="C269:AB269" si="273">C83</f>
        <v>148.86959999999999</v>
      </c>
      <c r="D269" s="173">
        <f t="shared" si="273"/>
        <v>149.4134</v>
      </c>
      <c r="E269" s="101">
        <f t="shared" si="273"/>
        <v>150.13130000000001</v>
      </c>
      <c r="F269" s="101">
        <f t="shared" ref="F269:G269" si="274">F83</f>
        <v>153.43129999999999</v>
      </c>
      <c r="G269" s="101">
        <f t="shared" si="274"/>
        <v>154.732</v>
      </c>
      <c r="H269" s="101">
        <f t="shared" ref="H269" si="275">H83</f>
        <v>138.98349999999999</v>
      </c>
      <c r="I269" s="101">
        <f t="shared" si="273"/>
        <v>134.083</v>
      </c>
      <c r="J269" s="101">
        <f t="shared" si="273"/>
        <v>124.8218</v>
      </c>
      <c r="K269" s="101">
        <f t="shared" si="273"/>
        <v>134.5172</v>
      </c>
      <c r="L269" s="101">
        <f t="shared" ref="L269:M269" si="276">L83</f>
        <v>139.0831</v>
      </c>
      <c r="M269" s="101">
        <f t="shared" si="276"/>
        <v>142.57409999999999</v>
      </c>
      <c r="N269" s="101">
        <f t="shared" ref="N269" si="277">N83</f>
        <v>144.357</v>
      </c>
      <c r="O269" s="100">
        <f t="shared" si="273"/>
        <v>148.09569999999999</v>
      </c>
      <c r="P269" s="101">
        <f t="shared" si="273"/>
        <v>0.36528612960604756</v>
      </c>
      <c r="Q269" s="101">
        <f t="shared" ref="Q269:R269" si="278">Q83</f>
        <v>0.48047899318268267</v>
      </c>
      <c r="R269" s="101">
        <f t="shared" si="278"/>
        <v>2.1980759508510102</v>
      </c>
      <c r="S269" s="101">
        <f t="shared" ref="S269" si="279">S83</f>
        <v>0.8477409759286445</v>
      </c>
      <c r="T269" s="101">
        <f t="shared" si="273"/>
        <v>-10.177920533567722</v>
      </c>
      <c r="U269" s="101">
        <f t="shared" si="273"/>
        <v>-3.5259581173304704</v>
      </c>
      <c r="V269" s="101">
        <f t="shared" si="273"/>
        <v>-6.9070650268863334</v>
      </c>
      <c r="W269" s="101">
        <f t="shared" ref="W269:X269" si="280">W83</f>
        <v>7.7673931957398521</v>
      </c>
      <c r="X269" s="101">
        <f t="shared" si="280"/>
        <v>3.3942871246204938</v>
      </c>
      <c r="Y269" s="101">
        <f t="shared" ref="Y269" si="281">Y83</f>
        <v>2.5100102025335826</v>
      </c>
      <c r="Z269" s="101">
        <f t="shared" si="273"/>
        <v>1.250507630768851</v>
      </c>
      <c r="AA269" s="100">
        <f t="shared" si="273"/>
        <v>2.5898986540313214</v>
      </c>
      <c r="AB269" s="87">
        <f t="shared" si="273"/>
        <v>142.85195000000002</v>
      </c>
      <c r="AC269" s="157"/>
      <c r="AN269" s="98"/>
      <c r="AO269" s="157"/>
      <c r="AZ269" s="98"/>
    </row>
    <row r="270" spans="2:52" x14ac:dyDescent="0.2">
      <c r="B270" s="141" t="s">
        <v>60</v>
      </c>
      <c r="C270" s="101">
        <f t="shared" ref="C270:AB270" si="282">C111</f>
        <v>99.706199999999995</v>
      </c>
      <c r="D270" s="173">
        <f t="shared" si="282"/>
        <v>100.9027</v>
      </c>
      <c r="E270" s="101">
        <f t="shared" si="282"/>
        <v>99.085049999999995</v>
      </c>
      <c r="F270" s="101">
        <f t="shared" ref="F270:G270" si="283">F111</f>
        <v>99.872789999999995</v>
      </c>
      <c r="G270" s="101">
        <f t="shared" si="283"/>
        <v>101.42919999999999</v>
      </c>
      <c r="H270" s="101">
        <f t="shared" ref="H270" si="284">H111</f>
        <v>103.00879999999999</v>
      </c>
      <c r="I270" s="101">
        <f t="shared" si="282"/>
        <v>102.9061</v>
      </c>
      <c r="J270" s="101">
        <f t="shared" si="282"/>
        <v>103.2176</v>
      </c>
      <c r="K270" s="101">
        <f t="shared" si="282"/>
        <v>101.05</v>
      </c>
      <c r="L270" s="101">
        <f t="shared" ref="L270:M270" si="285">L111</f>
        <v>99.475499999999997</v>
      </c>
      <c r="M270" s="101">
        <f t="shared" si="285"/>
        <v>97.687529999999995</v>
      </c>
      <c r="N270" s="101">
        <f t="shared" ref="N270" si="286">N111</f>
        <v>97.646529999999998</v>
      </c>
      <c r="O270" s="100">
        <f t="shared" si="282"/>
        <v>98.399870000000007</v>
      </c>
      <c r="P270" s="101">
        <f t="shared" si="282"/>
        <v>1.2000256754344267</v>
      </c>
      <c r="Q270" s="101">
        <f t="shared" ref="Q270:R270" si="287">Q111</f>
        <v>-1.8013888627360819</v>
      </c>
      <c r="R270" s="101">
        <f t="shared" si="287"/>
        <v>0.79501398041379545</v>
      </c>
      <c r="S270" s="101">
        <f t="shared" ref="S270" si="288">S111</f>
        <v>1.5583924310114894</v>
      </c>
      <c r="T270" s="101">
        <f t="shared" si="282"/>
        <v>1.5573424615396743</v>
      </c>
      <c r="U270" s="101">
        <f t="shared" si="282"/>
        <v>-9.970021978704606E-2</v>
      </c>
      <c r="V270" s="101">
        <f t="shared" si="282"/>
        <v>0.30270314393413944</v>
      </c>
      <c r="W270" s="101">
        <f t="shared" ref="W270:X270" si="289">W111</f>
        <v>-2.1000294523414684</v>
      </c>
      <c r="X270" s="101">
        <f t="shared" si="289"/>
        <v>-1.5581395348837215</v>
      </c>
      <c r="Y270" s="101">
        <f t="shared" ref="Y270" si="290">Y111</f>
        <v>-1.79739734909601</v>
      </c>
      <c r="Z270" s="101">
        <f t="shared" si="282"/>
        <v>-4.1970556528552638E-2</v>
      </c>
      <c r="AA270" s="100">
        <f t="shared" si="282"/>
        <v>0.77149694925155921</v>
      </c>
      <c r="AB270" s="87">
        <f t="shared" si="282"/>
        <v>100.39013916666669</v>
      </c>
      <c r="AC270" s="157"/>
      <c r="AN270" s="98"/>
      <c r="AO270" s="157"/>
      <c r="AZ270" s="98"/>
    </row>
    <row r="271" spans="2:52" x14ac:dyDescent="0.2">
      <c r="B271" s="141" t="s">
        <v>62</v>
      </c>
      <c r="C271" s="101">
        <f t="shared" ref="C271:AB271" si="291">C137</f>
        <v>114.0014</v>
      </c>
      <c r="D271" s="173">
        <f t="shared" si="291"/>
        <v>113.5881</v>
      </c>
      <c r="E271" s="101">
        <f t="shared" si="291"/>
        <v>113.32769999999999</v>
      </c>
      <c r="F271" s="101">
        <f t="shared" ref="F271:G271" si="292">F137</f>
        <v>113.0391</v>
      </c>
      <c r="G271" s="101">
        <f t="shared" si="292"/>
        <v>113.5457</v>
      </c>
      <c r="H271" s="101">
        <f t="shared" ref="H271" si="293">H137</f>
        <v>113.9875</v>
      </c>
      <c r="I271" s="101">
        <f t="shared" si="291"/>
        <v>113.4442</v>
      </c>
      <c r="J271" s="101">
        <f t="shared" si="291"/>
        <v>113.5273</v>
      </c>
      <c r="K271" s="101">
        <f t="shared" si="291"/>
        <v>111.6508</v>
      </c>
      <c r="L271" s="101">
        <f t="shared" ref="L271:M271" si="294">L137</f>
        <v>108.1203</v>
      </c>
      <c r="M271" s="101">
        <f t="shared" si="294"/>
        <v>109.1123</v>
      </c>
      <c r="N271" s="101">
        <f t="shared" ref="N271" si="295">N137</f>
        <v>108.55889999999999</v>
      </c>
      <c r="O271" s="100">
        <f t="shared" si="291"/>
        <v>109.46680000000001</v>
      </c>
      <c r="P271" s="101">
        <f t="shared" si="291"/>
        <v>-0.36253940741079199</v>
      </c>
      <c r="Q271" s="101">
        <f t="shared" ref="Q271:R271" si="296">Q137</f>
        <v>-0.22924936679106717</v>
      </c>
      <c r="R271" s="101">
        <f t="shared" si="296"/>
        <v>-0.25465971690944772</v>
      </c>
      <c r="S271" s="101">
        <f t="shared" ref="S271" si="297">S137</f>
        <v>0.4481635115636905</v>
      </c>
      <c r="T271" s="101">
        <f t="shared" si="291"/>
        <v>0.38909443510410402</v>
      </c>
      <c r="U271" s="101">
        <f t="shared" si="291"/>
        <v>-0.47663120956245386</v>
      </c>
      <c r="V271" s="101">
        <f t="shared" si="291"/>
        <v>7.3251871845366912E-2</v>
      </c>
      <c r="W271" s="101">
        <f t="shared" ref="W271:X271" si="298">W137</f>
        <v>-1.6529063934401618</v>
      </c>
      <c r="X271" s="101">
        <f t="shared" si="298"/>
        <v>-3.162091091152059</v>
      </c>
      <c r="Y271" s="101">
        <f t="shared" ref="Y271" si="299">Y137</f>
        <v>0.91749652932890913</v>
      </c>
      <c r="Z271" s="101">
        <f t="shared" si="291"/>
        <v>-0.50718388302694617</v>
      </c>
      <c r="AA271" s="100">
        <f t="shared" si="291"/>
        <v>0.8363201911589121</v>
      </c>
      <c r="AB271" s="87">
        <f t="shared" si="291"/>
        <v>111.72587476773926</v>
      </c>
      <c r="AC271" s="157"/>
      <c r="AN271" s="98"/>
      <c r="AO271" s="157"/>
      <c r="AZ271" s="98"/>
    </row>
    <row r="272" spans="2:52" x14ac:dyDescent="0.2">
      <c r="B272" s="141" t="s">
        <v>82</v>
      </c>
      <c r="C272" s="101">
        <f t="shared" ref="C272:AB272" si="300">C161</f>
        <v>118.203</v>
      </c>
      <c r="D272" s="173">
        <f t="shared" si="300"/>
        <v>117.1965</v>
      </c>
      <c r="E272" s="101">
        <f t="shared" si="300"/>
        <v>116.7236</v>
      </c>
      <c r="F272" s="101">
        <f t="shared" ref="F272:G272" si="301">F161</f>
        <v>116.2183</v>
      </c>
      <c r="G272" s="101">
        <f t="shared" si="301"/>
        <v>116.6133</v>
      </c>
      <c r="H272" s="101">
        <f t="shared" ref="H272" si="302">H161</f>
        <v>116.9931</v>
      </c>
      <c r="I272" s="101">
        <f t="shared" si="300"/>
        <v>116.1711</v>
      </c>
      <c r="J272" s="101">
        <f t="shared" si="300"/>
        <v>116.1865</v>
      </c>
      <c r="K272" s="101">
        <f t="shared" si="300"/>
        <v>113.7902</v>
      </c>
      <c r="L272" s="101">
        <f t="shared" ref="L272:M272" si="303">L161</f>
        <v>109.0232</v>
      </c>
      <c r="M272" s="101">
        <f t="shared" si="303"/>
        <v>110.1645</v>
      </c>
      <c r="N272" s="101">
        <f t="shared" ref="N272" si="304">N161</f>
        <v>109.60039999999999</v>
      </c>
      <c r="O272" s="100">
        <f t="shared" si="300"/>
        <v>110.6776</v>
      </c>
      <c r="P272" s="101">
        <f t="shared" si="300"/>
        <v>-0.85150123093322727</v>
      </c>
      <c r="Q272" s="101">
        <f t="shared" ref="Q272:R272" si="305">Q161</f>
        <v>-0.40351034373893047</v>
      </c>
      <c r="R272" s="101">
        <f t="shared" si="305"/>
        <v>-0.43290302903612077</v>
      </c>
      <c r="S272" s="101">
        <f t="shared" ref="S272" si="306">S161</f>
        <v>0.33987762684533851</v>
      </c>
      <c r="T272" s="101">
        <f t="shared" si="300"/>
        <v>0.32569183789499401</v>
      </c>
      <c r="U272" s="101">
        <f t="shared" si="300"/>
        <v>-0.70260553827533656</v>
      </c>
      <c r="V272" s="101">
        <f t="shared" si="300"/>
        <v>1.3256309013170778E-2</v>
      </c>
      <c r="W272" s="101">
        <f t="shared" ref="W272:X272" si="307">W161</f>
        <v>-2.0624599243457689</v>
      </c>
      <c r="X272" s="101">
        <f t="shared" si="307"/>
        <v>-4.1892887085179531</v>
      </c>
      <c r="Y272" s="101">
        <f t="shared" ref="Y272" si="308">Y161</f>
        <v>1.0468414062328029</v>
      </c>
      <c r="Z272" s="101">
        <f t="shared" si="300"/>
        <v>-0.51205243068321504</v>
      </c>
      <c r="AA272" s="100">
        <f t="shared" si="300"/>
        <v>0.98284312830975507</v>
      </c>
      <c r="AB272" s="87">
        <f t="shared" si="300"/>
        <v>114.11319166666668</v>
      </c>
      <c r="AC272" s="157"/>
      <c r="AN272" s="98"/>
      <c r="AO272" s="157"/>
      <c r="AZ272" s="98"/>
    </row>
    <row r="273" spans="2:52" x14ac:dyDescent="0.2">
      <c r="B273" s="141" t="s">
        <v>85</v>
      </c>
      <c r="C273" s="101">
        <f t="shared" ref="C273:AB273" si="309">C186</f>
        <v>100.29600000000001</v>
      </c>
      <c r="D273" s="173">
        <f t="shared" si="309"/>
        <v>101.7863</v>
      </c>
      <c r="E273" s="101">
        <f t="shared" si="309"/>
        <v>102.2058</v>
      </c>
      <c r="F273" s="101">
        <f t="shared" ref="F273:G273" si="310">F186</f>
        <v>102.6143</v>
      </c>
      <c r="G273" s="101">
        <f t="shared" si="310"/>
        <v>103.3486</v>
      </c>
      <c r="H273" s="101">
        <f t="shared" ref="H273" si="311">H186</f>
        <v>103.99809999999999</v>
      </c>
      <c r="I273" s="101">
        <f t="shared" si="309"/>
        <v>104.40479999999999</v>
      </c>
      <c r="J273" s="101">
        <f t="shared" si="309"/>
        <v>104.71599999999999</v>
      </c>
      <c r="K273" s="101">
        <f t="shared" si="309"/>
        <v>104.4753</v>
      </c>
      <c r="L273" s="101">
        <f t="shared" ref="L273:M273" si="312">L186</f>
        <v>104.9473</v>
      </c>
      <c r="M273" s="101">
        <f t="shared" si="312"/>
        <v>105.43940000000001</v>
      </c>
      <c r="N273" s="101">
        <f t="shared" ref="N273" si="313">N186</f>
        <v>104.9487</v>
      </c>
      <c r="O273" s="100">
        <f t="shared" si="309"/>
        <v>105.2535</v>
      </c>
      <c r="P273" s="101">
        <f t="shared" si="309"/>
        <v>1.4859017308765958</v>
      </c>
      <c r="Q273" s="101">
        <f t="shared" ref="Q273:R273" si="314">Q186</f>
        <v>0.41213797927618878</v>
      </c>
      <c r="R273" s="101">
        <f t="shared" si="314"/>
        <v>0.39968377528477211</v>
      </c>
      <c r="S273" s="101">
        <f t="shared" ref="S273" si="315">S186</f>
        <v>0.71559227125264668</v>
      </c>
      <c r="T273" s="101">
        <f t="shared" si="309"/>
        <v>0.62845553785923469</v>
      </c>
      <c r="U273" s="101">
        <f t="shared" si="309"/>
        <v>0.39106483676144155</v>
      </c>
      <c r="V273" s="101">
        <f t="shared" si="309"/>
        <v>0.2980705867929439</v>
      </c>
      <c r="W273" s="101">
        <f t="shared" ref="W273:X273" si="316">W186</f>
        <v>-0.22985981129912308</v>
      </c>
      <c r="X273" s="101">
        <f t="shared" si="316"/>
        <v>0.45178142584897496</v>
      </c>
      <c r="Y273" s="101">
        <f t="shared" ref="Y273" si="317">Y186</f>
        <v>0.46890201081877075</v>
      </c>
      <c r="Z273" s="101">
        <f t="shared" si="309"/>
        <v>-0.46538580454744988</v>
      </c>
      <c r="AA273" s="100">
        <f t="shared" si="309"/>
        <v>0.29042760891749986</v>
      </c>
      <c r="AB273" s="87">
        <f t="shared" si="309"/>
        <v>104.01150833333334</v>
      </c>
      <c r="AC273" s="157"/>
      <c r="AN273" s="98"/>
      <c r="AO273" s="157"/>
      <c r="AZ273" s="98"/>
    </row>
    <row r="274" spans="2:52" x14ac:dyDescent="0.2">
      <c r="B274" s="141" t="s">
        <v>283</v>
      </c>
      <c r="C274" s="101">
        <f t="shared" ref="C274:AB274" si="318">C210</f>
        <v>138.1908</v>
      </c>
      <c r="D274" s="173">
        <f t="shared" si="318"/>
        <v>138.39879999999999</v>
      </c>
      <c r="E274" s="101">
        <f t="shared" si="318"/>
        <v>139.1756</v>
      </c>
      <c r="F274" s="101">
        <f t="shared" ref="F274:G274" si="319">F210</f>
        <v>141.89160000000001</v>
      </c>
      <c r="G274" s="101">
        <f t="shared" si="319"/>
        <v>142.3135</v>
      </c>
      <c r="H274" s="101">
        <f t="shared" ref="H274" si="320">H210</f>
        <v>130.0641</v>
      </c>
      <c r="I274" s="101">
        <f t="shared" si="318"/>
        <v>127.4198</v>
      </c>
      <c r="J274" s="101">
        <f t="shared" si="318"/>
        <v>120.7153</v>
      </c>
      <c r="K274" s="101">
        <f t="shared" si="318"/>
        <v>127.86879999999999</v>
      </c>
      <c r="L274" s="101">
        <f t="shared" ref="L274:M274" si="321">L210</f>
        <v>131.48830000000001</v>
      </c>
      <c r="M274" s="101">
        <f t="shared" si="321"/>
        <v>134.00720000000001</v>
      </c>
      <c r="N274" s="101">
        <f t="shared" ref="N274" si="322">N210</f>
        <v>134.8836</v>
      </c>
      <c r="O274" s="100">
        <f t="shared" si="318"/>
        <v>138.15889999999999</v>
      </c>
      <c r="P274" s="101">
        <f t="shared" si="318"/>
        <v>0.15051653221487857</v>
      </c>
      <c r="Q274" s="101">
        <f t="shared" ref="Q274:R274" si="323">Q210</f>
        <v>0.56127654286020445</v>
      </c>
      <c r="R274" s="101">
        <f t="shared" si="323"/>
        <v>1.9514914970727686</v>
      </c>
      <c r="S274" s="101">
        <f t="shared" ref="S274" si="324">S210</f>
        <v>0.29733965928919942</v>
      </c>
      <c r="T274" s="101">
        <f t="shared" si="318"/>
        <v>-8.6073352141574819</v>
      </c>
      <c r="U274" s="101">
        <f t="shared" si="318"/>
        <v>-2.033074460977319</v>
      </c>
      <c r="V274" s="101">
        <f t="shared" si="318"/>
        <v>-5.2617411108791545</v>
      </c>
      <c r="W274" s="101">
        <f t="shared" ref="W274:X274" si="325">W210</f>
        <v>5.9259265395521483</v>
      </c>
      <c r="X274" s="101">
        <f t="shared" si="325"/>
        <v>2.8306357766711008</v>
      </c>
      <c r="Y274" s="101">
        <f t="shared" ref="Y274" si="326">Y210</f>
        <v>1.9156837528510156</v>
      </c>
      <c r="Z274" s="101">
        <f t="shared" si="318"/>
        <v>0.65399471073195292</v>
      </c>
      <c r="AA274" s="100">
        <f t="shared" si="318"/>
        <v>2.4282418322168056</v>
      </c>
      <c r="AB274" s="87">
        <f t="shared" si="318"/>
        <v>133.86545833333332</v>
      </c>
      <c r="AC274" s="157"/>
      <c r="AN274" s="98"/>
      <c r="AO274" s="157"/>
      <c r="AZ274" s="98"/>
    </row>
    <row r="275" spans="2:52" x14ac:dyDescent="0.2">
      <c r="B275" s="141" t="s">
        <v>284</v>
      </c>
      <c r="C275" s="101">
        <f t="shared" ref="C275:AB275" si="327">C234</f>
        <v>138.71469999999999</v>
      </c>
      <c r="D275" s="173">
        <f t="shared" si="327"/>
        <v>138.9332</v>
      </c>
      <c r="E275" s="101">
        <f t="shared" si="327"/>
        <v>139.7319</v>
      </c>
      <c r="F275" s="101">
        <f t="shared" ref="F275:G275" si="328">F234</f>
        <v>142.51220000000001</v>
      </c>
      <c r="G275" s="101">
        <f t="shared" si="328"/>
        <v>142.9358</v>
      </c>
      <c r="H275" s="101">
        <f t="shared" ref="H275" si="329">H234</f>
        <v>130.41069999999999</v>
      </c>
      <c r="I275" s="101">
        <f t="shared" si="327"/>
        <v>127.7196</v>
      </c>
      <c r="J275" s="101">
        <f t="shared" si="327"/>
        <v>120.869</v>
      </c>
      <c r="K275" s="101">
        <f t="shared" si="327"/>
        <v>128.21729999999999</v>
      </c>
      <c r="L275" s="101">
        <f t="shared" ref="L275:M275" si="330">L234</f>
        <v>132.00399999999999</v>
      </c>
      <c r="M275" s="101">
        <f t="shared" si="330"/>
        <v>134.5548</v>
      </c>
      <c r="N275" s="101">
        <f t="shared" ref="N275" si="331">N234</f>
        <v>135.45930000000001</v>
      </c>
      <c r="O275" s="100">
        <f t="shared" si="327"/>
        <v>138.7869</v>
      </c>
      <c r="P275" s="101">
        <f t="shared" si="327"/>
        <v>0.15751755221328809</v>
      </c>
      <c r="Q275" s="101">
        <f t="shared" ref="Q275:R275" si="332">Q234</f>
        <v>0.57488059009653314</v>
      </c>
      <c r="R275" s="101">
        <f t="shared" si="332"/>
        <v>1.9897389214631813</v>
      </c>
      <c r="S275" s="101">
        <f t="shared" ref="S275" si="333">S234</f>
        <v>0.29723771017498379</v>
      </c>
      <c r="T275" s="101">
        <f t="shared" si="327"/>
        <v>-8.7627452324750053</v>
      </c>
      <c r="U275" s="101">
        <f t="shared" si="327"/>
        <v>-2.0635576681974652</v>
      </c>
      <c r="V275" s="101">
        <f t="shared" si="327"/>
        <v>-5.3637812833738909</v>
      </c>
      <c r="W275" s="101">
        <f t="shared" ref="W275:X275" si="334">W234</f>
        <v>6.0795572065624723</v>
      </c>
      <c r="X275" s="101">
        <f t="shared" si="334"/>
        <v>2.9533456093678434</v>
      </c>
      <c r="Y275" s="101">
        <f t="shared" ref="Y275" si="335">Y234</f>
        <v>1.9323656858883136</v>
      </c>
      <c r="Z275" s="101">
        <f t="shared" si="327"/>
        <v>0.67221682169644847</v>
      </c>
      <c r="AA275" s="100">
        <f t="shared" si="327"/>
        <v>2.4565312237697889</v>
      </c>
      <c r="AB275" s="87">
        <f t="shared" si="327"/>
        <v>134.34455833333334</v>
      </c>
      <c r="AC275" s="157"/>
      <c r="AN275" s="98"/>
      <c r="AO275" s="157"/>
      <c r="AZ275" s="98"/>
    </row>
    <row r="276" spans="2:52" x14ac:dyDescent="0.2">
      <c r="B276" s="177" t="s">
        <v>296</v>
      </c>
      <c r="D276" s="157"/>
      <c r="O276" s="98"/>
      <c r="AB276" s="176"/>
      <c r="AC276" s="157"/>
      <c r="AN276" s="98"/>
      <c r="AO276" s="157"/>
      <c r="AZ276" s="98"/>
    </row>
    <row r="277" spans="2:52" x14ac:dyDescent="0.2">
      <c r="B277" s="142" t="s">
        <v>285</v>
      </c>
      <c r="C277" s="221">
        <v>104.3319</v>
      </c>
      <c r="D277" s="217">
        <v>106.1434</v>
      </c>
      <c r="E277" s="219">
        <v>107.2906</v>
      </c>
      <c r="F277" s="221">
        <v>107.2949</v>
      </c>
      <c r="G277" s="221">
        <v>106.6271</v>
      </c>
      <c r="H277" s="221">
        <v>105.42</v>
      </c>
      <c r="I277" s="221">
        <v>105.1566</v>
      </c>
      <c r="J277" s="221">
        <v>104.2568</v>
      </c>
      <c r="K277" s="221">
        <v>106.65479999999999</v>
      </c>
      <c r="L277" s="221">
        <v>109.0442</v>
      </c>
      <c r="M277" s="221">
        <v>110.1414</v>
      </c>
      <c r="N277" s="221">
        <v>111.2482</v>
      </c>
      <c r="O277" s="256">
        <v>110.18170000000001</v>
      </c>
      <c r="P277" s="96">
        <v>1.7362858339587368</v>
      </c>
      <c r="Q277" s="203">
        <v>1.0808020093571509</v>
      </c>
      <c r="R277" s="221">
        <v>4.007806834895729E-3</v>
      </c>
      <c r="S277" s="221">
        <v>-0.62239677747963773</v>
      </c>
      <c r="T277" s="221">
        <v>-1.1320761795078333</v>
      </c>
      <c r="U277" s="96">
        <v>-0.2498577120091105</v>
      </c>
      <c r="V277" s="96">
        <v>-0.85567620101828989</v>
      </c>
      <c r="W277" s="221">
        <v>2.3000897783166145</v>
      </c>
      <c r="X277" s="96">
        <v>2.2403117346804917</v>
      </c>
      <c r="Y277" s="221">
        <v>1.0061974868906376</v>
      </c>
      <c r="Z277" s="221">
        <v>1.0048900776637963</v>
      </c>
      <c r="AA277" s="96">
        <v>-0.9586671964130572</v>
      </c>
      <c r="AB277" s="261">
        <f>AVERAGE(D277:O277)</f>
        <v>107.454975</v>
      </c>
      <c r="AC277" s="158">
        <f t="shared" ref="AC277:AN286" si="336">_xlfn.RANK.AVG(D277,D$277:D$286,)</f>
        <v>10</v>
      </c>
      <c r="AD277" s="144">
        <f t="shared" si="336"/>
        <v>9</v>
      </c>
      <c r="AE277" s="144">
        <f t="shared" si="336"/>
        <v>9</v>
      </c>
      <c r="AF277" s="144">
        <f t="shared" si="336"/>
        <v>10</v>
      </c>
      <c r="AG277" s="144">
        <f t="shared" si="336"/>
        <v>9</v>
      </c>
      <c r="AH277" s="144">
        <f t="shared" si="336"/>
        <v>9</v>
      </c>
      <c r="AI277" s="144">
        <f t="shared" si="336"/>
        <v>9</v>
      </c>
      <c r="AJ277" s="144">
        <f t="shared" si="336"/>
        <v>8</v>
      </c>
      <c r="AK277" s="144">
        <f t="shared" si="336"/>
        <v>7</v>
      </c>
      <c r="AL277" s="144">
        <f>_xlfn.RANK.AVG(M277,M$277:M$286,)</f>
        <v>7</v>
      </c>
      <c r="AM277" s="144">
        <f>_xlfn.RANK.AVG(N277,N$277:N$286,)</f>
        <v>6</v>
      </c>
      <c r="AN277" s="144">
        <f>_xlfn.RANK.AVG(O277,O$277:O$286,)</f>
        <v>7</v>
      </c>
      <c r="AO277" s="158">
        <f t="shared" ref="AO277:AS286" si="337">_xlfn.RANK.AVG(P277,P$277:P$286,)</f>
        <v>1</v>
      </c>
      <c r="AP277" s="144">
        <f t="shared" si="337"/>
        <v>5</v>
      </c>
      <c r="AQ277" s="144">
        <f t="shared" si="337"/>
        <v>9</v>
      </c>
      <c r="AR277" s="144">
        <f t="shared" si="337"/>
        <v>8</v>
      </c>
      <c r="AS277" s="144">
        <f t="shared" si="337"/>
        <v>2</v>
      </c>
      <c r="AT277" s="144">
        <f t="shared" ref="AT277:AZ286" si="338">_xlfn.RANK.AVG(U277,U$277:U$286,)</f>
        <v>6</v>
      </c>
      <c r="AU277" s="144">
        <f t="shared" si="338"/>
        <v>2</v>
      </c>
      <c r="AV277" s="144">
        <f t="shared" si="338"/>
        <v>6</v>
      </c>
      <c r="AW277" s="144">
        <f t="shared" si="338"/>
        <v>4</v>
      </c>
      <c r="AX277" s="144">
        <f t="shared" si="338"/>
        <v>7</v>
      </c>
      <c r="AY277" s="144">
        <f t="shared" si="338"/>
        <v>6</v>
      </c>
      <c r="AZ277" s="163">
        <f t="shared" si="338"/>
        <v>10</v>
      </c>
    </row>
    <row r="278" spans="2:52" x14ac:dyDescent="0.2">
      <c r="B278" s="142" t="s">
        <v>286</v>
      </c>
      <c r="C278" s="221">
        <v>125.95350000000001</v>
      </c>
      <c r="D278" s="217">
        <v>126.7452</v>
      </c>
      <c r="E278" s="219">
        <v>125.83150000000001</v>
      </c>
      <c r="F278" s="221">
        <v>128.65029999999999</v>
      </c>
      <c r="G278" s="221">
        <v>130.37950000000001</v>
      </c>
      <c r="H278" s="221">
        <v>116.3963</v>
      </c>
      <c r="I278" s="221">
        <v>117.3075</v>
      </c>
      <c r="J278" s="221">
        <v>108.8467</v>
      </c>
      <c r="K278" s="221">
        <v>117.79810000000001</v>
      </c>
      <c r="L278" s="221">
        <v>119.3297</v>
      </c>
      <c r="M278" s="221">
        <v>121.1229</v>
      </c>
      <c r="N278" s="221">
        <v>124.372</v>
      </c>
      <c r="O278" s="256">
        <v>124.5641</v>
      </c>
      <c r="P278" s="96">
        <v>0.62856530386213294</v>
      </c>
      <c r="Q278" s="203">
        <v>-0.72089515026998385</v>
      </c>
      <c r="R278" s="221">
        <v>2.2401385980457844</v>
      </c>
      <c r="S278" s="221">
        <v>1.3441087972589416</v>
      </c>
      <c r="T278" s="221">
        <v>-10.724998945386361</v>
      </c>
      <c r="U278" s="96">
        <v>0.78284275359268984</v>
      </c>
      <c r="V278" s="96">
        <v>-7.2124970696673323</v>
      </c>
      <c r="W278" s="221">
        <v>8.2238597954738246</v>
      </c>
      <c r="X278" s="96">
        <v>1.3001907501054748</v>
      </c>
      <c r="Y278" s="221">
        <v>1.5027273176753138</v>
      </c>
      <c r="Z278" s="221">
        <v>2.6824820079439959</v>
      </c>
      <c r="AA278" s="96">
        <v>0.15445598687807255</v>
      </c>
      <c r="AB278" s="261">
        <f t="shared" ref="AB278:AB297" si="339">AVERAGE(D278:O278)</f>
        <v>121.77865000000001</v>
      </c>
      <c r="AC278" s="158">
        <f t="shared" si="336"/>
        <v>5</v>
      </c>
      <c r="AD278" s="144">
        <f t="shared" si="336"/>
        <v>5</v>
      </c>
      <c r="AE278" s="144">
        <f t="shared" si="336"/>
        <v>5</v>
      </c>
      <c r="AF278" s="144">
        <f t="shared" si="336"/>
        <v>5</v>
      </c>
      <c r="AG278" s="144">
        <f t="shared" si="336"/>
        <v>5</v>
      </c>
      <c r="AH278" s="144">
        <f t="shared" si="336"/>
        <v>5</v>
      </c>
      <c r="AI278" s="144">
        <f t="shared" si="336"/>
        <v>6</v>
      </c>
      <c r="AJ278" s="144">
        <f t="shared" si="336"/>
        <v>5</v>
      </c>
      <c r="AK278" s="144">
        <f t="shared" si="336"/>
        <v>4</v>
      </c>
      <c r="AL278" s="144">
        <f t="shared" si="336"/>
        <v>4</v>
      </c>
      <c r="AM278" s="144">
        <f t="shared" si="336"/>
        <v>4</v>
      </c>
      <c r="AN278" s="144">
        <f t="shared" si="336"/>
        <v>5</v>
      </c>
      <c r="AO278" s="158">
        <f t="shared" si="337"/>
        <v>4</v>
      </c>
      <c r="AP278" s="144">
        <f t="shared" si="337"/>
        <v>10</v>
      </c>
      <c r="AQ278" s="144">
        <f t="shared" si="337"/>
        <v>2</v>
      </c>
      <c r="AR278" s="144">
        <f t="shared" si="337"/>
        <v>1</v>
      </c>
      <c r="AS278" s="144">
        <f t="shared" si="337"/>
        <v>8</v>
      </c>
      <c r="AT278" s="144">
        <f t="shared" si="338"/>
        <v>1</v>
      </c>
      <c r="AU278" s="144">
        <f t="shared" si="338"/>
        <v>7</v>
      </c>
      <c r="AV278" s="144">
        <f t="shared" si="338"/>
        <v>3</v>
      </c>
      <c r="AW278" s="144">
        <f t="shared" si="338"/>
        <v>6</v>
      </c>
      <c r="AX278" s="144">
        <f t="shared" si="338"/>
        <v>5</v>
      </c>
      <c r="AY278" s="144">
        <f t="shared" si="338"/>
        <v>4</v>
      </c>
      <c r="AZ278" s="163">
        <f t="shared" si="338"/>
        <v>6</v>
      </c>
    </row>
    <row r="279" spans="2:52" x14ac:dyDescent="0.2">
      <c r="B279" s="142" t="s">
        <v>287</v>
      </c>
      <c r="C279" s="221">
        <v>111.2589</v>
      </c>
      <c r="D279" s="217">
        <v>112.6309</v>
      </c>
      <c r="E279" s="219">
        <v>112.9691</v>
      </c>
      <c r="F279" s="221">
        <v>113.32250000000001</v>
      </c>
      <c r="G279" s="221">
        <v>113.4594</v>
      </c>
      <c r="H279" s="221">
        <v>109.1066</v>
      </c>
      <c r="I279" s="221">
        <v>108.9084</v>
      </c>
      <c r="J279" s="221">
        <v>105.7627</v>
      </c>
      <c r="K279" s="221">
        <v>107.19240000000001</v>
      </c>
      <c r="L279" s="221">
        <v>109.22190000000001</v>
      </c>
      <c r="M279" s="219">
        <v>110.6412</v>
      </c>
      <c r="N279" s="219">
        <v>111.1392</v>
      </c>
      <c r="O279" s="256">
        <v>110.4102</v>
      </c>
      <c r="P279" s="96">
        <v>1.2331597741843572</v>
      </c>
      <c r="Q279" s="203">
        <v>0.30027283809327682</v>
      </c>
      <c r="R279" s="221">
        <v>0.31282890631155574</v>
      </c>
      <c r="S279" s="221">
        <v>0.12080566524741082</v>
      </c>
      <c r="T279" s="221">
        <v>-3.8364384088052659</v>
      </c>
      <c r="U279" s="96">
        <v>-0.18165720497201812</v>
      </c>
      <c r="V279" s="96">
        <v>-2.8883906108252484</v>
      </c>
      <c r="W279" s="221">
        <v>1.3517998311314017</v>
      </c>
      <c r="X279" s="96">
        <v>1.8933245267388346</v>
      </c>
      <c r="Y279" s="219">
        <v>1.2994646678001323</v>
      </c>
      <c r="Z279" s="221">
        <v>0.45010357805230305</v>
      </c>
      <c r="AA279" s="96">
        <v>-0.65593417983933588</v>
      </c>
      <c r="AB279" s="261">
        <f t="shared" si="339"/>
        <v>110.39704166666668</v>
      </c>
      <c r="AC279" s="158">
        <f t="shared" si="336"/>
        <v>7</v>
      </c>
      <c r="AD279" s="144">
        <f t="shared" si="336"/>
        <v>7</v>
      </c>
      <c r="AE279" s="144">
        <f t="shared" si="336"/>
        <v>7</v>
      </c>
      <c r="AF279" s="144">
        <f t="shared" si="336"/>
        <v>7</v>
      </c>
      <c r="AG279" s="144">
        <f t="shared" si="336"/>
        <v>7</v>
      </c>
      <c r="AH279" s="144">
        <f t="shared" si="336"/>
        <v>7</v>
      </c>
      <c r="AI279" s="144">
        <f t="shared" si="336"/>
        <v>7</v>
      </c>
      <c r="AJ279" s="144">
        <f t="shared" si="336"/>
        <v>7</v>
      </c>
      <c r="AK279" s="144">
        <f t="shared" si="336"/>
        <v>6</v>
      </c>
      <c r="AL279" s="144">
        <f t="shared" si="336"/>
        <v>6</v>
      </c>
      <c r="AM279" s="144">
        <f t="shared" si="336"/>
        <v>7</v>
      </c>
      <c r="AN279" s="144">
        <f t="shared" si="336"/>
        <v>6</v>
      </c>
      <c r="AO279" s="158">
        <f t="shared" si="337"/>
        <v>2</v>
      </c>
      <c r="AP279" s="144">
        <f t="shared" si="337"/>
        <v>8</v>
      </c>
      <c r="AQ279" s="144">
        <f t="shared" si="337"/>
        <v>8</v>
      </c>
      <c r="AR279" s="144">
        <f t="shared" si="337"/>
        <v>4</v>
      </c>
      <c r="AS279" s="144">
        <f t="shared" si="337"/>
        <v>4</v>
      </c>
      <c r="AT279" s="144">
        <f t="shared" si="338"/>
        <v>5</v>
      </c>
      <c r="AU279" s="144">
        <f t="shared" si="338"/>
        <v>4</v>
      </c>
      <c r="AV279" s="144">
        <f t="shared" si="338"/>
        <v>7</v>
      </c>
      <c r="AW279" s="144">
        <f t="shared" si="338"/>
        <v>5</v>
      </c>
      <c r="AX279" s="144">
        <f t="shared" si="338"/>
        <v>6</v>
      </c>
      <c r="AY279" s="144">
        <f t="shared" si="338"/>
        <v>7</v>
      </c>
      <c r="AZ279" s="163">
        <f t="shared" si="338"/>
        <v>9</v>
      </c>
    </row>
    <row r="280" spans="2:52" x14ac:dyDescent="0.2">
      <c r="B280" s="142" t="s">
        <v>288</v>
      </c>
      <c r="C280" s="221">
        <v>152.18049999999999</v>
      </c>
      <c r="D280" s="217">
        <v>149.8954</v>
      </c>
      <c r="E280" s="219">
        <v>153.6413</v>
      </c>
      <c r="F280" s="221">
        <v>159.10900000000001</v>
      </c>
      <c r="G280" s="221">
        <v>159.22309999999999</v>
      </c>
      <c r="H280" s="221">
        <v>136.02940000000001</v>
      </c>
      <c r="I280" s="221">
        <v>133.68090000000001</v>
      </c>
      <c r="J280" s="221">
        <v>118.39619999999999</v>
      </c>
      <c r="K280" s="221">
        <v>133.34710000000001</v>
      </c>
      <c r="L280" s="221">
        <v>139.27080000000001</v>
      </c>
      <c r="M280" s="219">
        <v>143.85669999999999</v>
      </c>
      <c r="N280" s="219">
        <v>151.96530000000001</v>
      </c>
      <c r="O280" s="256">
        <v>152.935</v>
      </c>
      <c r="P280" s="96">
        <v>-1.5015721462342415</v>
      </c>
      <c r="Q280" s="203">
        <v>2.4990093091582573</v>
      </c>
      <c r="R280" s="221">
        <v>3.5587436451006385</v>
      </c>
      <c r="S280" s="221">
        <v>7.1711845338716995E-2</v>
      </c>
      <c r="T280" s="221">
        <v>-14.566793386135544</v>
      </c>
      <c r="U280" s="96">
        <v>-1.7264650141807589</v>
      </c>
      <c r="V280" s="96">
        <v>-11.433720149999001</v>
      </c>
      <c r="W280" s="221">
        <v>12.627854610198655</v>
      </c>
      <c r="X280" s="96">
        <v>4.442316330838838</v>
      </c>
      <c r="Y280" s="219">
        <v>3.2927936078488678</v>
      </c>
      <c r="Z280" s="221">
        <v>5.6365814035773276</v>
      </c>
      <c r="AA280" s="96">
        <v>0.63810619924416223</v>
      </c>
      <c r="AB280" s="261">
        <f t="shared" si="339"/>
        <v>144.27918333333335</v>
      </c>
      <c r="AC280" s="158">
        <f t="shared" si="336"/>
        <v>1</v>
      </c>
      <c r="AD280" s="144">
        <f t="shared" si="336"/>
        <v>1</v>
      </c>
      <c r="AE280" s="144">
        <f t="shared" si="336"/>
        <v>1</v>
      </c>
      <c r="AF280" s="144">
        <f t="shared" si="336"/>
        <v>1</v>
      </c>
      <c r="AG280" s="144">
        <f t="shared" si="336"/>
        <v>1</v>
      </c>
      <c r="AH280" s="144">
        <f t="shared" si="336"/>
        <v>1</v>
      </c>
      <c r="AI280" s="144">
        <f t="shared" si="336"/>
        <v>2</v>
      </c>
      <c r="AJ280" s="144">
        <f t="shared" si="336"/>
        <v>1</v>
      </c>
      <c r="AK280" s="144">
        <f t="shared" si="336"/>
        <v>1</v>
      </c>
      <c r="AL280" s="144">
        <f t="shared" si="336"/>
        <v>1</v>
      </c>
      <c r="AM280" s="144">
        <f t="shared" si="336"/>
        <v>1</v>
      </c>
      <c r="AN280" s="144">
        <f t="shared" si="336"/>
        <v>1</v>
      </c>
      <c r="AO280" s="158">
        <f t="shared" si="337"/>
        <v>10</v>
      </c>
      <c r="AP280" s="144">
        <f t="shared" si="337"/>
        <v>1</v>
      </c>
      <c r="AQ280" s="144">
        <f t="shared" si="337"/>
        <v>1</v>
      </c>
      <c r="AR280" s="144">
        <f t="shared" si="337"/>
        <v>5</v>
      </c>
      <c r="AS280" s="144">
        <f t="shared" si="337"/>
        <v>10</v>
      </c>
      <c r="AT280" s="144">
        <f t="shared" si="338"/>
        <v>7</v>
      </c>
      <c r="AU280" s="144">
        <f t="shared" si="338"/>
        <v>10</v>
      </c>
      <c r="AV280" s="144">
        <f t="shared" si="338"/>
        <v>1</v>
      </c>
      <c r="AW280" s="144">
        <f t="shared" si="338"/>
        <v>2</v>
      </c>
      <c r="AX280" s="144">
        <f t="shared" si="338"/>
        <v>2</v>
      </c>
      <c r="AY280" s="144">
        <f t="shared" si="338"/>
        <v>1</v>
      </c>
      <c r="AZ280" s="163">
        <f t="shared" si="338"/>
        <v>4</v>
      </c>
    </row>
    <row r="281" spans="2:52" s="48" customFormat="1" x14ac:dyDescent="0.2">
      <c r="B281" s="145" t="s">
        <v>289</v>
      </c>
      <c r="C281" s="143">
        <v>138.78749999999999</v>
      </c>
      <c r="D281" s="174">
        <v>139.09710000000001</v>
      </c>
      <c r="E281" s="208">
        <v>140.11850000000001</v>
      </c>
      <c r="F281" s="143">
        <v>142.38399999999999</v>
      </c>
      <c r="G281" s="143">
        <v>143.87039999999999</v>
      </c>
      <c r="H281" s="143">
        <v>131.4957</v>
      </c>
      <c r="I281" s="143">
        <v>127.3117</v>
      </c>
      <c r="J281" s="143">
        <v>119.7422</v>
      </c>
      <c r="K281" s="143">
        <v>129.57579999999999</v>
      </c>
      <c r="L281" s="143">
        <v>133.22739999999999</v>
      </c>
      <c r="M281" s="208">
        <v>136.29</v>
      </c>
      <c r="N281" s="208">
        <v>137.93520000000001</v>
      </c>
      <c r="O281" s="167">
        <v>140.62629999999999</v>
      </c>
      <c r="P281" s="146">
        <v>0.22307484463659727</v>
      </c>
      <c r="Q281" s="204">
        <v>0.73430718541220474</v>
      </c>
      <c r="R281" s="143">
        <v>1.6168457412832526</v>
      </c>
      <c r="S281" s="143">
        <v>1.0439375210697857</v>
      </c>
      <c r="T281" s="143">
        <v>-8.6012828212057446</v>
      </c>
      <c r="U281" s="146">
        <v>-3.1818530948160264</v>
      </c>
      <c r="V281" s="146">
        <v>-5.9456436446925185</v>
      </c>
      <c r="W281" s="143">
        <v>8.2123094447905505</v>
      </c>
      <c r="X281" s="146">
        <v>2.8181188153960863</v>
      </c>
      <c r="Y281" s="208">
        <v>2.2987763778321906</v>
      </c>
      <c r="Z281" s="146">
        <v>1.2071318511996603</v>
      </c>
      <c r="AA281" s="146">
        <v>1.950988580144863</v>
      </c>
      <c r="AB281" s="261">
        <f t="shared" si="339"/>
        <v>135.13952499999996</v>
      </c>
      <c r="AC281" s="159">
        <f t="shared" si="336"/>
        <v>3</v>
      </c>
      <c r="AD281" s="147">
        <f t="shared" si="336"/>
        <v>3</v>
      </c>
      <c r="AE281" s="147">
        <f t="shared" si="336"/>
        <v>3</v>
      </c>
      <c r="AF281" s="147">
        <f t="shared" si="336"/>
        <v>3</v>
      </c>
      <c r="AG281" s="147">
        <f t="shared" si="336"/>
        <v>2</v>
      </c>
      <c r="AH281" s="147">
        <f t="shared" si="336"/>
        <v>2</v>
      </c>
      <c r="AI281" s="147">
        <f t="shared" si="336"/>
        <v>1</v>
      </c>
      <c r="AJ281" s="147">
        <f t="shared" si="336"/>
        <v>2</v>
      </c>
      <c r="AK281" s="147">
        <f t="shared" si="336"/>
        <v>2</v>
      </c>
      <c r="AL281" s="147">
        <f t="shared" si="336"/>
        <v>2</v>
      </c>
      <c r="AM281" s="147">
        <f t="shared" si="336"/>
        <v>3</v>
      </c>
      <c r="AN281" s="147">
        <f t="shared" si="336"/>
        <v>2</v>
      </c>
      <c r="AO281" s="159">
        <f t="shared" si="337"/>
        <v>6</v>
      </c>
      <c r="AP281" s="147">
        <f t="shared" si="337"/>
        <v>6</v>
      </c>
      <c r="AQ281" s="147">
        <f t="shared" si="337"/>
        <v>4</v>
      </c>
      <c r="AR281" s="147">
        <f t="shared" si="337"/>
        <v>2</v>
      </c>
      <c r="AS281" s="147">
        <f t="shared" si="337"/>
        <v>6</v>
      </c>
      <c r="AT281" s="147">
        <f t="shared" si="338"/>
        <v>9</v>
      </c>
      <c r="AU281" s="147">
        <f t="shared" si="338"/>
        <v>6</v>
      </c>
      <c r="AV281" s="147">
        <f t="shared" si="338"/>
        <v>4</v>
      </c>
      <c r="AW281" s="147">
        <f t="shared" si="338"/>
        <v>3</v>
      </c>
      <c r="AX281" s="147">
        <f t="shared" si="338"/>
        <v>3</v>
      </c>
      <c r="AY281" s="147">
        <f t="shared" si="338"/>
        <v>5</v>
      </c>
      <c r="AZ281" s="164">
        <f t="shared" si="338"/>
        <v>1</v>
      </c>
    </row>
    <row r="282" spans="2:52" x14ac:dyDescent="0.2">
      <c r="B282" s="142" t="s">
        <v>290</v>
      </c>
      <c r="C282" s="221">
        <v>113.15009999999999</v>
      </c>
      <c r="D282" s="217">
        <v>114.4479</v>
      </c>
      <c r="E282" s="219">
        <v>114.79340000000001</v>
      </c>
      <c r="F282" s="221">
        <v>115.508</v>
      </c>
      <c r="G282" s="221">
        <v>115.7175</v>
      </c>
      <c r="H282" s="221">
        <v>110.289</v>
      </c>
      <c r="I282" s="221">
        <v>110.3706</v>
      </c>
      <c r="J282" s="221">
        <v>105.74930000000001</v>
      </c>
      <c r="K282" s="221">
        <v>105.9141</v>
      </c>
      <c r="L282" s="221">
        <v>99.308239999999998</v>
      </c>
      <c r="M282" s="219">
        <v>101.3439</v>
      </c>
      <c r="N282" s="219">
        <v>99.797619999999995</v>
      </c>
      <c r="O282" s="256">
        <v>100.3289</v>
      </c>
      <c r="P282" s="203">
        <v>1.1469720309571174</v>
      </c>
      <c r="Q282" s="203">
        <v>0.30188408874256428</v>
      </c>
      <c r="R282" s="221">
        <v>0.62250965647849965</v>
      </c>
      <c r="S282" s="221">
        <v>0.18137271877273053</v>
      </c>
      <c r="T282" s="221">
        <v>-4.6911659861300148</v>
      </c>
      <c r="U282" s="96">
        <v>7.3987433016887066E-2</v>
      </c>
      <c r="V282" s="96">
        <v>-4.187075181252971</v>
      </c>
      <c r="W282" s="221">
        <v>0.15584027506565018</v>
      </c>
      <c r="X282" s="96">
        <v>-6.2369977179620149</v>
      </c>
      <c r="Y282" s="219">
        <v>2.049839972997213</v>
      </c>
      <c r="Z282" s="221">
        <v>-1.525775108319307</v>
      </c>
      <c r="AA282" s="96">
        <v>0.53235738487552065</v>
      </c>
      <c r="AB282" s="261">
        <f t="shared" si="339"/>
        <v>107.79737166666666</v>
      </c>
      <c r="AC282" s="158">
        <f t="shared" si="336"/>
        <v>6</v>
      </c>
      <c r="AD282" s="144">
        <f t="shared" si="336"/>
        <v>6</v>
      </c>
      <c r="AE282" s="144">
        <f t="shared" si="336"/>
        <v>6</v>
      </c>
      <c r="AF282" s="144">
        <f t="shared" si="336"/>
        <v>6</v>
      </c>
      <c r="AG282" s="144">
        <f t="shared" si="336"/>
        <v>6</v>
      </c>
      <c r="AH282" s="144">
        <f t="shared" si="336"/>
        <v>6</v>
      </c>
      <c r="AI282" s="144">
        <f t="shared" si="336"/>
        <v>8</v>
      </c>
      <c r="AJ282" s="144">
        <f t="shared" si="336"/>
        <v>9</v>
      </c>
      <c r="AK282" s="144">
        <f t="shared" si="336"/>
        <v>10</v>
      </c>
      <c r="AL282" s="144">
        <f t="shared" si="336"/>
        <v>10</v>
      </c>
      <c r="AM282" s="144">
        <f t="shared" si="336"/>
        <v>10</v>
      </c>
      <c r="AN282" s="144">
        <f t="shared" si="336"/>
        <v>10</v>
      </c>
      <c r="AO282" s="158">
        <f t="shared" si="337"/>
        <v>3</v>
      </c>
      <c r="AP282" s="144">
        <f t="shared" si="337"/>
        <v>7</v>
      </c>
      <c r="AQ282" s="144">
        <f t="shared" si="337"/>
        <v>6</v>
      </c>
      <c r="AR282" s="144">
        <f t="shared" si="337"/>
        <v>3</v>
      </c>
      <c r="AS282" s="144">
        <f t="shared" si="337"/>
        <v>5</v>
      </c>
      <c r="AT282" s="144">
        <f t="shared" si="338"/>
        <v>3</v>
      </c>
      <c r="AU282" s="144">
        <f t="shared" si="338"/>
        <v>5</v>
      </c>
      <c r="AV282" s="144">
        <f t="shared" si="338"/>
        <v>9</v>
      </c>
      <c r="AW282" s="144">
        <f t="shared" si="338"/>
        <v>10</v>
      </c>
      <c r="AX282" s="144">
        <f t="shared" si="338"/>
        <v>4</v>
      </c>
      <c r="AY282" s="144">
        <f t="shared" si="338"/>
        <v>9</v>
      </c>
      <c r="AZ282" s="163">
        <f t="shared" si="338"/>
        <v>5</v>
      </c>
    </row>
    <row r="283" spans="2:52" x14ac:dyDescent="0.2">
      <c r="B283" s="142" t="s">
        <v>291</v>
      </c>
      <c r="C283" s="221">
        <v>143.93299999999999</v>
      </c>
      <c r="D283" s="217">
        <v>143</v>
      </c>
      <c r="E283" s="219">
        <v>145.48230000000001</v>
      </c>
      <c r="F283" s="221">
        <v>147.31790000000001</v>
      </c>
      <c r="G283" s="221">
        <v>146.87970000000001</v>
      </c>
      <c r="H283" s="221">
        <v>127.0183</v>
      </c>
      <c r="I283" s="221">
        <v>120.6589</v>
      </c>
      <c r="J283" s="221">
        <v>110.4331</v>
      </c>
      <c r="K283" s="221">
        <v>122.9023</v>
      </c>
      <c r="L283" s="221">
        <v>130.14859999999999</v>
      </c>
      <c r="M283" s="219">
        <v>135.24440000000001</v>
      </c>
      <c r="N283" s="219">
        <v>140.7542</v>
      </c>
      <c r="O283" s="256">
        <v>139.8492</v>
      </c>
      <c r="P283" s="203">
        <v>-0.648218268222015</v>
      </c>
      <c r="Q283" s="203">
        <v>1.7358741258741324</v>
      </c>
      <c r="R283" s="221">
        <v>1.2617342453343117</v>
      </c>
      <c r="S283" s="221">
        <v>-0.29745197291028097</v>
      </c>
      <c r="T283" s="221">
        <v>-13.522222608025489</v>
      </c>
      <c r="U283" s="96">
        <v>-5.0066801397908751</v>
      </c>
      <c r="V283" s="96">
        <v>-8.4749653776058018</v>
      </c>
      <c r="W283" s="221">
        <v>11.291179908922237</v>
      </c>
      <c r="X283" s="96">
        <v>5.8959840458640649</v>
      </c>
      <c r="Y283" s="219">
        <v>3.9153705840862107</v>
      </c>
      <c r="Z283" s="221">
        <v>4.0739579605514047</v>
      </c>
      <c r="AA283" s="96">
        <v>-0.64296482804776067</v>
      </c>
      <c r="AB283" s="261">
        <f t="shared" si="339"/>
        <v>134.14074166666668</v>
      </c>
      <c r="AC283" s="158">
        <f t="shared" si="336"/>
        <v>2</v>
      </c>
      <c r="AD283" s="144">
        <f t="shared" si="336"/>
        <v>2</v>
      </c>
      <c r="AE283" s="144">
        <f t="shared" si="336"/>
        <v>2</v>
      </c>
      <c r="AF283" s="144">
        <f t="shared" si="336"/>
        <v>2</v>
      </c>
      <c r="AG283" s="144">
        <f t="shared" si="336"/>
        <v>3</v>
      </c>
      <c r="AH283" s="144">
        <f t="shared" si="336"/>
        <v>4</v>
      </c>
      <c r="AI283" s="144">
        <f t="shared" si="336"/>
        <v>4</v>
      </c>
      <c r="AJ283" s="144">
        <f t="shared" si="336"/>
        <v>3</v>
      </c>
      <c r="AK283" s="144">
        <f t="shared" si="336"/>
        <v>3</v>
      </c>
      <c r="AL283" s="144">
        <f t="shared" si="336"/>
        <v>3</v>
      </c>
      <c r="AM283" s="144">
        <f t="shared" si="336"/>
        <v>2</v>
      </c>
      <c r="AN283" s="144">
        <f t="shared" si="336"/>
        <v>3</v>
      </c>
      <c r="AO283" s="158">
        <f t="shared" si="337"/>
        <v>8</v>
      </c>
      <c r="AP283" s="144">
        <f t="shared" si="337"/>
        <v>2</v>
      </c>
      <c r="AQ283" s="144">
        <f t="shared" si="337"/>
        <v>5</v>
      </c>
      <c r="AR283" s="144">
        <f t="shared" si="337"/>
        <v>7</v>
      </c>
      <c r="AS283" s="144">
        <f t="shared" si="337"/>
        <v>9</v>
      </c>
      <c r="AT283" s="144">
        <f t="shared" si="338"/>
        <v>10</v>
      </c>
      <c r="AU283" s="144">
        <f t="shared" si="338"/>
        <v>9</v>
      </c>
      <c r="AV283" s="144">
        <f t="shared" si="338"/>
        <v>2</v>
      </c>
      <c r="AW283" s="144">
        <f t="shared" si="338"/>
        <v>1</v>
      </c>
      <c r="AX283" s="144">
        <f t="shared" si="338"/>
        <v>1</v>
      </c>
      <c r="AY283" s="144">
        <f t="shared" si="338"/>
        <v>2</v>
      </c>
      <c r="AZ283" s="163">
        <f t="shared" si="338"/>
        <v>8</v>
      </c>
    </row>
    <row r="284" spans="2:52" x14ac:dyDescent="0.2">
      <c r="B284" s="142" t="s">
        <v>292</v>
      </c>
      <c r="C284" s="221">
        <v>106.2927</v>
      </c>
      <c r="D284" s="217">
        <v>106.8503</v>
      </c>
      <c r="E284" s="219">
        <v>108.0227</v>
      </c>
      <c r="F284" s="221">
        <v>108.42870000000001</v>
      </c>
      <c r="G284" s="221">
        <v>107.60890000000001</v>
      </c>
      <c r="H284" s="221">
        <v>104.6619</v>
      </c>
      <c r="I284" s="221">
        <v>104.48520000000001</v>
      </c>
      <c r="J284" s="221">
        <v>102.3468</v>
      </c>
      <c r="K284" s="221">
        <v>103.0665</v>
      </c>
      <c r="L284" s="221">
        <v>101.536</v>
      </c>
      <c r="M284" s="219">
        <v>101.5977</v>
      </c>
      <c r="N284" s="219">
        <v>101.31610000000001</v>
      </c>
      <c r="O284" s="256">
        <v>102.1855</v>
      </c>
      <c r="P284" s="203">
        <v>0.52458917686728046</v>
      </c>
      <c r="Q284" s="203">
        <v>1.0972360395806058</v>
      </c>
      <c r="R284" s="221">
        <v>0.37584692846966972</v>
      </c>
      <c r="S284" s="221">
        <v>-0.75607288476206091</v>
      </c>
      <c r="T284" s="221">
        <v>-2.7386210620125309</v>
      </c>
      <c r="U284" s="96">
        <v>-0.16882934477588954</v>
      </c>
      <c r="V284" s="96">
        <v>-2.0466056436701123</v>
      </c>
      <c r="W284" s="221">
        <v>0.70319736425565149</v>
      </c>
      <c r="X284" s="96">
        <v>-1.484963591467648</v>
      </c>
      <c r="Y284" s="219">
        <v>6.0766624645447791E-2</v>
      </c>
      <c r="Z284" s="221">
        <v>-0.27717162888529701</v>
      </c>
      <c r="AA284" s="96">
        <v>0.85810646086850839</v>
      </c>
      <c r="AB284" s="261">
        <f t="shared" si="339"/>
        <v>104.34219166666668</v>
      </c>
      <c r="AC284" s="158">
        <f t="shared" si="336"/>
        <v>9</v>
      </c>
      <c r="AD284" s="144">
        <f t="shared" si="336"/>
        <v>8</v>
      </c>
      <c r="AE284" s="144">
        <f t="shared" si="336"/>
        <v>8</v>
      </c>
      <c r="AF284" s="144">
        <f t="shared" si="336"/>
        <v>8</v>
      </c>
      <c r="AG284" s="144">
        <f t="shared" si="336"/>
        <v>10</v>
      </c>
      <c r="AH284" s="144">
        <f t="shared" si="336"/>
        <v>10</v>
      </c>
      <c r="AI284" s="144">
        <f t="shared" si="336"/>
        <v>10</v>
      </c>
      <c r="AJ284" s="144">
        <f t="shared" si="336"/>
        <v>10</v>
      </c>
      <c r="AK284" s="144">
        <f t="shared" si="336"/>
        <v>9</v>
      </c>
      <c r="AL284" s="144">
        <f t="shared" si="336"/>
        <v>9</v>
      </c>
      <c r="AM284" s="144">
        <f t="shared" si="336"/>
        <v>9</v>
      </c>
      <c r="AN284" s="144">
        <f t="shared" si="336"/>
        <v>9</v>
      </c>
      <c r="AO284" s="158">
        <f t="shared" si="337"/>
        <v>5</v>
      </c>
      <c r="AP284" s="144">
        <f t="shared" si="337"/>
        <v>4</v>
      </c>
      <c r="AQ284" s="144">
        <f t="shared" si="337"/>
        <v>7</v>
      </c>
      <c r="AR284" s="144">
        <f t="shared" si="337"/>
        <v>9</v>
      </c>
      <c r="AS284" s="144">
        <f t="shared" si="337"/>
        <v>3</v>
      </c>
      <c r="AT284" s="144">
        <f t="shared" si="338"/>
        <v>4</v>
      </c>
      <c r="AU284" s="144">
        <f t="shared" si="338"/>
        <v>3</v>
      </c>
      <c r="AV284" s="144">
        <f t="shared" si="338"/>
        <v>8</v>
      </c>
      <c r="AW284" s="144">
        <f t="shared" si="338"/>
        <v>8</v>
      </c>
      <c r="AX284" s="144">
        <f t="shared" si="338"/>
        <v>9</v>
      </c>
      <c r="AY284" s="144">
        <f t="shared" si="338"/>
        <v>8</v>
      </c>
      <c r="AZ284" s="163">
        <f t="shared" si="338"/>
        <v>3</v>
      </c>
    </row>
    <row r="285" spans="2:52" x14ac:dyDescent="0.2">
      <c r="B285" s="142" t="s">
        <v>293</v>
      </c>
      <c r="C285" s="221">
        <v>135.9323</v>
      </c>
      <c r="D285" s="217">
        <v>134.7569</v>
      </c>
      <c r="E285" s="219">
        <v>136.6773</v>
      </c>
      <c r="F285" s="221">
        <v>139.34809999999999</v>
      </c>
      <c r="G285" s="221">
        <v>137.3689</v>
      </c>
      <c r="H285" s="221">
        <v>123.6193</v>
      </c>
      <c r="I285" s="221">
        <v>120.9444</v>
      </c>
      <c r="J285" s="221">
        <v>111.21680000000001</v>
      </c>
      <c r="K285" s="221">
        <v>120.2163</v>
      </c>
      <c r="L285" s="221">
        <v>119.0316</v>
      </c>
      <c r="M285" s="219">
        <v>120.1181</v>
      </c>
      <c r="N285" s="219">
        <v>124.15689999999999</v>
      </c>
      <c r="O285" s="256">
        <v>125.5526</v>
      </c>
      <c r="P285" s="203">
        <v>-0.86469514603960662</v>
      </c>
      <c r="Q285" s="203">
        <v>1.4250847266447959</v>
      </c>
      <c r="R285" s="221">
        <v>1.9540918645597958</v>
      </c>
      <c r="S285" s="221">
        <v>-1.4203279413210455</v>
      </c>
      <c r="T285" s="221">
        <v>-10.009252458161928</v>
      </c>
      <c r="U285" s="96">
        <v>-2.1638206979007273</v>
      </c>
      <c r="V285" s="96">
        <v>-8.0430346506328494</v>
      </c>
      <c r="W285" s="221">
        <v>8.0918530293984343</v>
      </c>
      <c r="X285" s="96">
        <v>-0.98547368368516286</v>
      </c>
      <c r="Y285" s="219">
        <v>0.91278282405680577</v>
      </c>
      <c r="Z285" s="221">
        <v>3.3623575464480333</v>
      </c>
      <c r="AA285" s="96">
        <v>1.1241421137286813</v>
      </c>
      <c r="AB285" s="261">
        <f t="shared" si="339"/>
        <v>126.08393333333332</v>
      </c>
      <c r="AC285" s="158">
        <f t="shared" si="336"/>
        <v>4</v>
      </c>
      <c r="AD285" s="144">
        <f t="shared" si="336"/>
        <v>4</v>
      </c>
      <c r="AE285" s="144">
        <f t="shared" si="336"/>
        <v>4</v>
      </c>
      <c r="AF285" s="144">
        <f t="shared" si="336"/>
        <v>4</v>
      </c>
      <c r="AG285" s="144">
        <f t="shared" si="336"/>
        <v>4</v>
      </c>
      <c r="AH285" s="144">
        <f t="shared" si="336"/>
        <v>3</v>
      </c>
      <c r="AI285" s="144">
        <f t="shared" si="336"/>
        <v>3</v>
      </c>
      <c r="AJ285" s="144">
        <f t="shared" si="336"/>
        <v>4</v>
      </c>
      <c r="AK285" s="144">
        <f t="shared" si="336"/>
        <v>5</v>
      </c>
      <c r="AL285" s="144">
        <f t="shared" si="336"/>
        <v>5</v>
      </c>
      <c r="AM285" s="144">
        <f t="shared" si="336"/>
        <v>5</v>
      </c>
      <c r="AN285" s="144">
        <f t="shared" si="336"/>
        <v>4</v>
      </c>
      <c r="AO285" s="158">
        <f t="shared" si="337"/>
        <v>9</v>
      </c>
      <c r="AP285" s="144">
        <f t="shared" si="337"/>
        <v>3</v>
      </c>
      <c r="AQ285" s="144">
        <f t="shared" si="337"/>
        <v>3</v>
      </c>
      <c r="AR285" s="144">
        <f t="shared" si="337"/>
        <v>10</v>
      </c>
      <c r="AS285" s="144">
        <f t="shared" si="337"/>
        <v>7</v>
      </c>
      <c r="AT285" s="144">
        <f t="shared" si="338"/>
        <v>8</v>
      </c>
      <c r="AU285" s="144">
        <f t="shared" si="338"/>
        <v>8</v>
      </c>
      <c r="AV285" s="144">
        <f t="shared" si="338"/>
        <v>5</v>
      </c>
      <c r="AW285" s="144">
        <f t="shared" si="338"/>
        <v>7</v>
      </c>
      <c r="AX285" s="144">
        <f t="shared" si="338"/>
        <v>8</v>
      </c>
      <c r="AY285" s="144">
        <f t="shared" si="338"/>
        <v>3</v>
      </c>
      <c r="AZ285" s="163">
        <f t="shared" si="338"/>
        <v>2</v>
      </c>
    </row>
    <row r="286" spans="2:52" x14ac:dyDescent="0.2">
      <c r="B286" s="142" t="s">
        <v>294</v>
      </c>
      <c r="C286" s="221">
        <v>107.2916</v>
      </c>
      <c r="D286" s="217">
        <v>106.9885</v>
      </c>
      <c r="E286" s="219">
        <v>107.18380000000001</v>
      </c>
      <c r="F286" s="221">
        <v>107.0697</v>
      </c>
      <c r="G286" s="221">
        <v>106.9628</v>
      </c>
      <c r="H286" s="221">
        <v>107.9571</v>
      </c>
      <c r="I286" s="221">
        <v>108.1172</v>
      </c>
      <c r="J286" s="221">
        <v>109.95740000000001</v>
      </c>
      <c r="K286" s="221">
        <v>108.485</v>
      </c>
      <c r="L286" s="221">
        <v>106.5427</v>
      </c>
      <c r="M286" s="219">
        <v>105.26560000000001</v>
      </c>
      <c r="N286" s="219">
        <v>103.60590000000001</v>
      </c>
      <c r="O286" s="256">
        <v>103.52930000000001</v>
      </c>
      <c r="P286" s="203">
        <v>-0.28250114640847984</v>
      </c>
      <c r="Q286" s="203">
        <v>0.18254298359169735</v>
      </c>
      <c r="R286" s="221">
        <v>-0.10645265422573899</v>
      </c>
      <c r="S286" s="221">
        <v>-9.9841505113020784E-2</v>
      </c>
      <c r="T286" s="221">
        <v>0.92957551597377364</v>
      </c>
      <c r="U286" s="96">
        <v>0.14829964865673487</v>
      </c>
      <c r="V286" s="96">
        <v>1.7020418582797281</v>
      </c>
      <c r="W286" s="221">
        <v>-1.3390640375272673</v>
      </c>
      <c r="X286" s="96">
        <v>-1.7903857676176458</v>
      </c>
      <c r="Y286" s="219">
        <v>-1.1986743343279176</v>
      </c>
      <c r="Z286" s="221">
        <v>-1.5766784210606319</v>
      </c>
      <c r="AA286" s="96">
        <v>-7.393401341043232E-2</v>
      </c>
      <c r="AB286" s="261">
        <f t="shared" si="339"/>
        <v>106.80541666666666</v>
      </c>
      <c r="AC286" s="158">
        <f t="shared" si="336"/>
        <v>8</v>
      </c>
      <c r="AD286" s="144">
        <f t="shared" si="336"/>
        <v>10</v>
      </c>
      <c r="AE286" s="144">
        <f t="shared" si="336"/>
        <v>10</v>
      </c>
      <c r="AF286" s="144">
        <f t="shared" si="336"/>
        <v>9</v>
      </c>
      <c r="AG286" s="144">
        <f t="shared" si="336"/>
        <v>8</v>
      </c>
      <c r="AH286" s="144">
        <f t="shared" si="336"/>
        <v>8</v>
      </c>
      <c r="AI286" s="144">
        <f t="shared" si="336"/>
        <v>5</v>
      </c>
      <c r="AJ286" s="144">
        <f t="shared" si="336"/>
        <v>6</v>
      </c>
      <c r="AK286" s="144">
        <f t="shared" si="336"/>
        <v>8</v>
      </c>
      <c r="AL286" s="144">
        <f t="shared" si="336"/>
        <v>8</v>
      </c>
      <c r="AM286" s="144">
        <f t="shared" si="336"/>
        <v>8</v>
      </c>
      <c r="AN286" s="144">
        <f t="shared" si="336"/>
        <v>8</v>
      </c>
      <c r="AO286" s="158">
        <f t="shared" si="337"/>
        <v>7</v>
      </c>
      <c r="AP286" s="144">
        <f t="shared" si="337"/>
        <v>9</v>
      </c>
      <c r="AQ286" s="144">
        <f t="shared" si="337"/>
        <v>10</v>
      </c>
      <c r="AR286" s="144">
        <f t="shared" si="337"/>
        <v>6</v>
      </c>
      <c r="AS286" s="144">
        <f t="shared" si="337"/>
        <v>1</v>
      </c>
      <c r="AT286" s="144">
        <f t="shared" si="338"/>
        <v>2</v>
      </c>
      <c r="AU286" s="144">
        <f t="shared" si="338"/>
        <v>1</v>
      </c>
      <c r="AV286" s="144">
        <f t="shared" si="338"/>
        <v>10</v>
      </c>
      <c r="AW286" s="144">
        <f t="shared" si="338"/>
        <v>9</v>
      </c>
      <c r="AX286" s="144">
        <f t="shared" si="338"/>
        <v>10</v>
      </c>
      <c r="AY286" s="144">
        <f t="shared" si="338"/>
        <v>10</v>
      </c>
      <c r="AZ286" s="163">
        <f t="shared" si="338"/>
        <v>7</v>
      </c>
    </row>
    <row r="287" spans="2:52" x14ac:dyDescent="0.2">
      <c r="B287" s="177" t="s">
        <v>297</v>
      </c>
      <c r="D287" s="157"/>
      <c r="O287" s="98"/>
      <c r="AC287" s="157"/>
      <c r="AN287" s="98"/>
      <c r="AO287" s="157"/>
      <c r="AZ287" s="98"/>
    </row>
    <row r="288" spans="2:52" x14ac:dyDescent="0.2">
      <c r="B288" s="148" t="s">
        <v>285</v>
      </c>
      <c r="C288" s="222">
        <v>105.3078</v>
      </c>
      <c r="D288" s="218">
        <v>106.7689</v>
      </c>
      <c r="E288" s="222">
        <v>107.81480000000001</v>
      </c>
      <c r="F288" s="222">
        <v>108.0802</v>
      </c>
      <c r="G288" s="222">
        <v>107.2196</v>
      </c>
      <c r="H288" s="222">
        <v>106.15940000000001</v>
      </c>
      <c r="I288" s="222">
        <v>106.69580000000001</v>
      </c>
      <c r="J288" s="222">
        <v>106.2931</v>
      </c>
      <c r="K288" s="222">
        <v>108.0125</v>
      </c>
      <c r="L288" s="222">
        <v>109.47450000000001</v>
      </c>
      <c r="M288" s="220">
        <v>109.4829</v>
      </c>
      <c r="N288" s="222">
        <v>110.191</v>
      </c>
      <c r="O288" s="257">
        <v>109.66630000000001</v>
      </c>
      <c r="P288" s="97">
        <v>1.3874565796645659</v>
      </c>
      <c r="Q288" s="205">
        <v>0.97959237193602555</v>
      </c>
      <c r="R288" s="222">
        <v>0.24616286446758665</v>
      </c>
      <c r="S288" s="222">
        <v>-0.7962605546621907</v>
      </c>
      <c r="T288" s="222">
        <v>-0.98881174710593456</v>
      </c>
      <c r="U288" s="97">
        <v>0.50527791227154673</v>
      </c>
      <c r="V288" s="97">
        <v>-0.37742816493246223</v>
      </c>
      <c r="W288" s="222">
        <v>1.6176026477730046</v>
      </c>
      <c r="X288" s="97">
        <v>1.3535470431663033</v>
      </c>
      <c r="Y288" s="222">
        <v>7.6730197443191182E-3</v>
      </c>
      <c r="Z288" s="222">
        <v>0.64676766874096481</v>
      </c>
      <c r="AA288" s="97">
        <v>-0.47617319018794252</v>
      </c>
      <c r="AB288" s="263">
        <f t="shared" si="339"/>
        <v>107.98825000000001</v>
      </c>
      <c r="AC288" s="160">
        <f t="shared" ref="AC288:AO297" si="340">_xlfn.RANK.AVG(D288,D$288:D$297,)</f>
        <v>10</v>
      </c>
      <c r="AD288" s="150">
        <f t="shared" si="340"/>
        <v>9</v>
      </c>
      <c r="AE288" s="150">
        <f t="shared" si="340"/>
        <v>9</v>
      </c>
      <c r="AF288" s="150">
        <f t="shared" si="340"/>
        <v>9</v>
      </c>
      <c r="AG288" s="150">
        <f t="shared" si="340"/>
        <v>9</v>
      </c>
      <c r="AH288" s="150">
        <f t="shared" si="340"/>
        <v>10</v>
      </c>
      <c r="AI288" s="150">
        <f t="shared" si="340"/>
        <v>7</v>
      </c>
      <c r="AJ288" s="150">
        <f t="shared" si="340"/>
        <v>7</v>
      </c>
      <c r="AK288" s="150">
        <f t="shared" si="340"/>
        <v>6</v>
      </c>
      <c r="AL288" s="150">
        <f t="shared" si="340"/>
        <v>6</v>
      </c>
      <c r="AM288" s="150">
        <f t="shared" si="340"/>
        <v>6</v>
      </c>
      <c r="AN288" s="150">
        <f t="shared" si="340"/>
        <v>6</v>
      </c>
      <c r="AO288" s="160">
        <f>_xlfn.RANK.AVG(P288,P$288:P$297,)</f>
        <v>1</v>
      </c>
      <c r="AP288" s="150">
        <f t="shared" ref="AP288:AZ297" si="341">_xlfn.RANK.AVG(Q288,Q$288:Q$297,)</f>
        <v>2</v>
      </c>
      <c r="AQ288" s="150">
        <f t="shared" si="341"/>
        <v>9</v>
      </c>
      <c r="AR288" s="150">
        <f t="shared" si="341"/>
        <v>8</v>
      </c>
      <c r="AS288" s="150">
        <f t="shared" si="341"/>
        <v>2</v>
      </c>
      <c r="AT288" s="150">
        <f t="shared" si="341"/>
        <v>5</v>
      </c>
      <c r="AU288" s="150">
        <f t="shared" si="341"/>
        <v>2</v>
      </c>
      <c r="AV288" s="150">
        <f t="shared" si="341"/>
        <v>6</v>
      </c>
      <c r="AW288" s="150">
        <f t="shared" si="341"/>
        <v>5</v>
      </c>
      <c r="AX288" s="150">
        <f>_xlfn.RANK.AVG(Y288,Y$288:Y$297,)</f>
        <v>8</v>
      </c>
      <c r="AY288" s="150">
        <f>_xlfn.RANK.AVG(Z288,Z$288:Z$297,)</f>
        <v>6</v>
      </c>
      <c r="AZ288" s="165">
        <f>_xlfn.RANK.AVG(AA288,AA$288:AA$297,)</f>
        <v>10</v>
      </c>
    </row>
    <row r="289" spans="2:52" x14ac:dyDescent="0.2">
      <c r="B289" s="148" t="s">
        <v>286</v>
      </c>
      <c r="C289" s="222">
        <v>124.88120000000001</v>
      </c>
      <c r="D289" s="218">
        <v>125.78449999999999</v>
      </c>
      <c r="E289" s="222">
        <v>124.8369</v>
      </c>
      <c r="F289" s="222">
        <v>128.06700000000001</v>
      </c>
      <c r="G289" s="222">
        <v>128.71729999999999</v>
      </c>
      <c r="H289" s="222">
        <v>114.7508</v>
      </c>
      <c r="I289" s="222">
        <v>116.7693</v>
      </c>
      <c r="J289" s="222">
        <v>108.447</v>
      </c>
      <c r="K289" s="222">
        <v>116.2908</v>
      </c>
      <c r="L289" s="222">
        <v>116.9495</v>
      </c>
      <c r="M289" s="220">
        <v>117.4349</v>
      </c>
      <c r="N289" s="222">
        <v>120.4387</v>
      </c>
      <c r="O289" s="257">
        <v>121.72709999999999</v>
      </c>
      <c r="P289" s="97">
        <v>0.72332745040885837</v>
      </c>
      <c r="Q289" s="205">
        <v>-0.7533519630797072</v>
      </c>
      <c r="R289" s="222">
        <v>2.5874561127359037</v>
      </c>
      <c r="S289" s="222">
        <v>0.5077810833391796</v>
      </c>
      <c r="T289" s="222">
        <v>-10.850522812395845</v>
      </c>
      <c r="U289" s="97">
        <v>1.7590291309515953</v>
      </c>
      <c r="V289" s="97">
        <v>-7.1271301617805358</v>
      </c>
      <c r="W289" s="222">
        <v>7.2328418490138047</v>
      </c>
      <c r="X289" s="97">
        <v>0.56642485906021467</v>
      </c>
      <c r="Y289" s="222">
        <v>0.41505094079068189</v>
      </c>
      <c r="Z289" s="222">
        <v>2.5578426856070884</v>
      </c>
      <c r="AA289" s="97">
        <v>1.0697558176898254</v>
      </c>
      <c r="AB289" s="263">
        <f t="shared" si="339"/>
        <v>120.01781666666666</v>
      </c>
      <c r="AC289" s="160">
        <f t="shared" si="340"/>
        <v>5</v>
      </c>
      <c r="AD289" s="150">
        <f t="shared" si="340"/>
        <v>5</v>
      </c>
      <c r="AE289" s="150">
        <f t="shared" si="340"/>
        <v>5</v>
      </c>
      <c r="AF289" s="150">
        <f t="shared" si="340"/>
        <v>5</v>
      </c>
      <c r="AG289" s="150">
        <f t="shared" si="340"/>
        <v>5</v>
      </c>
      <c r="AH289" s="150">
        <f t="shared" si="340"/>
        <v>5</v>
      </c>
      <c r="AI289" s="150">
        <f t="shared" si="340"/>
        <v>4</v>
      </c>
      <c r="AJ289" s="150">
        <f t="shared" si="340"/>
        <v>4</v>
      </c>
      <c r="AK289" s="150">
        <f t="shared" si="340"/>
        <v>4</v>
      </c>
      <c r="AL289" s="150">
        <f t="shared" si="340"/>
        <v>4</v>
      </c>
      <c r="AM289" s="150">
        <f t="shared" si="340"/>
        <v>4</v>
      </c>
      <c r="AN289" s="150">
        <f t="shared" si="340"/>
        <v>4</v>
      </c>
      <c r="AO289" s="160">
        <f t="shared" si="340"/>
        <v>3</v>
      </c>
      <c r="AP289" s="150">
        <f t="shared" si="341"/>
        <v>10</v>
      </c>
      <c r="AQ289" s="150">
        <f t="shared" si="341"/>
        <v>2</v>
      </c>
      <c r="AR289" s="150">
        <f t="shared" si="341"/>
        <v>1</v>
      </c>
      <c r="AS289" s="150">
        <f t="shared" si="341"/>
        <v>8</v>
      </c>
      <c r="AT289" s="150">
        <f t="shared" si="341"/>
        <v>1</v>
      </c>
      <c r="AU289" s="150">
        <f t="shared" si="341"/>
        <v>7</v>
      </c>
      <c r="AV289" s="150">
        <f t="shared" si="341"/>
        <v>3</v>
      </c>
      <c r="AW289" s="150">
        <f t="shared" si="341"/>
        <v>6</v>
      </c>
      <c r="AX289" s="150">
        <f t="shared" si="341"/>
        <v>6</v>
      </c>
      <c r="AY289" s="150">
        <f t="shared" si="341"/>
        <v>4</v>
      </c>
      <c r="AZ289" s="165">
        <f t="shared" si="341"/>
        <v>5</v>
      </c>
    </row>
    <row r="290" spans="2:52" x14ac:dyDescent="0.2">
      <c r="B290" s="148" t="s">
        <v>287</v>
      </c>
      <c r="C290" s="222">
        <v>110.71420000000001</v>
      </c>
      <c r="D290" s="218">
        <v>111.3048</v>
      </c>
      <c r="E290" s="222">
        <v>111.589</v>
      </c>
      <c r="F290" s="222">
        <v>112.2757</v>
      </c>
      <c r="G290" s="222">
        <v>111.4627</v>
      </c>
      <c r="H290" s="222">
        <v>107.622</v>
      </c>
      <c r="I290" s="222">
        <v>108.6793</v>
      </c>
      <c r="J290" s="222">
        <v>105.80840000000001</v>
      </c>
      <c r="K290" s="222">
        <v>105.7189</v>
      </c>
      <c r="L290" s="222">
        <v>107.4667</v>
      </c>
      <c r="M290" s="220">
        <v>107.9926</v>
      </c>
      <c r="N290" s="222">
        <v>108.3112</v>
      </c>
      <c r="O290" s="257">
        <v>108.3832</v>
      </c>
      <c r="P290" s="97">
        <v>0.53344557428043993</v>
      </c>
      <c r="Q290" s="205">
        <v>0.25533490020196659</v>
      </c>
      <c r="R290" s="222">
        <v>0.61538323669895945</v>
      </c>
      <c r="S290" s="222">
        <v>-0.72411038185466881</v>
      </c>
      <c r="T290" s="222">
        <v>-3.4457266870441843</v>
      </c>
      <c r="U290" s="97">
        <v>0.9824199513110683</v>
      </c>
      <c r="V290" s="97">
        <v>-2.6416254061260904</v>
      </c>
      <c r="W290" s="222">
        <v>-8.4586856998122087E-2</v>
      </c>
      <c r="X290" s="97">
        <v>1.6532521621015712</v>
      </c>
      <c r="Y290" s="222">
        <v>0.48936089039673958</v>
      </c>
      <c r="Z290" s="222">
        <v>0.29502021434802345</v>
      </c>
      <c r="AA290" s="97">
        <v>6.6475119839871352E-2</v>
      </c>
      <c r="AB290" s="263">
        <f t="shared" si="339"/>
        <v>108.88454166666668</v>
      </c>
      <c r="AC290" s="160">
        <f t="shared" si="340"/>
        <v>7</v>
      </c>
      <c r="AD290" s="150">
        <f t="shared" si="340"/>
        <v>7</v>
      </c>
      <c r="AE290" s="150">
        <f t="shared" si="340"/>
        <v>7</v>
      </c>
      <c r="AF290" s="150">
        <f t="shared" si="340"/>
        <v>7</v>
      </c>
      <c r="AG290" s="150">
        <f t="shared" si="340"/>
        <v>7</v>
      </c>
      <c r="AH290" s="150">
        <f t="shared" si="340"/>
        <v>7</v>
      </c>
      <c r="AI290" s="150">
        <f t="shared" si="340"/>
        <v>9</v>
      </c>
      <c r="AJ290" s="150">
        <f t="shared" si="340"/>
        <v>8</v>
      </c>
      <c r="AK290" s="150">
        <f t="shared" si="340"/>
        <v>7</v>
      </c>
      <c r="AL290" s="150">
        <f t="shared" si="340"/>
        <v>7</v>
      </c>
      <c r="AM290" s="150">
        <f t="shared" si="340"/>
        <v>7</v>
      </c>
      <c r="AN290" s="150">
        <f t="shared" si="340"/>
        <v>7</v>
      </c>
      <c r="AO290" s="160">
        <f t="shared" si="340"/>
        <v>5</v>
      </c>
      <c r="AP290" s="150">
        <f t="shared" si="341"/>
        <v>7</v>
      </c>
      <c r="AQ290" s="150">
        <f t="shared" si="341"/>
        <v>8</v>
      </c>
      <c r="AR290" s="150">
        <f t="shared" si="341"/>
        <v>6</v>
      </c>
      <c r="AS290" s="150">
        <f t="shared" si="341"/>
        <v>4</v>
      </c>
      <c r="AT290" s="150">
        <f t="shared" si="341"/>
        <v>4</v>
      </c>
      <c r="AU290" s="150">
        <f t="shared" si="341"/>
        <v>4</v>
      </c>
      <c r="AV290" s="150">
        <f t="shared" si="341"/>
        <v>7</v>
      </c>
      <c r="AW290" s="150">
        <f t="shared" si="341"/>
        <v>4</v>
      </c>
      <c r="AX290" s="150">
        <f t="shared" si="341"/>
        <v>5</v>
      </c>
      <c r="AY290" s="150">
        <f t="shared" si="341"/>
        <v>7</v>
      </c>
      <c r="AZ290" s="165">
        <f t="shared" si="341"/>
        <v>7</v>
      </c>
    </row>
    <row r="291" spans="2:52" x14ac:dyDescent="0.2">
      <c r="B291" s="148" t="s">
        <v>288</v>
      </c>
      <c r="C291" s="222">
        <v>150.0692</v>
      </c>
      <c r="D291" s="218">
        <v>147.04259999999999</v>
      </c>
      <c r="E291" s="222">
        <v>150.49600000000001</v>
      </c>
      <c r="F291" s="222">
        <v>155.8049</v>
      </c>
      <c r="G291" s="222">
        <v>154.51390000000001</v>
      </c>
      <c r="H291" s="222">
        <v>131.9905</v>
      </c>
      <c r="I291" s="222">
        <v>130.4528</v>
      </c>
      <c r="J291" s="222">
        <v>115.9864</v>
      </c>
      <c r="K291" s="222">
        <v>129.24700000000001</v>
      </c>
      <c r="L291" s="222">
        <v>134.86340000000001</v>
      </c>
      <c r="M291" s="220">
        <v>138.39580000000001</v>
      </c>
      <c r="N291" s="222">
        <v>145.77199999999999</v>
      </c>
      <c r="O291" s="257">
        <v>146.9443</v>
      </c>
      <c r="P291" s="97">
        <v>-2.0168029149219171</v>
      </c>
      <c r="Q291" s="205">
        <v>2.348571094363141</v>
      </c>
      <c r="R291" s="222">
        <v>3.5276020625132851</v>
      </c>
      <c r="S291" s="222">
        <v>-0.82860038419844095</v>
      </c>
      <c r="T291" s="222">
        <v>-14.576940974242452</v>
      </c>
      <c r="U291" s="97">
        <v>-1.1650080877032825</v>
      </c>
      <c r="V291" s="97">
        <v>-11.089374854353446</v>
      </c>
      <c r="W291" s="222">
        <v>11.432892132181022</v>
      </c>
      <c r="X291" s="97">
        <v>4.3454780381749654</v>
      </c>
      <c r="Y291" s="222">
        <v>2.6192428783494965</v>
      </c>
      <c r="Z291" s="222">
        <v>5.329786019517921</v>
      </c>
      <c r="AA291" s="97">
        <v>0.804201081140416</v>
      </c>
      <c r="AB291" s="263">
        <f t="shared" si="339"/>
        <v>140.1258</v>
      </c>
      <c r="AC291" s="160">
        <f t="shared" si="340"/>
        <v>1</v>
      </c>
      <c r="AD291" s="150">
        <f t="shared" si="340"/>
        <v>1</v>
      </c>
      <c r="AE291" s="150">
        <f t="shared" si="340"/>
        <v>1</v>
      </c>
      <c r="AF291" s="150">
        <f t="shared" si="340"/>
        <v>1</v>
      </c>
      <c r="AG291" s="150">
        <f t="shared" si="340"/>
        <v>1</v>
      </c>
      <c r="AH291" s="150">
        <f t="shared" si="340"/>
        <v>1</v>
      </c>
      <c r="AI291" s="150">
        <f t="shared" si="340"/>
        <v>2</v>
      </c>
      <c r="AJ291" s="150">
        <f t="shared" si="340"/>
        <v>1</v>
      </c>
      <c r="AK291" s="150">
        <f t="shared" si="340"/>
        <v>1</v>
      </c>
      <c r="AL291" s="150">
        <f t="shared" si="340"/>
        <v>1</v>
      </c>
      <c r="AM291" s="150">
        <f t="shared" si="340"/>
        <v>1</v>
      </c>
      <c r="AN291" s="150">
        <f t="shared" si="340"/>
        <v>1</v>
      </c>
      <c r="AO291" s="160">
        <f t="shared" si="340"/>
        <v>10</v>
      </c>
      <c r="AP291" s="150">
        <f t="shared" si="341"/>
        <v>1</v>
      </c>
      <c r="AQ291" s="150">
        <f t="shared" si="341"/>
        <v>1</v>
      </c>
      <c r="AR291" s="150">
        <f t="shared" si="341"/>
        <v>9</v>
      </c>
      <c r="AS291" s="150">
        <f t="shared" si="341"/>
        <v>10</v>
      </c>
      <c r="AT291" s="150">
        <f t="shared" si="341"/>
        <v>7</v>
      </c>
      <c r="AU291" s="150">
        <f t="shared" si="341"/>
        <v>10</v>
      </c>
      <c r="AV291" s="150">
        <f t="shared" si="341"/>
        <v>1</v>
      </c>
      <c r="AW291" s="150">
        <f t="shared" si="341"/>
        <v>2</v>
      </c>
      <c r="AX291" s="150">
        <f t="shared" si="341"/>
        <v>2</v>
      </c>
      <c r="AY291" s="150">
        <f t="shared" si="341"/>
        <v>1</v>
      </c>
      <c r="AZ291" s="165">
        <f t="shared" si="341"/>
        <v>6</v>
      </c>
    </row>
    <row r="292" spans="2:52" s="48" customFormat="1" x14ac:dyDescent="0.2">
      <c r="B292" s="151" t="s">
        <v>289</v>
      </c>
      <c r="C292" s="149">
        <v>138.1908</v>
      </c>
      <c r="D292" s="175">
        <v>138.39879999999999</v>
      </c>
      <c r="E292" s="149">
        <v>139.1756</v>
      </c>
      <c r="F292" s="149">
        <v>141.89160000000001</v>
      </c>
      <c r="G292" s="149">
        <v>142.3135</v>
      </c>
      <c r="H292" s="149">
        <v>130.0641</v>
      </c>
      <c r="I292" s="149">
        <v>127.4198</v>
      </c>
      <c r="J292" s="149">
        <v>120.7153</v>
      </c>
      <c r="K292" s="149">
        <v>127.86879999999999</v>
      </c>
      <c r="L292" s="149">
        <v>131.48830000000001</v>
      </c>
      <c r="M292" s="207">
        <v>134.00720000000001</v>
      </c>
      <c r="N292" s="149">
        <v>134.8836</v>
      </c>
      <c r="O292" s="168">
        <v>138.15889999999999</v>
      </c>
      <c r="P292" s="152">
        <v>0.15051653221487857</v>
      </c>
      <c r="Q292" s="206">
        <v>0.56127654286020445</v>
      </c>
      <c r="R292" s="149">
        <v>1.9514914970727686</v>
      </c>
      <c r="S292" s="149">
        <v>0.29733965928919942</v>
      </c>
      <c r="T292" s="149">
        <v>-8.6073352141574819</v>
      </c>
      <c r="U292" s="152">
        <v>-2.033074460977319</v>
      </c>
      <c r="V292" s="152">
        <v>-5.2617411108791545</v>
      </c>
      <c r="W292" s="149">
        <v>5.9259265395521483</v>
      </c>
      <c r="X292" s="152">
        <v>2.8306357766711008</v>
      </c>
      <c r="Y292" s="149">
        <v>1.9156837528510156</v>
      </c>
      <c r="Z292" s="152">
        <v>0.65399471073195292</v>
      </c>
      <c r="AA292" s="152">
        <v>2.4282418322168056</v>
      </c>
      <c r="AB292" s="263">
        <f t="shared" si="339"/>
        <v>133.86545833333332</v>
      </c>
      <c r="AC292" s="161">
        <f t="shared" si="340"/>
        <v>2</v>
      </c>
      <c r="AD292" s="153">
        <f t="shared" si="340"/>
        <v>2</v>
      </c>
      <c r="AE292" s="153">
        <f t="shared" si="340"/>
        <v>2</v>
      </c>
      <c r="AF292" s="153">
        <f t="shared" si="340"/>
        <v>2</v>
      </c>
      <c r="AG292" s="153">
        <f t="shared" si="340"/>
        <v>2</v>
      </c>
      <c r="AH292" s="153">
        <f t="shared" si="340"/>
        <v>2</v>
      </c>
      <c r="AI292" s="153">
        <f t="shared" si="340"/>
        <v>1</v>
      </c>
      <c r="AJ292" s="153">
        <f t="shared" si="340"/>
        <v>2</v>
      </c>
      <c r="AK292" s="153">
        <f t="shared" si="340"/>
        <v>2</v>
      </c>
      <c r="AL292" s="153">
        <f t="shared" si="340"/>
        <v>2</v>
      </c>
      <c r="AM292" s="153">
        <f t="shared" si="340"/>
        <v>2</v>
      </c>
      <c r="AN292" s="153">
        <f t="shared" si="340"/>
        <v>2</v>
      </c>
      <c r="AO292" s="161">
        <f t="shared" si="340"/>
        <v>6</v>
      </c>
      <c r="AP292" s="153">
        <f t="shared" si="341"/>
        <v>6</v>
      </c>
      <c r="AQ292" s="153">
        <f t="shared" si="341"/>
        <v>5</v>
      </c>
      <c r="AR292" s="153">
        <f t="shared" si="341"/>
        <v>2</v>
      </c>
      <c r="AS292" s="153">
        <f t="shared" si="341"/>
        <v>6</v>
      </c>
      <c r="AT292" s="153">
        <f t="shared" si="341"/>
        <v>9</v>
      </c>
      <c r="AU292" s="153">
        <f t="shared" si="341"/>
        <v>6</v>
      </c>
      <c r="AV292" s="153">
        <f t="shared" si="341"/>
        <v>5</v>
      </c>
      <c r="AW292" s="153">
        <f t="shared" si="341"/>
        <v>3</v>
      </c>
      <c r="AX292" s="153">
        <f t="shared" si="341"/>
        <v>3</v>
      </c>
      <c r="AY292" s="153">
        <f t="shared" si="341"/>
        <v>5</v>
      </c>
      <c r="AZ292" s="166">
        <f t="shared" si="341"/>
        <v>1</v>
      </c>
    </row>
    <row r="293" spans="2:52" x14ac:dyDescent="0.2">
      <c r="B293" s="148" t="s">
        <v>290</v>
      </c>
      <c r="C293" s="222">
        <v>112.9395</v>
      </c>
      <c r="D293" s="218">
        <v>113.896</v>
      </c>
      <c r="E293" s="222">
        <v>113.93600000000001</v>
      </c>
      <c r="F293" s="222">
        <v>115.0504</v>
      </c>
      <c r="G293" s="222">
        <v>115.27030000000001</v>
      </c>
      <c r="H293" s="222">
        <v>109.974</v>
      </c>
      <c r="I293" s="222">
        <v>111.23090000000001</v>
      </c>
      <c r="J293" s="222">
        <v>106.25749999999999</v>
      </c>
      <c r="K293" s="222">
        <v>104.84220000000001</v>
      </c>
      <c r="L293" s="222">
        <v>97.305080000000004</v>
      </c>
      <c r="M293" s="220">
        <v>98.804079999999999</v>
      </c>
      <c r="N293" s="222">
        <v>97.016930000000002</v>
      </c>
      <c r="O293" s="257">
        <v>98.102580000000003</v>
      </c>
      <c r="P293" s="97">
        <v>0.84691361304061519</v>
      </c>
      <c r="Q293" s="205">
        <v>3.5119758376067858E-2</v>
      </c>
      <c r="R293" s="222">
        <v>0.97809296447127247</v>
      </c>
      <c r="S293" s="222">
        <v>0.1911336249156976</v>
      </c>
      <c r="T293" s="222">
        <v>-4.594678768078162</v>
      </c>
      <c r="U293" s="97">
        <v>1.1429065051739518</v>
      </c>
      <c r="V293" s="97">
        <v>-4.4712395566340035</v>
      </c>
      <c r="W293" s="222">
        <v>-1.3319530386090279</v>
      </c>
      <c r="X293" s="97">
        <v>-7.1890135842246741</v>
      </c>
      <c r="Y293" s="222">
        <v>1.5405156647525444</v>
      </c>
      <c r="Z293" s="222">
        <v>-1.8087815806796612</v>
      </c>
      <c r="AA293" s="97">
        <v>1.1190314927508025</v>
      </c>
      <c r="AB293" s="263">
        <f t="shared" si="339"/>
        <v>106.80716416666667</v>
      </c>
      <c r="AC293" s="160">
        <f t="shared" si="340"/>
        <v>6</v>
      </c>
      <c r="AD293" s="150">
        <f t="shared" si="340"/>
        <v>6</v>
      </c>
      <c r="AE293" s="150">
        <f t="shared" si="340"/>
        <v>6</v>
      </c>
      <c r="AF293" s="150">
        <f t="shared" si="340"/>
        <v>6</v>
      </c>
      <c r="AG293" s="150">
        <f t="shared" si="340"/>
        <v>6</v>
      </c>
      <c r="AH293" s="150">
        <f t="shared" si="340"/>
        <v>6</v>
      </c>
      <c r="AI293" s="150">
        <f t="shared" si="340"/>
        <v>8</v>
      </c>
      <c r="AJ293" s="150">
        <f t="shared" si="340"/>
        <v>9</v>
      </c>
      <c r="AK293" s="150">
        <f t="shared" si="340"/>
        <v>10</v>
      </c>
      <c r="AL293" s="150">
        <f t="shared" si="340"/>
        <v>10</v>
      </c>
      <c r="AM293" s="150">
        <f t="shared" si="340"/>
        <v>10</v>
      </c>
      <c r="AN293" s="150">
        <f t="shared" si="340"/>
        <v>10</v>
      </c>
      <c r="AO293" s="160">
        <f t="shared" si="340"/>
        <v>2</v>
      </c>
      <c r="AP293" s="150">
        <f t="shared" si="341"/>
        <v>8</v>
      </c>
      <c r="AQ293" s="150">
        <f t="shared" si="341"/>
        <v>6</v>
      </c>
      <c r="AR293" s="150">
        <f t="shared" si="341"/>
        <v>3</v>
      </c>
      <c r="AS293" s="150">
        <f t="shared" si="341"/>
        <v>5</v>
      </c>
      <c r="AT293" s="150">
        <f t="shared" si="341"/>
        <v>2</v>
      </c>
      <c r="AU293" s="150">
        <f t="shared" si="341"/>
        <v>5</v>
      </c>
      <c r="AV293" s="150">
        <f t="shared" si="341"/>
        <v>9</v>
      </c>
      <c r="AW293" s="150">
        <f t="shared" si="341"/>
        <v>10</v>
      </c>
      <c r="AX293" s="150">
        <f t="shared" si="341"/>
        <v>4</v>
      </c>
      <c r="AY293" s="150">
        <f t="shared" si="341"/>
        <v>9</v>
      </c>
      <c r="AZ293" s="165">
        <f t="shared" si="341"/>
        <v>4</v>
      </c>
    </row>
    <row r="294" spans="2:52" x14ac:dyDescent="0.2">
      <c r="B294" s="148" t="s">
        <v>291</v>
      </c>
      <c r="C294" s="222">
        <v>139.13749999999999</v>
      </c>
      <c r="D294" s="218">
        <v>137.8408</v>
      </c>
      <c r="E294" s="222">
        <v>138.94499999999999</v>
      </c>
      <c r="F294" s="222">
        <v>141.73089999999999</v>
      </c>
      <c r="G294" s="222">
        <v>140.9667</v>
      </c>
      <c r="H294" s="222">
        <v>122.4342</v>
      </c>
      <c r="I294" s="222">
        <v>117.6763</v>
      </c>
      <c r="J294" s="222">
        <v>107.4721</v>
      </c>
      <c r="K294" s="222">
        <v>117.57470000000001</v>
      </c>
      <c r="L294" s="222">
        <v>123.72669999999999</v>
      </c>
      <c r="M294" s="220">
        <v>126.98480000000001</v>
      </c>
      <c r="N294" s="222">
        <v>131.53749999999999</v>
      </c>
      <c r="O294" s="257">
        <v>131.48089999999999</v>
      </c>
      <c r="P294" s="97">
        <v>-0.93195579911956683</v>
      </c>
      <c r="Q294" s="205">
        <v>0.80106905937863937</v>
      </c>
      <c r="R294" s="222">
        <v>2.0050379646622751</v>
      </c>
      <c r="S294" s="222">
        <v>-0.53919081865703833</v>
      </c>
      <c r="T294" s="222">
        <v>-13.14672188538144</v>
      </c>
      <c r="U294" s="97">
        <v>-3.886087384080597</v>
      </c>
      <c r="V294" s="97">
        <v>-8.6714147198713754</v>
      </c>
      <c r="W294" s="222">
        <v>9.4002071235232307</v>
      </c>
      <c r="X294" s="97">
        <v>5.2324181988131686</v>
      </c>
      <c r="Y294" s="222">
        <v>2.6333038867116096</v>
      </c>
      <c r="Z294" s="222">
        <v>3.5852322482690742</v>
      </c>
      <c r="AA294" s="97">
        <v>-4.3029554309609877E-2</v>
      </c>
      <c r="AB294" s="263">
        <f t="shared" si="339"/>
        <v>128.19754999999998</v>
      </c>
      <c r="AC294" s="160">
        <f t="shared" si="340"/>
        <v>3</v>
      </c>
      <c r="AD294" s="150">
        <f t="shared" si="340"/>
        <v>3</v>
      </c>
      <c r="AE294" s="150">
        <f t="shared" si="340"/>
        <v>3</v>
      </c>
      <c r="AF294" s="150">
        <f t="shared" si="340"/>
        <v>3</v>
      </c>
      <c r="AG294" s="150">
        <f t="shared" si="340"/>
        <v>3</v>
      </c>
      <c r="AH294" s="150">
        <f t="shared" si="340"/>
        <v>4</v>
      </c>
      <c r="AI294" s="150">
        <f t="shared" si="340"/>
        <v>6</v>
      </c>
      <c r="AJ294" s="150">
        <f t="shared" si="340"/>
        <v>3</v>
      </c>
      <c r="AK294" s="150">
        <f t="shared" si="340"/>
        <v>3</v>
      </c>
      <c r="AL294" s="150">
        <f t="shared" si="340"/>
        <v>3</v>
      </c>
      <c r="AM294" s="150">
        <f t="shared" si="340"/>
        <v>3</v>
      </c>
      <c r="AN294" s="150">
        <f t="shared" si="340"/>
        <v>3</v>
      </c>
      <c r="AO294" s="160">
        <f t="shared" si="340"/>
        <v>8</v>
      </c>
      <c r="AP294" s="150">
        <f t="shared" si="341"/>
        <v>3</v>
      </c>
      <c r="AQ294" s="150">
        <f t="shared" si="341"/>
        <v>4</v>
      </c>
      <c r="AR294" s="150">
        <f t="shared" si="341"/>
        <v>5</v>
      </c>
      <c r="AS294" s="150">
        <f t="shared" si="341"/>
        <v>9</v>
      </c>
      <c r="AT294" s="150">
        <f t="shared" si="341"/>
        <v>10</v>
      </c>
      <c r="AU294" s="150">
        <f t="shared" si="341"/>
        <v>9</v>
      </c>
      <c r="AV294" s="150">
        <f t="shared" si="341"/>
        <v>2</v>
      </c>
      <c r="AW294" s="150">
        <f t="shared" si="341"/>
        <v>1</v>
      </c>
      <c r="AX294" s="150">
        <f t="shared" si="341"/>
        <v>1</v>
      </c>
      <c r="AY294" s="150">
        <f t="shared" si="341"/>
        <v>2</v>
      </c>
      <c r="AZ294" s="165">
        <f t="shared" si="341"/>
        <v>8</v>
      </c>
    </row>
    <row r="295" spans="2:52" x14ac:dyDescent="0.2">
      <c r="B295" s="148" t="s">
        <v>292</v>
      </c>
      <c r="C295" s="222">
        <v>107.0575</v>
      </c>
      <c r="D295" s="218">
        <v>107.72069999999999</v>
      </c>
      <c r="E295" s="222">
        <v>108.57089999999999</v>
      </c>
      <c r="F295" s="222">
        <v>109.2877</v>
      </c>
      <c r="G295" s="222">
        <v>108.4761</v>
      </c>
      <c r="H295" s="222">
        <v>106.0735</v>
      </c>
      <c r="I295" s="222">
        <v>107.2154</v>
      </c>
      <c r="J295" s="222">
        <v>105.26690000000001</v>
      </c>
      <c r="K295" s="222">
        <v>104.5753</v>
      </c>
      <c r="L295" s="222">
        <v>102.22969999999999</v>
      </c>
      <c r="M295" s="220">
        <v>101.2881</v>
      </c>
      <c r="N295" s="222">
        <v>100.7176</v>
      </c>
      <c r="O295" s="257">
        <v>102.1778</v>
      </c>
      <c r="P295" s="97">
        <v>0.61948018588140863</v>
      </c>
      <c r="Q295" s="205">
        <v>0.78926334492813444</v>
      </c>
      <c r="R295" s="222">
        <v>0.66021374051426884</v>
      </c>
      <c r="S295" s="222">
        <v>-0.74262702939122938</v>
      </c>
      <c r="T295" s="222">
        <v>-2.2148657630574906</v>
      </c>
      <c r="U295" s="97">
        <v>1.0765176976341941</v>
      </c>
      <c r="V295" s="97">
        <v>-1.8173695196772064</v>
      </c>
      <c r="W295" s="222">
        <v>-0.65699664376932176</v>
      </c>
      <c r="X295" s="97">
        <v>-2.2429770701112064</v>
      </c>
      <c r="Y295" s="222">
        <v>-0.92106305701767111</v>
      </c>
      <c r="Z295" s="222">
        <v>-0.56324484317505763</v>
      </c>
      <c r="AA295" s="97">
        <v>1.4497962620237181</v>
      </c>
      <c r="AB295" s="263">
        <f t="shared" si="339"/>
        <v>105.29997499999998</v>
      </c>
      <c r="AC295" s="160">
        <f t="shared" si="340"/>
        <v>8</v>
      </c>
      <c r="AD295" s="150">
        <f t="shared" si="340"/>
        <v>8</v>
      </c>
      <c r="AE295" s="150">
        <f t="shared" si="340"/>
        <v>8</v>
      </c>
      <c r="AF295" s="150">
        <f t="shared" si="340"/>
        <v>8</v>
      </c>
      <c r="AG295" s="150">
        <f t="shared" si="340"/>
        <v>10</v>
      </c>
      <c r="AH295" s="150">
        <f t="shared" si="340"/>
        <v>9</v>
      </c>
      <c r="AI295" s="150">
        <f t="shared" si="340"/>
        <v>10</v>
      </c>
      <c r="AJ295" s="150">
        <f t="shared" si="340"/>
        <v>10</v>
      </c>
      <c r="AK295" s="150">
        <f t="shared" si="340"/>
        <v>9</v>
      </c>
      <c r="AL295" s="150">
        <f t="shared" si="340"/>
        <v>9</v>
      </c>
      <c r="AM295" s="150">
        <f t="shared" si="340"/>
        <v>9</v>
      </c>
      <c r="AN295" s="150">
        <f t="shared" si="340"/>
        <v>8</v>
      </c>
      <c r="AO295" s="160">
        <f t="shared" si="340"/>
        <v>4</v>
      </c>
      <c r="AP295" s="150">
        <f t="shared" si="341"/>
        <v>4</v>
      </c>
      <c r="AQ295" s="150">
        <f t="shared" si="341"/>
        <v>7</v>
      </c>
      <c r="AR295" s="150">
        <f t="shared" si="341"/>
        <v>7</v>
      </c>
      <c r="AS295" s="150">
        <f t="shared" si="341"/>
        <v>3</v>
      </c>
      <c r="AT295" s="150">
        <f t="shared" si="341"/>
        <v>3</v>
      </c>
      <c r="AU295" s="150">
        <f t="shared" si="341"/>
        <v>3</v>
      </c>
      <c r="AV295" s="150">
        <f t="shared" si="341"/>
        <v>8</v>
      </c>
      <c r="AW295" s="150">
        <f t="shared" si="341"/>
        <v>8</v>
      </c>
      <c r="AX295" s="150">
        <f t="shared" si="341"/>
        <v>9</v>
      </c>
      <c r="AY295" s="150">
        <f t="shared" si="341"/>
        <v>8</v>
      </c>
      <c r="AZ295" s="165">
        <f t="shared" si="341"/>
        <v>3</v>
      </c>
    </row>
    <row r="296" spans="2:52" x14ac:dyDescent="0.2">
      <c r="B296" s="148" t="s">
        <v>293</v>
      </c>
      <c r="C296" s="222">
        <v>133.42160000000001</v>
      </c>
      <c r="D296" s="218">
        <v>131.155</v>
      </c>
      <c r="E296" s="222">
        <v>131.9982</v>
      </c>
      <c r="F296" s="222">
        <v>135.30940000000001</v>
      </c>
      <c r="G296" s="222">
        <v>132.45480000000001</v>
      </c>
      <c r="H296" s="222">
        <v>119.2547</v>
      </c>
      <c r="I296" s="222">
        <v>117.69370000000001</v>
      </c>
      <c r="J296" s="222">
        <v>108.0926</v>
      </c>
      <c r="K296" s="222">
        <v>115.31140000000001</v>
      </c>
      <c r="L296" s="222">
        <v>113.2765</v>
      </c>
      <c r="M296" s="220">
        <v>113.60250000000001</v>
      </c>
      <c r="N296" s="222">
        <v>117.1632</v>
      </c>
      <c r="O296" s="257">
        <v>119.22410000000001</v>
      </c>
      <c r="P296" s="97">
        <v>-1.698825377600037</v>
      </c>
      <c r="Q296" s="205">
        <v>0.64290343486713886</v>
      </c>
      <c r="R296" s="222">
        <v>2.5085190555628896</v>
      </c>
      <c r="S296" s="222">
        <v>-2.1096834366274662</v>
      </c>
      <c r="T296" s="222">
        <v>-9.9657392559575086</v>
      </c>
      <c r="U296" s="97">
        <v>-1.3089630848930842</v>
      </c>
      <c r="V296" s="97">
        <v>-8.1577008794863293</v>
      </c>
      <c r="W296" s="222">
        <v>6.678348009021895</v>
      </c>
      <c r="X296" s="97">
        <v>-1.7646997608215729</v>
      </c>
      <c r="Y296" s="222">
        <v>0.28779137773501795</v>
      </c>
      <c r="Z296" s="222">
        <v>3.1343500363108179</v>
      </c>
      <c r="AA296" s="97">
        <v>1.7589994127849049</v>
      </c>
      <c r="AB296" s="263">
        <f t="shared" si="339"/>
        <v>121.21134166666666</v>
      </c>
      <c r="AC296" s="160">
        <f t="shared" si="340"/>
        <v>4</v>
      </c>
      <c r="AD296" s="150">
        <f t="shared" si="340"/>
        <v>4</v>
      </c>
      <c r="AE296" s="150">
        <f t="shared" si="340"/>
        <v>4</v>
      </c>
      <c r="AF296" s="150">
        <f t="shared" si="340"/>
        <v>4</v>
      </c>
      <c r="AG296" s="150">
        <f t="shared" si="340"/>
        <v>4</v>
      </c>
      <c r="AH296" s="150">
        <f t="shared" si="340"/>
        <v>3</v>
      </c>
      <c r="AI296" s="150">
        <f t="shared" si="340"/>
        <v>5</v>
      </c>
      <c r="AJ296" s="150">
        <f t="shared" si="340"/>
        <v>5</v>
      </c>
      <c r="AK296" s="150">
        <f t="shared" si="340"/>
        <v>5</v>
      </c>
      <c r="AL296" s="150">
        <f t="shared" si="340"/>
        <v>5</v>
      </c>
      <c r="AM296" s="150">
        <f t="shared" si="340"/>
        <v>5</v>
      </c>
      <c r="AN296" s="150">
        <f t="shared" si="340"/>
        <v>5</v>
      </c>
      <c r="AO296" s="160">
        <f t="shared" si="340"/>
        <v>9</v>
      </c>
      <c r="AP296" s="150">
        <f t="shared" si="341"/>
        <v>5</v>
      </c>
      <c r="AQ296" s="150">
        <f t="shared" si="341"/>
        <v>3</v>
      </c>
      <c r="AR296" s="150">
        <f t="shared" si="341"/>
        <v>10</v>
      </c>
      <c r="AS296" s="150">
        <f t="shared" si="341"/>
        <v>7</v>
      </c>
      <c r="AT296" s="150">
        <f t="shared" si="341"/>
        <v>8</v>
      </c>
      <c r="AU296" s="150">
        <f t="shared" si="341"/>
        <v>8</v>
      </c>
      <c r="AV296" s="150">
        <f t="shared" si="341"/>
        <v>4</v>
      </c>
      <c r="AW296" s="150">
        <f t="shared" si="341"/>
        <v>7</v>
      </c>
      <c r="AX296" s="150">
        <f t="shared" si="341"/>
        <v>7</v>
      </c>
      <c r="AY296" s="150">
        <f t="shared" si="341"/>
        <v>3</v>
      </c>
      <c r="AZ296" s="165">
        <f t="shared" si="341"/>
        <v>2</v>
      </c>
    </row>
    <row r="297" spans="2:52" x14ac:dyDescent="0.2">
      <c r="B297" s="148" t="s">
        <v>294</v>
      </c>
      <c r="C297" s="222">
        <v>108.1262</v>
      </c>
      <c r="D297" s="218">
        <v>107.45059999999999</v>
      </c>
      <c r="E297" s="222">
        <v>107.4513</v>
      </c>
      <c r="F297" s="222">
        <v>106.9725</v>
      </c>
      <c r="G297" s="222">
        <v>106.82980000000001</v>
      </c>
      <c r="H297" s="222">
        <v>107.2394</v>
      </c>
      <c r="I297" s="222">
        <v>107.48099999999999</v>
      </c>
      <c r="J297" s="222">
        <v>109.7226</v>
      </c>
      <c r="K297" s="222">
        <v>108.0402</v>
      </c>
      <c r="L297" s="222">
        <v>105.4614</v>
      </c>
      <c r="M297" s="220">
        <v>103.8818</v>
      </c>
      <c r="N297" s="222">
        <v>101.9556</v>
      </c>
      <c r="O297" s="257">
        <v>101.8107</v>
      </c>
      <c r="P297" s="97">
        <v>-0.62482543546337788</v>
      </c>
      <c r="Q297" s="205">
        <v>6.5146216029415079E-4</v>
      </c>
      <c r="R297" s="222">
        <v>-0.44559721473821795</v>
      </c>
      <c r="S297" s="222">
        <v>-0.13339877071209025</v>
      </c>
      <c r="T297" s="222">
        <v>0.38341361679980446</v>
      </c>
      <c r="U297" s="97">
        <v>0.22529033172508534</v>
      </c>
      <c r="V297" s="97">
        <v>2.0855779160968035</v>
      </c>
      <c r="W297" s="222">
        <v>-1.5333213029950086</v>
      </c>
      <c r="X297" s="97">
        <v>-2.3868893245292044</v>
      </c>
      <c r="Y297" s="222">
        <v>-1.4977991947764768</v>
      </c>
      <c r="Z297" s="222">
        <v>-1.8542227801212476</v>
      </c>
      <c r="AA297" s="111">
        <v>-0.14212068782882636</v>
      </c>
      <c r="AB297" s="263">
        <f t="shared" si="339"/>
        <v>106.19140833333334</v>
      </c>
      <c r="AC297" s="160">
        <f t="shared" si="340"/>
        <v>9</v>
      </c>
      <c r="AD297" s="150">
        <f t="shared" si="340"/>
        <v>10</v>
      </c>
      <c r="AE297" s="150">
        <f t="shared" si="340"/>
        <v>10</v>
      </c>
      <c r="AF297" s="150">
        <f t="shared" si="340"/>
        <v>10</v>
      </c>
      <c r="AG297" s="150">
        <f t="shared" si="340"/>
        <v>8</v>
      </c>
      <c r="AH297" s="150">
        <f t="shared" si="340"/>
        <v>8</v>
      </c>
      <c r="AI297" s="150">
        <f t="shared" si="340"/>
        <v>3</v>
      </c>
      <c r="AJ297" s="150">
        <f t="shared" si="340"/>
        <v>6</v>
      </c>
      <c r="AK297" s="150">
        <f t="shared" si="340"/>
        <v>8</v>
      </c>
      <c r="AL297" s="150">
        <f t="shared" si="340"/>
        <v>8</v>
      </c>
      <c r="AM297" s="150">
        <f t="shared" si="340"/>
        <v>8</v>
      </c>
      <c r="AN297" s="150">
        <f t="shared" si="340"/>
        <v>9</v>
      </c>
      <c r="AO297" s="160">
        <f t="shared" si="340"/>
        <v>7</v>
      </c>
      <c r="AP297" s="150">
        <f t="shared" si="341"/>
        <v>9</v>
      </c>
      <c r="AQ297" s="150">
        <f t="shared" si="341"/>
        <v>10</v>
      </c>
      <c r="AR297" s="150">
        <f t="shared" si="341"/>
        <v>4</v>
      </c>
      <c r="AS297" s="150">
        <f t="shared" si="341"/>
        <v>1</v>
      </c>
      <c r="AT297" s="150">
        <f t="shared" si="341"/>
        <v>6</v>
      </c>
      <c r="AU297" s="150">
        <f t="shared" si="341"/>
        <v>1</v>
      </c>
      <c r="AV297" s="150">
        <f t="shared" si="341"/>
        <v>10</v>
      </c>
      <c r="AW297" s="150">
        <f t="shared" si="341"/>
        <v>9</v>
      </c>
      <c r="AX297" s="150">
        <f t="shared" si="341"/>
        <v>10</v>
      </c>
      <c r="AY297" s="150">
        <f t="shared" si="341"/>
        <v>10</v>
      </c>
      <c r="AZ297" s="165">
        <f t="shared" si="341"/>
        <v>9</v>
      </c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T30"/>
  <sheetViews>
    <sheetView workbookViewId="0">
      <selection activeCell="L16" sqref="L16"/>
    </sheetView>
  </sheetViews>
  <sheetFormatPr defaultRowHeight="15" x14ac:dyDescent="0.25"/>
  <cols>
    <col min="1" max="1" width="28.42578125" customWidth="1"/>
    <col min="2" max="2" width="17.7109375" customWidth="1"/>
    <col min="9" max="9" width="18.42578125" customWidth="1"/>
  </cols>
  <sheetData>
    <row r="2" spans="1:9" x14ac:dyDescent="0.25">
      <c r="A2" s="319" t="s">
        <v>337</v>
      </c>
      <c r="B2" s="319" t="s">
        <v>356</v>
      </c>
      <c r="C2" s="320" t="s">
        <v>371</v>
      </c>
      <c r="D2" s="320"/>
      <c r="E2" s="320"/>
      <c r="F2" s="320" t="s">
        <v>372</v>
      </c>
      <c r="G2" s="320"/>
      <c r="H2" s="320"/>
      <c r="I2" s="319" t="s">
        <v>339</v>
      </c>
    </row>
    <row r="3" spans="1:9" x14ac:dyDescent="0.25">
      <c r="A3" s="319"/>
      <c r="B3" s="319"/>
      <c r="C3" s="251" t="s">
        <v>280</v>
      </c>
      <c r="D3" s="251" t="s">
        <v>281</v>
      </c>
      <c r="E3" s="251" t="s">
        <v>64</v>
      </c>
      <c r="F3" s="251" t="s">
        <v>280</v>
      </c>
      <c r="G3" s="251" t="s">
        <v>281</v>
      </c>
      <c r="H3" s="251" t="s">
        <v>64</v>
      </c>
      <c r="I3" s="319"/>
    </row>
    <row r="4" spans="1:9" x14ac:dyDescent="0.25">
      <c r="A4" s="252" t="s">
        <v>49</v>
      </c>
      <c r="B4" s="255">
        <v>98.627760561855041</v>
      </c>
      <c r="C4" s="254">
        <f>AVERAGE('2022(2018=100)'!D247:O247)</f>
        <v>109.74496666666668</v>
      </c>
      <c r="D4" s="254">
        <f>AVERAGE('2022(2018=100)'!D257:O257)</f>
        <v>111.27188333333332</v>
      </c>
      <c r="E4" s="254">
        <f>C4*100/D4</f>
        <v>98.627760561855041</v>
      </c>
      <c r="F4" s="254">
        <f>AVERAGE('2023(2018=100)'!D247:O247)</f>
        <v>120.12125000000002</v>
      </c>
      <c r="G4" s="254">
        <f>AVERAGE('2023(2018=100)'!D257:O257)</f>
        <v>115.14799166666666</v>
      </c>
      <c r="H4" s="254">
        <f>F4*100/G4</f>
        <v>104.31901439299965</v>
      </c>
      <c r="I4" s="254">
        <f>(H4-E4)*100/B4</f>
        <v>5.7704380579292378</v>
      </c>
    </row>
    <row r="5" spans="1:9" x14ac:dyDescent="0.25">
      <c r="A5" s="252" t="s">
        <v>52</v>
      </c>
      <c r="B5" s="255">
        <v>105.99132787804641</v>
      </c>
      <c r="C5" s="254">
        <f>AVERAGE('2022(2018=100)'!D248:O248)</f>
        <v>117.12618499999998</v>
      </c>
      <c r="D5" s="254">
        <f>AVERAGE('2022(2018=100)'!D258:O258)</f>
        <v>110.50544166666668</v>
      </c>
      <c r="E5" s="254">
        <f t="shared" ref="E5:E11" si="0">C5*100/D5</f>
        <v>105.99132787804641</v>
      </c>
      <c r="F5" s="254">
        <f>AVERAGE('2023(2018=100)'!D248:O248)</f>
        <v>129.09429999999998</v>
      </c>
      <c r="G5" s="254">
        <f>AVERAGE('2023(2018=100)'!D258:O258)</f>
        <v>114.84620000000001</v>
      </c>
      <c r="H5" s="254">
        <f t="shared" ref="H5:H10" si="1">F5*100/G5</f>
        <v>112.40624417699493</v>
      </c>
      <c r="I5" s="254">
        <f t="shared" ref="I5:I10" si="2">(H5-E5)*100/B5</f>
        <v>6.0523029830605832</v>
      </c>
    </row>
    <row r="6" spans="1:9" x14ac:dyDescent="0.25">
      <c r="A6" s="252" t="s">
        <v>53</v>
      </c>
      <c r="B6" s="255">
        <v>144.70207288301603</v>
      </c>
      <c r="C6" s="254">
        <f>AVERAGE('2022(2018=100)'!D249:O249)</f>
        <v>162.02764999999997</v>
      </c>
      <c r="D6" s="254">
        <f>AVERAGE('2022(2018=100)'!D259:O259)</f>
        <v>111.973275</v>
      </c>
      <c r="E6" s="254">
        <f t="shared" si="0"/>
        <v>144.70207288301603</v>
      </c>
      <c r="F6" s="254">
        <f>AVERAGE('2023(2018=100)'!D249:O249)</f>
        <v>171.72031666666666</v>
      </c>
      <c r="G6" s="254">
        <f>AVERAGE('2023(2018=100)'!D259:O259)</f>
        <v>116.38032499999998</v>
      </c>
      <c r="H6" s="254">
        <f t="shared" si="1"/>
        <v>147.55098567276443</v>
      </c>
      <c r="I6" s="254">
        <f t="shared" si="2"/>
        <v>1.9688127011501708</v>
      </c>
    </row>
    <row r="7" spans="1:9" x14ac:dyDescent="0.25">
      <c r="A7" s="252" t="s">
        <v>60</v>
      </c>
      <c r="B7" s="255">
        <v>99.076471407684593</v>
      </c>
      <c r="C7" s="254">
        <f>AVERAGE('2022(2018=100)'!D250:O250)</f>
        <v>110.17870833333335</v>
      </c>
      <c r="D7" s="254">
        <f>AVERAGE('2022(2018=100)'!D260:O260)</f>
        <v>111.20572499999999</v>
      </c>
      <c r="E7" s="254">
        <f t="shared" si="0"/>
        <v>99.076471407684593</v>
      </c>
      <c r="F7" s="254">
        <f>AVERAGE('2023(2018=100)'!D250:O250)</f>
        <v>109.13183333333335</v>
      </c>
      <c r="G7" s="254">
        <f>AVERAGE('2023(2018=100)'!D260:O260)</f>
        <v>115.37251666666667</v>
      </c>
      <c r="H7" s="254">
        <f t="shared" si="1"/>
        <v>94.590840597363538</v>
      </c>
      <c r="I7" s="254">
        <f t="shared" si="2"/>
        <v>-4.5274430413083318</v>
      </c>
    </row>
    <row r="8" spans="1:9" x14ac:dyDescent="0.25">
      <c r="A8" s="252" t="s">
        <v>62</v>
      </c>
      <c r="B8" s="255">
        <v>110.18723039093798</v>
      </c>
      <c r="C8" s="254">
        <f>AVERAGE('2022(2018=100)'!D251:O251)</f>
        <v>122.04795833333333</v>
      </c>
      <c r="D8" s="254">
        <f>AVERAGE('2022(2018=100)'!D261:O261)</f>
        <v>110.76415833333334</v>
      </c>
      <c r="E8" s="254">
        <f t="shared" si="0"/>
        <v>110.18723039093798</v>
      </c>
      <c r="F8" s="254">
        <f>AVERAGE('2023(2018=100)'!D251:O251)</f>
        <v>124.14725833333334</v>
      </c>
      <c r="G8" s="254">
        <f>AVERAGE('2023(2018=100)'!D261:O261)</f>
        <v>115.95310000000002</v>
      </c>
      <c r="H8" s="254">
        <f t="shared" si="1"/>
        <v>107.06678677269802</v>
      </c>
      <c r="I8" s="254">
        <f t="shared" si="2"/>
        <v>-2.8319466849006054</v>
      </c>
    </row>
    <row r="9" spans="1:9" x14ac:dyDescent="0.25">
      <c r="A9" s="252" t="s">
        <v>82</v>
      </c>
      <c r="B9" s="255">
        <v>112.23544019780088</v>
      </c>
      <c r="C9" s="254">
        <f>AVERAGE('2022(2018=100)'!D252:O252)</f>
        <v>124.97909166666666</v>
      </c>
      <c r="D9" s="254">
        <f>AVERAGE('2022(2018=100)'!D262:O262)</f>
        <v>111.35439166666669</v>
      </c>
      <c r="E9" s="254">
        <f t="shared" si="0"/>
        <v>112.23544019780088</v>
      </c>
      <c r="F9" s="254">
        <f>AVERAGE('2023(2018=100)'!D252:O252)</f>
        <v>126.4503666666667</v>
      </c>
      <c r="G9" s="254">
        <f>AVERAGE('2023(2018=100)'!D262:O262)</f>
        <v>116.94087500000001</v>
      </c>
      <c r="H9" s="254">
        <f t="shared" si="1"/>
        <v>108.1318800348182</v>
      </c>
      <c r="I9" s="254">
        <f t="shared" si="2"/>
        <v>-3.6562071265107337</v>
      </c>
    </row>
    <row r="10" spans="1:9" x14ac:dyDescent="0.25">
      <c r="A10" s="252" t="s">
        <v>85</v>
      </c>
      <c r="B10" s="255">
        <v>103.2331224178064</v>
      </c>
      <c r="C10" s="254">
        <f>AVERAGE('2022(2018=100)'!D253:O253)</f>
        <v>112.32390000000002</v>
      </c>
      <c r="D10" s="254">
        <f>AVERAGE('2022(2018=100)'!D263:O263)</f>
        <v>108.80606666666665</v>
      </c>
      <c r="E10" s="254">
        <f t="shared" si="0"/>
        <v>103.2331224178064</v>
      </c>
      <c r="F10" s="254">
        <f>AVERAGE('2023(2018=100)'!D253:O253)</f>
        <v>116.50668333333333</v>
      </c>
      <c r="G10" s="254">
        <f>AVERAGE('2023(2018=100)'!D263:O263)</f>
        <v>112.67615000000001</v>
      </c>
      <c r="H10" s="254">
        <f t="shared" si="1"/>
        <v>103.39959550741956</v>
      </c>
      <c r="I10" s="254">
        <f t="shared" si="2"/>
        <v>0.16125937655882477</v>
      </c>
    </row>
    <row r="11" spans="1:9" x14ac:dyDescent="0.25">
      <c r="A11" s="253" t="s">
        <v>340</v>
      </c>
      <c r="B11" s="255">
        <v>135.08058370430024</v>
      </c>
      <c r="C11" s="254">
        <f>AVERAGE('2022(2018=100)'!D254:O254)</f>
        <v>150.96268333333333</v>
      </c>
      <c r="D11" s="254">
        <f>AVERAGE('2022(2018=100)'!D264:O264)</f>
        <v>111.75749999999999</v>
      </c>
      <c r="E11" s="254">
        <f t="shared" si="0"/>
        <v>135.08058370430024</v>
      </c>
      <c r="F11" s="254">
        <f>AVERAGE('2023(2018=100)'!D254:O254)</f>
        <v>160.35554166666668</v>
      </c>
      <c r="G11" s="254">
        <f>AVERAGE('2023(2018=100)'!D264:O264)</f>
        <v>116.10999166666666</v>
      </c>
      <c r="H11" s="254">
        <f>F11*100/G11</f>
        <v>138.10658270222081</v>
      </c>
      <c r="I11" s="254">
        <f>(H11-E11)*100/B11</f>
        <v>2.2401435609315001</v>
      </c>
    </row>
    <row r="15" spans="1:9" x14ac:dyDescent="0.25">
      <c r="A15" s="319" t="s">
        <v>337</v>
      </c>
      <c r="B15" s="321" t="s">
        <v>357</v>
      </c>
      <c r="C15" s="322" t="str">
        <f>C2</f>
        <v>Jan -Desember 2022</v>
      </c>
      <c r="D15" s="320"/>
      <c r="E15" s="320"/>
      <c r="F15" s="322" t="str">
        <f>F2</f>
        <v>Jan -Desember 2023</v>
      </c>
      <c r="G15" s="320"/>
      <c r="H15" s="320"/>
      <c r="I15" s="319" t="s">
        <v>339</v>
      </c>
    </row>
    <row r="16" spans="1:9" x14ac:dyDescent="0.25">
      <c r="A16" s="319"/>
      <c r="B16" s="321"/>
      <c r="C16" s="251" t="s">
        <v>280</v>
      </c>
      <c r="D16" s="251" t="s">
        <v>342</v>
      </c>
      <c r="E16" s="251" t="s">
        <v>282</v>
      </c>
      <c r="F16" s="251" t="s">
        <v>280</v>
      </c>
      <c r="G16" s="251" t="s">
        <v>342</v>
      </c>
      <c r="H16" s="251" t="s">
        <v>282</v>
      </c>
      <c r="I16" s="319"/>
    </row>
    <row r="17" spans="1:20" x14ac:dyDescent="0.25">
      <c r="A17" s="252" t="s">
        <v>49</v>
      </c>
      <c r="B17" s="255">
        <v>98.858978443400375</v>
      </c>
      <c r="C17" s="254">
        <f>C4</f>
        <v>109.74496666666668</v>
      </c>
      <c r="D17" s="254">
        <f>AVERAGE('2022(2018=100)'!D23:O23)</f>
        <v>111.01163333333335</v>
      </c>
      <c r="E17" s="254">
        <f>C17*100/D17</f>
        <v>98.858978443400375</v>
      </c>
      <c r="F17" s="254">
        <f>F4</f>
        <v>120.12125000000002</v>
      </c>
      <c r="G17" s="254">
        <f>AVERAGE('2023(2018=100)'!D23:O23)</f>
        <v>114.87427500000001</v>
      </c>
      <c r="H17" s="254">
        <f>F17*100/G17</f>
        <v>104.56758051356582</v>
      </c>
      <c r="I17" s="254">
        <f>(H17-E17)*100/B17</f>
        <v>5.7744902486866998</v>
      </c>
      <c r="M17" s="273"/>
      <c r="N17" s="273"/>
      <c r="O17" s="273"/>
      <c r="P17" s="273"/>
      <c r="Q17" s="273"/>
      <c r="R17" s="273"/>
      <c r="S17" s="273"/>
      <c r="T17" s="273"/>
    </row>
    <row r="18" spans="1:20" x14ac:dyDescent="0.25">
      <c r="A18" s="252" t="s">
        <v>52</v>
      </c>
      <c r="B18" s="255">
        <v>106.05214090734894</v>
      </c>
      <c r="C18" s="254">
        <f t="shared" ref="C18:C24" si="3">C5</f>
        <v>117.12618499999998</v>
      </c>
      <c r="D18" s="254">
        <f>AVERAGE('2022(2018=100)'!D50:O50)</f>
        <v>110.44207499999999</v>
      </c>
      <c r="E18" s="254">
        <f t="shared" ref="E18:E23" si="4">C18*100/D18</f>
        <v>106.05214090734894</v>
      </c>
      <c r="F18" s="254">
        <f t="shared" ref="F18:F24" si="5">F5</f>
        <v>129.09429999999998</v>
      </c>
      <c r="G18" s="254">
        <f>AVERAGE('2023(2018=100)'!D50:O50)</f>
        <v>114.30090833333333</v>
      </c>
      <c r="H18" s="254">
        <f t="shared" ref="H18:H24" si="6">F18*100/G18</f>
        <v>112.94249703031667</v>
      </c>
      <c r="I18" s="254">
        <f t="shared" ref="I18:I23" si="7">(H18-E18)*100/B18</f>
        <v>6.4971400520687261</v>
      </c>
      <c r="M18" s="273"/>
      <c r="N18" s="273"/>
      <c r="O18" s="273"/>
      <c r="P18" s="273"/>
      <c r="Q18" s="273"/>
      <c r="R18" s="273"/>
      <c r="S18" s="273"/>
      <c r="T18" s="273"/>
    </row>
    <row r="19" spans="1:20" x14ac:dyDescent="0.25">
      <c r="A19" s="252" t="s">
        <v>53</v>
      </c>
      <c r="B19" s="255">
        <v>142.78907153811562</v>
      </c>
      <c r="C19" s="254">
        <f t="shared" si="3"/>
        <v>162.02764999999997</v>
      </c>
      <c r="D19" s="254">
        <f>AVERAGE('2022(2018=100)'!D75:O75)</f>
        <v>113.47342499999998</v>
      </c>
      <c r="E19" s="254">
        <f t="shared" si="4"/>
        <v>142.78907153811562</v>
      </c>
      <c r="F19" s="254">
        <f t="shared" si="5"/>
        <v>171.72031666666666</v>
      </c>
      <c r="G19" s="254">
        <f>AVERAGE('2023(2018=100)'!D75:O75)</f>
        <v>117.49030833333332</v>
      </c>
      <c r="H19" s="254">
        <f t="shared" si="6"/>
        <v>146.15700571614525</v>
      </c>
      <c r="I19" s="254">
        <f t="shared" si="7"/>
        <v>2.3586778327994127</v>
      </c>
      <c r="M19" s="273"/>
      <c r="N19" s="273"/>
      <c r="O19" s="273"/>
      <c r="P19" s="273"/>
      <c r="Q19" s="273"/>
      <c r="R19" s="273"/>
      <c r="S19" s="273"/>
      <c r="T19" s="273"/>
    </row>
    <row r="20" spans="1:20" x14ac:dyDescent="0.25">
      <c r="A20" s="252" t="s">
        <v>60</v>
      </c>
      <c r="B20" s="255">
        <v>100.37523480644843</v>
      </c>
      <c r="C20" s="254">
        <f t="shared" si="3"/>
        <v>110.17870833333335</v>
      </c>
      <c r="D20" s="254">
        <f>AVERAGE('2022(2018=100)'!D103:O103)</f>
        <v>109.766825</v>
      </c>
      <c r="E20" s="254">
        <f t="shared" si="4"/>
        <v>100.37523480644843</v>
      </c>
      <c r="F20" s="254">
        <f t="shared" si="5"/>
        <v>109.13183333333335</v>
      </c>
      <c r="G20" s="254">
        <f>AVERAGE('2023(2018=100)'!D103:O103)</f>
        <v>111.54866666666668</v>
      </c>
      <c r="H20" s="254">
        <f t="shared" si="6"/>
        <v>97.83338214112824</v>
      </c>
      <c r="I20" s="254">
        <f t="shared" si="7"/>
        <v>-2.532350405178724</v>
      </c>
      <c r="M20" s="273"/>
      <c r="N20" s="273"/>
      <c r="O20" s="273"/>
      <c r="P20" s="273"/>
      <c r="Q20" s="273"/>
      <c r="R20" s="273"/>
      <c r="S20" s="273"/>
      <c r="T20" s="273"/>
    </row>
    <row r="21" spans="1:20" x14ac:dyDescent="0.25">
      <c r="A21" s="252" t="s">
        <v>62</v>
      </c>
      <c r="B21" s="255">
        <v>111.72587476773926</v>
      </c>
      <c r="C21" s="254">
        <f t="shared" si="3"/>
        <v>122.04795833333333</v>
      </c>
      <c r="D21" s="254">
        <f>AVERAGE('2022(2018=100)'!D129:O129)</f>
        <v>109.23875833333334</v>
      </c>
      <c r="E21" s="254">
        <f t="shared" si="4"/>
        <v>111.72587476773926</v>
      </c>
      <c r="F21" s="254">
        <f t="shared" si="5"/>
        <v>124.14725833333334</v>
      </c>
      <c r="G21" s="254">
        <f>AVERAGE('2023(2018=100)'!D129:O129)</f>
        <v>115.72922499999999</v>
      </c>
      <c r="H21" s="254">
        <f t="shared" si="6"/>
        <v>107.27390452440457</v>
      </c>
      <c r="I21" s="254">
        <f t="shared" si="7"/>
        <v>-3.9847262351623023</v>
      </c>
      <c r="M21" s="273"/>
      <c r="N21" s="273"/>
      <c r="O21" s="273"/>
      <c r="P21" s="273"/>
      <c r="Q21" s="273"/>
      <c r="R21" s="273"/>
      <c r="S21" s="273"/>
      <c r="T21" s="273"/>
    </row>
    <row r="22" spans="1:20" x14ac:dyDescent="0.25">
      <c r="A22" s="252" t="s">
        <v>82</v>
      </c>
      <c r="B22" s="255">
        <v>114.01368317062757</v>
      </c>
      <c r="C22" s="254">
        <f t="shared" si="3"/>
        <v>124.97909166666666</v>
      </c>
      <c r="D22" s="254">
        <f>AVERAGE('2022(2018=100)'!D155:O155)</f>
        <v>109.61762500000002</v>
      </c>
      <c r="E22" s="254">
        <f t="shared" si="4"/>
        <v>114.01368317062757</v>
      </c>
      <c r="F22" s="254">
        <f t="shared" si="5"/>
        <v>126.4503666666667</v>
      </c>
      <c r="G22" s="254">
        <f>AVERAGE('2023(2018=100)'!D155:O155)</f>
        <v>116.94900833333332</v>
      </c>
      <c r="H22" s="254">
        <f t="shared" si="6"/>
        <v>108.12435989730857</v>
      </c>
      <c r="I22" s="254">
        <f t="shared" si="7"/>
        <v>-5.1654530487409307</v>
      </c>
      <c r="M22" s="273"/>
      <c r="N22" s="273"/>
      <c r="O22" s="273"/>
      <c r="P22" s="273"/>
      <c r="Q22" s="273"/>
      <c r="R22" s="273"/>
      <c r="S22" s="273"/>
      <c r="T22" s="273"/>
    </row>
    <row r="23" spans="1:20" x14ac:dyDescent="0.25">
      <c r="A23" s="252" t="s">
        <v>85</v>
      </c>
      <c r="B23" s="255">
        <v>104.02099610166331</v>
      </c>
      <c r="C23" s="254">
        <f t="shared" si="3"/>
        <v>112.32390000000002</v>
      </c>
      <c r="D23" s="254">
        <f>AVERAGE('2022(2018=100)'!D178:O178)</f>
        <v>107.98195</v>
      </c>
      <c r="E23" s="254">
        <f t="shared" si="4"/>
        <v>104.02099610166331</v>
      </c>
      <c r="F23" s="254">
        <f t="shared" si="5"/>
        <v>116.50668333333333</v>
      </c>
      <c r="G23" s="254">
        <f>AVERAGE('2023(2018=100)'!D178:O178)</f>
        <v>111.68248333333332</v>
      </c>
      <c r="H23" s="254">
        <f t="shared" si="6"/>
        <v>104.31956727323249</v>
      </c>
      <c r="I23" s="254">
        <f t="shared" si="7"/>
        <v>0.28702971780560083</v>
      </c>
      <c r="M23" s="273"/>
      <c r="N23" s="273"/>
      <c r="O23" s="273"/>
      <c r="P23" s="273"/>
      <c r="Q23" s="273"/>
      <c r="R23" s="273"/>
      <c r="S23" s="273"/>
      <c r="T23" s="273"/>
    </row>
    <row r="24" spans="1:20" x14ac:dyDescent="0.25">
      <c r="A24" s="253" t="s">
        <v>340</v>
      </c>
      <c r="B24" s="255">
        <v>133.82367357154274</v>
      </c>
      <c r="C24" s="254">
        <f t="shared" si="3"/>
        <v>150.96268333333333</v>
      </c>
      <c r="D24" s="254">
        <f>AVERAGE('2022(2018=100)'!D202:O202)</f>
        <v>112.80715833333331</v>
      </c>
      <c r="E24" s="254">
        <f>C24*100/D24</f>
        <v>133.82367357154274</v>
      </c>
      <c r="F24" s="254">
        <f t="shared" si="5"/>
        <v>160.35554166666668</v>
      </c>
      <c r="G24" s="254">
        <f>AVERAGE('2023(2018=100)'!D202:O202)</f>
        <v>116.780125</v>
      </c>
      <c r="H24" s="254">
        <f t="shared" si="6"/>
        <v>137.31406921054989</v>
      </c>
      <c r="I24" s="254">
        <f>(H24-E24)*100/B24</f>
        <v>2.6082049205899027</v>
      </c>
      <c r="M24" s="273"/>
      <c r="N24" s="273"/>
      <c r="O24" s="273"/>
      <c r="P24" s="273"/>
      <c r="Q24" s="273"/>
      <c r="R24" s="273"/>
      <c r="S24" s="273"/>
      <c r="T24" s="273"/>
    </row>
    <row r="29" spans="1:20" x14ac:dyDescent="0.25">
      <c r="K29" t="s">
        <v>350</v>
      </c>
    </row>
    <row r="30" spans="1:20" x14ac:dyDescent="0.25">
      <c r="K30" s="273">
        <f>('2023(2018=100)'!O190-'2022(2018=100)'!O190)*100/'2022(2018=100)'!O190</f>
        <v>5.5471301345817361</v>
      </c>
    </row>
  </sheetData>
  <mergeCells count="10">
    <mergeCell ref="A15:A16"/>
    <mergeCell ref="B15:B16"/>
    <mergeCell ref="C15:E15"/>
    <mergeCell ref="F15:H15"/>
    <mergeCell ref="I15:I16"/>
    <mergeCell ref="A2:A3"/>
    <mergeCell ref="B2:B3"/>
    <mergeCell ref="C2:E2"/>
    <mergeCell ref="F2:H2"/>
    <mergeCell ref="I2:I3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39997558519241921"/>
  </sheetPr>
  <dimension ref="A1:AB130"/>
  <sheetViews>
    <sheetView workbookViewId="0">
      <pane xSplit="2" ySplit="5" topLeftCell="M6" activePane="bottomRight" state="frozen"/>
      <selection activeCell="I25" sqref="I25"/>
      <selection pane="topRight" activeCell="I25" sqref="I25"/>
      <selection pane="bottomLeft" activeCell="I25" sqref="I25"/>
      <selection pane="bottomRight" activeCell="F21" sqref="F21"/>
    </sheetView>
  </sheetViews>
  <sheetFormatPr defaultColWidth="9.140625" defaultRowHeight="12" x14ac:dyDescent="0.2"/>
  <cols>
    <col min="1" max="1" width="3.42578125" style="1" customWidth="1"/>
    <col min="2" max="2" width="28.42578125" style="1" bestFit="1" customWidth="1"/>
    <col min="3" max="3" width="8.140625" style="1" bestFit="1" customWidth="1"/>
    <col min="4" max="12" width="6.28515625" style="1" bestFit="1" customWidth="1"/>
    <col min="13" max="15" width="5.7109375" style="1" bestFit="1" customWidth="1"/>
    <col min="16" max="16" width="8.28515625" style="1" bestFit="1" customWidth="1"/>
    <col min="17" max="17" width="5.28515625" style="1" customWidth="1"/>
    <col min="18" max="18" width="6.28515625" style="1" bestFit="1" customWidth="1"/>
    <col min="19" max="27" width="5.28515625" style="1" customWidth="1"/>
    <col min="28" max="16384" width="9.140625" style="1"/>
  </cols>
  <sheetData>
    <row r="1" spans="1:27" x14ac:dyDescent="0.2">
      <c r="A1" s="1" t="s">
        <v>65</v>
      </c>
    </row>
    <row r="2" spans="1:27" x14ac:dyDescent="0.2">
      <c r="A2" s="1" t="s">
        <v>123</v>
      </c>
    </row>
    <row r="4" spans="1:27" x14ac:dyDescent="0.2">
      <c r="A4" s="4"/>
      <c r="B4" s="309" t="s">
        <v>2</v>
      </c>
      <c r="C4" s="12" t="s">
        <v>64</v>
      </c>
      <c r="D4" s="311" t="s">
        <v>115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</row>
    <row r="5" spans="1:27" x14ac:dyDescent="0.2">
      <c r="A5" s="5"/>
      <c r="B5" s="310"/>
      <c r="C5" s="13" t="s">
        <v>116</v>
      </c>
      <c r="D5" s="8" t="s">
        <v>3</v>
      </c>
      <c r="E5" s="6" t="s">
        <v>4</v>
      </c>
      <c r="F5" s="6" t="s">
        <v>5</v>
      </c>
      <c r="G5" s="6" t="s">
        <v>6</v>
      </c>
      <c r="H5" s="6" t="s">
        <v>0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9" t="s">
        <v>13</v>
      </c>
      <c r="P5" s="8" t="s">
        <v>3</v>
      </c>
      <c r="Q5" s="6" t="s">
        <v>4</v>
      </c>
      <c r="R5" s="6" t="s">
        <v>5</v>
      </c>
      <c r="S5" s="6" t="s">
        <v>6</v>
      </c>
      <c r="T5" s="6" t="s">
        <v>0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9" t="s">
        <v>13</v>
      </c>
    </row>
    <row r="6" spans="1:27" ht="20.25" customHeight="1" x14ac:dyDescent="0.2">
      <c r="B6" s="22" t="s">
        <v>49</v>
      </c>
      <c r="C6" s="42"/>
      <c r="D6" s="30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  <c r="AA6" s="32"/>
    </row>
    <row r="7" spans="1:27" x14ac:dyDescent="0.2">
      <c r="A7" s="2" t="s">
        <v>14</v>
      </c>
      <c r="B7" s="2" t="s">
        <v>15</v>
      </c>
      <c r="C7" s="73"/>
      <c r="D7" s="10">
        <v>96.330734252929688</v>
      </c>
      <c r="E7" s="7">
        <v>98.068374633789063</v>
      </c>
      <c r="F7" s="7">
        <v>99.553291320800781</v>
      </c>
      <c r="G7" s="7">
        <v>96.876312255859375</v>
      </c>
      <c r="H7" s="7">
        <v>107.54288482666016</v>
      </c>
      <c r="I7" s="7">
        <v>110.80206298828125</v>
      </c>
      <c r="J7" s="7">
        <v>109.1857</v>
      </c>
      <c r="K7" s="7">
        <v>109.64530000000001</v>
      </c>
      <c r="L7" s="7">
        <v>110.38030000000001</v>
      </c>
      <c r="M7" s="7">
        <v>111.934</v>
      </c>
      <c r="N7" s="7">
        <v>111.611</v>
      </c>
      <c r="O7" s="11">
        <v>112.7191</v>
      </c>
      <c r="P7" s="10" t="e">
        <f t="shared" ref="P7:P26" si="0">(D7-C7)/C7*100</f>
        <v>#DIV/0!</v>
      </c>
      <c r="Q7" s="7">
        <f t="shared" ref="Q7:AA22" si="1">(E7-D7)/D7*100</f>
        <v>1.8038276094698495</v>
      </c>
      <c r="R7" s="7">
        <f t="shared" si="1"/>
        <v>1.5141646759791374</v>
      </c>
      <c r="S7" s="7">
        <f t="shared" si="1"/>
        <v>-2.6889910212160659</v>
      </c>
      <c r="T7" s="7">
        <f t="shared" si="1"/>
        <v>11.010506410100922</v>
      </c>
      <c r="U7" s="7">
        <f t="shared" si="1"/>
        <v>3.0305846517640891</v>
      </c>
      <c r="V7" s="7">
        <f t="shared" si="1"/>
        <v>-1.4587842001210791</v>
      </c>
      <c r="W7" s="7">
        <f t="shared" si="1"/>
        <v>0.42093424322050316</v>
      </c>
      <c r="X7" s="7">
        <f t="shared" si="1"/>
        <v>0.67034337085128082</v>
      </c>
      <c r="Y7" s="7">
        <f t="shared" si="1"/>
        <v>1.4075881294035186</v>
      </c>
      <c r="Z7" s="7">
        <f t="shared" si="1"/>
        <v>-0.28856290313934396</v>
      </c>
      <c r="AA7" s="11">
        <f t="shared" si="1"/>
        <v>0.99282328802715969</v>
      </c>
    </row>
    <row r="8" spans="1:27" x14ac:dyDescent="0.2">
      <c r="A8" s="3" t="s">
        <v>16</v>
      </c>
      <c r="B8" s="3" t="s">
        <v>17</v>
      </c>
      <c r="C8" s="73"/>
      <c r="D8" s="10">
        <v>93.153244018554688</v>
      </c>
      <c r="E8" s="7">
        <v>95.299636840820313</v>
      </c>
      <c r="F8" s="7">
        <v>95.639984130859375</v>
      </c>
      <c r="G8" s="7">
        <v>92.776512145996094</v>
      </c>
      <c r="H8" s="7">
        <v>104.31221008300781</v>
      </c>
      <c r="I8" s="7">
        <v>108.06859588623047</v>
      </c>
      <c r="J8" s="7">
        <v>104.6915</v>
      </c>
      <c r="K8" s="7">
        <v>104.6915</v>
      </c>
      <c r="L8" s="7">
        <v>104.6915</v>
      </c>
      <c r="M8" s="7">
        <v>106.8625</v>
      </c>
      <c r="N8" s="7">
        <v>106.8625</v>
      </c>
      <c r="O8" s="11">
        <v>108.5954</v>
      </c>
      <c r="P8" s="10" t="e">
        <f t="shared" si="0"/>
        <v>#DIV/0!</v>
      </c>
      <c r="Q8" s="7">
        <f t="shared" si="1"/>
        <v>2.3041525229524984</v>
      </c>
      <c r="R8" s="7">
        <f t="shared" si="1"/>
        <v>0.35713387933213964</v>
      </c>
      <c r="S8" s="7">
        <f t="shared" si="1"/>
        <v>-2.9940113550681238</v>
      </c>
      <c r="T8" s="7">
        <f t="shared" si="1"/>
        <v>12.433856016120519</v>
      </c>
      <c r="U8" s="7">
        <f t="shared" si="1"/>
        <v>3.6010988552859371</v>
      </c>
      <c r="V8" s="7">
        <f t="shared" si="1"/>
        <v>-3.1249558287827774</v>
      </c>
      <c r="W8" s="7">
        <f t="shared" si="1"/>
        <v>0</v>
      </c>
      <c r="X8" s="7">
        <f t="shared" si="1"/>
        <v>0</v>
      </c>
      <c r="Y8" s="7">
        <f t="shared" si="1"/>
        <v>2.0737118104144003</v>
      </c>
      <c r="Z8" s="7">
        <f t="shared" si="1"/>
        <v>0</v>
      </c>
      <c r="AA8" s="11">
        <f t="shared" si="1"/>
        <v>1.6216165633407424</v>
      </c>
    </row>
    <row r="9" spans="1:27" x14ac:dyDescent="0.2">
      <c r="A9" s="3" t="s">
        <v>18</v>
      </c>
      <c r="B9" s="3" t="s">
        <v>19</v>
      </c>
      <c r="C9" s="73"/>
      <c r="D9" s="10">
        <v>108.71592712402344</v>
      </c>
      <c r="E9" s="7">
        <v>108.86031341552734</v>
      </c>
      <c r="F9" s="7">
        <v>114.80652618408203</v>
      </c>
      <c r="G9" s="7">
        <v>112.8564453125</v>
      </c>
      <c r="H9" s="7">
        <v>120.13533020019531</v>
      </c>
      <c r="I9" s="7">
        <v>121.45652008056641</v>
      </c>
      <c r="J9" s="7">
        <v>126.7034</v>
      </c>
      <c r="K9" s="7">
        <v>128.95439999999999</v>
      </c>
      <c r="L9" s="7">
        <v>132.55420000000001</v>
      </c>
      <c r="M9" s="7">
        <v>131.70189999999999</v>
      </c>
      <c r="N9" s="7">
        <v>130.11969999999999</v>
      </c>
      <c r="O9" s="11">
        <v>128.79230000000001</v>
      </c>
      <c r="P9" s="10" t="e">
        <f t="shared" si="0"/>
        <v>#DIV/0!</v>
      </c>
      <c r="Q9" s="7">
        <f t="shared" si="1"/>
        <v>0.13281061508052078</v>
      </c>
      <c r="R9" s="7">
        <f t="shared" si="1"/>
        <v>5.4622410885935837</v>
      </c>
      <c r="S9" s="7">
        <f t="shared" si="1"/>
        <v>-1.6985801560228819</v>
      </c>
      <c r="T9" s="7">
        <f t="shared" si="1"/>
        <v>6.4496847012503782</v>
      </c>
      <c r="U9" s="7">
        <f t="shared" si="1"/>
        <v>1.0997513205894081</v>
      </c>
      <c r="V9" s="7">
        <f t="shared" si="1"/>
        <v>4.319965627166952</v>
      </c>
      <c r="W9" s="7">
        <f t="shared" si="1"/>
        <v>1.7765900520427949</v>
      </c>
      <c r="X9" s="7">
        <f t="shared" si="1"/>
        <v>2.7915294088453098</v>
      </c>
      <c r="Y9" s="7">
        <f t="shared" si="1"/>
        <v>-0.64298226687650317</v>
      </c>
      <c r="Z9" s="7">
        <f t="shared" si="1"/>
        <v>-1.2013494110563327</v>
      </c>
      <c r="AA9" s="11">
        <f t="shared" si="1"/>
        <v>-1.0201376117528578</v>
      </c>
    </row>
    <row r="10" spans="1:27" x14ac:dyDescent="0.2">
      <c r="A10" s="2" t="s">
        <v>20</v>
      </c>
      <c r="B10" s="2" t="s">
        <v>21</v>
      </c>
      <c r="C10" s="73"/>
      <c r="D10" s="10">
        <v>105.13867950439453</v>
      </c>
      <c r="E10" s="7">
        <v>106.86710357666016</v>
      </c>
      <c r="F10" s="7">
        <v>108.82026672363281</v>
      </c>
      <c r="G10" s="7">
        <v>108.56233215332031</v>
      </c>
      <c r="H10" s="7">
        <v>110.19964599609375</v>
      </c>
      <c r="I10" s="7">
        <v>113.22602081298828</v>
      </c>
      <c r="J10" s="7">
        <v>114.7188</v>
      </c>
      <c r="K10" s="7">
        <v>115.54519999999999</v>
      </c>
      <c r="L10" s="7">
        <v>116.1387</v>
      </c>
      <c r="M10" s="7">
        <v>116.9618</v>
      </c>
      <c r="N10" s="7">
        <v>116.5784</v>
      </c>
      <c r="O10" s="11">
        <v>116.98260000000001</v>
      </c>
      <c r="P10" s="10" t="e">
        <f t="shared" si="0"/>
        <v>#DIV/0!</v>
      </c>
      <c r="Q10" s="7">
        <f t="shared" si="1"/>
        <v>1.6439469093706673</v>
      </c>
      <c r="R10" s="7">
        <f t="shared" si="1"/>
        <v>1.8276561089461665</v>
      </c>
      <c r="S10" s="7">
        <f t="shared" si="1"/>
        <v>-0.23702806295041326</v>
      </c>
      <c r="T10" s="7">
        <f t="shared" si="1"/>
        <v>1.5081785830292347</v>
      </c>
      <c r="U10" s="7">
        <f t="shared" si="1"/>
        <v>2.746265461689239</v>
      </c>
      <c r="V10" s="7">
        <f t="shared" si="1"/>
        <v>1.318406472552184</v>
      </c>
      <c r="W10" s="7">
        <f t="shared" si="1"/>
        <v>0.72037015728894693</v>
      </c>
      <c r="X10" s="7">
        <f t="shared" si="1"/>
        <v>0.51365180033441971</v>
      </c>
      <c r="Y10" s="7">
        <f t="shared" si="1"/>
        <v>0.7087215544861416</v>
      </c>
      <c r="Z10" s="7">
        <f t="shared" si="1"/>
        <v>-0.32779933277360185</v>
      </c>
      <c r="AA10" s="11">
        <f t="shared" si="1"/>
        <v>0.34671946089498823</v>
      </c>
    </row>
    <row r="11" spans="1:27" x14ac:dyDescent="0.2">
      <c r="A11" s="2" t="s">
        <v>22</v>
      </c>
      <c r="B11" s="2" t="s">
        <v>23</v>
      </c>
      <c r="C11" s="73"/>
      <c r="D11" s="10">
        <v>105.26860046386719</v>
      </c>
      <c r="E11" s="7">
        <v>106.27046966552734</v>
      </c>
      <c r="F11" s="7">
        <v>108.26754760742188</v>
      </c>
      <c r="G11" s="7">
        <v>107.47882843017578</v>
      </c>
      <c r="H11" s="7">
        <v>109.23696899414063</v>
      </c>
      <c r="I11" s="7">
        <v>112.22559356689453</v>
      </c>
      <c r="J11" s="7">
        <v>113.9616</v>
      </c>
      <c r="K11" s="7">
        <v>114.9552</v>
      </c>
      <c r="L11" s="7">
        <v>115.53319999999999</v>
      </c>
      <c r="M11" s="7">
        <v>116.33969999999999</v>
      </c>
      <c r="N11" s="7">
        <v>115.9068</v>
      </c>
      <c r="O11" s="11">
        <v>116.23390000000001</v>
      </c>
      <c r="P11" s="10" t="e">
        <f t="shared" si="0"/>
        <v>#DIV/0!</v>
      </c>
      <c r="Q11" s="7">
        <f t="shared" si="1"/>
        <v>0.95172653312137634</v>
      </c>
      <c r="R11" s="7">
        <f t="shared" si="1"/>
        <v>1.8792407224510044</v>
      </c>
      <c r="S11" s="7">
        <f t="shared" si="1"/>
        <v>-0.72849084945194242</v>
      </c>
      <c r="T11" s="7">
        <f t="shared" si="1"/>
        <v>1.635801757093984</v>
      </c>
      <c r="U11" s="7">
        <f t="shared" si="1"/>
        <v>2.7359094638686043</v>
      </c>
      <c r="V11" s="7">
        <f t="shared" si="1"/>
        <v>1.5468899543584844</v>
      </c>
      <c r="W11" s="7">
        <f t="shared" si="1"/>
        <v>0.87187263078089516</v>
      </c>
      <c r="X11" s="7">
        <f t="shared" si="1"/>
        <v>0.50280457082410257</v>
      </c>
      <c r="Y11" s="7">
        <f t="shared" si="1"/>
        <v>0.69806774156692608</v>
      </c>
      <c r="Z11" s="7">
        <f t="shared" si="1"/>
        <v>-0.37209997962861296</v>
      </c>
      <c r="AA11" s="11">
        <f t="shared" si="1"/>
        <v>0.28220949935638068</v>
      </c>
    </row>
    <row r="12" spans="1:27" x14ac:dyDescent="0.2">
      <c r="A12" s="3" t="s">
        <v>24</v>
      </c>
      <c r="B12" s="3" t="s">
        <v>25</v>
      </c>
      <c r="C12" s="73"/>
      <c r="D12" s="10">
        <v>107.47052001953125</v>
      </c>
      <c r="E12" s="7">
        <v>109.62017822265625</v>
      </c>
      <c r="F12" s="7">
        <v>113.25904083251953</v>
      </c>
      <c r="G12" s="7">
        <v>113.14270782470703</v>
      </c>
      <c r="H12" s="7">
        <v>114.49115753173828</v>
      </c>
      <c r="I12" s="7">
        <v>117.30628204345703</v>
      </c>
      <c r="J12" s="7">
        <v>118.7634</v>
      </c>
      <c r="K12" s="7">
        <v>119.4598</v>
      </c>
      <c r="L12" s="7">
        <v>120.3309</v>
      </c>
      <c r="M12" s="7">
        <v>122.059</v>
      </c>
      <c r="N12" s="7">
        <v>121.4435</v>
      </c>
      <c r="O12" s="11">
        <v>122.6704</v>
      </c>
      <c r="P12" s="10" t="e">
        <f t="shared" si="0"/>
        <v>#DIV/0!</v>
      </c>
      <c r="Q12" s="7">
        <f t="shared" si="1"/>
        <v>2.0002305774033009</v>
      </c>
      <c r="R12" s="7">
        <f t="shared" si="1"/>
        <v>3.3195189689184459</v>
      </c>
      <c r="S12" s="7">
        <f t="shared" si="1"/>
        <v>-0.10271410296024497</v>
      </c>
      <c r="T12" s="7">
        <f t="shared" si="1"/>
        <v>1.1918131826227942</v>
      </c>
      <c r="U12" s="7">
        <f t="shared" si="1"/>
        <v>2.4588139140250762</v>
      </c>
      <c r="V12" s="7">
        <f t="shared" si="1"/>
        <v>1.2421482730167617</v>
      </c>
      <c r="W12" s="7">
        <f t="shared" si="1"/>
        <v>0.58637593736790705</v>
      </c>
      <c r="X12" s="7">
        <f t="shared" si="1"/>
        <v>0.72919927875318602</v>
      </c>
      <c r="Y12" s="7">
        <f t="shared" si="1"/>
        <v>1.4361232235444077</v>
      </c>
      <c r="Z12" s="7">
        <f t="shared" si="1"/>
        <v>-0.5042643311840973</v>
      </c>
      <c r="AA12" s="11">
        <f t="shared" si="1"/>
        <v>1.0102640322454479</v>
      </c>
    </row>
    <row r="13" spans="1:27" x14ac:dyDescent="0.2">
      <c r="A13" s="3" t="s">
        <v>26</v>
      </c>
      <c r="B13" s="3" t="s">
        <v>96</v>
      </c>
      <c r="C13" s="73"/>
      <c r="D13" s="10">
        <v>101.49649047851563</v>
      </c>
      <c r="E13" s="7">
        <v>100.69982147216797</v>
      </c>
      <c r="F13" s="7">
        <v>101.92130279541016</v>
      </c>
      <c r="G13" s="7">
        <v>96.784233093261719</v>
      </c>
      <c r="H13" s="7">
        <v>99.045166015625</v>
      </c>
      <c r="I13" s="7">
        <v>100.39694213867188</v>
      </c>
      <c r="J13" s="7">
        <v>102.0788</v>
      </c>
      <c r="K13" s="7">
        <v>103.967</v>
      </c>
      <c r="L13" s="7">
        <v>104.4281</v>
      </c>
      <c r="M13" s="7">
        <v>104.21899999999999</v>
      </c>
      <c r="N13" s="7">
        <v>104.34220000000001</v>
      </c>
      <c r="O13" s="11">
        <v>103.64449999999999</v>
      </c>
      <c r="P13" s="10" t="e">
        <f t="shared" si="0"/>
        <v>#DIV/0!</v>
      </c>
      <c r="Q13" s="7">
        <f t="shared" si="1"/>
        <v>-0.78492271268856528</v>
      </c>
      <c r="R13" s="7">
        <f t="shared" si="1"/>
        <v>1.2129925409845814</v>
      </c>
      <c r="S13" s="7">
        <f t="shared" si="1"/>
        <v>-5.0402315916822999</v>
      </c>
      <c r="T13" s="7">
        <f t="shared" si="1"/>
        <v>2.3360550061750618</v>
      </c>
      <c r="U13" s="7">
        <f t="shared" si="1"/>
        <v>1.3648077714702642</v>
      </c>
      <c r="V13" s="7">
        <f t="shared" si="1"/>
        <v>1.6752082538580542</v>
      </c>
      <c r="W13" s="7">
        <f t="shared" si="1"/>
        <v>1.8497474500092062</v>
      </c>
      <c r="X13" s="7">
        <f t="shared" si="1"/>
        <v>0.44350611251647332</v>
      </c>
      <c r="Y13" s="7">
        <f t="shared" si="1"/>
        <v>-0.20023346206625084</v>
      </c>
      <c r="Z13" s="7">
        <f t="shared" si="1"/>
        <v>0.11821260998475451</v>
      </c>
      <c r="AA13" s="11">
        <f t="shared" si="1"/>
        <v>-0.66866521886639507</v>
      </c>
    </row>
    <row r="14" spans="1:27" x14ac:dyDescent="0.2">
      <c r="A14" s="3" t="s">
        <v>27</v>
      </c>
      <c r="B14" s="3" t="s">
        <v>28</v>
      </c>
      <c r="C14" s="73"/>
      <c r="D14" s="10">
        <v>106.10939025878906</v>
      </c>
      <c r="E14" s="7">
        <v>106.66415405273438</v>
      </c>
      <c r="F14" s="7">
        <v>106.85968780517578</v>
      </c>
      <c r="G14" s="7">
        <v>106.90534973144531</v>
      </c>
      <c r="H14" s="7">
        <v>108.66773986816406</v>
      </c>
      <c r="I14" s="7">
        <v>112.47570037841797</v>
      </c>
      <c r="J14" s="7">
        <v>113.8271</v>
      </c>
      <c r="K14" s="7">
        <v>116.077</v>
      </c>
      <c r="L14" s="7">
        <v>115.1523</v>
      </c>
      <c r="M14" s="7">
        <v>115.15900000000001</v>
      </c>
      <c r="N14" s="7">
        <v>114.9846</v>
      </c>
      <c r="O14" s="11">
        <v>115.328</v>
      </c>
      <c r="P14" s="10" t="e">
        <f t="shared" si="0"/>
        <v>#DIV/0!</v>
      </c>
      <c r="Q14" s="7">
        <f t="shared" si="1"/>
        <v>0.52282252550156494</v>
      </c>
      <c r="R14" s="7">
        <f t="shared" si="1"/>
        <v>0.18331721108924284</v>
      </c>
      <c r="S14" s="7">
        <f t="shared" si="1"/>
        <v>4.2730731492292083E-2</v>
      </c>
      <c r="T14" s="7">
        <f t="shared" si="1"/>
        <v>1.6485518649403545</v>
      </c>
      <c r="U14" s="7">
        <f t="shared" si="1"/>
        <v>3.5042235302526139</v>
      </c>
      <c r="V14" s="7">
        <f t="shared" si="1"/>
        <v>1.2015036288152261</v>
      </c>
      <c r="W14" s="7">
        <f t="shared" si="1"/>
        <v>1.9765943259557668</v>
      </c>
      <c r="X14" s="7">
        <f t="shared" si="1"/>
        <v>-0.79662637731850539</v>
      </c>
      <c r="Y14" s="7">
        <f t="shared" si="1"/>
        <v>5.8183813957769443E-3</v>
      </c>
      <c r="Z14" s="7">
        <f t="shared" si="1"/>
        <v>-0.15144278779774542</v>
      </c>
      <c r="AA14" s="11">
        <f t="shared" si="1"/>
        <v>0.29864868860699828</v>
      </c>
    </row>
    <row r="15" spans="1:27" x14ac:dyDescent="0.2">
      <c r="A15" s="3" t="s">
        <v>29</v>
      </c>
      <c r="B15" s="3" t="s">
        <v>30</v>
      </c>
      <c r="C15" s="73"/>
      <c r="D15" s="10">
        <v>106.10824584960938</v>
      </c>
      <c r="E15" s="7">
        <v>106.4832763671875</v>
      </c>
      <c r="F15" s="7">
        <v>106.50474548339844</v>
      </c>
      <c r="G15" s="7">
        <v>106.54203033447266</v>
      </c>
      <c r="H15" s="7">
        <v>107.192138671875</v>
      </c>
      <c r="I15" s="7">
        <v>108.76400756835938</v>
      </c>
      <c r="J15" s="7">
        <v>108.9312</v>
      </c>
      <c r="K15" s="7">
        <v>108.7159</v>
      </c>
      <c r="L15" s="7">
        <v>108.1139</v>
      </c>
      <c r="M15" s="7">
        <v>108.4706</v>
      </c>
      <c r="N15" s="7">
        <v>108.182</v>
      </c>
      <c r="O15" s="11">
        <v>108.36709999999999</v>
      </c>
      <c r="P15" s="10" t="e">
        <f t="shared" si="0"/>
        <v>#DIV/0!</v>
      </c>
      <c r="Q15" s="7">
        <f t="shared" si="1"/>
        <v>0.35344144517257198</v>
      </c>
      <c r="R15" s="7">
        <f t="shared" si="1"/>
        <v>2.0161960585158272E-2</v>
      </c>
      <c r="S15" s="7">
        <f t="shared" si="1"/>
        <v>3.5007689943759898E-2</v>
      </c>
      <c r="T15" s="7">
        <f t="shared" si="1"/>
        <v>0.61018955182422052</v>
      </c>
      <c r="U15" s="7">
        <f t="shared" si="1"/>
        <v>1.4664031485517892</v>
      </c>
      <c r="V15" s="7">
        <f t="shared" si="1"/>
        <v>0.15372036703920341</v>
      </c>
      <c r="W15" s="7">
        <f t="shared" si="1"/>
        <v>-0.19764768955083498</v>
      </c>
      <c r="X15" s="7">
        <f t="shared" si="1"/>
        <v>-0.55373684989960426</v>
      </c>
      <c r="Y15" s="7">
        <f t="shared" si="1"/>
        <v>0.32992982400968202</v>
      </c>
      <c r="Z15" s="7">
        <f t="shared" si="1"/>
        <v>-0.26606287786736904</v>
      </c>
      <c r="AA15" s="11">
        <f t="shared" si="1"/>
        <v>0.17110055277217226</v>
      </c>
    </row>
    <row r="16" spans="1:27" x14ac:dyDescent="0.2">
      <c r="A16" s="3" t="s">
        <v>31</v>
      </c>
      <c r="B16" s="3" t="s">
        <v>32</v>
      </c>
      <c r="C16" s="73"/>
      <c r="D16" s="10">
        <v>101.49941253662109</v>
      </c>
      <c r="E16" s="7">
        <v>101.09421539306641</v>
      </c>
      <c r="F16" s="7">
        <v>101.54222869873047</v>
      </c>
      <c r="G16" s="7">
        <v>102.25888824462891</v>
      </c>
      <c r="H16" s="7">
        <v>102.54621124267578</v>
      </c>
      <c r="I16" s="7">
        <v>103.11664581298828</v>
      </c>
      <c r="J16" s="7">
        <v>103.601</v>
      </c>
      <c r="K16" s="7">
        <v>103.601</v>
      </c>
      <c r="L16" s="7">
        <v>105.2777</v>
      </c>
      <c r="M16" s="7">
        <v>105.5001</v>
      </c>
      <c r="N16" s="7">
        <v>105.5557</v>
      </c>
      <c r="O16" s="11">
        <v>105.6995</v>
      </c>
      <c r="P16" s="10" t="e">
        <f t="shared" si="0"/>
        <v>#DIV/0!</v>
      </c>
      <c r="Q16" s="7">
        <f t="shared" si="1"/>
        <v>-0.3992113189901389</v>
      </c>
      <c r="R16" s="7">
        <f t="shared" si="1"/>
        <v>0.44316413547712219</v>
      </c>
      <c r="S16" s="7">
        <f t="shared" si="1"/>
        <v>0.70577488310279479</v>
      </c>
      <c r="T16" s="7">
        <f t="shared" si="1"/>
        <v>0.28097606279419579</v>
      </c>
      <c r="U16" s="7">
        <f t="shared" si="1"/>
        <v>0.5562707421365044</v>
      </c>
      <c r="V16" s="7">
        <f t="shared" si="1"/>
        <v>0.4697148391445351</v>
      </c>
      <c r="W16" s="7">
        <f t="shared" si="1"/>
        <v>0</v>
      </c>
      <c r="X16" s="7">
        <f t="shared" si="1"/>
        <v>1.6184206716151357</v>
      </c>
      <c r="Y16" s="7">
        <f t="shared" si="1"/>
        <v>0.21125081569981818</v>
      </c>
      <c r="Z16" s="7">
        <f t="shared" si="1"/>
        <v>5.2701371847039311E-2</v>
      </c>
      <c r="AA16" s="11">
        <f t="shared" si="1"/>
        <v>0.13623139252546174</v>
      </c>
    </row>
    <row r="17" spans="1:27" x14ac:dyDescent="0.2">
      <c r="A17" s="3" t="s">
        <v>33</v>
      </c>
      <c r="B17" s="3" t="s">
        <v>97</v>
      </c>
      <c r="C17" s="73"/>
      <c r="D17" s="10">
        <v>100.97948455810547</v>
      </c>
      <c r="E17" s="7">
        <v>100.43257904052734</v>
      </c>
      <c r="F17" s="7">
        <v>100.13091278076172</v>
      </c>
      <c r="G17" s="7">
        <v>100.17587280273438</v>
      </c>
      <c r="H17" s="7">
        <v>98.415740966796875</v>
      </c>
      <c r="I17" s="7">
        <v>101.78052520751953</v>
      </c>
      <c r="J17" s="7">
        <v>102.40260000000001</v>
      </c>
      <c r="K17" s="7">
        <v>102.40260000000001</v>
      </c>
      <c r="L17" s="7">
        <v>104.4371</v>
      </c>
      <c r="M17" s="7">
        <v>104.4371</v>
      </c>
      <c r="N17" s="7">
        <v>104.3937</v>
      </c>
      <c r="O17" s="11">
        <v>104.2509</v>
      </c>
      <c r="P17" s="10" t="e">
        <f t="shared" si="0"/>
        <v>#DIV/0!</v>
      </c>
      <c r="Q17" s="7">
        <f t="shared" si="1"/>
        <v>-0.54160062310817736</v>
      </c>
      <c r="R17" s="7">
        <f t="shared" si="1"/>
        <v>-0.30036693535858944</v>
      </c>
      <c r="S17" s="7">
        <f t="shared" si="1"/>
        <v>4.4901240510107965E-2</v>
      </c>
      <c r="T17" s="7">
        <f t="shared" si="1"/>
        <v>-1.75704167749408</v>
      </c>
      <c r="U17" s="7">
        <f t="shared" si="1"/>
        <v>3.4189492531056125</v>
      </c>
      <c r="V17" s="7">
        <f t="shared" si="1"/>
        <v>0.61119235847145803</v>
      </c>
      <c r="W17" s="7">
        <f t="shared" si="1"/>
        <v>0</v>
      </c>
      <c r="X17" s="7">
        <f t="shared" si="1"/>
        <v>1.9867659610205153</v>
      </c>
      <c r="Y17" s="7">
        <f t="shared" si="1"/>
        <v>0</v>
      </c>
      <c r="Z17" s="7">
        <f t="shared" si="1"/>
        <v>-4.1556113679913971E-2</v>
      </c>
      <c r="AA17" s="11">
        <f t="shared" si="1"/>
        <v>-0.13678986375614052</v>
      </c>
    </row>
    <row r="18" spans="1:27" x14ac:dyDescent="0.2">
      <c r="A18" s="3" t="s">
        <v>34</v>
      </c>
      <c r="B18" s="3" t="s">
        <v>35</v>
      </c>
      <c r="C18" s="73"/>
      <c r="D18" s="10">
        <v>100.4615478515625</v>
      </c>
      <c r="E18" s="7">
        <v>100.50096893310547</v>
      </c>
      <c r="F18" s="7">
        <v>100.64136505126953</v>
      </c>
      <c r="G18" s="7">
        <v>100.53881072998047</v>
      </c>
      <c r="H18" s="7">
        <v>106.68649291992188</v>
      </c>
      <c r="I18" s="7">
        <v>114.21099090576172</v>
      </c>
      <c r="J18" s="7">
        <v>120.5423</v>
      </c>
      <c r="K18" s="7">
        <v>121.39360000000001</v>
      </c>
      <c r="L18" s="7">
        <v>122.9191</v>
      </c>
      <c r="M18" s="7">
        <v>122.4893</v>
      </c>
      <c r="N18" s="7">
        <v>121.2199</v>
      </c>
      <c r="O18" s="11">
        <v>118.53319999999999</v>
      </c>
      <c r="P18" s="10" t="e">
        <f t="shared" si="0"/>
        <v>#DIV/0!</v>
      </c>
      <c r="Q18" s="7">
        <f t="shared" si="1"/>
        <v>3.9239970303081115E-2</v>
      </c>
      <c r="R18" s="7">
        <f t="shared" si="1"/>
        <v>0.13969628318460459</v>
      </c>
      <c r="S18" s="7">
        <f t="shared" si="1"/>
        <v>-0.10190076539285656</v>
      </c>
      <c r="T18" s="7">
        <f t="shared" si="1"/>
        <v>6.1147353398205455</v>
      </c>
      <c r="U18" s="7">
        <f t="shared" si="1"/>
        <v>7.0529059301702599</v>
      </c>
      <c r="V18" s="7">
        <f t="shared" si="1"/>
        <v>5.5435199747652977</v>
      </c>
      <c r="W18" s="7">
        <f t="shared" si="1"/>
        <v>0.70622511765580143</v>
      </c>
      <c r="X18" s="7">
        <f t="shared" si="1"/>
        <v>1.2566560345850142</v>
      </c>
      <c r="Y18" s="7">
        <f t="shared" si="1"/>
        <v>-0.34966087451014544</v>
      </c>
      <c r="Z18" s="7">
        <f t="shared" si="1"/>
        <v>-1.0363354186855542</v>
      </c>
      <c r="AA18" s="11">
        <f t="shared" si="1"/>
        <v>-2.2163852634757184</v>
      </c>
    </row>
    <row r="19" spans="1:27" x14ac:dyDescent="0.2">
      <c r="A19" s="2" t="s">
        <v>36</v>
      </c>
      <c r="B19" s="2" t="s">
        <v>37</v>
      </c>
      <c r="C19" s="73"/>
      <c r="D19" s="10">
        <v>104.59404754638672</v>
      </c>
      <c r="E19" s="7">
        <v>109.36829376220703</v>
      </c>
      <c r="F19" s="7">
        <v>111.13732147216797</v>
      </c>
      <c r="G19" s="7">
        <v>113.10448455810547</v>
      </c>
      <c r="H19" s="7">
        <v>114.23532867431641</v>
      </c>
      <c r="I19" s="7">
        <v>117.41992950439453</v>
      </c>
      <c r="J19" s="7">
        <v>117.8927</v>
      </c>
      <c r="K19" s="7">
        <v>118.01860000000001</v>
      </c>
      <c r="L19" s="7">
        <v>118.6772</v>
      </c>
      <c r="M19" s="7">
        <v>119.5699</v>
      </c>
      <c r="N19" s="7">
        <v>119.3937</v>
      </c>
      <c r="O19" s="11">
        <v>120.1212</v>
      </c>
      <c r="P19" s="10" t="e">
        <f t="shared" si="0"/>
        <v>#DIV/0!</v>
      </c>
      <c r="Q19" s="7">
        <f t="shared" si="1"/>
        <v>4.5645486792190235</v>
      </c>
      <c r="R19" s="7">
        <f t="shared" si="1"/>
        <v>1.6174959388204675</v>
      </c>
      <c r="S19" s="7">
        <f t="shared" si="1"/>
        <v>1.7700292393947386</v>
      </c>
      <c r="T19" s="7">
        <f t="shared" si="1"/>
        <v>0.9998225274878344</v>
      </c>
      <c r="U19" s="7">
        <f t="shared" si="1"/>
        <v>2.7877547751951455</v>
      </c>
      <c r="V19" s="7">
        <f t="shared" si="1"/>
        <v>0.40263224275550247</v>
      </c>
      <c r="W19" s="7">
        <f t="shared" si="1"/>
        <v>0.10679202359433744</v>
      </c>
      <c r="X19" s="7">
        <f t="shared" si="1"/>
        <v>0.55804762978038436</v>
      </c>
      <c r="Y19" s="7">
        <f t="shared" si="1"/>
        <v>0.75220851182872939</v>
      </c>
      <c r="Z19" s="7">
        <f t="shared" si="1"/>
        <v>-0.14736150151502056</v>
      </c>
      <c r="AA19" s="11">
        <f t="shared" si="1"/>
        <v>0.60932863291782258</v>
      </c>
    </row>
    <row r="20" spans="1:27" x14ac:dyDescent="0.2">
      <c r="A20" s="3" t="s">
        <v>38</v>
      </c>
      <c r="B20" s="3" t="s">
        <v>39</v>
      </c>
      <c r="C20" s="73"/>
      <c r="D20" s="10">
        <v>97.05224609375</v>
      </c>
      <c r="E20" s="7">
        <v>97.05224609375</v>
      </c>
      <c r="F20" s="7">
        <v>97.05224609375</v>
      </c>
      <c r="G20" s="7">
        <v>97.113800048828125</v>
      </c>
      <c r="H20" s="7">
        <v>97.181907653808594</v>
      </c>
      <c r="I20" s="7">
        <v>97.227310180664063</v>
      </c>
      <c r="J20" s="7">
        <v>97.227310000000003</v>
      </c>
      <c r="K20" s="7">
        <v>97.227310000000003</v>
      </c>
      <c r="L20" s="7">
        <v>97.227310000000003</v>
      </c>
      <c r="M20" s="7">
        <v>97.227310000000003</v>
      </c>
      <c r="N20" s="7">
        <v>97.227310000000003</v>
      </c>
      <c r="O20" s="11">
        <v>97.227310000000003</v>
      </c>
      <c r="P20" s="10" t="e">
        <f t="shared" si="0"/>
        <v>#DIV/0!</v>
      </c>
      <c r="Q20" s="7">
        <f t="shared" si="1"/>
        <v>0</v>
      </c>
      <c r="R20" s="7">
        <f t="shared" si="1"/>
        <v>0</v>
      </c>
      <c r="S20" s="7">
        <f t="shared" si="1"/>
        <v>6.3423524499026482E-2</v>
      </c>
      <c r="T20" s="7">
        <f t="shared" si="1"/>
        <v>7.013174744086291E-2</v>
      </c>
      <c r="U20" s="7">
        <f t="shared" si="1"/>
        <v>4.6719114649618025E-2</v>
      </c>
      <c r="V20" s="7">
        <f t="shared" si="1"/>
        <v>-1.8581616561920278E-7</v>
      </c>
      <c r="W20" s="7">
        <f t="shared" si="1"/>
        <v>0</v>
      </c>
      <c r="X20" s="7">
        <f t="shared" si="1"/>
        <v>0</v>
      </c>
      <c r="Y20" s="7">
        <f t="shared" si="1"/>
        <v>0</v>
      </c>
      <c r="Z20" s="7">
        <f t="shared" si="1"/>
        <v>0</v>
      </c>
      <c r="AA20" s="11">
        <f t="shared" si="1"/>
        <v>0</v>
      </c>
    </row>
    <row r="21" spans="1:27" x14ac:dyDescent="0.2">
      <c r="A21" s="3" t="s">
        <v>40</v>
      </c>
      <c r="B21" s="3" t="s">
        <v>98</v>
      </c>
      <c r="C21" s="73"/>
      <c r="D21" s="10">
        <v>109.54745483398438</v>
      </c>
      <c r="E21" s="7">
        <v>112.60799407958984</v>
      </c>
      <c r="F21" s="7">
        <v>114.84257507324219</v>
      </c>
      <c r="G21" s="7">
        <v>119.9564208984375</v>
      </c>
      <c r="H21" s="7">
        <v>124.21427917480469</v>
      </c>
      <c r="I21" s="7">
        <v>126.91706085205078</v>
      </c>
      <c r="J21" s="7">
        <v>127.121</v>
      </c>
      <c r="K21" s="7">
        <v>127.121</v>
      </c>
      <c r="L21" s="7">
        <v>127.121</v>
      </c>
      <c r="M21" s="7">
        <v>130.91919999999999</v>
      </c>
      <c r="N21" s="7">
        <v>130.554</v>
      </c>
      <c r="O21" s="11">
        <v>134.35929999999999</v>
      </c>
      <c r="P21" s="10" t="e">
        <f t="shared" si="0"/>
        <v>#DIV/0!</v>
      </c>
      <c r="Q21" s="7">
        <f t="shared" si="1"/>
        <v>2.7938022387134569</v>
      </c>
      <c r="R21" s="7">
        <f t="shared" si="1"/>
        <v>1.9843893072750869</v>
      </c>
      <c r="S21" s="7">
        <f t="shared" si="1"/>
        <v>4.452918111539991</v>
      </c>
      <c r="T21" s="7">
        <f t="shared" si="1"/>
        <v>3.5495042653632964</v>
      </c>
      <c r="U21" s="7">
        <f t="shared" si="1"/>
        <v>2.1759025574205637</v>
      </c>
      <c r="V21" s="7">
        <f t="shared" si="1"/>
        <v>0.16068694514360754</v>
      </c>
      <c r="W21" s="7">
        <f t="shared" si="1"/>
        <v>0</v>
      </c>
      <c r="X21" s="7">
        <f t="shared" si="1"/>
        <v>0</v>
      </c>
      <c r="Y21" s="7">
        <f t="shared" si="1"/>
        <v>2.9878619582917021</v>
      </c>
      <c r="Z21" s="7">
        <f t="shared" si="1"/>
        <v>-0.27895068103073295</v>
      </c>
      <c r="AA21" s="11">
        <f t="shared" si="1"/>
        <v>2.9147326010692804</v>
      </c>
    </row>
    <row r="22" spans="1:27" x14ac:dyDescent="0.2">
      <c r="A22" s="3" t="s">
        <v>41</v>
      </c>
      <c r="B22" s="3" t="s">
        <v>99</v>
      </c>
      <c r="C22" s="73"/>
      <c r="D22" s="10">
        <v>101.88499450683594</v>
      </c>
      <c r="E22" s="7">
        <v>101.83724212646484</v>
      </c>
      <c r="F22" s="7">
        <v>110.62556457519531</v>
      </c>
      <c r="G22" s="7">
        <v>110.62556457519531</v>
      </c>
      <c r="H22" s="7">
        <v>110.62556457519531</v>
      </c>
      <c r="I22" s="7">
        <v>110.62556457519531</v>
      </c>
      <c r="J22" s="7">
        <v>110.62560000000001</v>
      </c>
      <c r="K22" s="7">
        <v>110.62560000000001</v>
      </c>
      <c r="L22" s="7">
        <v>110.62560000000001</v>
      </c>
      <c r="M22" s="7">
        <v>110.62560000000001</v>
      </c>
      <c r="N22" s="7">
        <v>110.62560000000001</v>
      </c>
      <c r="O22" s="11">
        <v>110.62560000000001</v>
      </c>
      <c r="P22" s="10" t="e">
        <f t="shared" si="0"/>
        <v>#DIV/0!</v>
      </c>
      <c r="Q22" s="7">
        <f t="shared" si="1"/>
        <v>-4.6868904103331742E-2</v>
      </c>
      <c r="R22" s="7">
        <f t="shared" si="1"/>
        <v>8.6297726305439824</v>
      </c>
      <c r="S22" s="7">
        <f t="shared" si="1"/>
        <v>0</v>
      </c>
      <c r="T22" s="7">
        <f t="shared" si="1"/>
        <v>0</v>
      </c>
      <c r="U22" s="7">
        <f t="shared" si="1"/>
        <v>0</v>
      </c>
      <c r="V22" s="7">
        <f t="shared" si="1"/>
        <v>3.2022258895797852E-5</v>
      </c>
      <c r="W22" s="7">
        <f t="shared" si="1"/>
        <v>0</v>
      </c>
      <c r="X22" s="7">
        <f t="shared" si="1"/>
        <v>0</v>
      </c>
      <c r="Y22" s="7">
        <f t="shared" si="1"/>
        <v>0</v>
      </c>
      <c r="Z22" s="7">
        <f t="shared" si="1"/>
        <v>0</v>
      </c>
      <c r="AA22" s="11">
        <f t="shared" si="1"/>
        <v>0</v>
      </c>
    </row>
    <row r="23" spans="1:27" x14ac:dyDescent="0.2">
      <c r="A23" s="3" t="s">
        <v>42</v>
      </c>
      <c r="B23" s="3" t="s">
        <v>43</v>
      </c>
      <c r="C23" s="73"/>
      <c r="D23" s="10">
        <v>101.51528167724609</v>
      </c>
      <c r="E23" s="7">
        <v>103.11181640625</v>
      </c>
      <c r="F23" s="7">
        <v>104.22383880615234</v>
      </c>
      <c r="G23" s="7">
        <v>104.11898803710938</v>
      </c>
      <c r="H23" s="7">
        <v>118.63255310058594</v>
      </c>
      <c r="I23" s="7">
        <v>126.33624267578125</v>
      </c>
      <c r="J23" s="7">
        <v>126.4367</v>
      </c>
      <c r="K23" s="7">
        <v>130.76009999999999</v>
      </c>
      <c r="L23" s="7">
        <v>138.9556</v>
      </c>
      <c r="M23" s="7">
        <v>138.27199999999999</v>
      </c>
      <c r="N23" s="7">
        <v>135.4599</v>
      </c>
      <c r="O23" s="11">
        <v>132.16640000000001</v>
      </c>
      <c r="P23" s="10" t="e">
        <f t="shared" si="0"/>
        <v>#DIV/0!</v>
      </c>
      <c r="Q23" s="7">
        <f t="shared" ref="Q23:AA26" si="2">(E23-D23)/D23*100</f>
        <v>1.5727038359405525</v>
      </c>
      <c r="R23" s="7">
        <f t="shared" si="2"/>
        <v>1.0784626230626073</v>
      </c>
      <c r="S23" s="7">
        <f t="shared" si="2"/>
        <v>-0.10060152287998377</v>
      </c>
      <c r="T23" s="7">
        <f t="shared" si="2"/>
        <v>13.939402732481165</v>
      </c>
      <c r="U23" s="7">
        <f t="shared" si="2"/>
        <v>6.4937400181074443</v>
      </c>
      <c r="V23" s="7">
        <f t="shared" si="2"/>
        <v>7.9515839707657868E-2</v>
      </c>
      <c r="W23" s="7">
        <f t="shared" si="2"/>
        <v>3.4194185707156168</v>
      </c>
      <c r="X23" s="7">
        <f t="shared" si="2"/>
        <v>6.2675846837070406</v>
      </c>
      <c r="Y23" s="7">
        <f t="shared" si="2"/>
        <v>-0.49195570383634241</v>
      </c>
      <c r="Z23" s="7">
        <f t="shared" si="2"/>
        <v>-2.0337450821568988</v>
      </c>
      <c r="AA23" s="11">
        <f t="shared" si="2"/>
        <v>-2.4313468413899573</v>
      </c>
    </row>
    <row r="24" spans="1:27" x14ac:dyDescent="0.2">
      <c r="A24" s="3" t="s">
        <v>44</v>
      </c>
      <c r="B24" s="3" t="s">
        <v>45</v>
      </c>
      <c r="C24" s="73"/>
      <c r="D24" s="10">
        <v>110.08867645263672</v>
      </c>
      <c r="E24" s="7">
        <v>108.38229370117188</v>
      </c>
      <c r="F24" s="7">
        <v>110.23660278320313</v>
      </c>
      <c r="G24" s="7">
        <v>109.61749267578125</v>
      </c>
      <c r="H24" s="7">
        <v>111.10521697998047</v>
      </c>
      <c r="I24" s="7">
        <v>113.056640625</v>
      </c>
      <c r="J24" s="7">
        <v>116.4697</v>
      </c>
      <c r="K24" s="7">
        <v>115.456</v>
      </c>
      <c r="L24" s="7">
        <v>116.8751</v>
      </c>
      <c r="M24" s="7">
        <v>118.679</v>
      </c>
      <c r="N24" s="7">
        <v>119.1283</v>
      </c>
      <c r="O24" s="11">
        <v>119.56310000000001</v>
      </c>
      <c r="P24" s="10" t="e">
        <f t="shared" si="0"/>
        <v>#DIV/0!</v>
      </c>
      <c r="Q24" s="7">
        <f t="shared" si="2"/>
        <v>-1.5500075089003165</v>
      </c>
      <c r="R24" s="7">
        <f t="shared" si="2"/>
        <v>1.7108966960451035</v>
      </c>
      <c r="S24" s="7">
        <f t="shared" si="2"/>
        <v>-0.56161936397790513</v>
      </c>
      <c r="T24" s="7">
        <f t="shared" si="2"/>
        <v>1.357196071433145</v>
      </c>
      <c r="U24" s="7">
        <f t="shared" si="2"/>
        <v>1.7563744512295487</v>
      </c>
      <c r="V24" s="7">
        <f t="shared" si="2"/>
        <v>3.0188933229679566</v>
      </c>
      <c r="W24" s="7">
        <f t="shared" si="2"/>
        <v>-0.8703551224052265</v>
      </c>
      <c r="X24" s="7">
        <f t="shared" si="2"/>
        <v>1.2291262472283815</v>
      </c>
      <c r="Y24" s="7">
        <f t="shared" si="2"/>
        <v>1.5434425296748397</v>
      </c>
      <c r="Z24" s="7">
        <f t="shared" si="2"/>
        <v>0.37858424826632664</v>
      </c>
      <c r="AA24" s="11">
        <f t="shared" si="2"/>
        <v>0.36498464260801999</v>
      </c>
    </row>
    <row r="25" spans="1:27" x14ac:dyDescent="0.2">
      <c r="A25" s="3" t="s">
        <v>46</v>
      </c>
      <c r="B25" s="3" t="s">
        <v>100</v>
      </c>
      <c r="C25" s="73"/>
      <c r="D25" s="10">
        <v>103.01694488525391</v>
      </c>
      <c r="E25" s="7">
        <v>112.45195007324219</v>
      </c>
      <c r="F25" s="7">
        <v>112.45195007324219</v>
      </c>
      <c r="G25" s="7">
        <v>114.84212493896484</v>
      </c>
      <c r="H25" s="7">
        <v>113.31438446044922</v>
      </c>
      <c r="I25" s="7">
        <v>117.63381195068359</v>
      </c>
      <c r="J25" s="7">
        <v>117.63379999999999</v>
      </c>
      <c r="K25" s="7">
        <v>117.63379999999999</v>
      </c>
      <c r="L25" s="7">
        <v>117.63379999999999</v>
      </c>
      <c r="M25" s="7">
        <v>117.63379999999999</v>
      </c>
      <c r="N25" s="7">
        <v>117.63379999999999</v>
      </c>
      <c r="O25" s="11">
        <v>117.9789</v>
      </c>
      <c r="P25" s="10" t="e">
        <f t="shared" si="0"/>
        <v>#DIV/0!</v>
      </c>
      <c r="Q25" s="7">
        <f t="shared" si="2"/>
        <v>9.1586924835496948</v>
      </c>
      <c r="R25" s="7">
        <f t="shared" si="2"/>
        <v>0</v>
      </c>
      <c r="S25" s="7">
        <f t="shared" si="2"/>
        <v>2.1255077072170718</v>
      </c>
      <c r="T25" s="7">
        <f t="shared" si="2"/>
        <v>-1.3302962474158095</v>
      </c>
      <c r="U25" s="7">
        <f t="shared" si="2"/>
        <v>3.8118968838788598</v>
      </c>
      <c r="V25" s="7">
        <f t="shared" si="2"/>
        <v>-1.0159224972713131E-5</v>
      </c>
      <c r="W25" s="7">
        <f t="shared" si="2"/>
        <v>0</v>
      </c>
      <c r="X25" s="7">
        <f t="shared" si="2"/>
        <v>0</v>
      </c>
      <c r="Y25" s="7">
        <f t="shared" si="2"/>
        <v>0</v>
      </c>
      <c r="Z25" s="7">
        <f t="shared" si="2"/>
        <v>0</v>
      </c>
      <c r="AA25" s="11">
        <f t="shared" si="2"/>
        <v>0.29336806258065468</v>
      </c>
    </row>
    <row r="26" spans="1:27" x14ac:dyDescent="0.2">
      <c r="A26" s="2" t="s">
        <v>47</v>
      </c>
      <c r="B26" s="2" t="s">
        <v>48</v>
      </c>
      <c r="C26" s="73"/>
      <c r="D26" s="10">
        <v>91.622543334960938</v>
      </c>
      <c r="E26" s="7">
        <v>91.76666259765625</v>
      </c>
      <c r="F26" s="7">
        <v>91.484146118164063</v>
      </c>
      <c r="G26" s="7">
        <v>89.23565673828125</v>
      </c>
      <c r="H26" s="7">
        <v>97.589141845703125</v>
      </c>
      <c r="I26" s="7">
        <v>97.859184265136719</v>
      </c>
      <c r="J26" s="7">
        <v>95.176869999999994</v>
      </c>
      <c r="K26" s="7">
        <v>94.893839999999997</v>
      </c>
      <c r="L26" s="7">
        <v>95.041790000000006</v>
      </c>
      <c r="M26" s="7">
        <v>95.701350000000005</v>
      </c>
      <c r="N26" s="7">
        <v>95.739009999999993</v>
      </c>
      <c r="O26" s="11">
        <v>96.355450000000005</v>
      </c>
      <c r="P26" s="10" t="e">
        <f t="shared" si="0"/>
        <v>#DIV/0!</v>
      </c>
      <c r="Q26" s="7">
        <f t="shared" si="2"/>
        <v>0.15729672791163404</v>
      </c>
      <c r="R26" s="7">
        <f t="shared" si="2"/>
        <v>-0.3078639578850752</v>
      </c>
      <c r="S26" s="7">
        <f t="shared" si="2"/>
        <v>-2.4577912953120715</v>
      </c>
      <c r="T26" s="7">
        <f t="shared" si="2"/>
        <v>9.3611515987625484</v>
      </c>
      <c r="U26" s="7">
        <f t="shared" si="2"/>
        <v>0.27671359162124221</v>
      </c>
      <c r="V26" s="7">
        <f t="shared" si="2"/>
        <v>-2.7409938937047991</v>
      </c>
      <c r="W26" s="7">
        <f t="shared" si="2"/>
        <v>-0.29737267048180571</v>
      </c>
      <c r="X26" s="7">
        <f t="shared" si="2"/>
        <v>0.155911068621534</v>
      </c>
      <c r="Y26" s="7">
        <f t="shared" si="2"/>
        <v>0.69396841115892172</v>
      </c>
      <c r="Z26" s="7">
        <f t="shared" si="2"/>
        <v>3.9351586994319579E-2</v>
      </c>
      <c r="AA26" s="11">
        <f t="shared" si="2"/>
        <v>0.64387546936197848</v>
      </c>
    </row>
    <row r="27" spans="1:27" ht="18" customHeight="1" x14ac:dyDescent="0.2">
      <c r="B27" s="22" t="s">
        <v>52</v>
      </c>
      <c r="C27" s="27"/>
      <c r="D27" s="24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4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5"/>
    </row>
    <row r="28" spans="1:27" x14ac:dyDescent="0.2">
      <c r="A28" s="2" t="s">
        <v>14</v>
      </c>
      <c r="B28" s="2" t="s">
        <v>15</v>
      </c>
      <c r="C28" s="73"/>
      <c r="D28" s="10">
        <v>103.76128387451172</v>
      </c>
      <c r="E28" s="7">
        <v>109.68476867675781</v>
      </c>
      <c r="F28" s="7">
        <v>116.88895416259766</v>
      </c>
      <c r="G28" s="7">
        <v>118.34595489501953</v>
      </c>
      <c r="H28" s="7">
        <v>119.23342895507813</v>
      </c>
      <c r="I28" s="7">
        <v>121.6824951171875</v>
      </c>
      <c r="J28" s="7">
        <v>123.77160000000001</v>
      </c>
      <c r="K28" s="7">
        <v>125.3944</v>
      </c>
      <c r="L28" s="7">
        <v>114.08929999999999</v>
      </c>
      <c r="M28" s="7">
        <v>109.6815</v>
      </c>
      <c r="N28" s="7">
        <v>113.37949999999999</v>
      </c>
      <c r="O28" s="11">
        <v>113.0146</v>
      </c>
      <c r="P28" s="10" t="e">
        <f t="shared" ref="P28:AA47" si="3">(D28-C28)/C28*100</f>
        <v>#DIV/0!</v>
      </c>
      <c r="Q28" s="7">
        <f t="shared" si="3"/>
        <v>5.7087620556140388</v>
      </c>
      <c r="R28" s="7">
        <f t="shared" si="3"/>
        <v>6.5680819431462307</v>
      </c>
      <c r="S28" s="7">
        <f t="shared" si="3"/>
        <v>1.2464828202630021</v>
      </c>
      <c r="T28" s="7">
        <f t="shared" si="3"/>
        <v>0.74989809397865803</v>
      </c>
      <c r="U28" s="7">
        <f t="shared" si="3"/>
        <v>2.0540096712576088</v>
      </c>
      <c r="V28" s="7">
        <f t="shared" si="3"/>
        <v>1.7168491497487572</v>
      </c>
      <c r="W28" s="7">
        <f t="shared" si="3"/>
        <v>1.3111246844995119</v>
      </c>
      <c r="X28" s="7">
        <f t="shared" si="3"/>
        <v>-9.0156338720070508</v>
      </c>
      <c r="Y28" s="7">
        <f t="shared" si="3"/>
        <v>-3.8634648472731401</v>
      </c>
      <c r="Z28" s="7">
        <f t="shared" si="3"/>
        <v>3.3715804397277513</v>
      </c>
      <c r="AA28" s="11">
        <f t="shared" si="3"/>
        <v>-0.3218394859740884</v>
      </c>
    </row>
    <row r="29" spans="1:27" x14ac:dyDescent="0.2">
      <c r="A29" s="3" t="s">
        <v>16</v>
      </c>
      <c r="B29" s="3" t="s">
        <v>50</v>
      </c>
      <c r="C29" s="73"/>
      <c r="D29" s="10">
        <v>104.43991851806641</v>
      </c>
      <c r="E29" s="7">
        <v>111.03407287597656</v>
      </c>
      <c r="F29" s="7">
        <v>123.9910888671875</v>
      </c>
      <c r="G29" s="7">
        <v>126.75649261474609</v>
      </c>
      <c r="H29" s="7">
        <v>126.42212677001953</v>
      </c>
      <c r="I29" s="7">
        <v>128.48236083984375</v>
      </c>
      <c r="J29" s="7">
        <v>132.8665</v>
      </c>
      <c r="K29" s="7">
        <v>135.33930000000001</v>
      </c>
      <c r="L29" s="7">
        <v>114.3642</v>
      </c>
      <c r="M29" s="7">
        <v>105.84829999999999</v>
      </c>
      <c r="N29" s="7">
        <v>112.59869999999999</v>
      </c>
      <c r="O29" s="11">
        <v>115.26949999999999</v>
      </c>
      <c r="P29" s="7" t="e">
        <f t="shared" si="3"/>
        <v>#DIV/0!</v>
      </c>
      <c r="Q29" s="7">
        <f t="shared" si="3"/>
        <v>6.3138256439461653</v>
      </c>
      <c r="R29" s="7">
        <f t="shared" si="3"/>
        <v>11.669405305598161</v>
      </c>
      <c r="S29" s="7">
        <f t="shared" si="3"/>
        <v>2.230324592536439</v>
      </c>
      <c r="T29" s="7">
        <f t="shared" si="3"/>
        <v>-0.26378597090313016</v>
      </c>
      <c r="U29" s="7">
        <f t="shared" si="3"/>
        <v>1.629646741801843</v>
      </c>
      <c r="V29" s="7">
        <f t="shared" si="3"/>
        <v>3.4122498462035451</v>
      </c>
      <c r="W29" s="7">
        <f t="shared" si="3"/>
        <v>1.8611162332115367</v>
      </c>
      <c r="X29" s="7">
        <f t="shared" si="3"/>
        <v>-15.498159071311887</v>
      </c>
      <c r="Y29" s="7">
        <f t="shared" si="3"/>
        <v>-7.4462987543304662</v>
      </c>
      <c r="Z29" s="7">
        <f t="shared" si="3"/>
        <v>6.3774288297497455</v>
      </c>
      <c r="AA29" s="11">
        <f t="shared" si="3"/>
        <v>2.3719634418514604</v>
      </c>
    </row>
    <row r="30" spans="1:27" x14ac:dyDescent="0.2">
      <c r="A30" s="3" t="s">
        <v>18</v>
      </c>
      <c r="B30" s="3" t="s">
        <v>51</v>
      </c>
      <c r="C30" s="73"/>
      <c r="D30" s="10">
        <v>102.93910980224609</v>
      </c>
      <c r="E30" s="7">
        <v>108.05004119873047</v>
      </c>
      <c r="F30" s="7">
        <v>108.28457641601563</v>
      </c>
      <c r="G30" s="7">
        <v>108.15641784667969</v>
      </c>
      <c r="H30" s="7">
        <v>110.52418518066406</v>
      </c>
      <c r="I30" s="7">
        <v>113.44430541992188</v>
      </c>
      <c r="J30" s="7">
        <v>112.7529</v>
      </c>
      <c r="K30" s="7">
        <v>113.3459</v>
      </c>
      <c r="L30" s="7">
        <v>113.7563</v>
      </c>
      <c r="M30" s="7">
        <v>114.32550000000001</v>
      </c>
      <c r="N30" s="7">
        <v>114.32550000000001</v>
      </c>
      <c r="O30" s="11">
        <v>110.2829</v>
      </c>
      <c r="P30" s="10" t="e">
        <f t="shared" si="3"/>
        <v>#DIV/0!</v>
      </c>
      <c r="Q30" s="7">
        <f t="shared" si="3"/>
        <v>4.9650044636123871</v>
      </c>
      <c r="R30" s="7">
        <f t="shared" si="3"/>
        <v>0.2170616639134719</v>
      </c>
      <c r="S30" s="7">
        <f t="shared" si="3"/>
        <v>-0.1183534844736969</v>
      </c>
      <c r="T30" s="7">
        <f t="shared" si="3"/>
        <v>2.1892065039920916</v>
      </c>
      <c r="U30" s="7">
        <f t="shared" si="3"/>
        <v>2.6420644807148332</v>
      </c>
      <c r="V30" s="7">
        <f t="shared" si="3"/>
        <v>-0.60946683693164994</v>
      </c>
      <c r="W30" s="7">
        <f t="shared" si="3"/>
        <v>0.52592882311674782</v>
      </c>
      <c r="X30" s="7">
        <f t="shared" si="3"/>
        <v>0.36207749905377756</v>
      </c>
      <c r="Y30" s="7">
        <f t="shared" si="3"/>
        <v>0.50036789171237928</v>
      </c>
      <c r="Z30" s="7">
        <f t="shared" si="3"/>
        <v>0</v>
      </c>
      <c r="AA30" s="11">
        <f t="shared" si="3"/>
        <v>-3.5360440146773966</v>
      </c>
    </row>
    <row r="31" spans="1:27" x14ac:dyDescent="0.2">
      <c r="A31" s="2" t="s">
        <v>20</v>
      </c>
      <c r="B31" s="2" t="s">
        <v>21</v>
      </c>
      <c r="C31" s="73"/>
      <c r="D31" s="10">
        <v>104.74767303466797</v>
      </c>
      <c r="E31" s="7">
        <v>106.20257568359375</v>
      </c>
      <c r="F31" s="7">
        <v>107.89559173583984</v>
      </c>
      <c r="G31" s="7">
        <v>107.75099945068359</v>
      </c>
      <c r="H31" s="7">
        <v>109.75798797607422</v>
      </c>
      <c r="I31" s="7">
        <v>113.0550537109375</v>
      </c>
      <c r="J31" s="7">
        <v>114.67489999999999</v>
      </c>
      <c r="K31" s="7">
        <v>115.5321</v>
      </c>
      <c r="L31" s="7">
        <v>116.35380000000001</v>
      </c>
      <c r="M31" s="7">
        <v>117.0064</v>
      </c>
      <c r="N31" s="7">
        <v>116.5227</v>
      </c>
      <c r="O31" s="11">
        <v>116.8856</v>
      </c>
      <c r="P31" s="10" t="e">
        <f t="shared" si="3"/>
        <v>#DIV/0!</v>
      </c>
      <c r="Q31" s="7">
        <f t="shared" si="3"/>
        <v>1.388959398118808</v>
      </c>
      <c r="R31" s="7">
        <f t="shared" si="3"/>
        <v>1.5941384108141099</v>
      </c>
      <c r="S31" s="7">
        <f t="shared" si="3"/>
        <v>-0.13401130002628325</v>
      </c>
      <c r="T31" s="7">
        <f t="shared" si="3"/>
        <v>1.8626170853377568</v>
      </c>
      <c r="U31" s="7">
        <f t="shared" si="3"/>
        <v>3.0039414858643343</v>
      </c>
      <c r="V31" s="7">
        <f t="shared" si="3"/>
        <v>1.432794232449055</v>
      </c>
      <c r="W31" s="7">
        <f t="shared" si="3"/>
        <v>0.74750446697577766</v>
      </c>
      <c r="X31" s="7">
        <f t="shared" si="3"/>
        <v>0.71123090465767258</v>
      </c>
      <c r="Y31" s="7">
        <f t="shared" si="3"/>
        <v>0.56087553651018918</v>
      </c>
      <c r="Z31" s="7">
        <f t="shared" si="3"/>
        <v>-0.41339619029386332</v>
      </c>
      <c r="AA31" s="11">
        <f t="shared" si="3"/>
        <v>0.31144146162077968</v>
      </c>
    </row>
    <row r="32" spans="1:27" x14ac:dyDescent="0.2">
      <c r="A32" s="2" t="s">
        <v>22</v>
      </c>
      <c r="B32" s="2" t="s">
        <v>23</v>
      </c>
      <c r="C32" s="73"/>
      <c r="D32" s="10">
        <v>104.90727233886719</v>
      </c>
      <c r="E32" s="7">
        <v>105.91382598876953</v>
      </c>
      <c r="F32" s="7">
        <v>107.91449737548828</v>
      </c>
      <c r="G32" s="7">
        <v>107.13127899169922</v>
      </c>
      <c r="H32" s="7">
        <v>108.88108825683594</v>
      </c>
      <c r="I32" s="7">
        <v>111.85951232910156</v>
      </c>
      <c r="J32" s="7">
        <v>113.6031</v>
      </c>
      <c r="K32" s="7">
        <v>114.5962</v>
      </c>
      <c r="L32" s="7">
        <v>115.185</v>
      </c>
      <c r="M32" s="7">
        <v>115.9923</v>
      </c>
      <c r="N32" s="7">
        <v>115.5688</v>
      </c>
      <c r="O32" s="11">
        <v>115.8793</v>
      </c>
      <c r="P32" s="10" t="e">
        <f t="shared" si="3"/>
        <v>#DIV/0!</v>
      </c>
      <c r="Q32" s="7">
        <f t="shared" si="3"/>
        <v>0.95946985129020912</v>
      </c>
      <c r="R32" s="7">
        <f t="shared" si="3"/>
        <v>1.8889614911379835</v>
      </c>
      <c r="S32" s="7">
        <f t="shared" si="3"/>
        <v>-0.72577679814775553</v>
      </c>
      <c r="T32" s="7">
        <f t="shared" si="3"/>
        <v>1.6333318164457815</v>
      </c>
      <c r="U32" s="7">
        <f t="shared" si="3"/>
        <v>2.7354833791153159</v>
      </c>
      <c r="V32" s="7">
        <f t="shared" si="3"/>
        <v>1.5587299055699713</v>
      </c>
      <c r="W32" s="7">
        <f t="shared" si="3"/>
        <v>0.87418389110860384</v>
      </c>
      <c r="X32" s="7">
        <f t="shared" si="3"/>
        <v>0.51380412264979669</v>
      </c>
      <c r="Y32" s="7">
        <f t="shared" si="3"/>
        <v>0.70087250944133173</v>
      </c>
      <c r="Z32" s="7">
        <f t="shared" si="3"/>
        <v>-0.36511044267593989</v>
      </c>
      <c r="AA32" s="11">
        <f t="shared" si="3"/>
        <v>0.26867112923211511</v>
      </c>
    </row>
    <row r="33" spans="1:27" x14ac:dyDescent="0.2">
      <c r="A33" s="3" t="s">
        <v>24</v>
      </c>
      <c r="B33" s="3" t="s">
        <v>25</v>
      </c>
      <c r="C33" s="73"/>
      <c r="D33" s="10">
        <v>107.02151489257813</v>
      </c>
      <c r="E33" s="7">
        <v>109.17837524414063</v>
      </c>
      <c r="F33" s="7">
        <v>112.82448577880859</v>
      </c>
      <c r="G33" s="7">
        <v>112.72044372558594</v>
      </c>
      <c r="H33" s="7">
        <v>114.06147003173828</v>
      </c>
      <c r="I33" s="7">
        <v>116.87969207763672</v>
      </c>
      <c r="J33" s="7">
        <v>118.3557</v>
      </c>
      <c r="K33" s="7">
        <v>119.06</v>
      </c>
      <c r="L33" s="7">
        <v>119.9545</v>
      </c>
      <c r="M33" s="7">
        <v>121.685</v>
      </c>
      <c r="N33" s="7">
        <v>121.0861</v>
      </c>
      <c r="O33" s="11">
        <v>122.2784</v>
      </c>
      <c r="P33" s="10" t="e">
        <f t="shared" si="3"/>
        <v>#DIV/0!</v>
      </c>
      <c r="Q33" s="7">
        <f t="shared" si="3"/>
        <v>2.0153521034788464</v>
      </c>
      <c r="R33" s="7">
        <f t="shared" si="3"/>
        <v>3.3395903964632851</v>
      </c>
      <c r="S33" s="7">
        <f t="shared" si="3"/>
        <v>-9.2215845261311255E-2</v>
      </c>
      <c r="T33" s="7">
        <f t="shared" si="3"/>
        <v>1.1896921816747159</v>
      </c>
      <c r="U33" s="7">
        <f t="shared" si="3"/>
        <v>2.4707923237481078</v>
      </c>
      <c r="V33" s="7">
        <f t="shared" si="3"/>
        <v>1.2628437807509363</v>
      </c>
      <c r="W33" s="7">
        <f t="shared" si="3"/>
        <v>0.59507062186274384</v>
      </c>
      <c r="X33" s="7">
        <f t="shared" si="3"/>
        <v>0.75130186460607562</v>
      </c>
      <c r="Y33" s="7">
        <f t="shared" si="3"/>
        <v>1.44263033066705</v>
      </c>
      <c r="Z33" s="7">
        <f t="shared" si="3"/>
        <v>-0.49217241237621767</v>
      </c>
      <c r="AA33" s="11">
        <f t="shared" si="3"/>
        <v>0.98467123806944223</v>
      </c>
    </row>
    <row r="34" spans="1:27" x14ac:dyDescent="0.2">
      <c r="A34" s="3" t="s">
        <v>26</v>
      </c>
      <c r="B34" s="3" t="s">
        <v>96</v>
      </c>
      <c r="C34" s="73"/>
      <c r="D34" s="10">
        <v>101.69561767578125</v>
      </c>
      <c r="E34" s="7">
        <v>100.90300750732422</v>
      </c>
      <c r="F34" s="7">
        <v>102.11983489990234</v>
      </c>
      <c r="G34" s="7">
        <v>96.982795715332031</v>
      </c>
      <c r="H34" s="7">
        <v>99.238945007324219</v>
      </c>
      <c r="I34" s="7">
        <v>100.59397888183594</v>
      </c>
      <c r="J34" s="7">
        <v>102.2758</v>
      </c>
      <c r="K34" s="7">
        <v>104.1641</v>
      </c>
      <c r="L34" s="7">
        <v>104.62520000000001</v>
      </c>
      <c r="M34" s="7">
        <v>104.416</v>
      </c>
      <c r="N34" s="7">
        <v>104.53919999999999</v>
      </c>
      <c r="O34" s="11">
        <v>103.8447</v>
      </c>
      <c r="P34" s="10" t="e">
        <f t="shared" si="3"/>
        <v>#DIV/0!</v>
      </c>
      <c r="Q34" s="7">
        <f t="shared" si="3"/>
        <v>-0.77939461559098322</v>
      </c>
      <c r="R34" s="7">
        <f t="shared" si="3"/>
        <v>1.20593768475117</v>
      </c>
      <c r="S34" s="7">
        <f t="shared" si="3"/>
        <v>-5.0304029472879854</v>
      </c>
      <c r="T34" s="7">
        <f t="shared" si="3"/>
        <v>2.3263397135039616</v>
      </c>
      <c r="U34" s="7">
        <f t="shared" si="3"/>
        <v>1.3654255135538895</v>
      </c>
      <c r="V34" s="7">
        <f t="shared" si="3"/>
        <v>1.6718904420110869</v>
      </c>
      <c r="W34" s="7">
        <f t="shared" si="3"/>
        <v>1.8462823072515697</v>
      </c>
      <c r="X34" s="7">
        <f t="shared" si="3"/>
        <v>0.44266690731259795</v>
      </c>
      <c r="Y34" s="7">
        <f t="shared" si="3"/>
        <v>-0.1999518280490836</v>
      </c>
      <c r="Z34" s="7">
        <f t="shared" si="3"/>
        <v>0.11798958014097177</v>
      </c>
      <c r="AA34" s="11">
        <f t="shared" si="3"/>
        <v>-0.66434409293355112</v>
      </c>
    </row>
    <row r="35" spans="1:27" x14ac:dyDescent="0.2">
      <c r="A35" s="3" t="s">
        <v>27</v>
      </c>
      <c r="B35" s="3" t="s">
        <v>28</v>
      </c>
      <c r="C35" s="73"/>
      <c r="D35" s="10">
        <v>106.28922271728516</v>
      </c>
      <c r="E35" s="7">
        <v>106.84053802490234</v>
      </c>
      <c r="F35" s="7">
        <v>107.04085540771484</v>
      </c>
      <c r="G35" s="7">
        <v>107.08539581298828</v>
      </c>
      <c r="H35" s="7">
        <v>108.85542297363281</v>
      </c>
      <c r="I35" s="7">
        <v>112.66556549072266</v>
      </c>
      <c r="J35" s="7">
        <v>114.0163</v>
      </c>
      <c r="K35" s="7">
        <v>116.24290000000001</v>
      </c>
      <c r="L35" s="7">
        <v>115.3186</v>
      </c>
      <c r="M35" s="7">
        <v>115.3233</v>
      </c>
      <c r="N35" s="7">
        <v>115.1572</v>
      </c>
      <c r="O35" s="11">
        <v>115.5004</v>
      </c>
      <c r="P35" s="10" t="e">
        <f t="shared" si="3"/>
        <v>#DIV/0!</v>
      </c>
      <c r="Q35" s="7">
        <f t="shared" si="3"/>
        <v>0.51869351710625544</v>
      </c>
      <c r="R35" s="7">
        <f t="shared" si="3"/>
        <v>0.1874919263003057</v>
      </c>
      <c r="S35" s="7">
        <f t="shared" si="3"/>
        <v>4.1610658943059327E-2</v>
      </c>
      <c r="T35" s="7">
        <f t="shared" si="3"/>
        <v>1.6529118160385474</v>
      </c>
      <c r="U35" s="7">
        <f t="shared" si="3"/>
        <v>3.5001862222452109</v>
      </c>
      <c r="V35" s="7">
        <f t="shared" si="3"/>
        <v>1.1988885010199233</v>
      </c>
      <c r="W35" s="7">
        <f t="shared" si="3"/>
        <v>1.9528786673484448</v>
      </c>
      <c r="X35" s="7">
        <f t="shared" si="3"/>
        <v>-0.79514533790881192</v>
      </c>
      <c r="Y35" s="7">
        <f t="shared" si="3"/>
        <v>4.0756651572250308E-3</v>
      </c>
      <c r="Z35" s="7">
        <f t="shared" si="3"/>
        <v>-0.14402987080668012</v>
      </c>
      <c r="AA35" s="11">
        <f t="shared" si="3"/>
        <v>0.29802739212137491</v>
      </c>
    </row>
    <row r="36" spans="1:27" x14ac:dyDescent="0.2">
      <c r="A36" s="3" t="s">
        <v>29</v>
      </c>
      <c r="B36" s="3" t="s">
        <v>30</v>
      </c>
      <c r="C36" s="73"/>
      <c r="D36" s="10">
        <v>105.96276092529297</v>
      </c>
      <c r="E36" s="7">
        <v>106.33724212646484</v>
      </c>
      <c r="F36" s="7">
        <v>106.36358642578125</v>
      </c>
      <c r="G36" s="7">
        <v>106.40009307861328</v>
      </c>
      <c r="H36" s="7">
        <v>107.06090545654297</v>
      </c>
      <c r="I36" s="7">
        <v>108.63278961181641</v>
      </c>
      <c r="J36" s="7">
        <v>108.8</v>
      </c>
      <c r="K36" s="7">
        <v>108.58450000000001</v>
      </c>
      <c r="L36" s="7">
        <v>107.9823</v>
      </c>
      <c r="M36" s="7">
        <v>108.3391</v>
      </c>
      <c r="N36" s="7">
        <v>108.0505</v>
      </c>
      <c r="O36" s="11">
        <v>108.23560000000001</v>
      </c>
      <c r="P36" s="10" t="e">
        <f t="shared" si="3"/>
        <v>#DIV/0!</v>
      </c>
      <c r="Q36" s="7">
        <f t="shared" si="3"/>
        <v>0.35340830863768818</v>
      </c>
      <c r="R36" s="7">
        <f t="shared" si="3"/>
        <v>2.4774292420594736E-2</v>
      </c>
      <c r="S36" s="7">
        <f t="shared" si="3"/>
        <v>3.4322510230044741E-2</v>
      </c>
      <c r="T36" s="7">
        <f t="shared" si="3"/>
        <v>0.6210637216655901</v>
      </c>
      <c r="U36" s="7">
        <f t="shared" si="3"/>
        <v>1.4682148899922018</v>
      </c>
      <c r="V36" s="7">
        <f t="shared" si="3"/>
        <v>0.15392257602984613</v>
      </c>
      <c r="W36" s="7">
        <f t="shared" si="3"/>
        <v>-0.19806985294116874</v>
      </c>
      <c r="X36" s="7">
        <f t="shared" si="3"/>
        <v>-0.55459112488431639</v>
      </c>
      <c r="Y36" s="7">
        <f t="shared" si="3"/>
        <v>0.33042452327835847</v>
      </c>
      <c r="Z36" s="7">
        <f t="shared" si="3"/>
        <v>-0.2663858200778873</v>
      </c>
      <c r="AA36" s="11">
        <f t="shared" si="3"/>
        <v>0.17130878616943523</v>
      </c>
    </row>
    <row r="37" spans="1:27" x14ac:dyDescent="0.2">
      <c r="A37" s="3" t="s">
        <v>31</v>
      </c>
      <c r="B37" s="3" t="s">
        <v>32</v>
      </c>
      <c r="C37" s="73"/>
      <c r="D37" s="10">
        <v>100.54055786132813</v>
      </c>
      <c r="E37" s="7">
        <v>100.13697814941406</v>
      </c>
      <c r="F37" s="7">
        <v>100.58425140380859</v>
      </c>
      <c r="G37" s="7">
        <v>101.29380798339844</v>
      </c>
      <c r="H37" s="7">
        <v>101.58113861083984</v>
      </c>
      <c r="I37" s="7">
        <v>102.14923095703125</v>
      </c>
      <c r="J37" s="7">
        <v>102.6258</v>
      </c>
      <c r="K37" s="7">
        <v>102.6258</v>
      </c>
      <c r="L37" s="7">
        <v>104.3023</v>
      </c>
      <c r="M37" s="7">
        <v>104.5247</v>
      </c>
      <c r="N37" s="7">
        <v>104.5802</v>
      </c>
      <c r="O37" s="11">
        <v>104.7218</v>
      </c>
      <c r="P37" s="10" t="e">
        <f t="shared" si="3"/>
        <v>#DIV/0!</v>
      </c>
      <c r="Q37" s="7">
        <f t="shared" si="3"/>
        <v>-0.40140985936312895</v>
      </c>
      <c r="R37" s="7">
        <f t="shared" si="3"/>
        <v>0.4466614258392701</v>
      </c>
      <c r="S37" s="7">
        <f t="shared" si="3"/>
        <v>0.70543506531776667</v>
      </c>
      <c r="T37" s="7">
        <f t="shared" si="3"/>
        <v>0.28366060390236125</v>
      </c>
      <c r="U37" s="7">
        <f t="shared" si="3"/>
        <v>0.5592498311795695</v>
      </c>
      <c r="V37" s="7">
        <f t="shared" si="3"/>
        <v>0.46654197834266165</v>
      </c>
      <c r="W37" s="7">
        <f t="shared" si="3"/>
        <v>0</v>
      </c>
      <c r="X37" s="7">
        <f t="shared" si="3"/>
        <v>1.6336048050295389</v>
      </c>
      <c r="Y37" s="7">
        <f t="shared" si="3"/>
        <v>0.21322636221827637</v>
      </c>
      <c r="Z37" s="7">
        <f t="shared" si="3"/>
        <v>5.3097497529300937E-2</v>
      </c>
      <c r="AA37" s="11">
        <f t="shared" si="3"/>
        <v>0.13539847887075834</v>
      </c>
    </row>
    <row r="38" spans="1:27" x14ac:dyDescent="0.2">
      <c r="A38" s="3" t="s">
        <v>33</v>
      </c>
      <c r="B38" s="3" t="s">
        <v>97</v>
      </c>
      <c r="C38" s="73"/>
      <c r="D38" s="10">
        <v>99.381950378417969</v>
      </c>
      <c r="E38" s="7">
        <v>98.866943359375</v>
      </c>
      <c r="F38" s="7">
        <v>98.565269470214844</v>
      </c>
      <c r="G38" s="7">
        <v>98.610313415527344</v>
      </c>
      <c r="H38" s="7">
        <v>96.777763366699219</v>
      </c>
      <c r="I38" s="7">
        <v>100.13097381591797</v>
      </c>
      <c r="J38" s="7">
        <v>100.7154</v>
      </c>
      <c r="K38" s="7">
        <v>100.7154</v>
      </c>
      <c r="L38" s="7">
        <v>102.7334</v>
      </c>
      <c r="M38" s="7">
        <v>102.7334</v>
      </c>
      <c r="N38" s="7">
        <v>102.6917</v>
      </c>
      <c r="O38" s="11">
        <v>102.5587</v>
      </c>
      <c r="P38" s="10" t="e">
        <f t="shared" si="3"/>
        <v>#DIV/0!</v>
      </c>
      <c r="Q38" s="7">
        <f t="shared" si="3"/>
        <v>-0.51820981283016654</v>
      </c>
      <c r="R38" s="7">
        <f t="shared" si="3"/>
        <v>-0.30513119846700532</v>
      </c>
      <c r="S38" s="7">
        <f t="shared" si="3"/>
        <v>4.5699611592003711E-2</v>
      </c>
      <c r="T38" s="7">
        <f t="shared" si="3"/>
        <v>-1.8583756458678578</v>
      </c>
      <c r="U38" s="7">
        <f t="shared" si="3"/>
        <v>3.4648563188148387</v>
      </c>
      <c r="V38" s="7">
        <f t="shared" si="3"/>
        <v>0.58366174002906446</v>
      </c>
      <c r="W38" s="7">
        <f t="shared" si="3"/>
        <v>0</v>
      </c>
      <c r="X38" s="7">
        <f t="shared" si="3"/>
        <v>2.0036657750453264</v>
      </c>
      <c r="Y38" s="7">
        <f t="shared" si="3"/>
        <v>0</v>
      </c>
      <c r="Z38" s="7">
        <f t="shared" si="3"/>
        <v>-4.0590499292348779E-2</v>
      </c>
      <c r="AA38" s="11">
        <f t="shared" si="3"/>
        <v>-0.12951387502592282</v>
      </c>
    </row>
    <row r="39" spans="1:27" x14ac:dyDescent="0.2">
      <c r="A39" s="3" t="s">
        <v>34</v>
      </c>
      <c r="B39" s="3" t="s">
        <v>35</v>
      </c>
      <c r="C39" s="73"/>
      <c r="D39" s="10">
        <v>99.291336059570313</v>
      </c>
      <c r="E39" s="7">
        <v>99.330673217773438</v>
      </c>
      <c r="F39" s="7">
        <v>99.46820068359375</v>
      </c>
      <c r="G39" s="7">
        <v>99.365638732910156</v>
      </c>
      <c r="H39" s="7">
        <v>105.47309875488281</v>
      </c>
      <c r="I39" s="7">
        <v>112.85557556152344</v>
      </c>
      <c r="J39" s="7">
        <v>119.18680000000001</v>
      </c>
      <c r="K39" s="7">
        <v>120.0258</v>
      </c>
      <c r="L39" s="7">
        <v>121.5513</v>
      </c>
      <c r="M39" s="7">
        <v>121.1215</v>
      </c>
      <c r="N39" s="7">
        <v>119.85209999999999</v>
      </c>
      <c r="O39" s="11">
        <v>117.16119999999999</v>
      </c>
      <c r="P39" s="10" t="e">
        <f t="shared" si="3"/>
        <v>#DIV/0!</v>
      </c>
      <c r="Q39" s="7">
        <f t="shared" si="3"/>
        <v>3.9617916088393129E-2</v>
      </c>
      <c r="R39" s="7">
        <f t="shared" si="3"/>
        <v>0.13845417670611784</v>
      </c>
      <c r="S39" s="7">
        <f t="shared" si="3"/>
        <v>-0.10311029050363658</v>
      </c>
      <c r="T39" s="7">
        <f t="shared" si="3"/>
        <v>6.1464507246707303</v>
      </c>
      <c r="U39" s="7">
        <f t="shared" si="3"/>
        <v>6.9993931095144371</v>
      </c>
      <c r="V39" s="7">
        <f t="shared" si="3"/>
        <v>5.6100236137868871</v>
      </c>
      <c r="W39" s="7">
        <f t="shared" si="3"/>
        <v>0.70393701315917412</v>
      </c>
      <c r="X39" s="7">
        <f t="shared" si="3"/>
        <v>1.2709767400008947</v>
      </c>
      <c r="Y39" s="7">
        <f t="shared" si="3"/>
        <v>-0.35359556006394022</v>
      </c>
      <c r="Z39" s="7">
        <f t="shared" si="3"/>
        <v>-1.0480385398133316</v>
      </c>
      <c r="AA39" s="11">
        <f t="shared" si="3"/>
        <v>-2.245183855768901</v>
      </c>
    </row>
    <row r="40" spans="1:27" x14ac:dyDescent="0.2">
      <c r="A40" s="2" t="s">
        <v>36</v>
      </c>
      <c r="B40" s="2" t="s">
        <v>37</v>
      </c>
      <c r="C40" s="73"/>
      <c r="D40" s="10">
        <v>104.13996887207031</v>
      </c>
      <c r="E40" s="7">
        <v>107.30204772949219</v>
      </c>
      <c r="F40" s="7">
        <v>107.82362365722656</v>
      </c>
      <c r="G40" s="7">
        <v>110.11068725585938</v>
      </c>
      <c r="H40" s="7">
        <v>113.09696197509766</v>
      </c>
      <c r="I40" s="7">
        <v>117.60733795166016</v>
      </c>
      <c r="J40" s="7">
        <v>118.7563</v>
      </c>
      <c r="K40" s="7">
        <v>119.096</v>
      </c>
      <c r="L40" s="7">
        <v>120.8043</v>
      </c>
      <c r="M40" s="7">
        <v>120.8674</v>
      </c>
      <c r="N40" s="7">
        <v>120.15470000000001</v>
      </c>
      <c r="O40" s="11">
        <v>120.71729999999999</v>
      </c>
      <c r="P40" s="10" t="e">
        <f t="shared" si="3"/>
        <v>#DIV/0!</v>
      </c>
      <c r="Q40" s="7">
        <f t="shared" si="3"/>
        <v>3.0363739222030102</v>
      </c>
      <c r="R40" s="7">
        <f t="shared" si="3"/>
        <v>0.48608198890040266</v>
      </c>
      <c r="S40" s="7">
        <f t="shared" si="3"/>
        <v>2.1211155042455565</v>
      </c>
      <c r="T40" s="7">
        <f t="shared" si="3"/>
        <v>2.7120661887244473</v>
      </c>
      <c r="U40" s="7">
        <f t="shared" si="3"/>
        <v>3.9880611271906847</v>
      </c>
      <c r="V40" s="7">
        <f t="shared" si="3"/>
        <v>0.976947585372687</v>
      </c>
      <c r="W40" s="7">
        <f t="shared" si="3"/>
        <v>0.28604798229652462</v>
      </c>
      <c r="X40" s="7">
        <f t="shared" si="3"/>
        <v>1.4343890642842698</v>
      </c>
      <c r="Y40" s="7">
        <f t="shared" si="3"/>
        <v>5.2233240041956876E-2</v>
      </c>
      <c r="Z40" s="7">
        <f t="shared" si="3"/>
        <v>-0.5896544477667246</v>
      </c>
      <c r="AA40" s="11">
        <f t="shared" si="3"/>
        <v>0.46822970720245577</v>
      </c>
    </row>
    <row r="41" spans="1:27" x14ac:dyDescent="0.2">
      <c r="A41" s="3" t="s">
        <v>38</v>
      </c>
      <c r="B41" s="3" t="s">
        <v>39</v>
      </c>
      <c r="C41" s="73"/>
      <c r="D41" s="10">
        <v>111.90090179443359</v>
      </c>
      <c r="E41" s="7">
        <v>111.03296661376953</v>
      </c>
      <c r="F41" s="7">
        <v>111.19245147705078</v>
      </c>
      <c r="G41" s="7">
        <v>111.77030944824219</v>
      </c>
      <c r="H41" s="7">
        <v>108.82408142089844</v>
      </c>
      <c r="I41" s="7">
        <v>110.98838806152344</v>
      </c>
      <c r="J41" s="7">
        <v>110.9884</v>
      </c>
      <c r="K41" s="7">
        <v>111.07640000000001</v>
      </c>
      <c r="L41" s="7">
        <v>111.07640000000001</v>
      </c>
      <c r="M41" s="7">
        <v>104.54810000000001</v>
      </c>
      <c r="N41" s="7">
        <v>96.412059999999997</v>
      </c>
      <c r="O41" s="11">
        <v>98.279049999999998</v>
      </c>
      <c r="P41" s="10" t="e">
        <f t="shared" si="3"/>
        <v>#DIV/0!</v>
      </c>
      <c r="Q41" s="7">
        <f t="shared" si="3"/>
        <v>-0.77562840580006576</v>
      </c>
      <c r="R41" s="7">
        <f t="shared" si="3"/>
        <v>0.1436373972029599</v>
      </c>
      <c r="S41" s="7">
        <f t="shared" si="3"/>
        <v>0.51969172683513631</v>
      </c>
      <c r="T41" s="7">
        <f t="shared" si="3"/>
        <v>-2.6359666014059564</v>
      </c>
      <c r="U41" s="7">
        <f t="shared" si="3"/>
        <v>1.9888122301295799</v>
      </c>
      <c r="V41" s="7">
        <f t="shared" si="3"/>
        <v>1.0756509549895657E-5</v>
      </c>
      <c r="W41" s="7">
        <f t="shared" si="3"/>
        <v>7.9287565186999781E-2</v>
      </c>
      <c r="X41" s="7">
        <f t="shared" si="3"/>
        <v>0</v>
      </c>
      <c r="Y41" s="7">
        <f t="shared" si="3"/>
        <v>-5.8773060704163989</v>
      </c>
      <c r="Z41" s="7">
        <f t="shared" si="3"/>
        <v>-7.7821022094136643</v>
      </c>
      <c r="AA41" s="11">
        <f t="shared" si="3"/>
        <v>1.9364693587088599</v>
      </c>
    </row>
    <row r="42" spans="1:27" x14ac:dyDescent="0.2">
      <c r="A42" s="3" t="s">
        <v>40</v>
      </c>
      <c r="B42" s="3" t="s">
        <v>98</v>
      </c>
      <c r="C42" s="73"/>
      <c r="D42" s="10">
        <v>105.47093963623047</v>
      </c>
      <c r="E42" s="7">
        <v>106.83864593505859</v>
      </c>
      <c r="F42" s="7">
        <v>106.14403533935547</v>
      </c>
      <c r="G42" s="7">
        <v>112.69521331787109</v>
      </c>
      <c r="H42" s="7">
        <v>117.61341094970703</v>
      </c>
      <c r="I42" s="7">
        <v>123.78507232666016</v>
      </c>
      <c r="J42" s="7">
        <v>125.6302</v>
      </c>
      <c r="K42" s="7">
        <v>126.91030000000001</v>
      </c>
      <c r="L42" s="7">
        <v>128.13120000000001</v>
      </c>
      <c r="M42" s="7">
        <v>129.87610000000001</v>
      </c>
      <c r="N42" s="7">
        <v>131.524</v>
      </c>
      <c r="O42" s="11">
        <v>133.07740000000001</v>
      </c>
      <c r="P42" s="10" t="e">
        <f t="shared" si="3"/>
        <v>#DIV/0!</v>
      </c>
      <c r="Q42" s="7">
        <f t="shared" si="3"/>
        <v>1.2967612723896718</v>
      </c>
      <c r="R42" s="7">
        <f t="shared" si="3"/>
        <v>-0.6501491942581723</v>
      </c>
      <c r="S42" s="7">
        <f t="shared" si="3"/>
        <v>6.1719699628629225</v>
      </c>
      <c r="T42" s="7">
        <f t="shared" si="3"/>
        <v>4.3641584119136798</v>
      </c>
      <c r="U42" s="7">
        <f t="shared" si="3"/>
        <v>5.2474129668700833</v>
      </c>
      <c r="V42" s="7">
        <f t="shared" si="3"/>
        <v>1.4905898091416732</v>
      </c>
      <c r="W42" s="7">
        <f t="shared" si="3"/>
        <v>1.0189428974880279</v>
      </c>
      <c r="X42" s="7">
        <f t="shared" si="3"/>
        <v>0.96201805527210971</v>
      </c>
      <c r="Y42" s="7">
        <f t="shared" si="3"/>
        <v>1.3618072725456416</v>
      </c>
      <c r="Z42" s="7">
        <f t="shared" si="3"/>
        <v>1.2688246721298166</v>
      </c>
      <c r="AA42" s="11">
        <f t="shared" si="3"/>
        <v>1.1810772178461806</v>
      </c>
    </row>
    <row r="43" spans="1:27" x14ac:dyDescent="0.2">
      <c r="A43" s="3" t="s">
        <v>41</v>
      </c>
      <c r="B43" s="3" t="s">
        <v>99</v>
      </c>
      <c r="C43" s="73"/>
      <c r="D43" s="10">
        <v>101.28235626220703</v>
      </c>
      <c r="E43" s="7">
        <v>100.75816345214844</v>
      </c>
      <c r="F43" s="7">
        <v>106.73770141601563</v>
      </c>
      <c r="G43" s="7">
        <v>106.73770141601563</v>
      </c>
      <c r="H43" s="7">
        <v>106.73770141601563</v>
      </c>
      <c r="I43" s="7">
        <v>106.73770141601563</v>
      </c>
      <c r="J43" s="7">
        <v>106.7377</v>
      </c>
      <c r="K43" s="7">
        <v>106.7377</v>
      </c>
      <c r="L43" s="7">
        <v>106.7377</v>
      </c>
      <c r="M43" s="7">
        <v>106.7377</v>
      </c>
      <c r="N43" s="7">
        <v>106.7377</v>
      </c>
      <c r="O43" s="11">
        <v>106.7377</v>
      </c>
      <c r="P43" s="10" t="e">
        <f t="shared" si="3"/>
        <v>#DIV/0!</v>
      </c>
      <c r="Q43" s="7">
        <f t="shared" si="3"/>
        <v>-0.51755589957003545</v>
      </c>
      <c r="R43" s="7">
        <f t="shared" si="3"/>
        <v>5.9345444170456316</v>
      </c>
      <c r="S43" s="7">
        <f t="shared" si="3"/>
        <v>0</v>
      </c>
      <c r="T43" s="7">
        <f t="shared" si="3"/>
        <v>0</v>
      </c>
      <c r="U43" s="7">
        <f t="shared" si="3"/>
        <v>0</v>
      </c>
      <c r="V43" s="7">
        <f t="shared" si="3"/>
        <v>-1.3266311738191425E-6</v>
      </c>
      <c r="W43" s="7">
        <f t="shared" si="3"/>
        <v>0</v>
      </c>
      <c r="X43" s="7">
        <f t="shared" si="3"/>
        <v>0</v>
      </c>
      <c r="Y43" s="7">
        <f t="shared" si="3"/>
        <v>0</v>
      </c>
      <c r="Z43" s="7">
        <f t="shared" si="3"/>
        <v>0</v>
      </c>
      <c r="AA43" s="11">
        <f t="shared" si="3"/>
        <v>0</v>
      </c>
    </row>
    <row r="44" spans="1:27" x14ac:dyDescent="0.2">
      <c r="A44" s="3" t="s">
        <v>42</v>
      </c>
      <c r="B44" s="3" t="s">
        <v>43</v>
      </c>
      <c r="C44" s="73"/>
      <c r="D44" s="10">
        <v>100</v>
      </c>
      <c r="E44" s="7">
        <v>103.80148315429688</v>
      </c>
      <c r="F44" s="7">
        <v>104.29579925537109</v>
      </c>
      <c r="G44" s="7">
        <v>104.24638366699219</v>
      </c>
      <c r="H44" s="7">
        <v>115.56333160400391</v>
      </c>
      <c r="I44" s="7">
        <v>120.52349090576172</v>
      </c>
      <c r="J44" s="7">
        <v>120.57080000000001</v>
      </c>
      <c r="K44" s="7">
        <v>120.0394</v>
      </c>
      <c r="L44" s="7">
        <v>129.27869999999999</v>
      </c>
      <c r="M44" s="7">
        <v>128.82579999999999</v>
      </c>
      <c r="N44" s="7">
        <v>126.9627</v>
      </c>
      <c r="O44" s="11">
        <v>124.916</v>
      </c>
      <c r="P44" s="10" t="e">
        <f t="shared" si="3"/>
        <v>#DIV/0!</v>
      </c>
      <c r="Q44" s="7">
        <f t="shared" si="3"/>
        <v>3.801483154296875</v>
      </c>
      <c r="R44" s="7">
        <f t="shared" si="3"/>
        <v>0.47621294614782822</v>
      </c>
      <c r="S44" s="7">
        <f t="shared" si="3"/>
        <v>-4.7380228860331032E-2</v>
      </c>
      <c r="T44" s="7">
        <f t="shared" si="3"/>
        <v>10.855962134056297</v>
      </c>
      <c r="U44" s="7">
        <f t="shared" si="3"/>
        <v>4.2921567186679814</v>
      </c>
      <c r="V44" s="7">
        <f t="shared" si="3"/>
        <v>3.9253006930639052E-2</v>
      </c>
      <c r="W44" s="7">
        <f t="shared" si="3"/>
        <v>-0.4407368948368966</v>
      </c>
      <c r="X44" s="7">
        <f t="shared" si="3"/>
        <v>7.6968895212738362</v>
      </c>
      <c r="Y44" s="7">
        <f t="shared" si="3"/>
        <v>-0.35032839903247764</v>
      </c>
      <c r="Z44" s="7">
        <f t="shared" si="3"/>
        <v>-1.4462165187408025</v>
      </c>
      <c r="AA44" s="11">
        <f t="shared" si="3"/>
        <v>-1.612048262993778</v>
      </c>
    </row>
    <row r="45" spans="1:27" x14ac:dyDescent="0.2">
      <c r="A45" s="3" t="s">
        <v>44</v>
      </c>
      <c r="B45" s="3" t="s">
        <v>45</v>
      </c>
      <c r="C45" s="73"/>
      <c r="D45" s="10">
        <v>103.06771850585938</v>
      </c>
      <c r="E45" s="7">
        <v>107.26941680908203</v>
      </c>
      <c r="F45" s="7">
        <v>109.47652435302734</v>
      </c>
      <c r="G45" s="7">
        <v>108.74116516113281</v>
      </c>
      <c r="H45" s="7">
        <v>110.25267028808594</v>
      </c>
      <c r="I45" s="7">
        <v>112.10655975341797</v>
      </c>
      <c r="J45" s="7">
        <v>115.42019999999999</v>
      </c>
      <c r="K45" s="7">
        <v>115.42019999999999</v>
      </c>
      <c r="L45" s="7">
        <v>115.42019999999999</v>
      </c>
      <c r="M45" s="7">
        <v>117.6296</v>
      </c>
      <c r="N45" s="7">
        <v>117.779</v>
      </c>
      <c r="O45" s="11">
        <v>118.5877</v>
      </c>
      <c r="P45" s="10" t="e">
        <f t="shared" si="3"/>
        <v>#DIV/0!</v>
      </c>
      <c r="Q45" s="7">
        <f t="shared" si="3"/>
        <v>4.076638509257184</v>
      </c>
      <c r="R45" s="7">
        <f t="shared" si="3"/>
        <v>2.057536630289992</v>
      </c>
      <c r="S45" s="7">
        <f t="shared" si="3"/>
        <v>-0.67170491229994589</v>
      </c>
      <c r="T45" s="7">
        <f t="shared" si="3"/>
        <v>1.3900026955876137</v>
      </c>
      <c r="U45" s="7">
        <f t="shared" si="3"/>
        <v>1.6814916686261567</v>
      </c>
      <c r="V45" s="7">
        <f t="shared" si="3"/>
        <v>2.9557951415782315</v>
      </c>
      <c r="W45" s="7">
        <f t="shared" si="3"/>
        <v>0</v>
      </c>
      <c r="X45" s="7">
        <f t="shared" si="3"/>
        <v>0</v>
      </c>
      <c r="Y45" s="7">
        <f t="shared" si="3"/>
        <v>1.9142229869641556</v>
      </c>
      <c r="Z45" s="7">
        <f t="shared" si="3"/>
        <v>0.12700884811305996</v>
      </c>
      <c r="AA45" s="11">
        <f t="shared" si="3"/>
        <v>0.6866249501184436</v>
      </c>
    </row>
    <row r="46" spans="1:27" x14ac:dyDescent="0.2">
      <c r="A46" s="3" t="s">
        <v>46</v>
      </c>
      <c r="B46" s="3" t="s">
        <v>100</v>
      </c>
      <c r="C46" s="73"/>
      <c r="D46" s="10">
        <v>101.85289001464844</v>
      </c>
      <c r="E46" s="7">
        <v>109.49533081054688</v>
      </c>
      <c r="F46" s="7">
        <v>109.68222045898438</v>
      </c>
      <c r="G46" s="7">
        <v>110.99337768554688</v>
      </c>
      <c r="H46" s="7">
        <v>110.59174346923828</v>
      </c>
      <c r="I46" s="7">
        <v>116.65060424804688</v>
      </c>
      <c r="J46" s="7">
        <v>116.6506</v>
      </c>
      <c r="K46" s="7">
        <v>116.6506</v>
      </c>
      <c r="L46" s="7">
        <v>116.6506</v>
      </c>
      <c r="M46" s="7">
        <v>116.6506</v>
      </c>
      <c r="N46" s="7">
        <v>116.6506</v>
      </c>
      <c r="O46" s="11">
        <v>116.6506</v>
      </c>
      <c r="P46" s="10" t="e">
        <f t="shared" si="3"/>
        <v>#DIV/0!</v>
      </c>
      <c r="Q46" s="7">
        <f t="shared" si="3"/>
        <v>7.5034108455825894</v>
      </c>
      <c r="R46" s="7">
        <f t="shared" si="3"/>
        <v>0.17068275610844433</v>
      </c>
      <c r="S46" s="7">
        <f t="shared" si="3"/>
        <v>1.1954145540414245</v>
      </c>
      <c r="T46" s="7">
        <f t="shared" si="3"/>
        <v>-0.36185421570506277</v>
      </c>
      <c r="U46" s="7">
        <f t="shared" si="3"/>
        <v>5.4785832908890706</v>
      </c>
      <c r="V46" s="7">
        <f t="shared" si="3"/>
        <v>-3.6416844174989006E-6</v>
      </c>
      <c r="W46" s="7">
        <f t="shared" si="3"/>
        <v>0</v>
      </c>
      <c r="X46" s="7">
        <f t="shared" si="3"/>
        <v>0</v>
      </c>
      <c r="Y46" s="7">
        <f t="shared" si="3"/>
        <v>0</v>
      </c>
      <c r="Z46" s="7">
        <f t="shared" si="3"/>
        <v>0</v>
      </c>
      <c r="AA46" s="11">
        <f t="shared" si="3"/>
        <v>0</v>
      </c>
    </row>
    <row r="47" spans="1:27" x14ac:dyDescent="0.2">
      <c r="A47" s="2" t="s">
        <v>47</v>
      </c>
      <c r="B47" s="2" t="s">
        <v>48</v>
      </c>
      <c r="C47" s="73"/>
      <c r="D47" s="10">
        <v>99.058319091796875</v>
      </c>
      <c r="E47" s="7">
        <v>103.27882385253906</v>
      </c>
      <c r="F47" s="7">
        <v>108.33524322509766</v>
      </c>
      <c r="G47" s="7">
        <v>109.83281707763672</v>
      </c>
      <c r="H47" s="7">
        <v>108.63303375244141</v>
      </c>
      <c r="I47" s="7">
        <v>107.63118743896484</v>
      </c>
      <c r="J47" s="7">
        <v>107.9325</v>
      </c>
      <c r="K47" s="7">
        <v>108.5364</v>
      </c>
      <c r="L47" s="7">
        <v>98.053799999999995</v>
      </c>
      <c r="M47" s="7">
        <v>93.739779999999996</v>
      </c>
      <c r="N47" s="7">
        <v>97.302520000000001</v>
      </c>
      <c r="O47" s="11">
        <v>96.688239999999993</v>
      </c>
      <c r="P47" s="10" t="e">
        <f t="shared" si="3"/>
        <v>#DIV/0!</v>
      </c>
      <c r="Q47" s="7">
        <f t="shared" si="3"/>
        <v>4.2606262648481508</v>
      </c>
      <c r="R47" s="7">
        <f t="shared" si="3"/>
        <v>4.8958917074599162</v>
      </c>
      <c r="S47" s="7">
        <f t="shared" si="3"/>
        <v>1.382351493343142</v>
      </c>
      <c r="T47" s="7">
        <f t="shared" si="3"/>
        <v>-1.0923723501940503</v>
      </c>
      <c r="U47" s="7">
        <f t="shared" si="3"/>
        <v>-0.92222989533701316</v>
      </c>
      <c r="V47" s="7">
        <f t="shared" si="3"/>
        <v>0.27994911902837472</v>
      </c>
      <c r="W47" s="7">
        <f t="shared" si="3"/>
        <v>0.55951636439440933</v>
      </c>
      <c r="X47" s="7">
        <f t="shared" si="3"/>
        <v>-9.6581423375015252</v>
      </c>
      <c r="Y47" s="7">
        <f t="shared" si="3"/>
        <v>-4.3996459086746249</v>
      </c>
      <c r="Z47" s="7">
        <f t="shared" si="3"/>
        <v>3.8006703237408979</v>
      </c>
      <c r="AA47" s="11">
        <f t="shared" si="3"/>
        <v>-0.63130944604518757</v>
      </c>
    </row>
    <row r="48" spans="1:27" ht="18" customHeight="1" x14ac:dyDescent="0.2">
      <c r="B48" s="22" t="s">
        <v>53</v>
      </c>
      <c r="C48" s="27"/>
      <c r="D48" s="24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4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5"/>
    </row>
    <row r="49" spans="1:27" x14ac:dyDescent="0.2">
      <c r="A49" s="2" t="s">
        <v>14</v>
      </c>
      <c r="B49" s="2" t="s">
        <v>15</v>
      </c>
      <c r="C49" s="73"/>
      <c r="D49" s="10">
        <v>108.50971984863281</v>
      </c>
      <c r="E49" s="7">
        <v>110.25334930419922</v>
      </c>
      <c r="F49" s="7">
        <v>112.51084136962891</v>
      </c>
      <c r="G49" s="7">
        <v>116.20700836181641</v>
      </c>
      <c r="H49" s="7">
        <v>119.94242095947266</v>
      </c>
      <c r="I49" s="7">
        <v>125.59185791015625</v>
      </c>
      <c r="J49" s="7">
        <v>133.1516</v>
      </c>
      <c r="K49" s="7">
        <v>128.86080000000001</v>
      </c>
      <c r="L49" s="7">
        <v>119.62139999999999</v>
      </c>
      <c r="M49" s="7">
        <v>88.756709999999998</v>
      </c>
      <c r="N49" s="7">
        <v>86.713040000000007</v>
      </c>
      <c r="O49" s="11">
        <v>92.844819999999999</v>
      </c>
      <c r="P49" s="10" t="e">
        <f t="shared" ref="P49:AA67" si="4">(D49-C49)/C49*100</f>
        <v>#DIV/0!</v>
      </c>
      <c r="Q49" s="7">
        <f t="shared" si="4"/>
        <v>1.6068878050728608</v>
      </c>
      <c r="R49" s="7">
        <f t="shared" si="4"/>
        <v>2.0475496478579145</v>
      </c>
      <c r="S49" s="7">
        <f t="shared" si="4"/>
        <v>3.2851651869214806</v>
      </c>
      <c r="T49" s="7">
        <f t="shared" si="4"/>
        <v>3.2144469170274603</v>
      </c>
      <c r="U49" s="7">
        <f t="shared" si="4"/>
        <v>4.7101241624866663</v>
      </c>
      <c r="V49" s="7">
        <f t="shared" si="4"/>
        <v>6.0192931417988182</v>
      </c>
      <c r="W49" s="7">
        <f t="shared" si="4"/>
        <v>-3.2224922569462104</v>
      </c>
      <c r="X49" s="7">
        <f t="shared" si="4"/>
        <v>-7.1700625791551937</v>
      </c>
      <c r="Y49" s="7">
        <f t="shared" si="4"/>
        <v>-25.801980247681435</v>
      </c>
      <c r="Z49" s="7">
        <f t="shared" si="4"/>
        <v>-2.3025526746090428</v>
      </c>
      <c r="AA49" s="11">
        <f t="shared" si="4"/>
        <v>7.0713470546067718</v>
      </c>
    </row>
    <row r="50" spans="1:27" x14ac:dyDescent="0.2">
      <c r="A50" s="3" t="s">
        <v>16</v>
      </c>
      <c r="B50" s="3" t="s">
        <v>101</v>
      </c>
      <c r="C50" s="73"/>
      <c r="D50" s="10">
        <v>108.50971984863281</v>
      </c>
      <c r="E50" s="7">
        <v>110.25334930419922</v>
      </c>
      <c r="F50" s="7">
        <v>112.51084136962891</v>
      </c>
      <c r="G50" s="7">
        <v>116.20700836181641</v>
      </c>
      <c r="H50" s="7">
        <v>119.94242095947266</v>
      </c>
      <c r="I50" s="7">
        <v>125.59185791015625</v>
      </c>
      <c r="J50" s="7">
        <v>133.1516</v>
      </c>
      <c r="K50" s="7">
        <v>128.86080000000001</v>
      </c>
      <c r="L50" s="7">
        <v>119.62139999999999</v>
      </c>
      <c r="M50" s="7">
        <v>88.756709999999998</v>
      </c>
      <c r="N50" s="7">
        <v>86.713040000000007</v>
      </c>
      <c r="O50" s="11">
        <v>92.844819999999999</v>
      </c>
      <c r="P50" s="10" t="e">
        <f t="shared" si="4"/>
        <v>#DIV/0!</v>
      </c>
      <c r="Q50" s="7">
        <f t="shared" si="4"/>
        <v>1.6068878050728608</v>
      </c>
      <c r="R50" s="7">
        <f t="shared" si="4"/>
        <v>2.0475496478579145</v>
      </c>
      <c r="S50" s="7">
        <f t="shared" si="4"/>
        <v>3.2851651869214806</v>
      </c>
      <c r="T50" s="7">
        <f t="shared" si="4"/>
        <v>3.2144469170274603</v>
      </c>
      <c r="U50" s="7">
        <f t="shared" si="4"/>
        <v>4.7101241624866663</v>
      </c>
      <c r="V50" s="7">
        <f t="shared" si="4"/>
        <v>6.0192931417988182</v>
      </c>
      <c r="W50" s="7">
        <f t="shared" si="4"/>
        <v>-3.2224922569462104</v>
      </c>
      <c r="X50" s="7">
        <f t="shared" si="4"/>
        <v>-7.1700625791551937</v>
      </c>
      <c r="Y50" s="7">
        <f t="shared" si="4"/>
        <v>-25.801980247681435</v>
      </c>
      <c r="Z50" s="7">
        <f t="shared" si="4"/>
        <v>-2.3025526746090428</v>
      </c>
      <c r="AA50" s="11">
        <f t="shared" si="4"/>
        <v>7.0713470546067718</v>
      </c>
    </row>
    <row r="51" spans="1:27" x14ac:dyDescent="0.2">
      <c r="A51" s="2" t="s">
        <v>20</v>
      </c>
      <c r="B51" s="2" t="s">
        <v>21</v>
      </c>
      <c r="C51" s="73"/>
      <c r="D51" s="10">
        <v>104.92440032958984</v>
      </c>
      <c r="E51" s="7">
        <v>105.82389831542969</v>
      </c>
      <c r="F51" s="7">
        <v>107.51015472412109</v>
      </c>
      <c r="G51" s="7">
        <v>107.10658264160156</v>
      </c>
      <c r="H51" s="7">
        <v>110.83638000488281</v>
      </c>
      <c r="I51" s="7">
        <v>114.05210113525391</v>
      </c>
      <c r="J51" s="7">
        <v>116.7427</v>
      </c>
      <c r="K51" s="7">
        <v>117.9259</v>
      </c>
      <c r="L51" s="7">
        <v>118.62269999999999</v>
      </c>
      <c r="M51" s="7">
        <v>119.247</v>
      </c>
      <c r="N51" s="7">
        <v>118.6253</v>
      </c>
      <c r="O51" s="11">
        <v>118.1935</v>
      </c>
      <c r="P51" s="10" t="e">
        <f t="shared" si="4"/>
        <v>#DIV/0!</v>
      </c>
      <c r="Q51" s="7">
        <f t="shared" si="4"/>
        <v>0.85728198875983985</v>
      </c>
      <c r="R51" s="7">
        <f t="shared" si="4"/>
        <v>1.5934551982437613</v>
      </c>
      <c r="S51" s="7">
        <f t="shared" si="4"/>
        <v>-0.37538043132309379</v>
      </c>
      <c r="T51" s="7">
        <f t="shared" si="4"/>
        <v>3.4823231880731753</v>
      </c>
      <c r="U51" s="7">
        <f t="shared" si="4"/>
        <v>2.9013227698607871</v>
      </c>
      <c r="V51" s="7">
        <f t="shared" si="4"/>
        <v>2.3590962708835352</v>
      </c>
      <c r="W51" s="7">
        <f t="shared" si="4"/>
        <v>1.0135109090332839</v>
      </c>
      <c r="X51" s="7">
        <f t="shared" si="4"/>
        <v>0.59087952688933998</v>
      </c>
      <c r="Y51" s="7">
        <f t="shared" si="4"/>
        <v>0.52629049920462545</v>
      </c>
      <c r="Z51" s="7">
        <f t="shared" si="4"/>
        <v>-0.52135483492247536</v>
      </c>
      <c r="AA51" s="11">
        <f t="shared" si="4"/>
        <v>-0.3640032944068386</v>
      </c>
    </row>
    <row r="52" spans="1:27" x14ac:dyDescent="0.2">
      <c r="A52" s="2" t="s">
        <v>22</v>
      </c>
      <c r="B52" s="2" t="s">
        <v>23</v>
      </c>
      <c r="C52" s="73"/>
      <c r="D52" s="10">
        <v>105.75876617431641</v>
      </c>
      <c r="E52" s="7">
        <v>106.54884338378906</v>
      </c>
      <c r="F52" s="7">
        <v>108.83698272705078</v>
      </c>
      <c r="G52" s="7">
        <v>108.16521453857422</v>
      </c>
      <c r="H52" s="7">
        <v>110.68480682373047</v>
      </c>
      <c r="I52" s="7">
        <v>113.69161987304688</v>
      </c>
      <c r="J52" s="7">
        <v>116.0277</v>
      </c>
      <c r="K52" s="7">
        <v>117.20959999999999</v>
      </c>
      <c r="L52" s="7">
        <v>117.748</v>
      </c>
      <c r="M52" s="7">
        <v>118.1549</v>
      </c>
      <c r="N52" s="7">
        <v>117.6879</v>
      </c>
      <c r="O52" s="11">
        <v>117.6621</v>
      </c>
      <c r="P52" s="10" t="e">
        <f t="shared" si="4"/>
        <v>#DIV/0!</v>
      </c>
      <c r="Q52" s="7">
        <f t="shared" si="4"/>
        <v>0.74705600117385551</v>
      </c>
      <c r="R52" s="7">
        <f t="shared" si="4"/>
        <v>2.147502751409359</v>
      </c>
      <c r="S52" s="7">
        <f t="shared" si="4"/>
        <v>-0.61722419314147203</v>
      </c>
      <c r="T52" s="7">
        <f t="shared" si="4"/>
        <v>2.3293923983830358</v>
      </c>
      <c r="U52" s="7">
        <f t="shared" si="4"/>
        <v>2.7165544536793238</v>
      </c>
      <c r="V52" s="7">
        <f t="shared" si="4"/>
        <v>2.0547513788278255</v>
      </c>
      <c r="W52" s="7">
        <f t="shared" si="4"/>
        <v>1.0186360670770849</v>
      </c>
      <c r="X52" s="7">
        <f t="shared" si="4"/>
        <v>0.45934803975101868</v>
      </c>
      <c r="Y52" s="7">
        <f t="shared" si="4"/>
        <v>0.34556850222508506</v>
      </c>
      <c r="Z52" s="7">
        <f t="shared" si="4"/>
        <v>-0.39524387054620569</v>
      </c>
      <c r="AA52" s="11">
        <f t="shared" si="4"/>
        <v>-2.1922389642438873E-2</v>
      </c>
    </row>
    <row r="53" spans="1:27" x14ac:dyDescent="0.2">
      <c r="A53" s="3" t="s">
        <v>24</v>
      </c>
      <c r="B53" s="3" t="s">
        <v>25</v>
      </c>
      <c r="C53" s="73"/>
      <c r="D53" s="10">
        <v>107.81782531738281</v>
      </c>
      <c r="E53" s="7">
        <v>109.95150756835938</v>
      </c>
      <c r="F53" s="7">
        <v>113.62142944335938</v>
      </c>
      <c r="G53" s="7">
        <v>113.78603363037109</v>
      </c>
      <c r="H53" s="7">
        <v>115.208740234375</v>
      </c>
      <c r="I53" s="7">
        <v>117.96289825439453</v>
      </c>
      <c r="J53" s="7">
        <v>119.1146</v>
      </c>
      <c r="K53" s="7">
        <v>119.63200000000001</v>
      </c>
      <c r="L53" s="7">
        <v>120.16589999999999</v>
      </c>
      <c r="M53" s="7">
        <v>121.20059999999999</v>
      </c>
      <c r="N53" s="7">
        <v>120.7762</v>
      </c>
      <c r="O53" s="11">
        <v>122.01649999999999</v>
      </c>
      <c r="P53" s="10" t="e">
        <f t="shared" si="4"/>
        <v>#DIV/0!</v>
      </c>
      <c r="Q53" s="7">
        <f t="shared" si="4"/>
        <v>1.9789698453809956</v>
      </c>
      <c r="R53" s="7">
        <f t="shared" si="4"/>
        <v>3.3377640344934107</v>
      </c>
      <c r="S53" s="7">
        <f t="shared" si="4"/>
        <v>0.14487072361096676</v>
      </c>
      <c r="T53" s="7">
        <f t="shared" si="4"/>
        <v>1.2503350003617366</v>
      </c>
      <c r="U53" s="7">
        <f t="shared" si="4"/>
        <v>2.3905807965755095</v>
      </c>
      <c r="V53" s="7">
        <f t="shared" si="4"/>
        <v>0.97632540624912945</v>
      </c>
      <c r="W53" s="7">
        <f t="shared" si="4"/>
        <v>0.43437160516008044</v>
      </c>
      <c r="X53" s="7">
        <f t="shared" si="4"/>
        <v>0.44628527484284181</v>
      </c>
      <c r="Y53" s="7">
        <f t="shared" si="4"/>
        <v>0.86105958512356739</v>
      </c>
      <c r="Z53" s="7">
        <f t="shared" si="4"/>
        <v>-0.35016328302004401</v>
      </c>
      <c r="AA53" s="11">
        <f t="shared" si="4"/>
        <v>1.0269407383242648</v>
      </c>
    </row>
    <row r="54" spans="1:27" x14ac:dyDescent="0.2">
      <c r="A54" s="3" t="s">
        <v>26</v>
      </c>
      <c r="B54" s="3" t="s">
        <v>96</v>
      </c>
      <c r="C54" s="73"/>
      <c r="D54" s="10">
        <v>103.32704162597656</v>
      </c>
      <c r="E54" s="7">
        <v>101.65473937988281</v>
      </c>
      <c r="F54" s="7">
        <v>103.19931030273438</v>
      </c>
      <c r="G54" s="7">
        <v>99.844894409179688</v>
      </c>
      <c r="H54" s="7">
        <v>101.18344116210938</v>
      </c>
      <c r="I54" s="7">
        <v>102.40550231933594</v>
      </c>
      <c r="J54" s="7">
        <v>104.0975</v>
      </c>
      <c r="K54" s="7">
        <v>106.4126</v>
      </c>
      <c r="L54" s="7">
        <v>106.9239</v>
      </c>
      <c r="M54" s="7">
        <v>106.675</v>
      </c>
      <c r="N54" s="7">
        <v>106.8128</v>
      </c>
      <c r="O54" s="11">
        <v>106.0194</v>
      </c>
      <c r="P54" s="10" t="e">
        <f t="shared" si="4"/>
        <v>#DIV/0!</v>
      </c>
      <c r="Q54" s="7">
        <f t="shared" si="4"/>
        <v>-1.6184555560461638</v>
      </c>
      <c r="R54" s="7">
        <f t="shared" si="4"/>
        <v>1.5194283436992695</v>
      </c>
      <c r="S54" s="7">
        <f t="shared" si="4"/>
        <v>-3.2504247205863437</v>
      </c>
      <c r="T54" s="7">
        <f t="shared" si="4"/>
        <v>1.3406261390233112</v>
      </c>
      <c r="U54" s="7">
        <f t="shared" si="4"/>
        <v>1.2077679343487215</v>
      </c>
      <c r="V54" s="7">
        <f t="shared" si="4"/>
        <v>1.6522527035586647</v>
      </c>
      <c r="W54" s="7">
        <f t="shared" si="4"/>
        <v>2.2239727178846764</v>
      </c>
      <c r="X54" s="7">
        <f t="shared" si="4"/>
        <v>0.48048821286201604</v>
      </c>
      <c r="Y54" s="7">
        <f t="shared" si="4"/>
        <v>-0.23278238073995255</v>
      </c>
      <c r="Z54" s="7">
        <f t="shared" si="4"/>
        <v>0.1291774080149975</v>
      </c>
      <c r="AA54" s="11">
        <f t="shared" si="4"/>
        <v>-0.74279487102668529</v>
      </c>
    </row>
    <row r="55" spans="1:27" x14ac:dyDescent="0.2">
      <c r="A55" s="3" t="s">
        <v>27</v>
      </c>
      <c r="B55" s="3" t="s">
        <v>28</v>
      </c>
      <c r="C55" s="73"/>
      <c r="D55" s="10">
        <v>107.73143005371094</v>
      </c>
      <c r="E55" s="7">
        <v>108.31373596191406</v>
      </c>
      <c r="F55" s="7">
        <v>109.83668518066406</v>
      </c>
      <c r="G55" s="7">
        <v>108.76606750488281</v>
      </c>
      <c r="H55" s="7">
        <v>113.10750579833984</v>
      </c>
      <c r="I55" s="7">
        <v>116.58414459228516</v>
      </c>
      <c r="J55" s="7">
        <v>118.2805</v>
      </c>
      <c r="K55" s="7">
        <v>121.8416</v>
      </c>
      <c r="L55" s="7">
        <v>120.4259</v>
      </c>
      <c r="M55" s="7">
        <v>120.3943</v>
      </c>
      <c r="N55" s="7">
        <v>120.0616</v>
      </c>
      <c r="O55" s="11">
        <v>120.4876</v>
      </c>
      <c r="P55" s="10" t="e">
        <f t="shared" si="4"/>
        <v>#DIV/0!</v>
      </c>
      <c r="Q55" s="7">
        <f t="shared" si="4"/>
        <v>0.54051627079749021</v>
      </c>
      <c r="R55" s="7">
        <f t="shared" si="4"/>
        <v>1.4060536322793895</v>
      </c>
      <c r="S55" s="7">
        <f t="shared" si="4"/>
        <v>-0.97473596733209167</v>
      </c>
      <c r="T55" s="7">
        <f t="shared" si="4"/>
        <v>3.9915374280329958</v>
      </c>
      <c r="U55" s="7">
        <f t="shared" si="4"/>
        <v>3.0737472013076093</v>
      </c>
      <c r="V55" s="7">
        <f t="shared" si="4"/>
        <v>1.4550481230936629</v>
      </c>
      <c r="W55" s="7">
        <f t="shared" si="4"/>
        <v>3.0107245065754675</v>
      </c>
      <c r="X55" s="7">
        <f t="shared" si="4"/>
        <v>-1.1619184252340753</v>
      </c>
      <c r="Y55" s="7">
        <f t="shared" si="4"/>
        <v>-2.6240202481357753E-2</v>
      </c>
      <c r="Z55" s="7">
        <f t="shared" si="4"/>
        <v>-0.2763419862900508</v>
      </c>
      <c r="AA55" s="11">
        <f t="shared" si="4"/>
        <v>0.35481786016511685</v>
      </c>
    </row>
    <row r="56" spans="1:27" x14ac:dyDescent="0.2">
      <c r="A56" s="3" t="s">
        <v>29</v>
      </c>
      <c r="B56" s="3" t="s">
        <v>30</v>
      </c>
      <c r="C56" s="73"/>
      <c r="D56" s="10">
        <v>106.52168273925781</v>
      </c>
      <c r="E56" s="7">
        <v>106.81591033935547</v>
      </c>
      <c r="F56" s="7">
        <v>106.77002716064453</v>
      </c>
      <c r="G56" s="7">
        <v>106.94784545898438</v>
      </c>
      <c r="H56" s="7">
        <v>107.16812133789063</v>
      </c>
      <c r="I56" s="7">
        <v>107.87003326416016</v>
      </c>
      <c r="J56" s="7">
        <v>108.1182</v>
      </c>
      <c r="K56" s="7">
        <v>107.9179</v>
      </c>
      <c r="L56" s="7">
        <v>108.0591</v>
      </c>
      <c r="M56" s="7">
        <v>108.6747</v>
      </c>
      <c r="N56" s="7">
        <v>108.6247</v>
      </c>
      <c r="O56" s="11">
        <v>108.6339</v>
      </c>
      <c r="P56" s="10" t="e">
        <f t="shared" si="4"/>
        <v>#DIV/0!</v>
      </c>
      <c r="Q56" s="7">
        <f t="shared" si="4"/>
        <v>0.27621381162167913</v>
      </c>
      <c r="R56" s="7">
        <f t="shared" si="4"/>
        <v>-4.2955378618378177E-2</v>
      </c>
      <c r="S56" s="7">
        <f t="shared" si="4"/>
        <v>0.16654327349032241</v>
      </c>
      <c r="T56" s="7">
        <f t="shared" si="4"/>
        <v>0.20596570034758496</v>
      </c>
      <c r="U56" s="7">
        <f t="shared" si="4"/>
        <v>0.6549633580460662</v>
      </c>
      <c r="V56" s="7">
        <f t="shared" si="4"/>
        <v>0.23006086892743996</v>
      </c>
      <c r="W56" s="7">
        <f t="shared" si="4"/>
        <v>-0.18526020595977236</v>
      </c>
      <c r="X56" s="7">
        <f t="shared" si="4"/>
        <v>0.13084020352508505</v>
      </c>
      <c r="Y56" s="7">
        <f t="shared" si="4"/>
        <v>0.56968825392771238</v>
      </c>
      <c r="Z56" s="7">
        <f t="shared" si="4"/>
        <v>-4.6008868669522127E-2</v>
      </c>
      <c r="AA56" s="11">
        <f t="shared" si="4"/>
        <v>8.469528569462351E-3</v>
      </c>
    </row>
    <row r="57" spans="1:27" x14ac:dyDescent="0.2">
      <c r="A57" s="3" t="s">
        <v>31</v>
      </c>
      <c r="B57" s="3" t="s">
        <v>32</v>
      </c>
      <c r="C57" s="73"/>
      <c r="D57" s="10">
        <v>102.11892700195313</v>
      </c>
      <c r="E57" s="7">
        <v>101.79042053222656</v>
      </c>
      <c r="F57" s="7">
        <v>101.93406677246094</v>
      </c>
      <c r="G57" s="7">
        <v>102.80684661865234</v>
      </c>
      <c r="H57" s="7">
        <v>103.003662109375</v>
      </c>
      <c r="I57" s="7">
        <v>103.74095916748047</v>
      </c>
      <c r="J57" s="7">
        <v>104.2041</v>
      </c>
      <c r="K57" s="7">
        <v>104.2041</v>
      </c>
      <c r="L57" s="7">
        <v>105.3248</v>
      </c>
      <c r="M57" s="7">
        <v>105.4804</v>
      </c>
      <c r="N57" s="7">
        <v>105.5382</v>
      </c>
      <c r="O57" s="11">
        <v>105.6794</v>
      </c>
      <c r="P57" s="10" t="e">
        <f t="shared" si="4"/>
        <v>#DIV/0!</v>
      </c>
      <c r="Q57" s="7">
        <f t="shared" si="4"/>
        <v>-0.32169009151484668</v>
      </c>
      <c r="R57" s="7">
        <f t="shared" si="4"/>
        <v>0.14111960583648145</v>
      </c>
      <c r="S57" s="7">
        <f t="shared" si="4"/>
        <v>0.85621998005793398</v>
      </c>
      <c r="T57" s="7">
        <f t="shared" si="4"/>
        <v>0.19144200721642193</v>
      </c>
      <c r="U57" s="7">
        <f t="shared" si="4"/>
        <v>0.71579693673664324</v>
      </c>
      <c r="V57" s="7">
        <f t="shared" si="4"/>
        <v>0.44643970543190059</v>
      </c>
      <c r="W57" s="7">
        <f t="shared" si="4"/>
        <v>0</v>
      </c>
      <c r="X57" s="7">
        <f t="shared" si="4"/>
        <v>1.0754855135258587</v>
      </c>
      <c r="Y57" s="7">
        <f t="shared" si="4"/>
        <v>0.14773348726986127</v>
      </c>
      <c r="Z57" s="7">
        <f t="shared" si="4"/>
        <v>5.4796910136859826E-2</v>
      </c>
      <c r="AA57" s="11">
        <f t="shared" si="4"/>
        <v>0.13379041901415578</v>
      </c>
    </row>
    <row r="58" spans="1:27" x14ac:dyDescent="0.2">
      <c r="A58" s="3" t="s">
        <v>33</v>
      </c>
      <c r="B58" s="3" t="s">
        <v>97</v>
      </c>
      <c r="C58" s="73"/>
      <c r="D58" s="10">
        <v>102.58122253417969</v>
      </c>
      <c r="E58" s="7">
        <v>102.20836639404297</v>
      </c>
      <c r="F58" s="7">
        <v>102.00511932373047</v>
      </c>
      <c r="G58" s="7">
        <v>102.02845001220703</v>
      </c>
      <c r="H58" s="7">
        <v>99.96282958984375</v>
      </c>
      <c r="I58" s="7">
        <v>103.61871337890625</v>
      </c>
      <c r="J58" s="7">
        <v>104.76260000000001</v>
      </c>
      <c r="K58" s="7">
        <v>104.76260000000001</v>
      </c>
      <c r="L58" s="7">
        <v>106.2578</v>
      </c>
      <c r="M58" s="7">
        <v>106.2578</v>
      </c>
      <c r="N58" s="7">
        <v>106.2158</v>
      </c>
      <c r="O58" s="11">
        <v>105.9443</v>
      </c>
      <c r="P58" s="10" t="e">
        <f t="shared" si="4"/>
        <v>#DIV/0!</v>
      </c>
      <c r="Q58" s="7">
        <f t="shared" si="4"/>
        <v>-0.36347406564830564</v>
      </c>
      <c r="R58" s="7">
        <f t="shared" si="4"/>
        <v>-0.19885560985186229</v>
      </c>
      <c r="S58" s="7">
        <f t="shared" si="4"/>
        <v>2.287207605975012E-2</v>
      </c>
      <c r="T58" s="7">
        <f t="shared" si="4"/>
        <v>-2.0245533692966453</v>
      </c>
      <c r="U58" s="7">
        <f t="shared" si="4"/>
        <v>3.6572432013608576</v>
      </c>
      <c r="V58" s="7">
        <f t="shared" si="4"/>
        <v>1.1039382595987901</v>
      </c>
      <c r="W58" s="7">
        <f t="shared" si="4"/>
        <v>0</v>
      </c>
      <c r="X58" s="7">
        <f t="shared" si="4"/>
        <v>1.4272268920397135</v>
      </c>
      <c r="Y58" s="7">
        <f t="shared" si="4"/>
        <v>0</v>
      </c>
      <c r="Z58" s="7">
        <f t="shared" si="4"/>
        <v>-3.952651005385166E-2</v>
      </c>
      <c r="AA58" s="11">
        <f t="shared" si="4"/>
        <v>-0.25561168865649286</v>
      </c>
    </row>
    <row r="59" spans="1:27" x14ac:dyDescent="0.2">
      <c r="A59" s="3" t="s">
        <v>34</v>
      </c>
      <c r="B59" s="3" t="s">
        <v>35</v>
      </c>
      <c r="C59" s="73"/>
      <c r="D59" s="10">
        <v>98.64398193359375</v>
      </c>
      <c r="E59" s="7">
        <v>98.446266174316406</v>
      </c>
      <c r="F59" s="7">
        <v>98.502212524414063</v>
      </c>
      <c r="G59" s="7">
        <v>98.297935485839844</v>
      </c>
      <c r="H59" s="7">
        <v>109.55306243896484</v>
      </c>
      <c r="I59" s="7">
        <v>118.12229156494141</v>
      </c>
      <c r="J59" s="7">
        <v>130.6165</v>
      </c>
      <c r="K59" s="7">
        <v>131.0831</v>
      </c>
      <c r="L59" s="7">
        <v>134.1215</v>
      </c>
      <c r="M59" s="7">
        <v>133.24789999999999</v>
      </c>
      <c r="N59" s="7">
        <v>130.71950000000001</v>
      </c>
      <c r="O59" s="11">
        <v>125.0043</v>
      </c>
      <c r="P59" s="10" t="e">
        <f t="shared" si="4"/>
        <v>#DIV/0!</v>
      </c>
      <c r="Q59" s="7">
        <f t="shared" si="4"/>
        <v>-0.20043367613692262</v>
      </c>
      <c r="R59" s="7">
        <f t="shared" si="4"/>
        <v>5.6829326567442801E-2</v>
      </c>
      <c r="S59" s="7">
        <f t="shared" si="4"/>
        <v>-0.2073831981424662</v>
      </c>
      <c r="T59" s="7">
        <f t="shared" si="4"/>
        <v>11.450013570983227</v>
      </c>
      <c r="U59" s="7">
        <f t="shared" si="4"/>
        <v>7.8219895776539579</v>
      </c>
      <c r="V59" s="7">
        <f t="shared" si="4"/>
        <v>10.577350193201692</v>
      </c>
      <c r="W59" s="7">
        <f t="shared" si="4"/>
        <v>0.35722898714940277</v>
      </c>
      <c r="X59" s="7">
        <f t="shared" si="4"/>
        <v>2.3179189384443881</v>
      </c>
      <c r="Y59" s="7">
        <f t="shared" si="4"/>
        <v>-0.65134970903248957</v>
      </c>
      <c r="Z59" s="7">
        <f t="shared" si="4"/>
        <v>-1.8975158332701505</v>
      </c>
      <c r="AA59" s="11">
        <f t="shared" si="4"/>
        <v>-4.3721097464418159</v>
      </c>
    </row>
    <row r="60" spans="1:27" x14ac:dyDescent="0.2">
      <c r="A60" s="2" t="s">
        <v>36</v>
      </c>
      <c r="B60" s="2" t="s">
        <v>37</v>
      </c>
      <c r="C60" s="73"/>
      <c r="D60" s="10">
        <v>101.70843505859375</v>
      </c>
      <c r="E60" s="7">
        <v>103.02970886230469</v>
      </c>
      <c r="F60" s="7">
        <v>102.39606475830078</v>
      </c>
      <c r="G60" s="7">
        <v>103.0262451171875</v>
      </c>
      <c r="H60" s="7">
        <v>111.42062377929688</v>
      </c>
      <c r="I60" s="7">
        <v>115.44154357910156</v>
      </c>
      <c r="J60" s="7">
        <v>119.4982</v>
      </c>
      <c r="K60" s="7">
        <v>120.68689999999999</v>
      </c>
      <c r="L60" s="7">
        <v>121.99379999999999</v>
      </c>
      <c r="M60" s="7">
        <v>123.4564</v>
      </c>
      <c r="N60" s="7">
        <v>122.23820000000001</v>
      </c>
      <c r="O60" s="11">
        <v>120.2419</v>
      </c>
      <c r="P60" s="10" t="e">
        <f t="shared" si="4"/>
        <v>#DIV/0!</v>
      </c>
      <c r="Q60" s="7">
        <f t="shared" si="4"/>
        <v>1.2990798678101358</v>
      </c>
      <c r="R60" s="7">
        <f t="shared" si="4"/>
        <v>-0.61501105943213685</v>
      </c>
      <c r="S60" s="7">
        <f t="shared" si="4"/>
        <v>0.61543415791829337</v>
      </c>
      <c r="T60" s="7">
        <f t="shared" si="4"/>
        <v>8.147806078500837</v>
      </c>
      <c r="U60" s="7">
        <f t="shared" si="4"/>
        <v>3.6087751651519806</v>
      </c>
      <c r="V60" s="7">
        <f t="shared" si="4"/>
        <v>3.5140351515819588</v>
      </c>
      <c r="W60" s="7">
        <f t="shared" si="4"/>
        <v>0.99474301704962687</v>
      </c>
      <c r="X60" s="7">
        <f t="shared" si="4"/>
        <v>1.0828847207111949</v>
      </c>
      <c r="Y60" s="7">
        <f t="shared" si="4"/>
        <v>1.1989133874016622</v>
      </c>
      <c r="Z60" s="7">
        <f t="shared" si="4"/>
        <v>-0.98674511811457</v>
      </c>
      <c r="AA60" s="11">
        <f t="shared" si="4"/>
        <v>-1.6331228699375522</v>
      </c>
    </row>
    <row r="61" spans="1:27" x14ac:dyDescent="0.2">
      <c r="A61" s="3" t="s">
        <v>38</v>
      </c>
      <c r="B61" s="3" t="s">
        <v>39</v>
      </c>
      <c r="C61" s="73"/>
      <c r="D61" s="10">
        <v>100</v>
      </c>
      <c r="E61" s="7">
        <v>100</v>
      </c>
      <c r="F61" s="7">
        <v>116.07143402099609</v>
      </c>
      <c r="G61" s="7">
        <v>116.07143402099609</v>
      </c>
      <c r="H61" s="7">
        <v>116.07143402099609</v>
      </c>
      <c r="I61" s="7">
        <v>116.07143402099609</v>
      </c>
      <c r="J61" s="7">
        <v>116.0714</v>
      </c>
      <c r="K61" s="7">
        <v>116.0714</v>
      </c>
      <c r="L61" s="7">
        <v>116.0714</v>
      </c>
      <c r="M61" s="7">
        <v>116.0714</v>
      </c>
      <c r="N61" s="7">
        <v>116.0714</v>
      </c>
      <c r="O61" s="11">
        <v>116.0714</v>
      </c>
      <c r="P61" s="10" t="e">
        <f t="shared" si="4"/>
        <v>#DIV/0!</v>
      </c>
      <c r="Q61" s="7">
        <f t="shared" si="4"/>
        <v>0</v>
      </c>
      <c r="R61" s="7">
        <f t="shared" si="4"/>
        <v>16.071434020996094</v>
      </c>
      <c r="S61" s="7">
        <f t="shared" si="4"/>
        <v>0</v>
      </c>
      <c r="T61" s="7">
        <f t="shared" si="4"/>
        <v>0</v>
      </c>
      <c r="U61" s="7">
        <f t="shared" si="4"/>
        <v>0</v>
      </c>
      <c r="V61" s="7">
        <f t="shared" si="4"/>
        <v>-2.9310395261054981E-5</v>
      </c>
      <c r="W61" s="7">
        <f t="shared" si="4"/>
        <v>0</v>
      </c>
      <c r="X61" s="7">
        <f t="shared" si="4"/>
        <v>0</v>
      </c>
      <c r="Y61" s="7">
        <f t="shared" si="4"/>
        <v>0</v>
      </c>
      <c r="Z61" s="7">
        <f t="shared" si="4"/>
        <v>0</v>
      </c>
      <c r="AA61" s="11">
        <f t="shared" si="4"/>
        <v>0</v>
      </c>
    </row>
    <row r="62" spans="1:27" x14ac:dyDescent="0.2">
      <c r="A62" s="3" t="s">
        <v>40</v>
      </c>
      <c r="B62" s="3" t="s">
        <v>98</v>
      </c>
      <c r="C62" s="73"/>
      <c r="D62" s="10">
        <v>101.24261474609375</v>
      </c>
      <c r="E62" s="7">
        <v>101.76358032226563</v>
      </c>
      <c r="F62" s="7">
        <v>97.295280456542969</v>
      </c>
      <c r="G62" s="7">
        <v>103.92772674560547</v>
      </c>
      <c r="H62" s="7">
        <v>109.31765747070313</v>
      </c>
      <c r="I62" s="7">
        <v>110.17934417724609</v>
      </c>
      <c r="J62" s="7">
        <v>113.3082</v>
      </c>
      <c r="K62" s="7">
        <v>113.3082</v>
      </c>
      <c r="L62" s="7">
        <v>115.0116</v>
      </c>
      <c r="M62" s="7">
        <v>122.02379999999999</v>
      </c>
      <c r="N62" s="7">
        <v>122.0977</v>
      </c>
      <c r="O62" s="11">
        <v>123.51739999999999</v>
      </c>
      <c r="P62" s="10" t="e">
        <f t="shared" si="4"/>
        <v>#DIV/0!</v>
      </c>
      <c r="Q62" s="7">
        <f t="shared" si="4"/>
        <v>0.51457143563350671</v>
      </c>
      <c r="R62" s="7">
        <f t="shared" si="4"/>
        <v>-4.3908634617339644</v>
      </c>
      <c r="S62" s="7">
        <f t="shared" si="4"/>
        <v>6.8168222116640989</v>
      </c>
      <c r="T62" s="7">
        <f t="shared" si="4"/>
        <v>5.1862297905265846</v>
      </c>
      <c r="U62" s="7">
        <f t="shared" si="4"/>
        <v>0.78824110073333653</v>
      </c>
      <c r="V62" s="7">
        <f t="shared" si="4"/>
        <v>2.8397843952678632</v>
      </c>
      <c r="W62" s="7">
        <f t="shared" si="4"/>
        <v>0</v>
      </c>
      <c r="X62" s="7">
        <f t="shared" si="4"/>
        <v>1.5033333862862546</v>
      </c>
      <c r="Y62" s="7">
        <f t="shared" si="4"/>
        <v>6.0969502206733868</v>
      </c>
      <c r="Z62" s="7">
        <f t="shared" si="4"/>
        <v>6.0561955946306353E-2</v>
      </c>
      <c r="AA62" s="11">
        <f t="shared" si="4"/>
        <v>1.1627573656178549</v>
      </c>
    </row>
    <row r="63" spans="1:27" x14ac:dyDescent="0.2">
      <c r="A63" s="3" t="s">
        <v>41</v>
      </c>
      <c r="B63" s="3" t="s">
        <v>99</v>
      </c>
      <c r="C63" s="73"/>
      <c r="D63" s="10">
        <v>113.96330261230469</v>
      </c>
      <c r="E63" s="7">
        <v>113.96330261230469</v>
      </c>
      <c r="F63" s="7">
        <v>113.96330261230469</v>
      </c>
      <c r="G63" s="7">
        <v>85.10455322265625</v>
      </c>
      <c r="H63" s="7">
        <v>85.10455322265625</v>
      </c>
      <c r="I63" s="7">
        <v>85.10455322265625</v>
      </c>
      <c r="J63" s="7">
        <v>85.104550000000003</v>
      </c>
      <c r="K63" s="7">
        <v>85.104550000000003</v>
      </c>
      <c r="L63" s="7">
        <v>85.104550000000003</v>
      </c>
      <c r="M63" s="7">
        <v>85.104550000000003</v>
      </c>
      <c r="N63" s="7">
        <v>85.104550000000003</v>
      </c>
      <c r="O63" s="11">
        <v>85.104550000000003</v>
      </c>
      <c r="P63" s="10" t="e">
        <f t="shared" si="4"/>
        <v>#DIV/0!</v>
      </c>
      <c r="Q63" s="7">
        <f t="shared" si="4"/>
        <v>0</v>
      </c>
      <c r="R63" s="7">
        <f t="shared" si="4"/>
        <v>0</v>
      </c>
      <c r="S63" s="7">
        <f t="shared" si="4"/>
        <v>-25.322844045529212</v>
      </c>
      <c r="T63" s="7">
        <f t="shared" si="4"/>
        <v>0</v>
      </c>
      <c r="U63" s="7">
        <f t="shared" si="4"/>
        <v>0</v>
      </c>
      <c r="V63" s="7">
        <f t="shared" si="4"/>
        <v>-3.7867025026466288E-6</v>
      </c>
      <c r="W63" s="7">
        <f t="shared" si="4"/>
        <v>0</v>
      </c>
      <c r="X63" s="7">
        <f t="shared" si="4"/>
        <v>0</v>
      </c>
      <c r="Y63" s="7">
        <f t="shared" si="4"/>
        <v>0</v>
      </c>
      <c r="Z63" s="7">
        <f t="shared" si="4"/>
        <v>0</v>
      </c>
      <c r="AA63" s="11">
        <f t="shared" si="4"/>
        <v>0</v>
      </c>
    </row>
    <row r="64" spans="1:27" x14ac:dyDescent="0.2">
      <c r="A64" s="3" t="s">
        <v>42</v>
      </c>
      <c r="B64" s="3" t="s">
        <v>43</v>
      </c>
      <c r="C64" s="73"/>
      <c r="D64" s="10">
        <v>100</v>
      </c>
      <c r="E64" s="7">
        <v>99.968551635742188</v>
      </c>
      <c r="F64" s="7">
        <v>100.06287384033203</v>
      </c>
      <c r="G64" s="7">
        <v>99.627922058105469</v>
      </c>
      <c r="H64" s="7">
        <v>132.55879211425781</v>
      </c>
      <c r="I64" s="7">
        <v>146.72096252441406</v>
      </c>
      <c r="J64" s="7">
        <v>159.2568</v>
      </c>
      <c r="K64" s="7">
        <v>159.9119</v>
      </c>
      <c r="L64" s="7">
        <v>163.97739999999999</v>
      </c>
      <c r="M64" s="7">
        <v>159.3262</v>
      </c>
      <c r="N64" s="7">
        <v>152.572</v>
      </c>
      <c r="O64" s="11">
        <v>139.13130000000001</v>
      </c>
      <c r="P64" s="10" t="e">
        <f t="shared" si="4"/>
        <v>#DIV/0!</v>
      </c>
      <c r="Q64" s="7">
        <f t="shared" si="4"/>
        <v>-3.14483642578125E-2</v>
      </c>
      <c r="R64" s="7">
        <f t="shared" si="4"/>
        <v>9.4351876711716132E-2</v>
      </c>
      <c r="S64" s="7">
        <f t="shared" si="4"/>
        <v>-0.43467848317109581</v>
      </c>
      <c r="T64" s="7">
        <f t="shared" si="4"/>
        <v>33.053856163883701</v>
      </c>
      <c r="U64" s="7">
        <f t="shared" si="4"/>
        <v>10.683689994662368</v>
      </c>
      <c r="V64" s="7">
        <f t="shared" si="4"/>
        <v>8.543998935053331</v>
      </c>
      <c r="W64" s="7">
        <f t="shared" si="4"/>
        <v>0.41134821244681824</v>
      </c>
      <c r="X64" s="7">
        <f t="shared" si="4"/>
        <v>2.5423373745168347</v>
      </c>
      <c r="Y64" s="7">
        <f t="shared" si="4"/>
        <v>-2.8364884429195665</v>
      </c>
      <c r="Z64" s="7">
        <f t="shared" si="4"/>
        <v>-4.2392274465844269</v>
      </c>
      <c r="AA64" s="11">
        <f t="shared" si="4"/>
        <v>-8.8094145714809997</v>
      </c>
    </row>
    <row r="65" spans="1:27" x14ac:dyDescent="0.2">
      <c r="A65" s="3" t="s">
        <v>44</v>
      </c>
      <c r="B65" s="3" t="s">
        <v>45</v>
      </c>
      <c r="C65" s="73"/>
      <c r="D65" s="10">
        <v>102.60791015625</v>
      </c>
      <c r="E65" s="7">
        <v>105.8948974609375</v>
      </c>
      <c r="F65" s="7">
        <v>107.71590423583984</v>
      </c>
      <c r="G65" s="7">
        <v>105.56171417236328</v>
      </c>
      <c r="H65" s="7">
        <v>107.96012115478516</v>
      </c>
      <c r="I65" s="7">
        <v>109.34023284912109</v>
      </c>
      <c r="J65" s="7">
        <v>113.98269999999999</v>
      </c>
      <c r="K65" s="7">
        <v>116.86190000000001</v>
      </c>
      <c r="L65" s="7">
        <v>116.86190000000001</v>
      </c>
      <c r="M65" s="7">
        <v>117.01609999999999</v>
      </c>
      <c r="N65" s="7">
        <v>117.0313</v>
      </c>
      <c r="O65" s="11">
        <v>117.1339</v>
      </c>
      <c r="P65" s="10" t="e">
        <f t="shared" si="4"/>
        <v>#DIV/0!</v>
      </c>
      <c r="Q65" s="7">
        <f t="shared" si="4"/>
        <v>3.2034443540289614</v>
      </c>
      <c r="R65" s="7">
        <f t="shared" si="4"/>
        <v>1.7196359962235921</v>
      </c>
      <c r="S65" s="7">
        <f t="shared" si="4"/>
        <v>-1.9998811491755628</v>
      </c>
      <c r="T65" s="7">
        <f t="shared" si="4"/>
        <v>2.2720424741357532</v>
      </c>
      <c r="U65" s="7">
        <f t="shared" si="4"/>
        <v>1.2783532285567154</v>
      </c>
      <c r="V65" s="7">
        <f t="shared" si="4"/>
        <v>4.2458910411184636</v>
      </c>
      <c r="W65" s="7">
        <f t="shared" si="4"/>
        <v>2.5259973662669961</v>
      </c>
      <c r="X65" s="7">
        <f t="shared" si="4"/>
        <v>0</v>
      </c>
      <c r="Y65" s="7">
        <f t="shared" si="4"/>
        <v>0.13195061863617549</v>
      </c>
      <c r="Z65" s="7">
        <f t="shared" si="4"/>
        <v>1.2989665524664734E-2</v>
      </c>
      <c r="AA65" s="11">
        <f t="shared" si="4"/>
        <v>8.7668854400485483E-2</v>
      </c>
    </row>
    <row r="66" spans="1:27" x14ac:dyDescent="0.2">
      <c r="A66" s="3" t="s">
        <v>46</v>
      </c>
      <c r="B66" s="3" t="s">
        <v>100</v>
      </c>
      <c r="C66" s="73"/>
      <c r="D66" s="10">
        <v>100.91735076904297</v>
      </c>
      <c r="E66" s="7">
        <v>103.47523498535156</v>
      </c>
      <c r="F66" s="7">
        <v>103.47523498535156</v>
      </c>
      <c r="G66" s="7">
        <v>104.45603179931641</v>
      </c>
      <c r="H66" s="7">
        <v>105.19961547851563</v>
      </c>
      <c r="I66" s="7">
        <v>108.82276916503906</v>
      </c>
      <c r="J66" s="7">
        <v>108.8228</v>
      </c>
      <c r="K66" s="7">
        <v>111.28100000000001</v>
      </c>
      <c r="L66" s="7">
        <v>111.28100000000001</v>
      </c>
      <c r="M66" s="7">
        <v>111.28100000000001</v>
      </c>
      <c r="N66" s="7">
        <v>111.28100000000001</v>
      </c>
      <c r="O66" s="11">
        <v>111.28100000000001</v>
      </c>
      <c r="P66" s="10" t="e">
        <f t="shared" si="4"/>
        <v>#DIV/0!</v>
      </c>
      <c r="Q66" s="7">
        <f t="shared" si="4"/>
        <v>2.5346327433451026</v>
      </c>
      <c r="R66" s="7">
        <f t="shared" si="4"/>
        <v>0</v>
      </c>
      <c r="S66" s="7">
        <f t="shared" si="4"/>
        <v>0.94785657080526564</v>
      </c>
      <c r="T66" s="7">
        <f t="shared" si="4"/>
        <v>0.71186284448160031</v>
      </c>
      <c r="U66" s="7">
        <f t="shared" si="4"/>
        <v>3.4440750282622239</v>
      </c>
      <c r="V66" s="7">
        <f t="shared" si="4"/>
        <v>2.8335026920331492E-5</v>
      </c>
      <c r="W66" s="7">
        <f t="shared" si="4"/>
        <v>2.2589016272325333</v>
      </c>
      <c r="X66" s="7">
        <f t="shared" si="4"/>
        <v>0</v>
      </c>
      <c r="Y66" s="7">
        <f t="shared" si="4"/>
        <v>0</v>
      </c>
      <c r="Z66" s="7">
        <f t="shared" si="4"/>
        <v>0</v>
      </c>
      <c r="AA66" s="11">
        <f t="shared" si="4"/>
        <v>0</v>
      </c>
    </row>
    <row r="67" spans="1:27" x14ac:dyDescent="0.2">
      <c r="A67" s="2" t="s">
        <v>47</v>
      </c>
      <c r="B67" s="2" t="s">
        <v>48</v>
      </c>
      <c r="C67" s="73"/>
      <c r="D67" s="10">
        <v>103.41705322265625</v>
      </c>
      <c r="E67" s="7">
        <v>104.18568420410156</v>
      </c>
      <c r="F67" s="7">
        <v>104.65135955810547</v>
      </c>
      <c r="G67" s="7">
        <v>108.49660491943359</v>
      </c>
      <c r="H67" s="7">
        <v>108.21575164794922</v>
      </c>
      <c r="I67" s="7">
        <v>110.11796569824219</v>
      </c>
      <c r="J67" s="7">
        <v>114.0556</v>
      </c>
      <c r="K67" s="7">
        <v>109.2727</v>
      </c>
      <c r="L67" s="7">
        <v>100.8419</v>
      </c>
      <c r="M67" s="7">
        <v>74.430980000000005</v>
      </c>
      <c r="N67" s="7">
        <v>73.098269999999999</v>
      </c>
      <c r="O67" s="11">
        <v>78.553219999999996</v>
      </c>
      <c r="P67" s="10" t="e">
        <f t="shared" si="4"/>
        <v>#DIV/0!</v>
      </c>
      <c r="Q67" s="7">
        <f t="shared" si="4"/>
        <v>0.74323427084163285</v>
      </c>
      <c r="R67" s="7">
        <f t="shared" si="4"/>
        <v>0.4469667378597238</v>
      </c>
      <c r="S67" s="7">
        <f t="shared" si="4"/>
        <v>3.674338658919317</v>
      </c>
      <c r="T67" s="7">
        <f t="shared" si="4"/>
        <v>-0.25885904143537802</v>
      </c>
      <c r="U67" s="7">
        <f t="shared" si="4"/>
        <v>1.7577977524762842</v>
      </c>
      <c r="V67" s="7">
        <f t="shared" si="4"/>
        <v>3.575832768785582</v>
      </c>
      <c r="W67" s="7">
        <f t="shared" si="4"/>
        <v>-4.1934810741427846</v>
      </c>
      <c r="X67" s="7">
        <f t="shared" si="4"/>
        <v>-7.7153763016746213</v>
      </c>
      <c r="Y67" s="7">
        <f t="shared" si="4"/>
        <v>-26.190422830192599</v>
      </c>
      <c r="Z67" s="7">
        <f t="shared" si="4"/>
        <v>-1.7905313083342522</v>
      </c>
      <c r="AA67" s="11">
        <f t="shared" si="4"/>
        <v>7.4624885103299938</v>
      </c>
    </row>
    <row r="68" spans="1:27" ht="18" customHeight="1" x14ac:dyDescent="0.2">
      <c r="B68" s="22" t="s">
        <v>60</v>
      </c>
      <c r="C68" s="27"/>
      <c r="D68" s="24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4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5"/>
    </row>
    <row r="69" spans="1:27" x14ac:dyDescent="0.2">
      <c r="A69" s="2" t="s">
        <v>14</v>
      </c>
      <c r="B69" s="2" t="s">
        <v>15</v>
      </c>
      <c r="C69" s="73"/>
      <c r="D69" s="10">
        <v>100.94904327392578</v>
      </c>
      <c r="E69" s="7">
        <v>102.75930786132813</v>
      </c>
      <c r="F69" s="7">
        <v>103.07369995117188</v>
      </c>
      <c r="G69" s="7">
        <v>103.27093505859375</v>
      </c>
      <c r="H69" s="7">
        <v>105.23757934570313</v>
      </c>
      <c r="I69" s="7">
        <v>105.85271453857422</v>
      </c>
      <c r="J69" s="7">
        <v>107.09950000000001</v>
      </c>
      <c r="K69" s="7">
        <v>107.09950000000001</v>
      </c>
      <c r="L69" s="7">
        <v>108.7899</v>
      </c>
      <c r="M69" s="7">
        <v>108.7671</v>
      </c>
      <c r="N69" s="7">
        <v>108.5095</v>
      </c>
      <c r="O69" s="11">
        <v>108.4225</v>
      </c>
      <c r="P69" s="10" t="e">
        <f t="shared" ref="P69:AA90" si="5">(D69-C69)/C69*100</f>
        <v>#DIV/0!</v>
      </c>
      <c r="Q69" s="7">
        <f t="shared" si="5"/>
        <v>1.793245907730082</v>
      </c>
      <c r="R69" s="7">
        <f t="shared" si="5"/>
        <v>0.30594998777922539</v>
      </c>
      <c r="S69" s="7">
        <f t="shared" si="5"/>
        <v>0.19135347573174274</v>
      </c>
      <c r="T69" s="7">
        <f t="shared" si="5"/>
        <v>1.9043541011742973</v>
      </c>
      <c r="U69" s="7">
        <f t="shared" si="5"/>
        <v>0.58452046948969461</v>
      </c>
      <c r="V69" s="7">
        <f t="shared" si="5"/>
        <v>1.1778493039698488</v>
      </c>
      <c r="W69" s="7">
        <f t="shared" si="5"/>
        <v>0</v>
      </c>
      <c r="X69" s="7">
        <f t="shared" si="5"/>
        <v>1.5783453704265629</v>
      </c>
      <c r="Y69" s="7">
        <f t="shared" si="5"/>
        <v>-2.0957827886599497E-2</v>
      </c>
      <c r="Z69" s="7">
        <f t="shared" si="5"/>
        <v>-0.23683632274832783</v>
      </c>
      <c r="AA69" s="11">
        <f t="shared" si="5"/>
        <v>-8.0177311663958722E-2</v>
      </c>
    </row>
    <row r="70" spans="1:27" x14ac:dyDescent="0.2">
      <c r="A70" s="3" t="s">
        <v>16</v>
      </c>
      <c r="B70" s="3" t="s">
        <v>54</v>
      </c>
      <c r="C70" s="73"/>
      <c r="D70" s="10">
        <v>100.84754180908203</v>
      </c>
      <c r="E70" s="7">
        <v>101.69507598876953</v>
      </c>
      <c r="F70" s="7">
        <v>101.69507598876953</v>
      </c>
      <c r="G70" s="7">
        <v>101.69507598876953</v>
      </c>
      <c r="H70" s="7">
        <v>102.31035614013672</v>
      </c>
      <c r="I70" s="7">
        <v>102.31035614013672</v>
      </c>
      <c r="J70" s="7">
        <v>102.3104</v>
      </c>
      <c r="K70" s="7">
        <v>102.3104</v>
      </c>
      <c r="L70" s="7">
        <v>102.3104</v>
      </c>
      <c r="M70" s="7">
        <v>102.43170000000001</v>
      </c>
      <c r="N70" s="7">
        <v>102.43170000000001</v>
      </c>
      <c r="O70" s="11">
        <v>102.43170000000001</v>
      </c>
      <c r="P70" s="10" t="e">
        <f t="shared" si="5"/>
        <v>#DIV/0!</v>
      </c>
      <c r="Q70" s="7">
        <f t="shared" si="5"/>
        <v>0.84041134219413716</v>
      </c>
      <c r="R70" s="7">
        <f t="shared" si="5"/>
        <v>0</v>
      </c>
      <c r="S70" s="7">
        <f t="shared" si="5"/>
        <v>0</v>
      </c>
      <c r="T70" s="7">
        <f t="shared" si="5"/>
        <v>0.60502452590244837</v>
      </c>
      <c r="U70" s="7">
        <f t="shared" si="5"/>
        <v>0</v>
      </c>
      <c r="V70" s="7">
        <f t="shared" si="5"/>
        <v>4.2869426847186122E-5</v>
      </c>
      <c r="W70" s="7">
        <f t="shared" si="5"/>
        <v>0</v>
      </c>
      <c r="X70" s="7">
        <f t="shared" si="5"/>
        <v>0</v>
      </c>
      <c r="Y70" s="7">
        <f t="shared" si="5"/>
        <v>0.11856077192543971</v>
      </c>
      <c r="Z70" s="7">
        <f t="shared" si="5"/>
        <v>0</v>
      </c>
      <c r="AA70" s="11">
        <f t="shared" si="5"/>
        <v>0</v>
      </c>
    </row>
    <row r="71" spans="1:27" x14ac:dyDescent="0.2">
      <c r="A71" s="3" t="s">
        <v>18</v>
      </c>
      <c r="B71" s="3" t="s">
        <v>55</v>
      </c>
      <c r="C71" s="73"/>
      <c r="D71" s="10">
        <v>106.06710052490234</v>
      </c>
      <c r="E71" s="7">
        <v>106.06710052490234</v>
      </c>
      <c r="F71" s="7">
        <v>109.84389495849609</v>
      </c>
      <c r="G71" s="7">
        <v>109.84389495849609</v>
      </c>
      <c r="H71" s="7">
        <v>109.84389495849609</v>
      </c>
      <c r="I71" s="7">
        <v>109.84389495849609</v>
      </c>
      <c r="J71" s="7">
        <v>109.8439</v>
      </c>
      <c r="K71" s="7">
        <v>109.8439</v>
      </c>
      <c r="L71" s="7">
        <v>109.8439</v>
      </c>
      <c r="M71" s="7">
        <v>109.8439</v>
      </c>
      <c r="N71" s="7">
        <v>109.8439</v>
      </c>
      <c r="O71" s="11">
        <v>109.8439</v>
      </c>
      <c r="P71" s="10" t="e">
        <f t="shared" si="5"/>
        <v>#DIV/0!</v>
      </c>
      <c r="Q71" s="7">
        <f t="shared" si="5"/>
        <v>0</v>
      </c>
      <c r="R71" s="7">
        <f t="shared" si="5"/>
        <v>3.5607595709727518</v>
      </c>
      <c r="S71" s="7">
        <f t="shared" si="5"/>
        <v>0</v>
      </c>
      <c r="T71" s="7">
        <f t="shared" si="5"/>
        <v>0</v>
      </c>
      <c r="U71" s="7">
        <f t="shared" si="5"/>
        <v>0</v>
      </c>
      <c r="V71" s="7">
        <f t="shared" si="5"/>
        <v>4.5896987840192557E-6</v>
      </c>
      <c r="W71" s="7">
        <f t="shared" si="5"/>
        <v>0</v>
      </c>
      <c r="X71" s="7">
        <f t="shared" si="5"/>
        <v>0</v>
      </c>
      <c r="Y71" s="7">
        <f t="shared" si="5"/>
        <v>0</v>
      </c>
      <c r="Z71" s="7">
        <f t="shared" si="5"/>
        <v>0</v>
      </c>
      <c r="AA71" s="11">
        <f t="shared" si="5"/>
        <v>0</v>
      </c>
    </row>
    <row r="72" spans="1:27" x14ac:dyDescent="0.2">
      <c r="A72" s="3" t="s">
        <v>56</v>
      </c>
      <c r="B72" s="3" t="s">
        <v>57</v>
      </c>
      <c r="C72" s="73"/>
      <c r="D72" s="10">
        <v>97.705795288085938</v>
      </c>
      <c r="E72" s="7">
        <v>101.54186248779297</v>
      </c>
      <c r="F72" s="7">
        <v>100.29590606689453</v>
      </c>
      <c r="G72" s="7">
        <v>101.15138244628906</v>
      </c>
      <c r="H72" s="7">
        <v>108.44903564453125</v>
      </c>
      <c r="I72" s="7">
        <v>111.28112030029297</v>
      </c>
      <c r="J72" s="7">
        <v>116.6888</v>
      </c>
      <c r="K72" s="7">
        <v>116.6888</v>
      </c>
      <c r="L72" s="7">
        <v>121.25</v>
      </c>
      <c r="M72" s="7">
        <v>120.655</v>
      </c>
      <c r="N72" s="7">
        <v>119.1554</v>
      </c>
      <c r="O72" s="11">
        <v>118.7783</v>
      </c>
      <c r="P72" s="10" t="e">
        <f t="shared" si="5"/>
        <v>#DIV/0!</v>
      </c>
      <c r="Q72" s="7">
        <f t="shared" si="5"/>
        <v>3.9261409094479718</v>
      </c>
      <c r="R72" s="7">
        <f t="shared" si="5"/>
        <v>-1.2270371946823631</v>
      </c>
      <c r="S72" s="7">
        <f t="shared" si="5"/>
        <v>0.85295244137278425</v>
      </c>
      <c r="T72" s="7">
        <f t="shared" si="5"/>
        <v>7.2145857246362493</v>
      </c>
      <c r="U72" s="7">
        <f t="shared" si="5"/>
        <v>2.611442913189733</v>
      </c>
      <c r="V72" s="7">
        <f t="shared" si="5"/>
        <v>4.8594763290613594</v>
      </c>
      <c r="W72" s="7">
        <f t="shared" si="5"/>
        <v>0</v>
      </c>
      <c r="X72" s="7">
        <f t="shared" si="5"/>
        <v>3.9088584337142893</v>
      </c>
      <c r="Y72" s="7">
        <f t="shared" si="5"/>
        <v>-0.49072164948453512</v>
      </c>
      <c r="Z72" s="7">
        <f t="shared" si="5"/>
        <v>-1.242882599146327</v>
      </c>
      <c r="AA72" s="11">
        <f t="shared" si="5"/>
        <v>-0.31647747395417969</v>
      </c>
    </row>
    <row r="73" spans="1:27" x14ac:dyDescent="0.2">
      <c r="A73" s="3" t="s">
        <v>58</v>
      </c>
      <c r="B73" s="3" t="s">
        <v>59</v>
      </c>
      <c r="C73" s="73"/>
      <c r="D73" s="10">
        <v>106.50582885742188</v>
      </c>
      <c r="E73" s="7">
        <v>114.48731994628906</v>
      </c>
      <c r="F73" s="7">
        <v>118.66230010986328</v>
      </c>
      <c r="G73" s="7">
        <v>118.66230010986328</v>
      </c>
      <c r="H73" s="7">
        <v>116.79537200927734</v>
      </c>
      <c r="I73" s="7">
        <v>116.04859924316406</v>
      </c>
      <c r="J73" s="7">
        <v>116.04859999999999</v>
      </c>
      <c r="K73" s="7">
        <v>116.04859999999999</v>
      </c>
      <c r="L73" s="7">
        <v>128.6626</v>
      </c>
      <c r="M73" s="7">
        <v>129.44710000000001</v>
      </c>
      <c r="N73" s="7">
        <v>131.1876</v>
      </c>
      <c r="O73" s="11">
        <v>131.1876</v>
      </c>
      <c r="P73" s="10" t="e">
        <f t="shared" si="5"/>
        <v>#DIV/0!</v>
      </c>
      <c r="Q73" s="7">
        <f t="shared" si="5"/>
        <v>7.4939476782551671</v>
      </c>
      <c r="R73" s="7">
        <f t="shared" si="5"/>
        <v>3.6466747282868375</v>
      </c>
      <c r="S73" s="7">
        <f t="shared" si="5"/>
        <v>0</v>
      </c>
      <c r="T73" s="7">
        <f t="shared" si="5"/>
        <v>-1.57331191023387</v>
      </c>
      <c r="U73" s="7">
        <f t="shared" si="5"/>
        <v>-0.63938557946796326</v>
      </c>
      <c r="V73" s="7">
        <f t="shared" si="5"/>
        <v>6.5217153481479525E-7</v>
      </c>
      <c r="W73" s="7">
        <f t="shared" si="5"/>
        <v>0</v>
      </c>
      <c r="X73" s="7">
        <f t="shared" si="5"/>
        <v>10.869583950172604</v>
      </c>
      <c r="Y73" s="7">
        <f t="shared" si="5"/>
        <v>0.60973429730163109</v>
      </c>
      <c r="Z73" s="7">
        <f t="shared" si="5"/>
        <v>1.3445646909046223</v>
      </c>
      <c r="AA73" s="11">
        <f t="shared" si="5"/>
        <v>0</v>
      </c>
    </row>
    <row r="74" spans="1:27" x14ac:dyDescent="0.2">
      <c r="A74" s="2" t="s">
        <v>20</v>
      </c>
      <c r="B74" s="2" t="s">
        <v>21</v>
      </c>
      <c r="C74" s="73"/>
      <c r="D74" s="10">
        <v>102.85756683349609</v>
      </c>
      <c r="E74" s="7">
        <v>105.718994140625</v>
      </c>
      <c r="F74" s="7">
        <v>106.81858062744141</v>
      </c>
      <c r="G74" s="7">
        <v>106.63597106933594</v>
      </c>
      <c r="H74" s="7">
        <v>108.62544250488281</v>
      </c>
      <c r="I74" s="7">
        <v>111.38694763183594</v>
      </c>
      <c r="J74" s="7">
        <v>112.29519999999999</v>
      </c>
      <c r="K74" s="7">
        <v>112.8746</v>
      </c>
      <c r="L74" s="7">
        <v>113.94119999999999</v>
      </c>
      <c r="M74" s="7">
        <v>114.5048</v>
      </c>
      <c r="N74" s="7">
        <v>114.6581</v>
      </c>
      <c r="O74" s="11">
        <v>114.89360000000001</v>
      </c>
      <c r="P74" s="10" t="e">
        <f t="shared" si="5"/>
        <v>#DIV/0!</v>
      </c>
      <c r="Q74" s="7">
        <f t="shared" si="5"/>
        <v>2.7819317481629047</v>
      </c>
      <c r="R74" s="7">
        <f t="shared" si="5"/>
        <v>1.0401030540961838</v>
      </c>
      <c r="S74" s="7">
        <f t="shared" si="5"/>
        <v>-0.17095299060597782</v>
      </c>
      <c r="T74" s="7">
        <f t="shared" si="5"/>
        <v>1.8656663559178337</v>
      </c>
      <c r="U74" s="7">
        <f t="shared" si="5"/>
        <v>2.5422268147068703</v>
      </c>
      <c r="V74" s="7">
        <f t="shared" si="5"/>
        <v>0.81540287033098069</v>
      </c>
      <c r="W74" s="7">
        <f t="shared" si="5"/>
        <v>0.51596150147112863</v>
      </c>
      <c r="X74" s="7">
        <f t="shared" si="5"/>
        <v>0.94494244054906429</v>
      </c>
      <c r="Y74" s="7">
        <f t="shared" si="5"/>
        <v>0.49464109558264091</v>
      </c>
      <c r="Z74" s="7">
        <f t="shared" si="5"/>
        <v>0.13388085040976583</v>
      </c>
      <c r="AA74" s="11">
        <f t="shared" si="5"/>
        <v>0.20539325176328738</v>
      </c>
    </row>
    <row r="75" spans="1:27" x14ac:dyDescent="0.2">
      <c r="A75" s="2" t="s">
        <v>22</v>
      </c>
      <c r="B75" s="2" t="s">
        <v>23</v>
      </c>
      <c r="C75" s="73"/>
      <c r="D75" s="10">
        <v>103.79697418212891</v>
      </c>
      <c r="E75" s="7">
        <v>104.93168640136719</v>
      </c>
      <c r="F75" s="7">
        <v>106.74459838867188</v>
      </c>
      <c r="G75" s="7">
        <v>106.06356811523438</v>
      </c>
      <c r="H75" s="7">
        <v>107.98002624511719</v>
      </c>
      <c r="I75" s="7">
        <v>110.87558746337891</v>
      </c>
      <c r="J75" s="7">
        <v>112.3738</v>
      </c>
      <c r="K75" s="7">
        <v>113.3721</v>
      </c>
      <c r="L75" s="7">
        <v>114.24</v>
      </c>
      <c r="M75" s="7">
        <v>115.211</v>
      </c>
      <c r="N75" s="7">
        <v>114.86239999999999</v>
      </c>
      <c r="O75" s="11">
        <v>114.8871</v>
      </c>
      <c r="P75" s="10" t="e">
        <f t="shared" si="5"/>
        <v>#DIV/0!</v>
      </c>
      <c r="Q75" s="7">
        <f t="shared" si="5"/>
        <v>1.0932035622225766</v>
      </c>
      <c r="R75" s="7">
        <f t="shared" si="5"/>
        <v>1.7277069010119963</v>
      </c>
      <c r="S75" s="7">
        <f t="shared" si="5"/>
        <v>-0.63799975241629969</v>
      </c>
      <c r="T75" s="7">
        <f t="shared" si="5"/>
        <v>1.8068957738633189</v>
      </c>
      <c r="U75" s="7">
        <f t="shared" si="5"/>
        <v>2.6815711376923792</v>
      </c>
      <c r="V75" s="7">
        <f t="shared" si="5"/>
        <v>1.3512555566985753</v>
      </c>
      <c r="W75" s="7">
        <f t="shared" si="5"/>
        <v>0.88837433636666219</v>
      </c>
      <c r="X75" s="7">
        <f t="shared" si="5"/>
        <v>0.7655322605826228</v>
      </c>
      <c r="Y75" s="7">
        <f t="shared" si="5"/>
        <v>0.84996498599440096</v>
      </c>
      <c r="Z75" s="7">
        <f t="shared" si="5"/>
        <v>-0.30257527493034925</v>
      </c>
      <c r="AA75" s="11">
        <f t="shared" si="5"/>
        <v>2.1503990862118447E-2</v>
      </c>
    </row>
    <row r="76" spans="1:27" x14ac:dyDescent="0.2">
      <c r="A76" s="3" t="s">
        <v>24</v>
      </c>
      <c r="B76" s="3" t="s">
        <v>25</v>
      </c>
      <c r="C76" s="73"/>
      <c r="D76" s="10">
        <v>105.24336242675781</v>
      </c>
      <c r="E76" s="7">
        <v>107.66004943847656</v>
      </c>
      <c r="F76" s="7">
        <v>110.90678405761719</v>
      </c>
      <c r="G76" s="7">
        <v>110.71759033203125</v>
      </c>
      <c r="H76" s="7">
        <v>112.2833251953125</v>
      </c>
      <c r="I76" s="7">
        <v>114.69705963134766</v>
      </c>
      <c r="J76" s="7">
        <v>115.4983</v>
      </c>
      <c r="K76" s="7">
        <v>116.64870000000001</v>
      </c>
      <c r="L76" s="7">
        <v>117.48139999999999</v>
      </c>
      <c r="M76" s="7">
        <v>119.59269999999999</v>
      </c>
      <c r="N76" s="7">
        <v>119.08459999999999</v>
      </c>
      <c r="O76" s="11">
        <v>119.83929999999999</v>
      </c>
      <c r="P76" s="10" t="e">
        <f t="shared" si="5"/>
        <v>#DIV/0!</v>
      </c>
      <c r="Q76" s="7">
        <f t="shared" si="5"/>
        <v>2.2962844933813278</v>
      </c>
      <c r="R76" s="7">
        <f t="shared" si="5"/>
        <v>3.0157283375538526</v>
      </c>
      <c r="S76" s="7">
        <f t="shared" si="5"/>
        <v>-0.17058805481876516</v>
      </c>
      <c r="T76" s="7">
        <f t="shared" si="5"/>
        <v>1.4141699242060488</v>
      </c>
      <c r="U76" s="7">
        <f t="shared" si="5"/>
        <v>2.1496820047291605</v>
      </c>
      <c r="V76" s="7">
        <f t="shared" si="5"/>
        <v>0.69857097577535332</v>
      </c>
      <c r="W76" s="7">
        <f t="shared" si="5"/>
        <v>0.9960319762282257</v>
      </c>
      <c r="X76" s="7">
        <f t="shared" si="5"/>
        <v>0.71385279047257999</v>
      </c>
      <c r="Y76" s="7">
        <f t="shared" si="5"/>
        <v>1.7971355465631156</v>
      </c>
      <c r="Z76" s="7">
        <f t="shared" si="5"/>
        <v>-0.42485870793116881</v>
      </c>
      <c r="AA76" s="11">
        <f t="shared" si="5"/>
        <v>0.63375113154849561</v>
      </c>
    </row>
    <row r="77" spans="1:27" x14ac:dyDescent="0.2">
      <c r="A77" s="3" t="s">
        <v>26</v>
      </c>
      <c r="B77" s="3" t="s">
        <v>96</v>
      </c>
      <c r="C77" s="73"/>
      <c r="D77" s="10">
        <v>101.77130889892578</v>
      </c>
      <c r="E77" s="7">
        <v>101.51164245605469</v>
      </c>
      <c r="F77" s="7">
        <v>102.45804595947266</v>
      </c>
      <c r="G77" s="7">
        <v>99.20550537109375</v>
      </c>
      <c r="H77" s="7">
        <v>100.91655731201172</v>
      </c>
      <c r="I77" s="7">
        <v>102.18373870849609</v>
      </c>
      <c r="J77" s="7">
        <v>103.5714</v>
      </c>
      <c r="K77" s="7">
        <v>104.94799999999999</v>
      </c>
      <c r="L77" s="7">
        <v>105.7796</v>
      </c>
      <c r="M77" s="7">
        <v>105.5998</v>
      </c>
      <c r="N77" s="7">
        <v>105.82680000000001</v>
      </c>
      <c r="O77" s="11">
        <v>105.4547</v>
      </c>
      <c r="P77" s="10" t="e">
        <f t="shared" si="5"/>
        <v>#DIV/0!</v>
      </c>
      <c r="Q77" s="7">
        <f t="shared" si="5"/>
        <v>-0.25514700133117241</v>
      </c>
      <c r="R77" s="7">
        <f t="shared" si="5"/>
        <v>0.9323103050250372</v>
      </c>
      <c r="S77" s="7">
        <f t="shared" si="5"/>
        <v>-3.1745096814216529</v>
      </c>
      <c r="T77" s="7">
        <f t="shared" si="5"/>
        <v>1.7247550269690282</v>
      </c>
      <c r="U77" s="7">
        <f t="shared" si="5"/>
        <v>1.2556724389304421</v>
      </c>
      <c r="V77" s="7">
        <f t="shared" si="5"/>
        <v>1.3580059890571667</v>
      </c>
      <c r="W77" s="7">
        <f t="shared" si="5"/>
        <v>1.3291314011396933</v>
      </c>
      <c r="X77" s="7">
        <f t="shared" si="5"/>
        <v>0.79239242291421341</v>
      </c>
      <c r="Y77" s="7">
        <f t="shared" si="5"/>
        <v>-0.1699760634375628</v>
      </c>
      <c r="Z77" s="7">
        <f t="shared" si="5"/>
        <v>0.21496252833812551</v>
      </c>
      <c r="AA77" s="11">
        <f t="shared" si="5"/>
        <v>-0.35161225700862464</v>
      </c>
    </row>
    <row r="78" spans="1:27" x14ac:dyDescent="0.2">
      <c r="A78" s="3" t="s">
        <v>27</v>
      </c>
      <c r="B78" s="3" t="s">
        <v>28</v>
      </c>
      <c r="C78" s="73"/>
      <c r="D78" s="10">
        <v>105.52513885498047</v>
      </c>
      <c r="E78" s="7">
        <v>105.66304779052734</v>
      </c>
      <c r="F78" s="7">
        <v>106.46879577636719</v>
      </c>
      <c r="G78" s="7">
        <v>106.6512451171875</v>
      </c>
      <c r="H78" s="7">
        <v>108.53697967529297</v>
      </c>
      <c r="I78" s="7">
        <v>114.02618408203125</v>
      </c>
      <c r="J78" s="7">
        <v>115.2747</v>
      </c>
      <c r="K78" s="7">
        <v>116.92</v>
      </c>
      <c r="L78" s="7">
        <v>116.1259</v>
      </c>
      <c r="M78" s="7">
        <v>116.0321</v>
      </c>
      <c r="N78" s="7">
        <v>116.1074</v>
      </c>
      <c r="O78" s="11">
        <v>116.27070000000001</v>
      </c>
      <c r="P78" s="10" t="e">
        <f t="shared" si="5"/>
        <v>#DIV/0!</v>
      </c>
      <c r="Q78" s="7">
        <f t="shared" si="5"/>
        <v>0.13068822940512634</v>
      </c>
      <c r="R78" s="7">
        <f t="shared" si="5"/>
        <v>0.76256364234089291</v>
      </c>
      <c r="S78" s="7">
        <f t="shared" si="5"/>
        <v>0.17136414429213509</v>
      </c>
      <c r="T78" s="7">
        <f t="shared" si="5"/>
        <v>1.7681317794587765</v>
      </c>
      <c r="U78" s="7">
        <f t="shared" si="5"/>
        <v>5.0574508551464952</v>
      </c>
      <c r="V78" s="7">
        <f t="shared" si="5"/>
        <v>1.0949379109894219</v>
      </c>
      <c r="W78" s="7">
        <f t="shared" si="5"/>
        <v>1.4272862995956668</v>
      </c>
      <c r="X78" s="7">
        <f t="shared" si="5"/>
        <v>-0.67918234690386614</v>
      </c>
      <c r="Y78" s="7">
        <f t="shared" si="5"/>
        <v>-8.0774400887314246E-2</v>
      </c>
      <c r="Z78" s="7">
        <f t="shared" si="5"/>
        <v>6.4895834859490256E-2</v>
      </c>
      <c r="AA78" s="11">
        <f t="shared" si="5"/>
        <v>0.14064564360239457</v>
      </c>
    </row>
    <row r="79" spans="1:27" x14ac:dyDescent="0.2">
      <c r="A79" s="3" t="s">
        <v>29</v>
      </c>
      <c r="B79" s="3" t="s">
        <v>30</v>
      </c>
      <c r="C79" s="73"/>
      <c r="D79" s="10">
        <v>105.6695556640625</v>
      </c>
      <c r="E79" s="7">
        <v>105.87244415283203</v>
      </c>
      <c r="F79" s="7">
        <v>105.93190765380859</v>
      </c>
      <c r="G79" s="7">
        <v>105.9859619140625</v>
      </c>
      <c r="H79" s="7">
        <v>106.60789489746094</v>
      </c>
      <c r="I79" s="7">
        <v>108.02646636962891</v>
      </c>
      <c r="J79" s="7">
        <v>108.1354</v>
      </c>
      <c r="K79" s="7">
        <v>107.9415</v>
      </c>
      <c r="L79" s="7">
        <v>107.7373</v>
      </c>
      <c r="M79" s="7">
        <v>108.0455</v>
      </c>
      <c r="N79" s="7">
        <v>107.7779</v>
      </c>
      <c r="O79" s="11">
        <v>107.9543</v>
      </c>
      <c r="P79" s="10" t="e">
        <f t="shared" si="5"/>
        <v>#DIV/0!</v>
      </c>
      <c r="Q79" s="7">
        <f t="shared" si="5"/>
        <v>0.1920027840511988</v>
      </c>
      <c r="R79" s="7">
        <f t="shared" si="5"/>
        <v>5.6165229255238536E-2</v>
      </c>
      <c r="S79" s="7">
        <f t="shared" si="5"/>
        <v>5.1027364135231665E-2</v>
      </c>
      <c r="T79" s="7">
        <f t="shared" si="5"/>
        <v>0.58680694326549088</v>
      </c>
      <c r="U79" s="7">
        <f t="shared" si="5"/>
        <v>1.3306439204454779</v>
      </c>
      <c r="V79" s="7">
        <f t="shared" si="5"/>
        <v>0.10083976087708454</v>
      </c>
      <c r="W79" s="7">
        <f t="shared" si="5"/>
        <v>-0.17931223262687271</v>
      </c>
      <c r="X79" s="7">
        <f t="shared" si="5"/>
        <v>-0.18917654470245471</v>
      </c>
      <c r="Y79" s="7">
        <f t="shared" si="5"/>
        <v>0.28606619991404958</v>
      </c>
      <c r="Z79" s="7">
        <f t="shared" si="5"/>
        <v>-0.24767343387739571</v>
      </c>
      <c r="AA79" s="11">
        <f t="shared" si="5"/>
        <v>0.16366991748772336</v>
      </c>
    </row>
    <row r="80" spans="1:27" x14ac:dyDescent="0.2">
      <c r="A80" s="3" t="s">
        <v>31</v>
      </c>
      <c r="B80" s="3" t="s">
        <v>32</v>
      </c>
      <c r="C80" s="73"/>
      <c r="D80" s="10">
        <v>102.15129852294922</v>
      </c>
      <c r="E80" s="7">
        <v>102.22283935546875</v>
      </c>
      <c r="F80" s="7">
        <v>102.41835021972656</v>
      </c>
      <c r="G80" s="7">
        <v>103.32524871826172</v>
      </c>
      <c r="H80" s="7">
        <v>103.57893371582031</v>
      </c>
      <c r="I80" s="7">
        <v>104.53409576416016</v>
      </c>
      <c r="J80" s="7">
        <v>104.9303</v>
      </c>
      <c r="K80" s="7">
        <v>104.9303</v>
      </c>
      <c r="L80" s="7">
        <v>105.679</v>
      </c>
      <c r="M80" s="7">
        <v>105.7914</v>
      </c>
      <c r="N80" s="7">
        <v>105.8459</v>
      </c>
      <c r="O80" s="11">
        <v>105.9746</v>
      </c>
      <c r="P80" s="10" t="e">
        <f t="shared" si="5"/>
        <v>#DIV/0!</v>
      </c>
      <c r="Q80" s="7">
        <f t="shared" si="5"/>
        <v>7.0034188066105646E-2</v>
      </c>
      <c r="R80" s="7">
        <f t="shared" si="5"/>
        <v>0.19125947341175376</v>
      </c>
      <c r="S80" s="7">
        <f t="shared" si="5"/>
        <v>0.88548438496569393</v>
      </c>
      <c r="T80" s="7">
        <f t="shared" si="5"/>
        <v>0.24552081965011269</v>
      </c>
      <c r="U80" s="7">
        <f t="shared" si="5"/>
        <v>0.92215860317739051</v>
      </c>
      <c r="V80" s="7">
        <f t="shared" si="5"/>
        <v>0.3790191448479398</v>
      </c>
      <c r="W80" s="7">
        <f t="shared" si="5"/>
        <v>0</v>
      </c>
      <c r="X80" s="7">
        <f t="shared" si="5"/>
        <v>0.71352126125628101</v>
      </c>
      <c r="Y80" s="7">
        <f t="shared" si="5"/>
        <v>0.10635982550931958</v>
      </c>
      <c r="Z80" s="7">
        <f t="shared" si="5"/>
        <v>5.1516474874143306E-2</v>
      </c>
      <c r="AA80" s="11">
        <f t="shared" si="5"/>
        <v>0.12159186137582555</v>
      </c>
    </row>
    <row r="81" spans="1:27" x14ac:dyDescent="0.2">
      <c r="A81" s="3" t="s">
        <v>33</v>
      </c>
      <c r="B81" s="3" t="s">
        <v>97</v>
      </c>
      <c r="C81" s="73"/>
      <c r="D81" s="10">
        <v>97.943992614746094</v>
      </c>
      <c r="E81" s="7">
        <v>97.490745544433594</v>
      </c>
      <c r="F81" s="7">
        <v>96.855369567871094</v>
      </c>
      <c r="G81" s="7">
        <v>97.01629638671875</v>
      </c>
      <c r="H81" s="7">
        <v>96.566429138183594</v>
      </c>
      <c r="I81" s="7">
        <v>99.653099060058594</v>
      </c>
      <c r="J81" s="7">
        <v>100.89449999999999</v>
      </c>
      <c r="K81" s="7">
        <v>100.89449999999999</v>
      </c>
      <c r="L81" s="7">
        <v>104.4644</v>
      </c>
      <c r="M81" s="7">
        <v>104.4644</v>
      </c>
      <c r="N81" s="7">
        <v>104.44799999999999</v>
      </c>
      <c r="O81" s="11">
        <v>104.22369999999999</v>
      </c>
      <c r="P81" s="10" t="e">
        <f t="shared" si="5"/>
        <v>#DIV/0!</v>
      </c>
      <c r="Q81" s="7">
        <f t="shared" si="5"/>
        <v>-0.4627614805282716</v>
      </c>
      <c r="R81" s="7">
        <f t="shared" si="5"/>
        <v>-0.65172952880221147</v>
      </c>
      <c r="S81" s="7">
        <f t="shared" si="5"/>
        <v>0.16615167498265265</v>
      </c>
      <c r="T81" s="7">
        <f t="shared" si="5"/>
        <v>-0.46370276467979227</v>
      </c>
      <c r="U81" s="7">
        <f t="shared" si="5"/>
        <v>3.1964213126883569</v>
      </c>
      <c r="V81" s="7">
        <f t="shared" si="5"/>
        <v>1.2457223625260632</v>
      </c>
      <c r="W81" s="7">
        <f t="shared" si="5"/>
        <v>0</v>
      </c>
      <c r="X81" s="7">
        <f t="shared" si="5"/>
        <v>3.5382503506137644</v>
      </c>
      <c r="Y81" s="7">
        <f t="shared" si="5"/>
        <v>0</v>
      </c>
      <c r="Z81" s="7">
        <f t="shared" si="5"/>
        <v>-1.5699128124034994E-2</v>
      </c>
      <c r="AA81" s="11">
        <f t="shared" si="5"/>
        <v>-0.2147480085784309</v>
      </c>
    </row>
    <row r="82" spans="1:27" x14ac:dyDescent="0.2">
      <c r="A82" s="3" t="s">
        <v>34</v>
      </c>
      <c r="B82" s="3" t="s">
        <v>35</v>
      </c>
      <c r="C82" s="73"/>
      <c r="D82" s="10">
        <v>101.28823089599609</v>
      </c>
      <c r="E82" s="7">
        <v>101.30355072021484</v>
      </c>
      <c r="F82" s="7">
        <v>101.38264465332031</v>
      </c>
      <c r="G82" s="7">
        <v>101.25940704345703</v>
      </c>
      <c r="H82" s="7">
        <v>108.82832336425781</v>
      </c>
      <c r="I82" s="7">
        <v>117.58631134033203</v>
      </c>
      <c r="J82" s="7">
        <v>125.23099999999999</v>
      </c>
      <c r="K82" s="7">
        <v>125.9115</v>
      </c>
      <c r="L82" s="7">
        <v>127.74460000000001</v>
      </c>
      <c r="M82" s="7">
        <v>127.22110000000001</v>
      </c>
      <c r="N82" s="7">
        <v>125.6957</v>
      </c>
      <c r="O82" s="11">
        <v>122.3271</v>
      </c>
      <c r="P82" s="10" t="e">
        <f t="shared" si="5"/>
        <v>#DIV/0!</v>
      </c>
      <c r="Q82" s="7">
        <f t="shared" si="5"/>
        <v>1.5124979559057132E-2</v>
      </c>
      <c r="R82" s="7">
        <f t="shared" si="5"/>
        <v>7.8076170621022234E-2</v>
      </c>
      <c r="S82" s="7">
        <f t="shared" si="5"/>
        <v>-0.12155690974988309</v>
      </c>
      <c r="T82" s="7">
        <f t="shared" si="5"/>
        <v>7.4747784347112214</v>
      </c>
      <c r="U82" s="7">
        <f t="shared" si="5"/>
        <v>8.0475263289322907</v>
      </c>
      <c r="V82" s="7">
        <f t="shared" si="5"/>
        <v>6.5013423522928733</v>
      </c>
      <c r="W82" s="7">
        <f t="shared" si="5"/>
        <v>0.54339580455319303</v>
      </c>
      <c r="X82" s="7">
        <f t="shared" si="5"/>
        <v>1.4558638408723601</v>
      </c>
      <c r="Y82" s="7">
        <f t="shared" si="5"/>
        <v>-0.40980205816918952</v>
      </c>
      <c r="Z82" s="7">
        <f t="shared" si="5"/>
        <v>-1.1990149432759225</v>
      </c>
      <c r="AA82" s="11">
        <f t="shared" si="5"/>
        <v>-2.679964390189959</v>
      </c>
    </row>
    <row r="83" spans="1:27" x14ac:dyDescent="0.2">
      <c r="A83" s="2" t="s">
        <v>36</v>
      </c>
      <c r="B83" s="2" t="s">
        <v>37</v>
      </c>
      <c r="C83" s="73"/>
      <c r="D83" s="10">
        <v>101.55815887451172</v>
      </c>
      <c r="E83" s="7">
        <v>106.80799865722656</v>
      </c>
      <c r="F83" s="7">
        <v>106.92090606689453</v>
      </c>
      <c r="G83" s="7">
        <v>107.42771911621094</v>
      </c>
      <c r="H83" s="7">
        <v>109.51818084716797</v>
      </c>
      <c r="I83" s="7">
        <v>112.09423828125</v>
      </c>
      <c r="J83" s="7">
        <v>112.18640000000001</v>
      </c>
      <c r="K83" s="7">
        <v>112.18640000000001</v>
      </c>
      <c r="L83" s="7">
        <v>113.5278</v>
      </c>
      <c r="M83" s="7">
        <v>113.5278</v>
      </c>
      <c r="N83" s="7">
        <v>114.3754</v>
      </c>
      <c r="O83" s="11">
        <v>114.90260000000001</v>
      </c>
      <c r="P83" s="10" t="e">
        <f t="shared" si="5"/>
        <v>#DIV/0!</v>
      </c>
      <c r="Q83" s="7">
        <f t="shared" si="5"/>
        <v>5.1692939699721236</v>
      </c>
      <c r="R83" s="7">
        <f t="shared" si="5"/>
        <v>0.10571063130797602</v>
      </c>
      <c r="S83" s="7">
        <f t="shared" si="5"/>
        <v>0.47400743966696396</v>
      </c>
      <c r="T83" s="7">
        <f t="shared" si="5"/>
        <v>1.945923964647946</v>
      </c>
      <c r="U83" s="7">
        <f t="shared" si="5"/>
        <v>2.3521733233287589</v>
      </c>
      <c r="V83" s="7">
        <f t="shared" si="5"/>
        <v>8.2218069512875219E-2</v>
      </c>
      <c r="W83" s="7">
        <f t="shared" si="5"/>
        <v>0</v>
      </c>
      <c r="X83" s="7">
        <f t="shared" si="5"/>
        <v>1.19568860396625</v>
      </c>
      <c r="Y83" s="7">
        <f t="shared" si="5"/>
        <v>0</v>
      </c>
      <c r="Z83" s="7">
        <f t="shared" si="5"/>
        <v>0.74660127299216572</v>
      </c>
      <c r="AA83" s="11">
        <f t="shared" si="5"/>
        <v>0.460938278685808</v>
      </c>
    </row>
    <row r="84" spans="1:27" x14ac:dyDescent="0.2">
      <c r="A84" s="3" t="s">
        <v>38</v>
      </c>
      <c r="B84" s="3" t="s">
        <v>39</v>
      </c>
      <c r="C84" s="73"/>
      <c r="D84" s="10">
        <v>100</v>
      </c>
      <c r="E84" s="7">
        <v>100</v>
      </c>
      <c r="F84" s="7">
        <v>100</v>
      </c>
      <c r="G84" s="7">
        <v>100</v>
      </c>
      <c r="H84" s="7">
        <v>101.51514434814453</v>
      </c>
      <c r="I84" s="7">
        <v>101.51514434814453</v>
      </c>
      <c r="J84" s="7">
        <v>101.5151</v>
      </c>
      <c r="K84" s="7">
        <v>101.5151</v>
      </c>
      <c r="L84" s="7">
        <v>101.5151</v>
      </c>
      <c r="M84" s="7">
        <v>101.5151</v>
      </c>
      <c r="N84" s="7">
        <v>101.5151</v>
      </c>
      <c r="O84" s="11">
        <v>103.0303</v>
      </c>
      <c r="P84" s="10" t="e">
        <f t="shared" si="5"/>
        <v>#DIV/0!</v>
      </c>
      <c r="Q84" s="7">
        <f t="shared" si="5"/>
        <v>0</v>
      </c>
      <c r="R84" s="7">
        <f t="shared" si="5"/>
        <v>0</v>
      </c>
      <c r="S84" s="7">
        <f t="shared" si="5"/>
        <v>0</v>
      </c>
      <c r="T84" s="7">
        <f t="shared" si="5"/>
        <v>1.5151443481445313</v>
      </c>
      <c r="U84" s="7">
        <f t="shared" si="5"/>
        <v>0</v>
      </c>
      <c r="V84" s="7">
        <f t="shared" si="5"/>
        <v>-4.3686235006740151E-5</v>
      </c>
      <c r="W84" s="7">
        <f t="shared" si="5"/>
        <v>0</v>
      </c>
      <c r="X84" s="7">
        <f t="shared" si="5"/>
        <v>0</v>
      </c>
      <c r="Y84" s="7">
        <f t="shared" si="5"/>
        <v>0</v>
      </c>
      <c r="Z84" s="7">
        <f t="shared" si="5"/>
        <v>0</v>
      </c>
      <c r="AA84" s="11">
        <f t="shared" si="5"/>
        <v>1.4925858320584751</v>
      </c>
    </row>
    <row r="85" spans="1:27" x14ac:dyDescent="0.2">
      <c r="A85" s="3" t="s">
        <v>40</v>
      </c>
      <c r="B85" s="3" t="s">
        <v>102</v>
      </c>
      <c r="C85" s="73"/>
      <c r="D85" s="10">
        <v>100.83189392089844</v>
      </c>
      <c r="E85" s="7">
        <v>100.83189392089844</v>
      </c>
      <c r="F85" s="7">
        <v>101.15923309326172</v>
      </c>
      <c r="G85" s="7">
        <v>101.33078002929688</v>
      </c>
      <c r="H85" s="7">
        <v>101.67208099365234</v>
      </c>
      <c r="I85" s="7">
        <v>106.40183258056641</v>
      </c>
      <c r="J85" s="7">
        <v>106.5223</v>
      </c>
      <c r="K85" s="7">
        <v>106.5223</v>
      </c>
      <c r="L85" s="7">
        <v>107.55110000000001</v>
      </c>
      <c r="M85" s="7">
        <v>107.55110000000001</v>
      </c>
      <c r="N85" s="7">
        <v>107.55110000000001</v>
      </c>
      <c r="O85" s="11">
        <v>108.53530000000001</v>
      </c>
      <c r="P85" s="10" t="e">
        <f t="shared" si="5"/>
        <v>#DIV/0!</v>
      </c>
      <c r="Q85" s="7">
        <f t="shared" si="5"/>
        <v>0</v>
      </c>
      <c r="R85" s="7">
        <f t="shared" si="5"/>
        <v>0.3246385242154386</v>
      </c>
      <c r="S85" s="7">
        <f t="shared" si="5"/>
        <v>0.16958109585212258</v>
      </c>
      <c r="T85" s="7">
        <f t="shared" si="5"/>
        <v>0.33681864903910874</v>
      </c>
      <c r="U85" s="7">
        <f t="shared" si="5"/>
        <v>4.6519669320128836</v>
      </c>
      <c r="V85" s="7">
        <f t="shared" si="5"/>
        <v>0.11321930883321801</v>
      </c>
      <c r="W85" s="7">
        <f t="shared" si="5"/>
        <v>0</v>
      </c>
      <c r="X85" s="7">
        <f t="shared" si="5"/>
        <v>0.9658071596276121</v>
      </c>
      <c r="Y85" s="7">
        <f t="shared" si="5"/>
        <v>0</v>
      </c>
      <c r="Z85" s="7">
        <f t="shared" si="5"/>
        <v>0</v>
      </c>
      <c r="AA85" s="11">
        <f t="shared" si="5"/>
        <v>0.91509989205131437</v>
      </c>
    </row>
    <row r="86" spans="1:27" x14ac:dyDescent="0.2">
      <c r="A86" s="3" t="s">
        <v>41</v>
      </c>
      <c r="B86" s="3" t="s">
        <v>99</v>
      </c>
      <c r="C86" s="73"/>
      <c r="D86" s="10">
        <v>100.83894348144531</v>
      </c>
      <c r="E86" s="7">
        <v>100.83894348144531</v>
      </c>
      <c r="F86" s="7">
        <v>100.83894348144531</v>
      </c>
      <c r="G86" s="7">
        <v>100.83894348144531</v>
      </c>
      <c r="H86" s="7">
        <v>100.83894348144531</v>
      </c>
      <c r="I86" s="7">
        <v>100.83894348144531</v>
      </c>
      <c r="J86" s="7">
        <v>100.8389</v>
      </c>
      <c r="K86" s="7">
        <v>100.8389</v>
      </c>
      <c r="L86" s="7">
        <v>100.8389</v>
      </c>
      <c r="M86" s="7">
        <v>100.8389</v>
      </c>
      <c r="N86" s="7">
        <v>100.8389</v>
      </c>
      <c r="O86" s="11">
        <v>100.8389</v>
      </c>
      <c r="P86" s="10" t="e">
        <f t="shared" si="5"/>
        <v>#DIV/0!</v>
      </c>
      <c r="Q86" s="7">
        <f t="shared" si="5"/>
        <v>0</v>
      </c>
      <c r="R86" s="7">
        <f t="shared" si="5"/>
        <v>0</v>
      </c>
      <c r="S86" s="7">
        <f t="shared" si="5"/>
        <v>0</v>
      </c>
      <c r="T86" s="7">
        <f t="shared" si="5"/>
        <v>0</v>
      </c>
      <c r="U86" s="7">
        <f t="shared" si="5"/>
        <v>0</v>
      </c>
      <c r="V86" s="7">
        <f t="shared" si="5"/>
        <v>-4.3119695443045394E-5</v>
      </c>
      <c r="W86" s="7">
        <f t="shared" si="5"/>
        <v>0</v>
      </c>
      <c r="X86" s="7">
        <f t="shared" si="5"/>
        <v>0</v>
      </c>
      <c r="Y86" s="7">
        <f t="shared" si="5"/>
        <v>0</v>
      </c>
      <c r="Z86" s="7">
        <f t="shared" si="5"/>
        <v>0</v>
      </c>
      <c r="AA86" s="11">
        <f t="shared" si="5"/>
        <v>0</v>
      </c>
    </row>
    <row r="87" spans="1:27" x14ac:dyDescent="0.2">
      <c r="A87" s="3" t="s">
        <v>42</v>
      </c>
      <c r="B87" s="3" t="s">
        <v>43</v>
      </c>
      <c r="C87" s="73"/>
      <c r="D87" s="10">
        <v>98.556961059570313</v>
      </c>
      <c r="E87" s="7">
        <v>98.556961059570313</v>
      </c>
      <c r="F87" s="7">
        <v>98.556961059570313</v>
      </c>
      <c r="G87" s="7">
        <v>98.556961059570313</v>
      </c>
      <c r="H87" s="7">
        <v>153.08460998535156</v>
      </c>
      <c r="I87" s="7">
        <v>184.19837951660156</v>
      </c>
      <c r="J87" s="7">
        <v>186.1019</v>
      </c>
      <c r="K87" s="7">
        <v>186.1019</v>
      </c>
      <c r="L87" s="7">
        <v>186.1019</v>
      </c>
      <c r="M87" s="7">
        <v>186.1019</v>
      </c>
      <c r="N87" s="7">
        <v>186.1019</v>
      </c>
      <c r="O87" s="11">
        <v>183.7961</v>
      </c>
      <c r="P87" s="10" t="e">
        <f t="shared" si="5"/>
        <v>#DIV/0!</v>
      </c>
      <c r="Q87" s="7">
        <f t="shared" si="5"/>
        <v>0</v>
      </c>
      <c r="R87" s="7">
        <f t="shared" si="5"/>
        <v>0</v>
      </c>
      <c r="S87" s="7">
        <f t="shared" si="5"/>
        <v>0</v>
      </c>
      <c r="T87" s="7">
        <f t="shared" si="5"/>
        <v>55.326025010880123</v>
      </c>
      <c r="U87" s="7">
        <f t="shared" si="5"/>
        <v>20.324557468074179</v>
      </c>
      <c r="V87" s="7">
        <f t="shared" si="5"/>
        <v>1.0334078336595118</v>
      </c>
      <c r="W87" s="7">
        <f t="shared" si="5"/>
        <v>0</v>
      </c>
      <c r="X87" s="7">
        <f t="shared" si="5"/>
        <v>0</v>
      </c>
      <c r="Y87" s="7">
        <f t="shared" si="5"/>
        <v>0</v>
      </c>
      <c r="Z87" s="7">
        <f t="shared" si="5"/>
        <v>0</v>
      </c>
      <c r="AA87" s="11">
        <f t="shared" si="5"/>
        <v>-1.2389986346189936</v>
      </c>
    </row>
    <row r="88" spans="1:27" x14ac:dyDescent="0.2">
      <c r="A88" s="3" t="s">
        <v>44</v>
      </c>
      <c r="B88" s="3" t="s">
        <v>45</v>
      </c>
      <c r="C88" s="73"/>
      <c r="D88" s="10">
        <v>98.960792541503906</v>
      </c>
      <c r="E88" s="7">
        <v>115.74950408935547</v>
      </c>
      <c r="F88" s="7">
        <v>115.74950408935547</v>
      </c>
      <c r="G88" s="7">
        <v>117.18105316162109</v>
      </c>
      <c r="H88" s="7">
        <v>118.05686187744141</v>
      </c>
      <c r="I88" s="7">
        <v>118.43221282958984</v>
      </c>
      <c r="J88" s="7">
        <v>118.43219999999999</v>
      </c>
      <c r="K88" s="7">
        <v>118.43219999999999</v>
      </c>
      <c r="L88" s="7">
        <v>121.5873</v>
      </c>
      <c r="M88" s="7">
        <v>121.5873</v>
      </c>
      <c r="N88" s="7">
        <v>123.3676</v>
      </c>
      <c r="O88" s="11">
        <v>123.3676</v>
      </c>
      <c r="P88" s="10" t="e">
        <f t="shared" si="5"/>
        <v>#DIV/0!</v>
      </c>
      <c r="Q88" s="7">
        <f t="shared" si="5"/>
        <v>16.965013230679634</v>
      </c>
      <c r="R88" s="7">
        <f t="shared" si="5"/>
        <v>0</v>
      </c>
      <c r="S88" s="7">
        <f t="shared" si="5"/>
        <v>1.2367647563833259</v>
      </c>
      <c r="T88" s="7">
        <f t="shared" si="5"/>
        <v>0.74739788744888636</v>
      </c>
      <c r="U88" s="7">
        <f t="shared" si="5"/>
        <v>0.31794081782226374</v>
      </c>
      <c r="V88" s="7">
        <f t="shared" si="5"/>
        <v>-1.0832854966259711E-5</v>
      </c>
      <c r="W88" s="7">
        <f t="shared" si="5"/>
        <v>0</v>
      </c>
      <c r="X88" s="7">
        <f t="shared" si="5"/>
        <v>2.6640558902055389</v>
      </c>
      <c r="Y88" s="7">
        <f t="shared" si="5"/>
        <v>0</v>
      </c>
      <c r="Z88" s="7">
        <f t="shared" si="5"/>
        <v>1.4642154238148202</v>
      </c>
      <c r="AA88" s="11">
        <f t="shared" si="5"/>
        <v>0</v>
      </c>
    </row>
    <row r="89" spans="1:27" x14ac:dyDescent="0.2">
      <c r="A89" s="3" t="s">
        <v>46</v>
      </c>
      <c r="B89" s="3" t="s">
        <v>100</v>
      </c>
      <c r="C89" s="73"/>
      <c r="D89" s="10">
        <v>121.63889312744141</v>
      </c>
      <c r="E89" s="7">
        <v>121.63889312744141</v>
      </c>
      <c r="F89" s="7">
        <v>121.63889312744141</v>
      </c>
      <c r="G89" s="7">
        <v>121.63889312744141</v>
      </c>
      <c r="H89" s="7">
        <v>121.63889312744141</v>
      </c>
      <c r="I89" s="7">
        <v>121.63889312744141</v>
      </c>
      <c r="J89" s="7">
        <v>121.63890000000001</v>
      </c>
      <c r="K89" s="7">
        <v>121.63890000000001</v>
      </c>
      <c r="L89" s="7">
        <v>121.63890000000001</v>
      </c>
      <c r="M89" s="7">
        <v>121.63890000000001</v>
      </c>
      <c r="N89" s="7">
        <v>125.6524</v>
      </c>
      <c r="O89" s="11">
        <v>125.6524</v>
      </c>
      <c r="P89" s="10" t="e">
        <f t="shared" si="5"/>
        <v>#DIV/0!</v>
      </c>
      <c r="Q89" s="7">
        <f t="shared" si="5"/>
        <v>0</v>
      </c>
      <c r="R89" s="7">
        <f t="shared" si="5"/>
        <v>0</v>
      </c>
      <c r="S89" s="7">
        <f t="shared" si="5"/>
        <v>0</v>
      </c>
      <c r="T89" s="7">
        <f t="shared" si="5"/>
        <v>0</v>
      </c>
      <c r="U89" s="7">
        <f t="shared" si="5"/>
        <v>0</v>
      </c>
      <c r="V89" s="7">
        <f t="shared" si="5"/>
        <v>5.6499680519407457E-6</v>
      </c>
      <c r="W89" s="7">
        <f t="shared" si="5"/>
        <v>0</v>
      </c>
      <c r="X89" s="7">
        <f t="shared" si="5"/>
        <v>0</v>
      </c>
      <c r="Y89" s="7">
        <f t="shared" si="5"/>
        <v>0</v>
      </c>
      <c r="Z89" s="7">
        <f t="shared" si="5"/>
        <v>3.2995201370614118</v>
      </c>
      <c r="AA89" s="11">
        <f t="shared" si="5"/>
        <v>0</v>
      </c>
    </row>
    <row r="90" spans="1:27" x14ac:dyDescent="0.2">
      <c r="A90" s="2" t="s">
        <v>47</v>
      </c>
      <c r="B90" s="2" t="s">
        <v>48</v>
      </c>
      <c r="C90" s="73"/>
      <c r="D90" s="10">
        <v>98.144500732421875</v>
      </c>
      <c r="E90" s="7">
        <v>97.200424194335938</v>
      </c>
      <c r="F90" s="7">
        <v>96.494171142578125</v>
      </c>
      <c r="G90" s="7">
        <v>96.844367980957031</v>
      </c>
      <c r="H90" s="7">
        <v>96.881149291992188</v>
      </c>
      <c r="I90" s="7">
        <v>95.031524658203125</v>
      </c>
      <c r="J90" s="7">
        <v>95.373159999999999</v>
      </c>
      <c r="K90" s="7">
        <v>94.883610000000004</v>
      </c>
      <c r="L90" s="7">
        <v>95.478939999999994</v>
      </c>
      <c r="M90" s="7">
        <v>94.989140000000006</v>
      </c>
      <c r="N90" s="7">
        <v>94.637420000000006</v>
      </c>
      <c r="O90" s="11">
        <v>94.367750000000001</v>
      </c>
      <c r="P90" s="10" t="e">
        <f t="shared" si="5"/>
        <v>#DIV/0!</v>
      </c>
      <c r="Q90" s="7">
        <f t="shared" si="5"/>
        <v>-0.96192505034982911</v>
      </c>
      <c r="R90" s="7">
        <f t="shared" si="5"/>
        <v>-0.72659461891419119</v>
      </c>
      <c r="S90" s="7">
        <f t="shared" ref="S90:AA90" si="6">(G90-F90)/F90*100</f>
        <v>0.36292019946102388</v>
      </c>
      <c r="T90" s="7">
        <f t="shared" si="6"/>
        <v>3.7979814213242362E-2</v>
      </c>
      <c r="U90" s="7">
        <f t="shared" si="6"/>
        <v>-1.9091687570865195</v>
      </c>
      <c r="V90" s="7">
        <f t="shared" si="6"/>
        <v>0.35949685436030054</v>
      </c>
      <c r="W90" s="7">
        <f t="shared" si="6"/>
        <v>-0.51329954884581175</v>
      </c>
      <c r="X90" s="7">
        <f t="shared" si="6"/>
        <v>0.62743186099263071</v>
      </c>
      <c r="Y90" s="7">
        <f t="shared" si="6"/>
        <v>-0.5129927081301785</v>
      </c>
      <c r="Z90" s="7">
        <f t="shared" si="6"/>
        <v>-0.37027390710138047</v>
      </c>
      <c r="AA90" s="11">
        <f t="shared" si="6"/>
        <v>-0.28495070977210174</v>
      </c>
    </row>
    <row r="91" spans="1:27" ht="18" customHeight="1" x14ac:dyDescent="0.2">
      <c r="B91" s="22" t="s">
        <v>62</v>
      </c>
      <c r="C91" s="27"/>
      <c r="D91" s="24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4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5"/>
    </row>
    <row r="92" spans="1:27" x14ac:dyDescent="0.2">
      <c r="A92" s="2" t="s">
        <v>14</v>
      </c>
      <c r="B92" s="2" t="s">
        <v>103</v>
      </c>
      <c r="C92" s="73"/>
      <c r="D92" s="24">
        <v>102.98786163330078</v>
      </c>
      <c r="E92" s="7">
        <v>103.51519775390625</v>
      </c>
      <c r="F92" s="7">
        <v>103.77072143554688</v>
      </c>
      <c r="G92" s="7">
        <v>103.77072143554688</v>
      </c>
      <c r="H92" s="7">
        <v>103.77072143554688</v>
      </c>
      <c r="I92" s="7">
        <v>103.77072143554688</v>
      </c>
      <c r="J92" s="7">
        <v>104.55370000000001</v>
      </c>
      <c r="K92" s="7">
        <v>104.55370000000001</v>
      </c>
      <c r="L92" s="7">
        <v>104.55370000000001</v>
      </c>
      <c r="M92" s="7">
        <v>104.55370000000001</v>
      </c>
      <c r="N92" s="7">
        <v>104.55370000000001</v>
      </c>
      <c r="O92" s="11">
        <v>104.55370000000001</v>
      </c>
      <c r="P92" s="10" t="e">
        <f t="shared" ref="P92:AA111" si="7">(D92-C92)/C92*100</f>
        <v>#DIV/0!</v>
      </c>
      <c r="Q92" s="7">
        <f t="shared" si="7"/>
        <v>0.51203715878974654</v>
      </c>
      <c r="R92" s="7">
        <f t="shared" si="7"/>
        <v>0.24684653769207776</v>
      </c>
      <c r="S92" s="7">
        <f t="shared" si="7"/>
        <v>0</v>
      </c>
      <c r="T92" s="7">
        <f t="shared" si="7"/>
        <v>0</v>
      </c>
      <c r="U92" s="7">
        <f t="shared" si="7"/>
        <v>0</v>
      </c>
      <c r="V92" s="7">
        <f t="shared" si="7"/>
        <v>0.75452743666184086</v>
      </c>
      <c r="W92" s="7">
        <f t="shared" si="7"/>
        <v>0</v>
      </c>
      <c r="X92" s="7">
        <f t="shared" si="7"/>
        <v>0</v>
      </c>
      <c r="Y92" s="7">
        <f t="shared" si="7"/>
        <v>0</v>
      </c>
      <c r="Z92" s="7">
        <f t="shared" si="7"/>
        <v>0</v>
      </c>
      <c r="AA92" s="11">
        <f t="shared" si="7"/>
        <v>0</v>
      </c>
    </row>
    <row r="93" spans="1:27" x14ac:dyDescent="0.2">
      <c r="A93" s="3" t="s">
        <v>16</v>
      </c>
      <c r="B93" s="3" t="s">
        <v>104</v>
      </c>
      <c r="C93" s="73"/>
      <c r="D93" s="10">
        <v>100.51741790771484</v>
      </c>
      <c r="E93" s="7">
        <v>100.51741790771484</v>
      </c>
      <c r="F93" s="7">
        <v>100.51741790771484</v>
      </c>
      <c r="G93" s="7">
        <v>100.51741790771484</v>
      </c>
      <c r="H93" s="7">
        <v>100.51741790771484</v>
      </c>
      <c r="I93" s="7">
        <v>100.51741790771484</v>
      </c>
      <c r="J93" s="7">
        <v>100.51739999999999</v>
      </c>
      <c r="K93" s="7">
        <v>100.51739999999999</v>
      </c>
      <c r="L93" s="7">
        <v>100.51739999999999</v>
      </c>
      <c r="M93" s="7">
        <v>100.51739999999999</v>
      </c>
      <c r="N93" s="7">
        <v>100.51739999999999</v>
      </c>
      <c r="O93" s="11">
        <v>100.51739999999999</v>
      </c>
      <c r="P93" s="10" t="e">
        <f t="shared" si="7"/>
        <v>#DIV/0!</v>
      </c>
      <c r="Q93" s="7">
        <f t="shared" si="7"/>
        <v>0</v>
      </c>
      <c r="R93" s="7">
        <f t="shared" si="7"/>
        <v>0</v>
      </c>
      <c r="S93" s="7">
        <f t="shared" si="7"/>
        <v>0</v>
      </c>
      <c r="T93" s="7">
        <f t="shared" si="7"/>
        <v>0</v>
      </c>
      <c r="U93" s="7">
        <f t="shared" si="7"/>
        <v>0</v>
      </c>
      <c r="V93" s="7">
        <f t="shared" si="7"/>
        <v>-1.7815534085063797E-5</v>
      </c>
      <c r="W93" s="7">
        <f t="shared" si="7"/>
        <v>0</v>
      </c>
      <c r="X93" s="7">
        <f t="shared" si="7"/>
        <v>0</v>
      </c>
      <c r="Y93" s="7">
        <f t="shared" si="7"/>
        <v>0</v>
      </c>
      <c r="Z93" s="7">
        <f t="shared" si="7"/>
        <v>0</v>
      </c>
      <c r="AA93" s="11">
        <f t="shared" si="7"/>
        <v>0</v>
      </c>
    </row>
    <row r="94" spans="1:27" x14ac:dyDescent="0.2">
      <c r="A94" s="3" t="s">
        <v>18</v>
      </c>
      <c r="B94" s="3" t="s">
        <v>61</v>
      </c>
      <c r="C94" s="73"/>
      <c r="D94" s="10">
        <v>107.73436737060547</v>
      </c>
      <c r="E94" s="7">
        <v>109.27488708496094</v>
      </c>
      <c r="F94" s="7">
        <v>110.02137756347656</v>
      </c>
      <c r="G94" s="7">
        <v>110.02137756347656</v>
      </c>
      <c r="H94" s="7">
        <v>110.02137756347656</v>
      </c>
      <c r="I94" s="7">
        <v>110.02137756347656</v>
      </c>
      <c r="J94" s="7">
        <v>112.3086</v>
      </c>
      <c r="K94" s="7">
        <v>112.3086</v>
      </c>
      <c r="L94" s="7">
        <v>112.3086</v>
      </c>
      <c r="M94" s="7">
        <v>112.3086</v>
      </c>
      <c r="N94" s="7">
        <v>112.3086</v>
      </c>
      <c r="O94" s="11">
        <v>112.3086</v>
      </c>
      <c r="P94" s="10" t="e">
        <f t="shared" si="7"/>
        <v>#DIV/0!</v>
      </c>
      <c r="Q94" s="7">
        <f t="shared" si="7"/>
        <v>1.4299241290906659</v>
      </c>
      <c r="R94" s="7">
        <f t="shared" si="7"/>
        <v>0.68313086238673537</v>
      </c>
      <c r="S94" s="7">
        <f t="shared" si="7"/>
        <v>0</v>
      </c>
      <c r="T94" s="7">
        <f t="shared" si="7"/>
        <v>0</v>
      </c>
      <c r="U94" s="7">
        <f t="shared" si="7"/>
        <v>0</v>
      </c>
      <c r="V94" s="7">
        <f t="shared" si="7"/>
        <v>2.0788891097130908</v>
      </c>
      <c r="W94" s="7">
        <f t="shared" si="7"/>
        <v>0</v>
      </c>
      <c r="X94" s="7">
        <f t="shared" si="7"/>
        <v>0</v>
      </c>
      <c r="Y94" s="7">
        <f t="shared" si="7"/>
        <v>0</v>
      </c>
      <c r="Z94" s="7">
        <f t="shared" si="7"/>
        <v>0</v>
      </c>
      <c r="AA94" s="11">
        <f t="shared" si="7"/>
        <v>0</v>
      </c>
    </row>
    <row r="95" spans="1:27" x14ac:dyDescent="0.2">
      <c r="A95" s="2" t="s">
        <v>20</v>
      </c>
      <c r="B95" s="2" t="s">
        <v>105</v>
      </c>
      <c r="C95" s="73"/>
      <c r="D95" s="10">
        <v>103.15392303466797</v>
      </c>
      <c r="E95" s="7">
        <v>103.388427734375</v>
      </c>
      <c r="F95" s="7">
        <v>104.91392517089844</v>
      </c>
      <c r="G95" s="7">
        <v>104.99472045898438</v>
      </c>
      <c r="H95" s="7">
        <v>109.23964691162109</v>
      </c>
      <c r="I95" s="7">
        <v>112.65238189697266</v>
      </c>
      <c r="J95" s="7">
        <v>114.3536</v>
      </c>
      <c r="K95" s="7">
        <v>115.0308</v>
      </c>
      <c r="L95" s="7">
        <v>115.6173</v>
      </c>
      <c r="M95" s="7">
        <v>115.5262</v>
      </c>
      <c r="N95" s="7">
        <v>115.2645</v>
      </c>
      <c r="O95" s="11">
        <v>115.1889</v>
      </c>
      <c r="P95" s="10" t="e">
        <f t="shared" si="7"/>
        <v>#DIV/0!</v>
      </c>
      <c r="Q95" s="7">
        <f t="shared" si="7"/>
        <v>0.22733473706881602</v>
      </c>
      <c r="R95" s="7">
        <f t="shared" si="7"/>
        <v>1.4755011464559047</v>
      </c>
      <c r="S95" s="7">
        <f t="shared" si="7"/>
        <v>7.7011023993551725E-2</v>
      </c>
      <c r="T95" s="7">
        <f t="shared" si="7"/>
        <v>4.0429903847355604</v>
      </c>
      <c r="U95" s="7">
        <f t="shared" si="7"/>
        <v>3.1240809374938672</v>
      </c>
      <c r="V95" s="7">
        <f t="shared" si="7"/>
        <v>1.5101483647129714</v>
      </c>
      <c r="W95" s="7">
        <f t="shared" si="7"/>
        <v>0.59219823424885543</v>
      </c>
      <c r="X95" s="7">
        <f t="shared" si="7"/>
        <v>0.5098634452685723</v>
      </c>
      <c r="Y95" s="7">
        <f t="shared" si="7"/>
        <v>-7.8794436472740051E-2</v>
      </c>
      <c r="Z95" s="7">
        <f t="shared" si="7"/>
        <v>-0.22652870084881585</v>
      </c>
      <c r="AA95" s="11">
        <f t="shared" si="7"/>
        <v>-6.5588277396765121E-2</v>
      </c>
    </row>
    <row r="96" spans="1:27" x14ac:dyDescent="0.2">
      <c r="A96" s="2" t="s">
        <v>22</v>
      </c>
      <c r="B96" s="2" t="s">
        <v>23</v>
      </c>
      <c r="C96" s="73"/>
      <c r="D96" s="10">
        <v>104.19235229492188</v>
      </c>
      <c r="E96" s="7">
        <v>104.53054809570313</v>
      </c>
      <c r="F96" s="7">
        <v>106.71764373779297</v>
      </c>
      <c r="G96" s="7">
        <v>106.60569763183594</v>
      </c>
      <c r="H96" s="7">
        <v>108.10501861572266</v>
      </c>
      <c r="I96" s="7">
        <v>111.39488220214844</v>
      </c>
      <c r="J96" s="7">
        <v>112.59439999999999</v>
      </c>
      <c r="K96" s="7">
        <v>113.571</v>
      </c>
      <c r="L96" s="7">
        <v>114.41679999999999</v>
      </c>
      <c r="M96" s="7">
        <v>115.23050000000001</v>
      </c>
      <c r="N96" s="7">
        <v>115.0428</v>
      </c>
      <c r="O96" s="11">
        <v>115.27589999999999</v>
      </c>
      <c r="P96" s="10" t="e">
        <f t="shared" si="7"/>
        <v>#DIV/0!</v>
      </c>
      <c r="Q96" s="7">
        <f t="shared" si="7"/>
        <v>0.32458793119860579</v>
      </c>
      <c r="R96" s="7">
        <f t="shared" si="7"/>
        <v>2.0923028549390601</v>
      </c>
      <c r="S96" s="7">
        <f t="shared" si="7"/>
        <v>-0.10489934188585039</v>
      </c>
      <c r="T96" s="7">
        <f t="shared" si="7"/>
        <v>1.4064173090116083</v>
      </c>
      <c r="U96" s="7">
        <f t="shared" si="7"/>
        <v>3.0432107857269335</v>
      </c>
      <c r="V96" s="7">
        <f t="shared" si="7"/>
        <v>1.0768158950738771</v>
      </c>
      <c r="W96" s="7">
        <f t="shared" si="7"/>
        <v>0.86736107657219619</v>
      </c>
      <c r="X96" s="7">
        <f t="shared" si="7"/>
        <v>0.74473237005925552</v>
      </c>
      <c r="Y96" s="7">
        <f t="shared" si="7"/>
        <v>0.71117178596151209</v>
      </c>
      <c r="Z96" s="7">
        <f t="shared" si="7"/>
        <v>-0.1628909012804827</v>
      </c>
      <c r="AA96" s="11">
        <f t="shared" si="7"/>
        <v>0.2026202422055037</v>
      </c>
    </row>
    <row r="97" spans="1:27" x14ac:dyDescent="0.2">
      <c r="A97" s="3" t="s">
        <v>24</v>
      </c>
      <c r="B97" s="3" t="s">
        <v>25</v>
      </c>
      <c r="C97" s="73"/>
      <c r="D97" s="10">
        <v>105.83561706542969</v>
      </c>
      <c r="E97" s="7">
        <v>107.31940460205078</v>
      </c>
      <c r="F97" s="7">
        <v>110.90572357177734</v>
      </c>
      <c r="G97" s="7">
        <v>110.72358703613281</v>
      </c>
      <c r="H97" s="7">
        <v>112.06846618652344</v>
      </c>
      <c r="I97" s="7">
        <v>114.47351837158203</v>
      </c>
      <c r="J97" s="7">
        <v>115.4186</v>
      </c>
      <c r="K97" s="7">
        <v>116.0797</v>
      </c>
      <c r="L97" s="7">
        <v>117.74</v>
      </c>
      <c r="M97" s="7">
        <v>119.3974</v>
      </c>
      <c r="N97" s="7">
        <v>119.268</v>
      </c>
      <c r="O97" s="11">
        <v>120.1923</v>
      </c>
      <c r="P97" s="10" t="e">
        <f t="shared" si="7"/>
        <v>#DIV/0!</v>
      </c>
      <c r="Q97" s="7">
        <f t="shared" si="7"/>
        <v>1.4019737190210613</v>
      </c>
      <c r="R97" s="7">
        <f t="shared" si="7"/>
        <v>3.3417246238226248</v>
      </c>
      <c r="S97" s="7">
        <f t="shared" si="7"/>
        <v>-0.16422645268316913</v>
      </c>
      <c r="T97" s="7">
        <f t="shared" si="7"/>
        <v>1.2146275119787675</v>
      </c>
      <c r="U97" s="7">
        <f t="shared" si="7"/>
        <v>2.1460561270247922</v>
      </c>
      <c r="V97" s="7">
        <f t="shared" si="7"/>
        <v>0.82558974500130544</v>
      </c>
      <c r="W97" s="7">
        <f t="shared" si="7"/>
        <v>0.57278462916722672</v>
      </c>
      <c r="X97" s="7">
        <f t="shared" si="7"/>
        <v>1.4303103815740326</v>
      </c>
      <c r="Y97" s="7">
        <f t="shared" si="7"/>
        <v>1.4076779344318071</v>
      </c>
      <c r="Z97" s="7">
        <f t="shared" si="7"/>
        <v>-0.10837756936081017</v>
      </c>
      <c r="AA97" s="11">
        <f t="shared" si="7"/>
        <v>0.77497736190763855</v>
      </c>
    </row>
    <row r="98" spans="1:27" x14ac:dyDescent="0.2">
      <c r="A98" s="3" t="s">
        <v>26</v>
      </c>
      <c r="B98" s="3" t="s">
        <v>96</v>
      </c>
      <c r="C98" s="73"/>
      <c r="D98" s="10">
        <v>103.371826171875</v>
      </c>
      <c r="E98" s="7">
        <v>101.86989593505859</v>
      </c>
      <c r="F98" s="7">
        <v>104.21042633056641</v>
      </c>
      <c r="G98" s="7">
        <v>103.82808685302734</v>
      </c>
      <c r="H98" s="7">
        <v>105.17510223388672</v>
      </c>
      <c r="I98" s="7">
        <v>107.03702545166016</v>
      </c>
      <c r="J98" s="7">
        <v>107.92440000000001</v>
      </c>
      <c r="K98" s="7">
        <v>109.6733</v>
      </c>
      <c r="L98" s="7">
        <v>109.8861</v>
      </c>
      <c r="M98" s="7">
        <v>110.12990000000001</v>
      </c>
      <c r="N98" s="7">
        <v>110.19289999999999</v>
      </c>
      <c r="O98" s="11">
        <v>109.8348</v>
      </c>
      <c r="P98" s="10" t="e">
        <f t="shared" si="7"/>
        <v>#DIV/0!</v>
      </c>
      <c r="Q98" s="7">
        <f t="shared" si="7"/>
        <v>-1.45293963784597</v>
      </c>
      <c r="R98" s="7">
        <f t="shared" si="7"/>
        <v>2.2975682600087128</v>
      </c>
      <c r="S98" s="7">
        <f t="shared" si="7"/>
        <v>-0.36689176985634964</v>
      </c>
      <c r="T98" s="7">
        <f t="shared" si="7"/>
        <v>1.2973516335383577</v>
      </c>
      <c r="U98" s="7">
        <f t="shared" si="7"/>
        <v>1.7703079704481033</v>
      </c>
      <c r="V98" s="7">
        <f t="shared" si="7"/>
        <v>0.82903513489414349</v>
      </c>
      <c r="W98" s="7">
        <f t="shared" si="7"/>
        <v>1.6204861921863747</v>
      </c>
      <c r="X98" s="7">
        <f t="shared" si="7"/>
        <v>0.19403081698098026</v>
      </c>
      <c r="Y98" s="7">
        <f t="shared" si="7"/>
        <v>0.22186609589384584</v>
      </c>
      <c r="Z98" s="7">
        <f t="shared" si="7"/>
        <v>5.7205173163680505E-2</v>
      </c>
      <c r="AA98" s="11">
        <f t="shared" si="7"/>
        <v>-0.32497556557636043</v>
      </c>
    </row>
    <row r="99" spans="1:27" x14ac:dyDescent="0.2">
      <c r="A99" s="3" t="s">
        <v>27</v>
      </c>
      <c r="B99" s="3" t="s">
        <v>28</v>
      </c>
      <c r="C99" s="73"/>
      <c r="D99" s="10">
        <v>105.17606353759766</v>
      </c>
      <c r="E99" s="7">
        <v>105.61066436767578</v>
      </c>
      <c r="F99" s="7">
        <v>106.06378936767578</v>
      </c>
      <c r="G99" s="7">
        <v>106.41191864013672</v>
      </c>
      <c r="H99" s="7">
        <v>108.33460998535156</v>
      </c>
      <c r="I99" s="7">
        <v>114.86840057373047</v>
      </c>
      <c r="J99" s="7">
        <v>116.4263</v>
      </c>
      <c r="K99" s="7">
        <v>118.7937</v>
      </c>
      <c r="L99" s="7">
        <v>117.99769999999999</v>
      </c>
      <c r="M99" s="7">
        <v>118.0098</v>
      </c>
      <c r="N99" s="7">
        <v>117.53700000000001</v>
      </c>
      <c r="O99" s="11">
        <v>117.89019999999999</v>
      </c>
      <c r="P99" s="10" t="e">
        <f t="shared" si="7"/>
        <v>#DIV/0!</v>
      </c>
      <c r="Q99" s="7">
        <f t="shared" si="7"/>
        <v>0.41321267925450234</v>
      </c>
      <c r="R99" s="7">
        <f t="shared" si="7"/>
        <v>0.42905231466254062</v>
      </c>
      <c r="S99" s="7">
        <f t="shared" si="7"/>
        <v>0.32822631978019268</v>
      </c>
      <c r="T99" s="7">
        <f t="shared" si="7"/>
        <v>1.8068383408413033</v>
      </c>
      <c r="U99" s="7">
        <f t="shared" si="7"/>
        <v>6.0311202387329139</v>
      </c>
      <c r="V99" s="7">
        <f t="shared" si="7"/>
        <v>1.3562471650064993</v>
      </c>
      <c r="W99" s="7">
        <f t="shared" si="7"/>
        <v>2.0333893630562887</v>
      </c>
      <c r="X99" s="7">
        <f t="shared" si="7"/>
        <v>-0.67006920400661518</v>
      </c>
      <c r="Y99" s="7">
        <f t="shared" si="7"/>
        <v>1.0254437162761455E-2</v>
      </c>
      <c r="Z99" s="7">
        <f t="shared" si="7"/>
        <v>-0.40064469222047011</v>
      </c>
      <c r="AA99" s="11">
        <f t="shared" si="7"/>
        <v>0.30050111879662306</v>
      </c>
    </row>
    <row r="100" spans="1:27" x14ac:dyDescent="0.2">
      <c r="A100" s="3" t="s">
        <v>29</v>
      </c>
      <c r="B100" s="3" t="s">
        <v>30</v>
      </c>
      <c r="C100" s="73"/>
      <c r="D100" s="10">
        <v>103.61790466308594</v>
      </c>
      <c r="E100" s="7">
        <v>103.19721984863281</v>
      </c>
      <c r="F100" s="7">
        <v>103.19952392578125</v>
      </c>
      <c r="G100" s="7">
        <v>103.27784729003906</v>
      </c>
      <c r="H100" s="7">
        <v>103.70360565185547</v>
      </c>
      <c r="I100" s="7">
        <v>104.89352416992188</v>
      </c>
      <c r="J100" s="7">
        <v>105.0031</v>
      </c>
      <c r="K100" s="7">
        <v>104.8396</v>
      </c>
      <c r="L100" s="7">
        <v>104.4697</v>
      </c>
      <c r="M100" s="7">
        <v>104.7564</v>
      </c>
      <c r="N100" s="7">
        <v>104.5676</v>
      </c>
      <c r="O100" s="11">
        <v>104.6502</v>
      </c>
      <c r="P100" s="10" t="e">
        <f t="shared" si="7"/>
        <v>#DIV/0!</v>
      </c>
      <c r="Q100" s="7">
        <f t="shared" si="7"/>
        <v>-0.40599625694129166</v>
      </c>
      <c r="R100" s="7">
        <f t="shared" si="7"/>
        <v>2.2326930432981281E-3</v>
      </c>
      <c r="S100" s="7">
        <f t="shared" si="7"/>
        <v>7.5895082921255422E-2</v>
      </c>
      <c r="T100" s="7">
        <f t="shared" si="7"/>
        <v>0.41224558120458593</v>
      </c>
      <c r="U100" s="7">
        <f t="shared" si="7"/>
        <v>1.1474225130234093</v>
      </c>
      <c r="V100" s="7">
        <f t="shared" si="7"/>
        <v>0.10446386556773656</v>
      </c>
      <c r="W100" s="7">
        <f t="shared" si="7"/>
        <v>-0.15570968857109846</v>
      </c>
      <c r="X100" s="7">
        <f t="shared" si="7"/>
        <v>-0.35282469601181349</v>
      </c>
      <c r="Y100" s="7">
        <f t="shared" si="7"/>
        <v>0.27443363961033312</v>
      </c>
      <c r="Z100" s="7">
        <f t="shared" si="7"/>
        <v>-0.18022765196207632</v>
      </c>
      <c r="AA100" s="11">
        <f t="shared" si="7"/>
        <v>7.8991963093730119E-2</v>
      </c>
    </row>
    <row r="101" spans="1:27" x14ac:dyDescent="0.2">
      <c r="A101" s="3" t="s">
        <v>31</v>
      </c>
      <c r="B101" s="3" t="s">
        <v>32</v>
      </c>
      <c r="C101" s="73"/>
      <c r="D101" s="10">
        <v>100.43093109130859</v>
      </c>
      <c r="E101" s="7">
        <v>100.5142822265625</v>
      </c>
      <c r="F101" s="7">
        <v>100.27101898193359</v>
      </c>
      <c r="G101" s="7">
        <v>100.69829559326172</v>
      </c>
      <c r="H101" s="7">
        <v>100.82373046875</v>
      </c>
      <c r="I101" s="7">
        <v>100.31358337402344</v>
      </c>
      <c r="J101" s="7">
        <v>100.547</v>
      </c>
      <c r="K101" s="7">
        <v>100.547</v>
      </c>
      <c r="L101" s="7">
        <v>101.9884</v>
      </c>
      <c r="M101" s="7">
        <v>102.1863</v>
      </c>
      <c r="N101" s="7">
        <v>102.23569999999999</v>
      </c>
      <c r="O101" s="11">
        <v>102.2984</v>
      </c>
      <c r="P101" s="10" t="e">
        <f t="shared" si="7"/>
        <v>#DIV/0!</v>
      </c>
      <c r="Q101" s="7">
        <f t="shared" si="7"/>
        <v>8.299349049958131E-2</v>
      </c>
      <c r="R101" s="7">
        <f t="shared" si="7"/>
        <v>-0.2420185860558432</v>
      </c>
      <c r="S101" s="7">
        <f t="shared" si="7"/>
        <v>0.426121740525156</v>
      </c>
      <c r="T101" s="7">
        <f t="shared" si="7"/>
        <v>0.12456504328031029</v>
      </c>
      <c r="U101" s="7">
        <f t="shared" si="7"/>
        <v>-0.50597918997321867</v>
      </c>
      <c r="V101" s="7">
        <f t="shared" si="7"/>
        <v>0.23268695836161668</v>
      </c>
      <c r="W101" s="7">
        <f t="shared" si="7"/>
        <v>0</v>
      </c>
      <c r="X101" s="7">
        <f t="shared" si="7"/>
        <v>1.4335584353585902</v>
      </c>
      <c r="Y101" s="7">
        <f t="shared" si="7"/>
        <v>0.19404167532778646</v>
      </c>
      <c r="Z101" s="7">
        <f t="shared" si="7"/>
        <v>4.834307534375102E-2</v>
      </c>
      <c r="AA101" s="11">
        <f t="shared" si="7"/>
        <v>6.1328870443501285E-2</v>
      </c>
    </row>
    <row r="102" spans="1:27" x14ac:dyDescent="0.2">
      <c r="A102" s="3" t="s">
        <v>33</v>
      </c>
      <c r="B102" s="3" t="s">
        <v>97</v>
      </c>
      <c r="C102" s="73"/>
      <c r="D102" s="10">
        <v>100.36601257324219</v>
      </c>
      <c r="E102" s="7">
        <v>99.446487426757813</v>
      </c>
      <c r="F102" s="7">
        <v>99.386909484863281</v>
      </c>
      <c r="G102" s="7">
        <v>99.407356262207031</v>
      </c>
      <c r="H102" s="7">
        <v>98.473953247070313</v>
      </c>
      <c r="I102" s="7">
        <v>107.09685516357422</v>
      </c>
      <c r="J102" s="7">
        <v>107.3841</v>
      </c>
      <c r="K102" s="7">
        <v>107.3841</v>
      </c>
      <c r="L102" s="7">
        <v>107.8963</v>
      </c>
      <c r="M102" s="7">
        <v>107.8963</v>
      </c>
      <c r="N102" s="7">
        <v>107.8775</v>
      </c>
      <c r="O102" s="11">
        <v>107.8115</v>
      </c>
      <c r="P102" s="10" t="e">
        <f t="shared" si="7"/>
        <v>#DIV/0!</v>
      </c>
      <c r="Q102" s="7">
        <f t="shared" si="7"/>
        <v>-0.9161718423488735</v>
      </c>
      <c r="R102" s="7">
        <f t="shared" si="7"/>
        <v>-5.9909548779598989E-2</v>
      </c>
      <c r="S102" s="7">
        <f t="shared" si="7"/>
        <v>2.0572907890715791E-2</v>
      </c>
      <c r="T102" s="7">
        <f t="shared" si="7"/>
        <v>-0.93896774869928068</v>
      </c>
      <c r="U102" s="7">
        <f t="shared" si="7"/>
        <v>8.756530668438911</v>
      </c>
      <c r="V102" s="7">
        <f t="shared" si="7"/>
        <v>0.26821033725692689</v>
      </c>
      <c r="W102" s="7">
        <f t="shared" si="7"/>
        <v>0</v>
      </c>
      <c r="X102" s="7">
        <f t="shared" si="7"/>
        <v>0.47697936659150925</v>
      </c>
      <c r="Y102" s="7">
        <f t="shared" si="7"/>
        <v>0</v>
      </c>
      <c r="Z102" s="7">
        <f t="shared" si="7"/>
        <v>-1.7424137806392636E-2</v>
      </c>
      <c r="AA102" s="11">
        <f t="shared" si="7"/>
        <v>-6.1180505666151422E-2</v>
      </c>
    </row>
    <row r="103" spans="1:27" x14ac:dyDescent="0.2">
      <c r="A103" s="3" t="s">
        <v>34</v>
      </c>
      <c r="B103" s="3" t="s">
        <v>35</v>
      </c>
      <c r="C103" s="73"/>
      <c r="D103" s="10">
        <v>98.804267883300781</v>
      </c>
      <c r="E103" s="7">
        <v>98.840744018554688</v>
      </c>
      <c r="F103" s="7">
        <v>98.964210510253906</v>
      </c>
      <c r="G103" s="7">
        <v>98.869796752929688</v>
      </c>
      <c r="H103" s="7">
        <v>105.01534271240234</v>
      </c>
      <c r="I103" s="7">
        <v>113.48952484130859</v>
      </c>
      <c r="J103" s="7">
        <v>119.318</v>
      </c>
      <c r="K103" s="7">
        <v>120.0775</v>
      </c>
      <c r="L103" s="7">
        <v>121.48180000000001</v>
      </c>
      <c r="M103" s="7">
        <v>121.08620000000001</v>
      </c>
      <c r="N103" s="7">
        <v>119.91759999999999</v>
      </c>
      <c r="O103" s="11">
        <v>117.4358</v>
      </c>
      <c r="P103" s="10" t="e">
        <f t="shared" si="7"/>
        <v>#DIV/0!</v>
      </c>
      <c r="Q103" s="7">
        <f t="shared" si="7"/>
        <v>3.6917570501092893E-2</v>
      </c>
      <c r="R103" s="7">
        <f t="shared" si="7"/>
        <v>0.1249145713391648</v>
      </c>
      <c r="S103" s="7">
        <f t="shared" si="7"/>
        <v>-9.5401920388620012E-2</v>
      </c>
      <c r="T103" s="7">
        <f t="shared" si="7"/>
        <v>6.2157971001296231</v>
      </c>
      <c r="U103" s="7">
        <f t="shared" si="7"/>
        <v>8.0694705269056346</v>
      </c>
      <c r="V103" s="7">
        <f t="shared" si="7"/>
        <v>5.1356943883951489</v>
      </c>
      <c r="W103" s="7">
        <f t="shared" si="7"/>
        <v>0.6365343032903692</v>
      </c>
      <c r="X103" s="7">
        <f t="shared" si="7"/>
        <v>1.169494701338724</v>
      </c>
      <c r="Y103" s="7">
        <f t="shared" si="7"/>
        <v>-0.3256454876368326</v>
      </c>
      <c r="Z103" s="7">
        <f t="shared" si="7"/>
        <v>-0.96509759163307796</v>
      </c>
      <c r="AA103" s="11">
        <f t="shared" si="7"/>
        <v>-2.0695877836114072</v>
      </c>
    </row>
    <row r="104" spans="1:27" x14ac:dyDescent="0.2">
      <c r="A104" s="2" t="s">
        <v>36</v>
      </c>
      <c r="B104" s="2" t="s">
        <v>37</v>
      </c>
      <c r="C104" s="73"/>
      <c r="D104" s="10">
        <v>100.75064086914063</v>
      </c>
      <c r="E104" s="7">
        <v>100.75064086914063</v>
      </c>
      <c r="F104" s="7">
        <v>100.77793121337891</v>
      </c>
      <c r="G104" s="7">
        <v>101.25942230224609</v>
      </c>
      <c r="H104" s="7">
        <v>111.00171661376953</v>
      </c>
      <c r="I104" s="7">
        <v>114.44100952148438</v>
      </c>
      <c r="J104" s="7">
        <v>117.0838</v>
      </c>
      <c r="K104" s="7">
        <v>117.0838</v>
      </c>
      <c r="L104" s="7">
        <v>117.0838</v>
      </c>
      <c r="M104" s="7">
        <v>115.0921</v>
      </c>
      <c r="N104" s="7">
        <v>114.6925</v>
      </c>
      <c r="O104" s="11">
        <v>113.9713</v>
      </c>
      <c r="P104" s="10" t="e">
        <f t="shared" si="7"/>
        <v>#DIV/0!</v>
      </c>
      <c r="Q104" s="7">
        <f t="shared" si="7"/>
        <v>0</v>
      </c>
      <c r="R104" s="7">
        <f t="shared" si="7"/>
        <v>2.7087018010860251E-2</v>
      </c>
      <c r="S104" s="7">
        <f t="shared" si="7"/>
        <v>0.47777433319971402</v>
      </c>
      <c r="T104" s="7">
        <f t="shared" si="7"/>
        <v>9.6211237334970825</v>
      </c>
      <c r="U104" s="7">
        <f t="shared" si="7"/>
        <v>3.0984141620817121</v>
      </c>
      <c r="V104" s="7">
        <f t="shared" si="7"/>
        <v>2.3093037098903624</v>
      </c>
      <c r="W104" s="7">
        <f t="shared" si="7"/>
        <v>0</v>
      </c>
      <c r="X104" s="7">
        <f t="shared" si="7"/>
        <v>0</v>
      </c>
      <c r="Y104" s="7">
        <f t="shared" si="7"/>
        <v>-1.7010893052668212</v>
      </c>
      <c r="Z104" s="7">
        <f t="shared" si="7"/>
        <v>-0.34720019879731678</v>
      </c>
      <c r="AA104" s="11">
        <f t="shared" si="7"/>
        <v>-0.62881182291779858</v>
      </c>
    </row>
    <row r="105" spans="1:27" x14ac:dyDescent="0.2">
      <c r="A105" s="3" t="s">
        <v>38</v>
      </c>
      <c r="B105" s="3" t="s">
        <v>39</v>
      </c>
      <c r="C105" s="73"/>
      <c r="D105" s="10">
        <v>100</v>
      </c>
      <c r="E105" s="7">
        <v>100</v>
      </c>
      <c r="F105" s="7">
        <v>100</v>
      </c>
      <c r="G105" s="7">
        <v>100</v>
      </c>
      <c r="H105" s="7">
        <v>100</v>
      </c>
      <c r="I105" s="7">
        <v>100</v>
      </c>
      <c r="J105" s="7">
        <v>100</v>
      </c>
      <c r="K105" s="7">
        <v>100</v>
      </c>
      <c r="L105" s="7">
        <v>100</v>
      </c>
      <c r="M105" s="7">
        <v>100</v>
      </c>
      <c r="N105" s="7">
        <v>100</v>
      </c>
      <c r="O105" s="11">
        <v>100</v>
      </c>
      <c r="P105" s="10" t="e">
        <f t="shared" si="7"/>
        <v>#DIV/0!</v>
      </c>
      <c r="Q105" s="7">
        <f t="shared" si="7"/>
        <v>0</v>
      </c>
      <c r="R105" s="7">
        <f t="shared" si="7"/>
        <v>0</v>
      </c>
      <c r="S105" s="7">
        <f t="shared" si="7"/>
        <v>0</v>
      </c>
      <c r="T105" s="7">
        <f t="shared" si="7"/>
        <v>0</v>
      </c>
      <c r="U105" s="7">
        <f t="shared" si="7"/>
        <v>0</v>
      </c>
      <c r="V105" s="7">
        <f t="shared" si="7"/>
        <v>0</v>
      </c>
      <c r="W105" s="7">
        <f t="shared" si="7"/>
        <v>0</v>
      </c>
      <c r="X105" s="7">
        <f t="shared" si="7"/>
        <v>0</v>
      </c>
      <c r="Y105" s="7">
        <f t="shared" si="7"/>
        <v>0</v>
      </c>
      <c r="Z105" s="7">
        <f t="shared" si="7"/>
        <v>0</v>
      </c>
      <c r="AA105" s="11">
        <f t="shared" si="7"/>
        <v>0</v>
      </c>
    </row>
    <row r="106" spans="1:27" x14ac:dyDescent="0.2">
      <c r="A106" s="3" t="s">
        <v>40</v>
      </c>
      <c r="B106" s="3" t="s">
        <v>106</v>
      </c>
      <c r="C106" s="73"/>
      <c r="D106" s="10">
        <v>100.11049652099609</v>
      </c>
      <c r="E106" s="7">
        <v>100.11049652099609</v>
      </c>
      <c r="F106" s="7">
        <v>100.11049652099609</v>
      </c>
      <c r="G106" s="7">
        <v>100.82377624511719</v>
      </c>
      <c r="H106" s="7">
        <v>102.67726135253906</v>
      </c>
      <c r="I106" s="7">
        <v>105.06206512451172</v>
      </c>
      <c r="J106" s="7">
        <v>105.0976</v>
      </c>
      <c r="K106" s="7">
        <v>105.0976</v>
      </c>
      <c r="L106" s="7">
        <v>105.0976</v>
      </c>
      <c r="M106" s="7">
        <v>104.3836</v>
      </c>
      <c r="N106" s="7">
        <v>107.0184</v>
      </c>
      <c r="O106" s="11">
        <v>107.9631</v>
      </c>
      <c r="P106" s="10" t="e">
        <f t="shared" si="7"/>
        <v>#DIV/0!</v>
      </c>
      <c r="Q106" s="7">
        <f t="shared" si="7"/>
        <v>0</v>
      </c>
      <c r="R106" s="7">
        <f t="shared" si="7"/>
        <v>0</v>
      </c>
      <c r="S106" s="7">
        <f t="shared" si="7"/>
        <v>0.71249244475727691</v>
      </c>
      <c r="T106" s="7">
        <f t="shared" si="7"/>
        <v>1.8383412885823525</v>
      </c>
      <c r="U106" s="7">
        <f t="shared" si="7"/>
        <v>2.3226211339865301</v>
      </c>
      <c r="V106" s="7">
        <f t="shared" si="7"/>
        <v>3.3822746056026858E-2</v>
      </c>
      <c r="W106" s="7">
        <f t="shared" si="7"/>
        <v>0</v>
      </c>
      <c r="X106" s="7">
        <f t="shared" si="7"/>
        <v>0</v>
      </c>
      <c r="Y106" s="7">
        <f t="shared" si="7"/>
        <v>-0.67936851079377514</v>
      </c>
      <c r="Z106" s="7">
        <f t="shared" si="7"/>
        <v>2.5241513034614615</v>
      </c>
      <c r="AA106" s="11">
        <f t="shared" si="7"/>
        <v>0.88274539705321464</v>
      </c>
    </row>
    <row r="107" spans="1:27" x14ac:dyDescent="0.2">
      <c r="A107" s="3" t="s">
        <v>41</v>
      </c>
      <c r="B107" s="3" t="s">
        <v>99</v>
      </c>
      <c r="C107" s="73"/>
      <c r="D107" s="10">
        <v>102.60456848144531</v>
      </c>
      <c r="E107" s="7">
        <v>102.60456848144531</v>
      </c>
      <c r="F107" s="7">
        <v>102.60456848144531</v>
      </c>
      <c r="G107" s="7">
        <v>103.40359497070313</v>
      </c>
      <c r="H107" s="7">
        <v>114.35797119140625</v>
      </c>
      <c r="I107" s="7">
        <v>114.84101104736328</v>
      </c>
      <c r="J107" s="7">
        <v>114.84099999999999</v>
      </c>
      <c r="K107" s="7">
        <v>114.84099999999999</v>
      </c>
      <c r="L107" s="7">
        <v>114.84099999999999</v>
      </c>
      <c r="M107" s="7">
        <v>114.84099999999999</v>
      </c>
      <c r="N107" s="7">
        <v>113.0093</v>
      </c>
      <c r="O107" s="11">
        <v>115.3471</v>
      </c>
      <c r="P107" s="10" t="e">
        <f t="shared" si="7"/>
        <v>#DIV/0!</v>
      </c>
      <c r="Q107" s="7">
        <f t="shared" si="7"/>
        <v>0</v>
      </c>
      <c r="R107" s="7">
        <f t="shared" si="7"/>
        <v>0</v>
      </c>
      <c r="S107" s="7">
        <f t="shared" si="7"/>
        <v>0.77874357943652961</v>
      </c>
      <c r="T107" s="7">
        <f t="shared" si="7"/>
        <v>10.593805973386882</v>
      </c>
      <c r="U107" s="7">
        <f t="shared" si="7"/>
        <v>0.42239281698041403</v>
      </c>
      <c r="V107" s="7">
        <f t="shared" si="7"/>
        <v>-9.6197022183296481E-6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-1.5949878527703503</v>
      </c>
      <c r="AA107" s="11">
        <f t="shared" si="7"/>
        <v>2.068679303384767</v>
      </c>
    </row>
    <row r="108" spans="1:27" x14ac:dyDescent="0.2">
      <c r="A108" s="3" t="s">
        <v>42</v>
      </c>
      <c r="B108" s="3" t="s">
        <v>43</v>
      </c>
      <c r="C108" s="73"/>
      <c r="D108" s="10">
        <v>99.270668029785156</v>
      </c>
      <c r="E108" s="7">
        <v>99.270668029785156</v>
      </c>
      <c r="F108" s="7">
        <v>99.270668029785156</v>
      </c>
      <c r="G108" s="7">
        <v>99.72991943359375</v>
      </c>
      <c r="H108" s="7">
        <v>116.22905731201172</v>
      </c>
      <c r="I108" s="7">
        <v>124.76576232910156</v>
      </c>
      <c r="J108" s="7">
        <v>131.43600000000001</v>
      </c>
      <c r="K108" s="7">
        <v>131.43600000000001</v>
      </c>
      <c r="L108" s="7">
        <v>131.43600000000001</v>
      </c>
      <c r="M108" s="7">
        <v>126.1074</v>
      </c>
      <c r="N108" s="7">
        <v>126.1401</v>
      </c>
      <c r="O108" s="11">
        <v>121.8604</v>
      </c>
      <c r="P108" s="10" t="e">
        <f t="shared" si="7"/>
        <v>#DIV/0!</v>
      </c>
      <c r="Q108" s="7">
        <f t="shared" si="7"/>
        <v>0</v>
      </c>
      <c r="R108" s="7">
        <f t="shared" si="7"/>
        <v>0</v>
      </c>
      <c r="S108" s="7">
        <f t="shared" si="7"/>
        <v>0.46262547933171966</v>
      </c>
      <c r="T108" s="7">
        <f t="shared" si="7"/>
        <v>16.543819519882494</v>
      </c>
      <c r="U108" s="7">
        <f t="shared" si="7"/>
        <v>7.3447253333333338</v>
      </c>
      <c r="V108" s="7">
        <f t="shared" si="7"/>
        <v>5.346208403956199</v>
      </c>
      <c r="W108" s="7">
        <f t="shared" si="7"/>
        <v>0</v>
      </c>
      <c r="X108" s="7">
        <f t="shared" si="7"/>
        <v>0</v>
      </c>
      <c r="Y108" s="7">
        <f t="shared" si="7"/>
        <v>-4.0541404181502854</v>
      </c>
      <c r="Z108" s="7">
        <f t="shared" si="7"/>
        <v>2.5930278476921656E-2</v>
      </c>
      <c r="AA108" s="11">
        <f t="shared" si="7"/>
        <v>-3.3928148146386476</v>
      </c>
    </row>
    <row r="109" spans="1:27" x14ac:dyDescent="0.2">
      <c r="A109" s="3" t="s">
        <v>44</v>
      </c>
      <c r="B109" s="3" t="s">
        <v>45</v>
      </c>
      <c r="C109" s="73"/>
      <c r="D109" s="10">
        <v>101.97586822509766</v>
      </c>
      <c r="E109" s="7">
        <v>101.97586822509766</v>
      </c>
      <c r="F109" s="7">
        <v>102.33084106445313</v>
      </c>
      <c r="G109" s="7">
        <v>102.33084106445313</v>
      </c>
      <c r="H109" s="7">
        <v>102.33084106445313</v>
      </c>
      <c r="I109" s="7">
        <v>102.33084106445313</v>
      </c>
      <c r="J109" s="7">
        <v>105.0855</v>
      </c>
      <c r="K109" s="7">
        <v>105.0855</v>
      </c>
      <c r="L109" s="7">
        <v>105.0855</v>
      </c>
      <c r="M109" s="7">
        <v>105.0855</v>
      </c>
      <c r="N109" s="7">
        <v>105.0855</v>
      </c>
      <c r="O109" s="11">
        <v>105.0855</v>
      </c>
      <c r="P109" s="10" t="e">
        <f t="shared" si="7"/>
        <v>#DIV/0!</v>
      </c>
      <c r="Q109" s="7">
        <f t="shared" si="7"/>
        <v>0</v>
      </c>
      <c r="R109" s="7">
        <f t="shared" si="7"/>
        <v>0.3480949420032543</v>
      </c>
      <c r="S109" s="7">
        <f t="shared" si="7"/>
        <v>0</v>
      </c>
      <c r="T109" s="7">
        <f t="shared" si="7"/>
        <v>0</v>
      </c>
      <c r="U109" s="7">
        <f t="shared" si="7"/>
        <v>0</v>
      </c>
      <c r="V109" s="7">
        <f t="shared" si="7"/>
        <v>2.6919146827024005</v>
      </c>
      <c r="W109" s="7">
        <f t="shared" si="7"/>
        <v>0</v>
      </c>
      <c r="X109" s="7">
        <f t="shared" si="7"/>
        <v>0</v>
      </c>
      <c r="Y109" s="7">
        <f t="shared" si="7"/>
        <v>0</v>
      </c>
      <c r="Z109" s="7">
        <f t="shared" si="7"/>
        <v>0</v>
      </c>
      <c r="AA109" s="11">
        <f t="shared" si="7"/>
        <v>0</v>
      </c>
    </row>
    <row r="110" spans="1:27" x14ac:dyDescent="0.2">
      <c r="A110" s="3" t="s">
        <v>46</v>
      </c>
      <c r="B110" s="3" t="s">
        <v>100</v>
      </c>
      <c r="C110" s="73"/>
      <c r="D110" s="10">
        <v>100</v>
      </c>
      <c r="E110" s="7">
        <v>100</v>
      </c>
      <c r="F110" s="7">
        <v>100</v>
      </c>
      <c r="G110" s="7">
        <v>100</v>
      </c>
      <c r="H110" s="7">
        <v>100</v>
      </c>
      <c r="I110" s="7">
        <v>100</v>
      </c>
      <c r="J110" s="7">
        <v>100</v>
      </c>
      <c r="K110" s="7">
        <v>100</v>
      </c>
      <c r="L110" s="7">
        <v>100</v>
      </c>
      <c r="M110" s="7">
        <v>100</v>
      </c>
      <c r="N110" s="7">
        <v>100</v>
      </c>
      <c r="O110" s="11">
        <v>100</v>
      </c>
      <c r="P110" s="10" t="e">
        <f t="shared" si="7"/>
        <v>#DIV/0!</v>
      </c>
      <c r="Q110" s="7">
        <f t="shared" si="7"/>
        <v>0</v>
      </c>
      <c r="R110" s="7">
        <f t="shared" si="7"/>
        <v>0</v>
      </c>
      <c r="S110" s="7">
        <f t="shared" si="7"/>
        <v>0</v>
      </c>
      <c r="T110" s="7">
        <f t="shared" si="7"/>
        <v>0</v>
      </c>
      <c r="U110" s="7">
        <f t="shared" si="7"/>
        <v>0</v>
      </c>
      <c r="V110" s="7">
        <f t="shared" si="7"/>
        <v>0</v>
      </c>
      <c r="W110" s="7">
        <f t="shared" si="7"/>
        <v>0</v>
      </c>
      <c r="X110" s="7">
        <f t="shared" si="7"/>
        <v>0</v>
      </c>
      <c r="Y110" s="7">
        <f t="shared" si="7"/>
        <v>0</v>
      </c>
      <c r="Z110" s="7">
        <f t="shared" si="7"/>
        <v>0</v>
      </c>
      <c r="AA110" s="11">
        <f t="shared" si="7"/>
        <v>0</v>
      </c>
    </row>
    <row r="111" spans="1:27" x14ac:dyDescent="0.2">
      <c r="A111" s="2" t="s">
        <v>47</v>
      </c>
      <c r="B111" s="2" t="s">
        <v>48</v>
      </c>
      <c r="C111" s="73"/>
      <c r="D111" s="10">
        <v>99.839012145996094</v>
      </c>
      <c r="E111" s="7">
        <v>100.12261199951172</v>
      </c>
      <c r="F111" s="7">
        <v>98.91033935546875</v>
      </c>
      <c r="G111" s="7">
        <v>98.834228515625</v>
      </c>
      <c r="H111" s="7">
        <v>94.993644714355469</v>
      </c>
      <c r="I111" s="7">
        <v>92.115867614746094</v>
      </c>
      <c r="J111" s="7">
        <v>91.430170000000004</v>
      </c>
      <c r="K111" s="7">
        <v>90.891900000000007</v>
      </c>
      <c r="L111" s="7">
        <v>90.430850000000007</v>
      </c>
      <c r="M111" s="7">
        <v>90.502129999999994</v>
      </c>
      <c r="N111" s="7">
        <v>90.707570000000004</v>
      </c>
      <c r="O111" s="11">
        <v>90.767110000000002</v>
      </c>
      <c r="P111" s="10" t="e">
        <f t="shared" si="7"/>
        <v>#DIV/0!</v>
      </c>
      <c r="Q111" s="7">
        <f t="shared" si="7"/>
        <v>0.28405715102720835</v>
      </c>
      <c r="R111" s="7">
        <f t="shared" si="7"/>
        <v>-1.2107880725773323</v>
      </c>
      <c r="S111" s="7">
        <f t="shared" si="7"/>
        <v>-7.6949326369429583E-2</v>
      </c>
      <c r="T111" s="7">
        <f t="shared" si="7"/>
        <v>-3.8858843327363677</v>
      </c>
      <c r="U111" s="7">
        <f t="shared" si="7"/>
        <v>-3.029441715035579</v>
      </c>
      <c r="V111" s="7">
        <f t="shared" si="7"/>
        <v>-0.74438599179662068</v>
      </c>
      <c r="W111" s="7">
        <f t="shared" si="7"/>
        <v>-0.58872251905470274</v>
      </c>
      <c r="X111" s="7">
        <f t="shared" si="7"/>
        <v>-0.50725092114918946</v>
      </c>
      <c r="Y111" s="7">
        <f t="shared" si="7"/>
        <v>7.8822658417992686E-2</v>
      </c>
      <c r="Z111" s="7">
        <f t="shared" si="7"/>
        <v>0.22700018220566751</v>
      </c>
      <c r="AA111" s="11">
        <f t="shared" si="7"/>
        <v>6.563950506004998E-2</v>
      </c>
    </row>
    <row r="112" spans="1:27" ht="18" customHeight="1" x14ac:dyDescent="0.2">
      <c r="B112" s="22" t="s">
        <v>63</v>
      </c>
      <c r="C112" s="27"/>
      <c r="D112" s="24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4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5"/>
    </row>
    <row r="113" spans="2:28" x14ac:dyDescent="0.2">
      <c r="B113" s="2" t="s">
        <v>15</v>
      </c>
      <c r="C113" s="73"/>
      <c r="D113" s="10">
        <v>103.17099761962891</v>
      </c>
      <c r="E113" s="7">
        <v>105.60097503662109</v>
      </c>
      <c r="F113" s="7">
        <v>108.22566223144531</v>
      </c>
      <c r="G113" s="7">
        <v>109.18929290771484</v>
      </c>
      <c r="H113" s="7">
        <v>114.17200469970703</v>
      </c>
      <c r="I113" s="7">
        <v>117.877</v>
      </c>
      <c r="J113" s="7">
        <v>120.9393</v>
      </c>
      <c r="K113" s="7">
        <v>119.6367</v>
      </c>
      <c r="L113" s="7">
        <v>114.3693</v>
      </c>
      <c r="M113" s="7">
        <v>101.7047</v>
      </c>
      <c r="N113" s="7">
        <v>101.4044</v>
      </c>
      <c r="O113" s="11">
        <v>104.1139</v>
      </c>
      <c r="P113" s="10" t="e">
        <f t="shared" ref="P113:AA130" si="8">(D113-C113)/C113*100</f>
        <v>#DIV/0!</v>
      </c>
      <c r="Q113" s="7">
        <f t="shared" si="8"/>
        <v>2.3552911894397246</v>
      </c>
      <c r="R113" s="7">
        <f t="shared" si="8"/>
        <v>2.4854762883713999</v>
      </c>
      <c r="S113" s="7">
        <f t="shared" si="8"/>
        <v>0.89039018694915906</v>
      </c>
      <c r="T113" s="7">
        <f t="shared" si="8"/>
        <v>4.5633703262493883</v>
      </c>
      <c r="U113" s="7">
        <f t="shared" si="8"/>
        <v>3.2450996284402378</v>
      </c>
      <c r="V113" s="7">
        <f t="shared" si="8"/>
        <v>2.5978774485268605</v>
      </c>
      <c r="W113" s="7">
        <f t="shared" si="8"/>
        <v>-1.0770692405198294</v>
      </c>
      <c r="X113" s="7">
        <f t="shared" si="8"/>
        <v>-4.4028295665126249</v>
      </c>
      <c r="Y113" s="7">
        <f t="shared" si="8"/>
        <v>-11.073426172932766</v>
      </c>
      <c r="Z113" s="7">
        <f t="shared" si="8"/>
        <v>-0.29526659043289749</v>
      </c>
      <c r="AA113" s="11">
        <f t="shared" si="8"/>
        <v>2.6719747861039616</v>
      </c>
      <c r="AB113" s="7">
        <f>AVERAGE(D113:O113)</f>
        <v>110.03368604125977</v>
      </c>
    </row>
    <row r="114" spans="2:28" x14ac:dyDescent="0.2">
      <c r="B114" s="2" t="s">
        <v>21</v>
      </c>
      <c r="C114" s="73"/>
      <c r="D114" s="10">
        <v>104.69248962402344</v>
      </c>
      <c r="E114" s="7">
        <v>106.10491180419922</v>
      </c>
      <c r="F114" s="7">
        <v>107.80715179443359</v>
      </c>
      <c r="G114" s="7">
        <v>107.52921295166016</v>
      </c>
      <c r="H114" s="7">
        <v>110.1898193359375</v>
      </c>
      <c r="I114" s="7">
        <v>113.3252</v>
      </c>
      <c r="J114" s="7">
        <v>115.2683</v>
      </c>
      <c r="K114" s="7">
        <v>116.21339999999999</v>
      </c>
      <c r="L114" s="7">
        <v>116.9345</v>
      </c>
      <c r="M114" s="7">
        <v>117.5924</v>
      </c>
      <c r="N114" s="7">
        <v>117.1537</v>
      </c>
      <c r="O114" s="11">
        <v>117.1833</v>
      </c>
      <c r="P114" s="10" t="e">
        <f t="shared" si="8"/>
        <v>#DIV/0!</v>
      </c>
      <c r="Q114" s="7">
        <f t="shared" si="8"/>
        <v>1.3491150943569474</v>
      </c>
      <c r="R114" s="7">
        <f t="shared" si="8"/>
        <v>1.6042989540160073</v>
      </c>
      <c r="S114" s="7">
        <f t="shared" si="8"/>
        <v>-0.25781113603985256</v>
      </c>
      <c r="T114" s="7">
        <f t="shared" si="8"/>
        <v>2.474310293216246</v>
      </c>
      <c r="U114" s="7">
        <f t="shared" si="8"/>
        <v>2.8454358877779891</v>
      </c>
      <c r="V114" s="7">
        <f t="shared" si="8"/>
        <v>1.7146230494188417</v>
      </c>
      <c r="W114" s="7">
        <f t="shared" si="8"/>
        <v>0.81991319382692074</v>
      </c>
      <c r="X114" s="7">
        <f t="shared" si="8"/>
        <v>0.62049643156469647</v>
      </c>
      <c r="Y114" s="7">
        <f t="shared" si="8"/>
        <v>0.56262266482517809</v>
      </c>
      <c r="Z114" s="7">
        <f t="shared" si="8"/>
        <v>-0.37306832754497499</v>
      </c>
      <c r="AA114" s="11">
        <f t="shared" si="8"/>
        <v>2.5265954041572797E-2</v>
      </c>
      <c r="AB114" s="7">
        <f>AVERAGE(D114:O114)</f>
        <v>112.49953212585449</v>
      </c>
    </row>
    <row r="115" spans="2:28" x14ac:dyDescent="0.2">
      <c r="B115" s="2" t="s">
        <v>23</v>
      </c>
      <c r="C115" s="73"/>
      <c r="D115" s="10">
        <v>105.22030639648438</v>
      </c>
      <c r="E115" s="7">
        <v>106.12936401367188</v>
      </c>
      <c r="F115" s="7">
        <v>108.23159027099609</v>
      </c>
      <c r="G115" s="7">
        <v>107.52383422851563</v>
      </c>
      <c r="H115" s="7">
        <v>109.59257507324219</v>
      </c>
      <c r="I115" s="7">
        <v>112.58750000000001</v>
      </c>
      <c r="J115" s="7">
        <v>114.5236</v>
      </c>
      <c r="K115" s="7">
        <v>115.5924</v>
      </c>
      <c r="L115" s="7">
        <v>116.19410000000001</v>
      </c>
      <c r="M115" s="7">
        <v>116.8574</v>
      </c>
      <c r="N115" s="7">
        <v>116.429</v>
      </c>
      <c r="O115" s="11">
        <v>116.5787</v>
      </c>
      <c r="P115" s="10" t="e">
        <f t="shared" si="8"/>
        <v>#DIV/0!</v>
      </c>
      <c r="Q115" s="7">
        <f t="shared" si="8"/>
        <v>0.86395644369447833</v>
      </c>
      <c r="R115" s="7">
        <f t="shared" si="8"/>
        <v>1.9808149015699408</v>
      </c>
      <c r="S115" s="7">
        <f t="shared" si="8"/>
        <v>-0.65392741685523703</v>
      </c>
      <c r="T115" s="7">
        <f t="shared" si="8"/>
        <v>1.9239835145108009</v>
      </c>
      <c r="U115" s="7">
        <f t="shared" si="8"/>
        <v>2.7327808701969722</v>
      </c>
      <c r="V115" s="7">
        <f t="shared" si="8"/>
        <v>1.719640279782388</v>
      </c>
      <c r="W115" s="7">
        <f t="shared" si="8"/>
        <v>0.93325742467054473</v>
      </c>
      <c r="X115" s="7">
        <f t="shared" si="8"/>
        <v>0.52053595219063542</v>
      </c>
      <c r="Y115" s="7">
        <f t="shared" si="8"/>
        <v>0.57085514668988568</v>
      </c>
      <c r="Z115" s="7">
        <f t="shared" si="8"/>
        <v>-0.36660066029194244</v>
      </c>
      <c r="AA115" s="11">
        <f t="shared" si="8"/>
        <v>0.12857621382988407</v>
      </c>
    </row>
    <row r="116" spans="2:28" x14ac:dyDescent="0.2">
      <c r="B116" s="3" t="s">
        <v>25</v>
      </c>
      <c r="C116" s="73"/>
      <c r="D116" s="10">
        <v>107.25615692138672</v>
      </c>
      <c r="E116" s="7">
        <v>109.40512847900391</v>
      </c>
      <c r="F116" s="7">
        <v>113.01691436767578</v>
      </c>
      <c r="G116" s="7">
        <v>113.00576019287109</v>
      </c>
      <c r="H116" s="7">
        <v>114.40415954589844</v>
      </c>
      <c r="I116" s="7">
        <v>117.14190000000001</v>
      </c>
      <c r="J116" s="7">
        <v>118.3977</v>
      </c>
      <c r="K116" s="7">
        <v>119.06780000000001</v>
      </c>
      <c r="L116" s="7">
        <v>119.83029999999999</v>
      </c>
      <c r="M116" s="7">
        <v>121.3169</v>
      </c>
      <c r="N116" s="7">
        <v>120.8077</v>
      </c>
      <c r="O116" s="11">
        <v>121.9769</v>
      </c>
      <c r="P116" s="10" t="e">
        <f t="shared" si="8"/>
        <v>#DIV/0!</v>
      </c>
      <c r="Q116" s="7">
        <f t="shared" si="8"/>
        <v>2.0035880636598549</v>
      </c>
      <c r="R116" s="7">
        <f t="shared" si="8"/>
        <v>3.301294865135155</v>
      </c>
      <c r="S116" s="7">
        <f t="shared" si="8"/>
        <v>-9.8694738456580368E-3</v>
      </c>
      <c r="T116" s="7">
        <f t="shared" si="8"/>
        <v>1.2374584717103307</v>
      </c>
      <c r="U116" s="7">
        <f t="shared" si="8"/>
        <v>2.3930427573336615</v>
      </c>
      <c r="V116" s="7">
        <f t="shared" si="8"/>
        <v>1.0720331495391431</v>
      </c>
      <c r="W116" s="7">
        <f t="shared" si="8"/>
        <v>0.56597383226194853</v>
      </c>
      <c r="X116" s="7">
        <f t="shared" si="8"/>
        <v>0.64039144084293875</v>
      </c>
      <c r="Y116" s="7">
        <f t="shared" si="8"/>
        <v>1.2405877311498095</v>
      </c>
      <c r="Z116" s="7">
        <f t="shared" si="8"/>
        <v>-0.41972717733473819</v>
      </c>
      <c r="AA116" s="11">
        <f t="shared" si="8"/>
        <v>0.96781910424584161</v>
      </c>
    </row>
    <row r="117" spans="2:28" x14ac:dyDescent="0.2">
      <c r="B117" s="3" t="s">
        <v>96</v>
      </c>
      <c r="C117" s="73"/>
      <c r="D117" s="10">
        <v>102.35343933105469</v>
      </c>
      <c r="E117" s="7">
        <v>101.23688507080078</v>
      </c>
      <c r="F117" s="7">
        <v>102.59671020507813</v>
      </c>
      <c r="G117" s="7">
        <v>98.518783569335938</v>
      </c>
      <c r="H117" s="7">
        <v>100.32451629638672</v>
      </c>
      <c r="I117" s="7">
        <v>101.63339999999999</v>
      </c>
      <c r="J117" s="7">
        <v>103.2637</v>
      </c>
      <c r="K117" s="7">
        <v>105.26730000000001</v>
      </c>
      <c r="L117" s="7">
        <v>105.77719999999999</v>
      </c>
      <c r="M117" s="7">
        <v>105.57</v>
      </c>
      <c r="N117" s="7">
        <v>105.70740000000001</v>
      </c>
      <c r="O117" s="11">
        <v>105.01560000000001</v>
      </c>
      <c r="P117" s="10" t="e">
        <f t="shared" si="8"/>
        <v>#DIV/0!</v>
      </c>
      <c r="Q117" s="7">
        <f t="shared" si="8"/>
        <v>-1.0908810368770252</v>
      </c>
      <c r="R117" s="7">
        <f t="shared" si="8"/>
        <v>1.3432111560192115</v>
      </c>
      <c r="S117" s="7">
        <f t="shared" si="8"/>
        <v>-3.9747148106317609</v>
      </c>
      <c r="T117" s="7">
        <f t="shared" si="8"/>
        <v>1.8328816715240253</v>
      </c>
      <c r="U117" s="7">
        <f t="shared" si="8"/>
        <v>1.3046499020702647</v>
      </c>
      <c r="V117" s="7">
        <f t="shared" si="8"/>
        <v>1.6040986526083014</v>
      </c>
      <c r="W117" s="7">
        <f t="shared" si="8"/>
        <v>1.9402752370871912</v>
      </c>
      <c r="X117" s="7">
        <f t="shared" si="8"/>
        <v>0.48438593941327229</v>
      </c>
      <c r="Y117" s="7">
        <f t="shared" si="8"/>
        <v>-0.19588342289264632</v>
      </c>
      <c r="Z117" s="7">
        <f t="shared" si="8"/>
        <v>0.13015061096903832</v>
      </c>
      <c r="AA117" s="11">
        <f t="shared" si="8"/>
        <v>-0.65444803296647214</v>
      </c>
    </row>
    <row r="118" spans="2:28" x14ac:dyDescent="0.2">
      <c r="B118" s="3" t="s">
        <v>28</v>
      </c>
      <c r="C118" s="73"/>
      <c r="D118" s="10">
        <v>106.70079040527344</v>
      </c>
      <c r="E118" s="7">
        <v>107.22052001953125</v>
      </c>
      <c r="F118" s="7">
        <v>108.01764678955078</v>
      </c>
      <c r="G118" s="7">
        <v>107.63980865478516</v>
      </c>
      <c r="H118" s="7">
        <v>110.45376586914063</v>
      </c>
      <c r="I118" s="7">
        <v>114.38720000000001</v>
      </c>
      <c r="J118" s="7">
        <v>115.8732</v>
      </c>
      <c r="K118" s="7">
        <v>118.5879</v>
      </c>
      <c r="L118" s="7">
        <v>117.48390000000001</v>
      </c>
      <c r="M118" s="7">
        <v>117.46510000000001</v>
      </c>
      <c r="N118" s="7">
        <v>117.2437</v>
      </c>
      <c r="O118" s="11">
        <v>117.6026</v>
      </c>
      <c r="P118" s="10" t="e">
        <f t="shared" si="8"/>
        <v>#DIV/0!</v>
      </c>
      <c r="Q118" s="7">
        <f t="shared" si="8"/>
        <v>0.48709068816056872</v>
      </c>
      <c r="R118" s="7">
        <f t="shared" si="8"/>
        <v>0.74344609583531862</v>
      </c>
      <c r="S118" s="7">
        <f t="shared" si="8"/>
        <v>-0.34979296994107045</v>
      </c>
      <c r="T118" s="7">
        <f t="shared" si="8"/>
        <v>2.6142346865184374</v>
      </c>
      <c r="U118" s="7">
        <f t="shared" si="8"/>
        <v>3.5611589155950489</v>
      </c>
      <c r="V118" s="7">
        <f t="shared" si="8"/>
        <v>1.2990964023946647</v>
      </c>
      <c r="W118" s="7">
        <f t="shared" si="8"/>
        <v>2.342819564834671</v>
      </c>
      <c r="X118" s="7">
        <f t="shared" si="8"/>
        <v>-0.9309550131168518</v>
      </c>
      <c r="Y118" s="7">
        <f t="shared" si="8"/>
        <v>-1.6002192640862976E-2</v>
      </c>
      <c r="Z118" s="7">
        <f t="shared" si="8"/>
        <v>-0.18848151493507664</v>
      </c>
      <c r="AA118" s="11">
        <f t="shared" si="8"/>
        <v>0.30611452896828684</v>
      </c>
    </row>
    <row r="119" spans="2:28" x14ac:dyDescent="0.2">
      <c r="B119" s="3" t="s">
        <v>30</v>
      </c>
      <c r="C119" s="73"/>
      <c r="D119" s="10">
        <v>106.12232971191406</v>
      </c>
      <c r="E119" s="7">
        <v>106.42137145996094</v>
      </c>
      <c r="F119" s="7">
        <v>106.41985321044922</v>
      </c>
      <c r="G119" s="7">
        <v>106.51630401611328</v>
      </c>
      <c r="H119" s="7">
        <v>106.98590850830078</v>
      </c>
      <c r="I119" s="7">
        <v>108.1815</v>
      </c>
      <c r="J119" s="7">
        <v>108.3734</v>
      </c>
      <c r="K119" s="7">
        <v>108.1679</v>
      </c>
      <c r="L119" s="7">
        <v>107.91079999999999</v>
      </c>
      <c r="M119" s="7">
        <v>108.364</v>
      </c>
      <c r="N119" s="7">
        <v>108.1763</v>
      </c>
      <c r="O119" s="11">
        <v>108.2867</v>
      </c>
      <c r="P119" s="10" t="e">
        <f t="shared" si="8"/>
        <v>#DIV/0!</v>
      </c>
      <c r="Q119" s="7">
        <f t="shared" si="8"/>
        <v>0.28178965620022794</v>
      </c>
      <c r="R119" s="7">
        <f t="shared" si="8"/>
        <v>-1.4266396785630254E-3</v>
      </c>
      <c r="S119" s="7">
        <f t="shared" si="8"/>
        <v>9.0632342325569118E-2</v>
      </c>
      <c r="T119" s="7">
        <f t="shared" si="8"/>
        <v>0.44087569177809666</v>
      </c>
      <c r="U119" s="7">
        <f t="shared" si="8"/>
        <v>1.1175223993227628</v>
      </c>
      <c r="V119" s="7">
        <f t="shared" si="8"/>
        <v>0.17738707634854756</v>
      </c>
      <c r="W119" s="7">
        <f t="shared" si="8"/>
        <v>-0.18962217665958683</v>
      </c>
      <c r="X119" s="7">
        <f t="shared" si="8"/>
        <v>-0.23768604179244335</v>
      </c>
      <c r="Y119" s="7">
        <f t="shared" si="8"/>
        <v>0.41997649910853185</v>
      </c>
      <c r="Z119" s="7">
        <f t="shared" si="8"/>
        <v>-0.17321250599830815</v>
      </c>
      <c r="AA119" s="11">
        <f t="shared" si="8"/>
        <v>0.10205562586259513</v>
      </c>
    </row>
    <row r="120" spans="2:28" x14ac:dyDescent="0.2">
      <c r="B120" s="3" t="s">
        <v>32</v>
      </c>
      <c r="C120" s="73"/>
      <c r="D120" s="10">
        <v>101.61125946044922</v>
      </c>
      <c r="E120" s="7">
        <v>101.30070495605469</v>
      </c>
      <c r="F120" s="7">
        <v>101.57865142822266</v>
      </c>
      <c r="G120" s="7">
        <v>102.36591339111328</v>
      </c>
      <c r="H120" s="7">
        <v>102.6082763671875</v>
      </c>
      <c r="I120" s="7">
        <v>103.2475</v>
      </c>
      <c r="J120" s="7">
        <v>103.70489999999999</v>
      </c>
      <c r="K120" s="7">
        <v>103.70489999999999</v>
      </c>
      <c r="L120" s="7">
        <v>105.05880000000001</v>
      </c>
      <c r="M120" s="7">
        <v>105.2428</v>
      </c>
      <c r="N120" s="7">
        <v>105.2989</v>
      </c>
      <c r="O120" s="11">
        <v>105.437</v>
      </c>
      <c r="P120" s="10" t="e">
        <f t="shared" si="8"/>
        <v>#DIV/0!</v>
      </c>
      <c r="Q120" s="7">
        <f t="shared" si="8"/>
        <v>-0.30563001191360128</v>
      </c>
      <c r="R120" s="7">
        <f t="shared" si="8"/>
        <v>0.2743776287524799</v>
      </c>
      <c r="S120" s="7">
        <f t="shared" si="8"/>
        <v>0.77502698827117111</v>
      </c>
      <c r="T120" s="7">
        <f t="shared" si="8"/>
        <v>0.2367614062585594</v>
      </c>
      <c r="U120" s="7">
        <f t="shared" si="8"/>
        <v>0.62297473015238747</v>
      </c>
      <c r="V120" s="7">
        <f t="shared" si="8"/>
        <v>0.44301314801810471</v>
      </c>
      <c r="W120" s="7">
        <f t="shared" si="8"/>
        <v>0</v>
      </c>
      <c r="X120" s="7">
        <f t="shared" si="8"/>
        <v>1.3055313683345822</v>
      </c>
      <c r="Y120" s="7">
        <f t="shared" si="8"/>
        <v>0.17514001682866878</v>
      </c>
      <c r="Z120" s="7">
        <f t="shared" si="8"/>
        <v>5.3305309246809006E-2</v>
      </c>
      <c r="AA120" s="11">
        <f t="shared" si="8"/>
        <v>0.13115046785863321</v>
      </c>
    </row>
    <row r="121" spans="2:28" x14ac:dyDescent="0.2">
      <c r="B121" s="3" t="s">
        <v>97</v>
      </c>
      <c r="C121" s="73"/>
      <c r="D121" s="10">
        <v>101.02252960205078</v>
      </c>
      <c r="E121" s="7">
        <v>100.54776763916016</v>
      </c>
      <c r="F121" s="7">
        <v>100.26034545898438</v>
      </c>
      <c r="G121" s="7">
        <v>100.30738067626953</v>
      </c>
      <c r="H121" s="7">
        <v>98.570243835449219</v>
      </c>
      <c r="I121" s="7">
        <v>102.1965</v>
      </c>
      <c r="J121" s="7">
        <v>103.0715</v>
      </c>
      <c r="K121" s="7">
        <v>103.0715</v>
      </c>
      <c r="L121" s="7">
        <v>104.9894</v>
      </c>
      <c r="M121" s="7">
        <v>104.9894</v>
      </c>
      <c r="N121" s="7">
        <v>104.9504</v>
      </c>
      <c r="O121" s="11">
        <v>104.7522</v>
      </c>
      <c r="P121" s="10" t="e">
        <f t="shared" si="8"/>
        <v>#DIV/0!</v>
      </c>
      <c r="Q121" s="7">
        <f t="shared" si="8"/>
        <v>-0.46995651837348884</v>
      </c>
      <c r="R121" s="7">
        <f t="shared" si="8"/>
        <v>-0.2858563515873021</v>
      </c>
      <c r="S121" s="7">
        <f t="shared" si="8"/>
        <v>4.6913081208560116E-2</v>
      </c>
      <c r="T121" s="7">
        <f t="shared" si="8"/>
        <v>-1.7318135805247679</v>
      </c>
      <c r="U121" s="7">
        <f t="shared" si="8"/>
        <v>3.6788548180974026</v>
      </c>
      <c r="V121" s="7">
        <f t="shared" si="8"/>
        <v>0.85619370526387895</v>
      </c>
      <c r="W121" s="7">
        <f t="shared" si="8"/>
        <v>0</v>
      </c>
      <c r="X121" s="7">
        <f t="shared" si="8"/>
        <v>1.8607471512493783</v>
      </c>
      <c r="Y121" s="7">
        <f t="shared" si="8"/>
        <v>0</v>
      </c>
      <c r="Z121" s="7">
        <f t="shared" si="8"/>
        <v>-3.7146607181297801E-2</v>
      </c>
      <c r="AA121" s="11">
        <f t="shared" si="8"/>
        <v>-0.1888511144311979</v>
      </c>
    </row>
    <row r="122" spans="2:28" x14ac:dyDescent="0.2">
      <c r="B122" s="3" t="s">
        <v>35</v>
      </c>
      <c r="C122" s="73"/>
      <c r="D122" s="10">
        <v>99.558937072753906</v>
      </c>
      <c r="E122" s="7">
        <v>99.500892639160156</v>
      </c>
      <c r="F122" s="7">
        <v>99.600318908691406</v>
      </c>
      <c r="G122" s="7">
        <v>99.455245971679688</v>
      </c>
      <c r="H122" s="7">
        <v>107.7823486328125</v>
      </c>
      <c r="I122" s="7">
        <v>115.8549</v>
      </c>
      <c r="J122" s="7">
        <v>124.76779999999999</v>
      </c>
      <c r="K122" s="7">
        <v>125.44289999999999</v>
      </c>
      <c r="L122" s="7">
        <v>127.6007</v>
      </c>
      <c r="M122" s="7">
        <v>126.9851</v>
      </c>
      <c r="N122" s="7">
        <v>125.18940000000001</v>
      </c>
      <c r="O122" s="11">
        <v>121.2283</v>
      </c>
      <c r="P122" s="10" t="e">
        <f t="shared" si="8"/>
        <v>#DIV/0!</v>
      </c>
      <c r="Q122" s="7">
        <f t="shared" si="8"/>
        <v>-5.8301580250232403E-2</v>
      </c>
      <c r="R122" s="7">
        <f t="shared" si="8"/>
        <v>9.9925002574418317E-2</v>
      </c>
      <c r="S122" s="7">
        <f t="shared" si="8"/>
        <v>-0.14565509287647399</v>
      </c>
      <c r="T122" s="7">
        <f t="shared" si="8"/>
        <v>8.3727133544106778</v>
      </c>
      <c r="U122" s="7">
        <f t="shared" si="8"/>
        <v>7.4896784766573088</v>
      </c>
      <c r="V122" s="7">
        <f t="shared" si="8"/>
        <v>7.6931575617431749</v>
      </c>
      <c r="W122" s="7">
        <f t="shared" si="8"/>
        <v>0.54108511971838924</v>
      </c>
      <c r="X122" s="7">
        <f t="shared" si="8"/>
        <v>1.7201451815925881</v>
      </c>
      <c r="Y122" s="7">
        <f t="shared" si="8"/>
        <v>-0.48244249443772691</v>
      </c>
      <c r="Z122" s="7">
        <f t="shared" si="8"/>
        <v>-1.4141029144364154</v>
      </c>
      <c r="AA122" s="11">
        <f t="shared" si="8"/>
        <v>-3.1640857772303419</v>
      </c>
    </row>
    <row r="123" spans="2:28" x14ac:dyDescent="0.2">
      <c r="B123" s="2" t="s">
        <v>37</v>
      </c>
      <c r="C123" s="73"/>
      <c r="D123" s="10">
        <v>102.93055725097656</v>
      </c>
      <c r="E123" s="7">
        <v>105.93263244628906</v>
      </c>
      <c r="F123" s="7">
        <v>106.30158233642578</v>
      </c>
      <c r="G123" s="7">
        <v>107.59403228759766</v>
      </c>
      <c r="H123" s="7">
        <v>112.33501434326172</v>
      </c>
      <c r="I123" s="7">
        <v>116.0313</v>
      </c>
      <c r="J123" s="7">
        <v>118.09010000000001</v>
      </c>
      <c r="K123" s="7">
        <v>118.6617</v>
      </c>
      <c r="L123" s="7">
        <v>119.8073</v>
      </c>
      <c r="M123" s="7">
        <v>120.6003</v>
      </c>
      <c r="N123" s="7">
        <v>120.0087</v>
      </c>
      <c r="O123" s="11">
        <v>119.54900000000001</v>
      </c>
      <c r="P123" s="10" t="e">
        <f t="shared" si="8"/>
        <v>#DIV/0!</v>
      </c>
      <c r="Q123" s="7">
        <f t="shared" si="8"/>
        <v>2.9166024895721794</v>
      </c>
      <c r="R123" s="7">
        <f t="shared" si="8"/>
        <v>0.34828728562351846</v>
      </c>
      <c r="S123" s="7">
        <f t="shared" si="8"/>
        <v>1.2158332197553734</v>
      </c>
      <c r="T123" s="7">
        <f t="shared" si="8"/>
        <v>4.4063615377769931</v>
      </c>
      <c r="U123" s="7">
        <f t="shared" si="8"/>
        <v>3.2904127696495018</v>
      </c>
      <c r="V123" s="7">
        <f t="shared" si="8"/>
        <v>1.7743488179482649</v>
      </c>
      <c r="W123" s="7">
        <f t="shared" si="8"/>
        <v>0.48403718855347694</v>
      </c>
      <c r="X123" s="7">
        <f t="shared" si="8"/>
        <v>0.96543366562252331</v>
      </c>
      <c r="Y123" s="7">
        <f t="shared" si="8"/>
        <v>0.66189622836004691</v>
      </c>
      <c r="Z123" s="7">
        <f t="shared" si="8"/>
        <v>-0.49054604341780222</v>
      </c>
      <c r="AA123" s="11">
        <f t="shared" si="8"/>
        <v>-0.38305556180510075</v>
      </c>
    </row>
    <row r="124" spans="2:28" x14ac:dyDescent="0.2">
      <c r="B124" s="3" t="s">
        <v>39</v>
      </c>
      <c r="C124" s="73"/>
      <c r="D124" s="10">
        <v>101.18805694580078</v>
      </c>
      <c r="E124" s="7">
        <v>101.03816223144531</v>
      </c>
      <c r="F124" s="7">
        <v>107.50070953369141</v>
      </c>
      <c r="G124" s="7">
        <v>107.61861419677734</v>
      </c>
      <c r="H124" s="7">
        <v>107.28059387207031</v>
      </c>
      <c r="I124" s="7">
        <v>107.6677</v>
      </c>
      <c r="J124" s="7">
        <v>107.6677</v>
      </c>
      <c r="K124" s="7">
        <v>107.6829</v>
      </c>
      <c r="L124" s="7">
        <v>107.6829</v>
      </c>
      <c r="M124" s="7">
        <v>106.55549999999999</v>
      </c>
      <c r="N124" s="7">
        <v>105.1504</v>
      </c>
      <c r="O124" s="11">
        <v>105.6236</v>
      </c>
      <c r="P124" s="10" t="e">
        <f t="shared" si="8"/>
        <v>#DIV/0!</v>
      </c>
      <c r="Q124" s="7">
        <f t="shared" si="8"/>
        <v>-0.14813478870906341</v>
      </c>
      <c r="R124" s="7">
        <f t="shared" si="8"/>
        <v>6.3961449411980755</v>
      </c>
      <c r="S124" s="7">
        <f t="shared" si="8"/>
        <v>0.10967803244962344</v>
      </c>
      <c r="T124" s="7">
        <f t="shared" si="8"/>
        <v>-0.31409094721194925</v>
      </c>
      <c r="U124" s="7">
        <f t="shared" si="8"/>
        <v>0.36083518365986977</v>
      </c>
      <c r="V124" s="7">
        <f t="shared" si="8"/>
        <v>0</v>
      </c>
      <c r="W124" s="7">
        <f t="shared" si="8"/>
        <v>1.4117511565685166E-2</v>
      </c>
      <c r="X124" s="7">
        <f t="shared" si="8"/>
        <v>0</v>
      </c>
      <c r="Y124" s="7">
        <f t="shared" si="8"/>
        <v>-1.0469628882580322</v>
      </c>
      <c r="Z124" s="7">
        <f t="shared" si="8"/>
        <v>-1.318655536316746</v>
      </c>
      <c r="AA124" s="11">
        <f t="shared" si="8"/>
        <v>0.45002206363455716</v>
      </c>
    </row>
    <row r="125" spans="2:28" x14ac:dyDescent="0.2">
      <c r="B125" s="3" t="s">
        <v>98</v>
      </c>
      <c r="C125" s="73"/>
      <c r="D125" s="10">
        <v>104.33767700195313</v>
      </c>
      <c r="E125" s="7">
        <v>105.68288421630859</v>
      </c>
      <c r="F125" s="7">
        <v>104.46380615234375</v>
      </c>
      <c r="G125" s="7">
        <v>109.79606628417969</v>
      </c>
      <c r="H125" s="7">
        <v>114.15172576904297</v>
      </c>
      <c r="I125" s="7">
        <v>116.9075</v>
      </c>
      <c r="J125" s="7">
        <v>118.5521</v>
      </c>
      <c r="K125" s="7">
        <v>118.7732</v>
      </c>
      <c r="L125" s="7">
        <v>119.7685</v>
      </c>
      <c r="M125" s="7">
        <v>123.9712</v>
      </c>
      <c r="N125" s="7">
        <v>124.2655</v>
      </c>
      <c r="O125" s="11">
        <v>126.351</v>
      </c>
      <c r="P125" s="10" t="e">
        <f t="shared" si="8"/>
        <v>#DIV/0!</v>
      </c>
      <c r="Q125" s="7">
        <f t="shared" si="8"/>
        <v>1.2892823120168637</v>
      </c>
      <c r="R125" s="7">
        <f t="shared" si="8"/>
        <v>-1.1535245967262504</v>
      </c>
      <c r="S125" s="7">
        <f t="shared" si="8"/>
        <v>5.1044091999287184</v>
      </c>
      <c r="T125" s="7">
        <f t="shared" si="8"/>
        <v>3.9670451157965392</v>
      </c>
      <c r="U125" s="7">
        <f t="shared" si="8"/>
        <v>2.4141327802022365</v>
      </c>
      <c r="V125" s="7">
        <f t="shared" si="8"/>
        <v>1.4067532023180693</v>
      </c>
      <c r="W125" s="7">
        <f t="shared" si="8"/>
        <v>0.18650028131092317</v>
      </c>
      <c r="X125" s="7">
        <f t="shared" si="8"/>
        <v>0.8379836528779222</v>
      </c>
      <c r="Y125" s="7">
        <f t="shared" si="8"/>
        <v>3.5090194834200923</v>
      </c>
      <c r="Z125" s="7">
        <f t="shared" si="8"/>
        <v>0.23739384631269755</v>
      </c>
      <c r="AA125" s="11">
        <f t="shared" si="8"/>
        <v>1.6782614643646034</v>
      </c>
    </row>
    <row r="126" spans="2:28" x14ac:dyDescent="0.2">
      <c r="B126" s="3" t="s">
        <v>99</v>
      </c>
      <c r="C126" s="73"/>
      <c r="D126" s="10">
        <v>106.53688049316406</v>
      </c>
      <c r="E126" s="7">
        <v>106.43230438232422</v>
      </c>
      <c r="F126" s="7">
        <v>110.05049896240234</v>
      </c>
      <c r="G126" s="7">
        <v>98.521980285644531</v>
      </c>
      <c r="H126" s="7">
        <v>98.885665893554688</v>
      </c>
      <c r="I126" s="7">
        <v>98.901700000000005</v>
      </c>
      <c r="J126" s="7">
        <v>98.901700000000005</v>
      </c>
      <c r="K126" s="7">
        <v>98.901700000000005</v>
      </c>
      <c r="L126" s="7">
        <v>98.901700000000005</v>
      </c>
      <c r="M126" s="7">
        <v>98.901700000000005</v>
      </c>
      <c r="N126" s="7">
        <v>98.840890000000002</v>
      </c>
      <c r="O126" s="11">
        <v>98.918499999999995</v>
      </c>
      <c r="P126" s="10" t="e">
        <f t="shared" si="8"/>
        <v>#DIV/0!</v>
      </c>
      <c r="Q126" s="7">
        <f t="shared" si="8"/>
        <v>-9.8159539077694202E-2</v>
      </c>
      <c r="R126" s="7">
        <f t="shared" si="8"/>
        <v>3.3995266766760133</v>
      </c>
      <c r="S126" s="7">
        <f t="shared" si="8"/>
        <v>-10.475662341791304</v>
      </c>
      <c r="T126" s="7">
        <f t="shared" si="8"/>
        <v>0.36914159343501163</v>
      </c>
      <c r="U126" s="7">
        <f t="shared" si="8"/>
        <v>1.6214793418671682E-2</v>
      </c>
      <c r="V126" s="7">
        <f t="shared" si="8"/>
        <v>0</v>
      </c>
      <c r="W126" s="7">
        <f t="shared" si="8"/>
        <v>0</v>
      </c>
      <c r="X126" s="7">
        <f t="shared" si="8"/>
        <v>0</v>
      </c>
      <c r="Y126" s="7">
        <f t="shared" si="8"/>
        <v>0</v>
      </c>
      <c r="Z126" s="7">
        <f t="shared" si="8"/>
        <v>-6.1485292972722989E-2</v>
      </c>
      <c r="AA126" s="11">
        <f t="shared" si="8"/>
        <v>7.85201347337047E-2</v>
      </c>
    </row>
    <row r="127" spans="2:28" x14ac:dyDescent="0.2">
      <c r="B127" s="3" t="s">
        <v>43</v>
      </c>
      <c r="C127" s="73"/>
      <c r="D127" s="10">
        <v>100.27799987792969</v>
      </c>
      <c r="E127" s="7">
        <v>101.39162445068359</v>
      </c>
      <c r="F127" s="7">
        <v>101.8419189453125</v>
      </c>
      <c r="G127" s="7">
        <v>101.64363098144531</v>
      </c>
      <c r="H127" s="7">
        <v>127.02674865722656</v>
      </c>
      <c r="I127" s="7">
        <v>139.1996</v>
      </c>
      <c r="J127" s="7">
        <v>144.66749999999999</v>
      </c>
      <c r="K127" s="7">
        <v>146.11000000000001</v>
      </c>
      <c r="L127" s="7">
        <v>151.74449999999999</v>
      </c>
      <c r="M127" s="7">
        <v>149.42590000000001</v>
      </c>
      <c r="N127" s="7">
        <v>145.5736</v>
      </c>
      <c r="O127" s="11">
        <v>138.49799999999999</v>
      </c>
      <c r="P127" s="10" t="e">
        <f t="shared" si="8"/>
        <v>#DIV/0!</v>
      </c>
      <c r="Q127" s="7">
        <f t="shared" si="8"/>
        <v>1.1105372804698364</v>
      </c>
      <c r="R127" s="7">
        <f t="shared" si="8"/>
        <v>0.44411409430364474</v>
      </c>
      <c r="S127" s="7">
        <f t="shared" si="8"/>
        <v>-0.19470171607200862</v>
      </c>
      <c r="T127" s="7">
        <f t="shared" si="8"/>
        <v>24.972659310463683</v>
      </c>
      <c r="U127" s="7">
        <f t="shared" si="8"/>
        <v>9.5829039721555738</v>
      </c>
      <c r="V127" s="7">
        <f t="shared" si="8"/>
        <v>3.9281003681044959</v>
      </c>
      <c r="W127" s="7">
        <f t="shared" si="8"/>
        <v>0.99711407192356538</v>
      </c>
      <c r="X127" s="7">
        <f t="shared" si="8"/>
        <v>3.8563411128601559</v>
      </c>
      <c r="Y127" s="7">
        <f t="shared" si="8"/>
        <v>-1.5279631222218764</v>
      </c>
      <c r="Z127" s="7">
        <f t="shared" si="8"/>
        <v>-2.5780671222325</v>
      </c>
      <c r="AA127" s="11">
        <f t="shared" si="8"/>
        <v>-4.8604966834645902</v>
      </c>
    </row>
    <row r="128" spans="2:28" x14ac:dyDescent="0.2">
      <c r="B128" s="3" t="s">
        <v>45</v>
      </c>
      <c r="C128" s="73"/>
      <c r="D128" s="10">
        <v>104.50428771972656</v>
      </c>
      <c r="E128" s="7">
        <v>107.71449279785156</v>
      </c>
      <c r="F128" s="7">
        <v>109.38211059570313</v>
      </c>
      <c r="G128" s="7">
        <v>108.35287475585938</v>
      </c>
      <c r="H128" s="7">
        <v>110.09906768798828</v>
      </c>
      <c r="I128" s="7">
        <v>111.58329999999999</v>
      </c>
      <c r="J128" s="7">
        <v>115.11</v>
      </c>
      <c r="K128" s="7">
        <v>115.9646</v>
      </c>
      <c r="L128" s="7">
        <v>116.696</v>
      </c>
      <c r="M128" s="7">
        <v>117.67</v>
      </c>
      <c r="N128" s="7">
        <v>118.0112</v>
      </c>
      <c r="O128" s="11">
        <v>118.3199</v>
      </c>
      <c r="P128" s="10" t="e">
        <f t="shared" si="8"/>
        <v>#DIV/0!</v>
      </c>
      <c r="Q128" s="7">
        <f t="shared" si="8"/>
        <v>3.0718405418297792</v>
      </c>
      <c r="R128" s="7">
        <f t="shared" si="8"/>
        <v>1.5481833080541825</v>
      </c>
      <c r="S128" s="7">
        <f t="shared" si="8"/>
        <v>-0.94095445245886633</v>
      </c>
      <c r="T128" s="7">
        <f t="shared" si="8"/>
        <v>1.6115796983360404</v>
      </c>
      <c r="U128" s="7">
        <f t="shared" si="8"/>
        <v>1.3480879930953689</v>
      </c>
      <c r="V128" s="7">
        <f t="shared" si="8"/>
        <v>3.1605984049584528</v>
      </c>
      <c r="W128" s="7">
        <f t="shared" si="8"/>
        <v>0.7424202936321822</v>
      </c>
      <c r="X128" s="7">
        <f t="shared" si="8"/>
        <v>0.63070971658591812</v>
      </c>
      <c r="Y128" s="7">
        <f t="shared" si="8"/>
        <v>0.83464728868170612</v>
      </c>
      <c r="Z128" s="7">
        <f t="shared" si="8"/>
        <v>0.28996345712586097</v>
      </c>
      <c r="AA128" s="11">
        <f t="shared" si="8"/>
        <v>0.26158534105237619</v>
      </c>
    </row>
    <row r="129" spans="2:28" x14ac:dyDescent="0.2">
      <c r="B129" s="3" t="s">
        <v>100</v>
      </c>
      <c r="C129" s="73"/>
      <c r="D129" s="10">
        <v>103.72795867919922</v>
      </c>
      <c r="E129" s="7">
        <v>108.84776306152344</v>
      </c>
      <c r="F129" s="7">
        <v>108.88003540039063</v>
      </c>
      <c r="G129" s="7">
        <v>110.20237731933594</v>
      </c>
      <c r="H129" s="7">
        <v>109.98128509521484</v>
      </c>
      <c r="I129" s="7">
        <v>113.7491</v>
      </c>
      <c r="J129" s="7">
        <v>113.7491</v>
      </c>
      <c r="K129" s="7">
        <v>114.7334</v>
      </c>
      <c r="L129" s="7">
        <v>114.7334</v>
      </c>
      <c r="M129" s="7">
        <v>114.7334</v>
      </c>
      <c r="N129" s="7">
        <v>115.1328</v>
      </c>
      <c r="O129" s="11">
        <v>115.2343</v>
      </c>
      <c r="P129" s="10" t="e">
        <f t="shared" si="8"/>
        <v>#DIV/0!</v>
      </c>
      <c r="Q129" s="7">
        <f t="shared" si="8"/>
        <v>4.93579980510202</v>
      </c>
      <c r="R129" s="7">
        <f t="shared" si="8"/>
        <v>2.9649060264974283E-2</v>
      </c>
      <c r="S129" s="7">
        <f t="shared" si="8"/>
        <v>1.2144943874077474</v>
      </c>
      <c r="T129" s="7">
        <f t="shared" si="8"/>
        <v>-0.20062382454820349</v>
      </c>
      <c r="U129" s="7">
        <f t="shared" si="8"/>
        <v>3.4258691390296256</v>
      </c>
      <c r="V129" s="7">
        <f t="shared" si="8"/>
        <v>0</v>
      </c>
      <c r="W129" s="7">
        <f t="shared" si="8"/>
        <v>0.86532552785033445</v>
      </c>
      <c r="X129" s="7">
        <f t="shared" si="8"/>
        <v>0</v>
      </c>
      <c r="Y129" s="7">
        <f t="shared" si="8"/>
        <v>0</v>
      </c>
      <c r="Z129" s="7">
        <f t="shared" si="8"/>
        <v>0.34811136077201577</v>
      </c>
      <c r="AA129" s="11">
        <f t="shared" si="8"/>
        <v>8.8159065010146087E-2</v>
      </c>
    </row>
    <row r="130" spans="2:28" x14ac:dyDescent="0.2">
      <c r="B130" s="2" t="s">
        <v>48</v>
      </c>
      <c r="C130" s="73"/>
      <c r="D130" s="10">
        <v>98.546703770386415</v>
      </c>
      <c r="E130" s="7">
        <v>99.525058021340172</v>
      </c>
      <c r="F130" s="7">
        <v>100.38820285115197</v>
      </c>
      <c r="G130" s="7">
        <v>101.543840887965</v>
      </c>
      <c r="H130" s="7">
        <v>103.61393220151218</v>
      </c>
      <c r="I130" s="7">
        <v>104.01658236649925</v>
      </c>
      <c r="J130" s="7">
        <v>104.91982617944396</v>
      </c>
      <c r="K130" s="7">
        <v>102.8733</v>
      </c>
      <c r="L130" s="7">
        <v>97.806293266743353</v>
      </c>
      <c r="M130" s="7">
        <v>86.489189999999994</v>
      </c>
      <c r="N130" s="7">
        <v>86.556719999999999</v>
      </c>
      <c r="O130" s="11">
        <v>88.847020000000001</v>
      </c>
      <c r="P130" s="10" t="e">
        <f t="shared" si="8"/>
        <v>#DIV/0!</v>
      </c>
      <c r="Q130" s="7">
        <f t="shared" si="8"/>
        <v>0.99278231896352409</v>
      </c>
      <c r="R130" s="7">
        <f t="shared" si="8"/>
        <v>0.86726382980527972</v>
      </c>
      <c r="S130" s="7">
        <f t="shared" si="8"/>
        <v>1.1511691652917855</v>
      </c>
      <c r="T130" s="7">
        <f t="shared" si="8"/>
        <v>2.0386182908239081</v>
      </c>
      <c r="U130" s="7">
        <f t="shared" si="8"/>
        <v>0.38860620037465277</v>
      </c>
      <c r="V130" s="7">
        <f t="shared" si="8"/>
        <v>0.8683652090799876</v>
      </c>
      <c r="W130" s="7">
        <f t="shared" si="8"/>
        <v>-1.9505619232954055</v>
      </c>
      <c r="X130" s="7">
        <f t="shared" si="8"/>
        <v>-4.925482834959749</v>
      </c>
      <c r="Y130" s="7">
        <f t="shared" si="8"/>
        <v>-11.570935661449369</v>
      </c>
      <c r="Z130" s="7">
        <f t="shared" si="8"/>
        <v>7.8079121795457881E-2</v>
      </c>
      <c r="AA130" s="11">
        <f t="shared" si="8"/>
        <v>2.6460106159290717</v>
      </c>
      <c r="AB130" s="1">
        <f>AB113/AB114*100</f>
        <v>97.808127697956877</v>
      </c>
    </row>
  </sheetData>
  <mergeCells count="3">
    <mergeCell ref="B4:B5"/>
    <mergeCell ref="D4:O4"/>
    <mergeCell ref="P4:AA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6" tint="-0.249977111117893"/>
  </sheetPr>
  <dimension ref="A1:AZ297"/>
  <sheetViews>
    <sheetView workbookViewId="0">
      <pane xSplit="2" ySplit="5" topLeftCell="O6" activePane="bottomRight" state="frozen"/>
      <selection activeCell="F17" sqref="F17"/>
      <selection pane="topRight" activeCell="F17" sqref="F17"/>
      <selection pane="bottomLeft" activeCell="F17" sqref="F17"/>
      <selection pane="bottomRight" activeCell="J2" sqref="J2"/>
    </sheetView>
  </sheetViews>
  <sheetFormatPr defaultColWidth="9.140625" defaultRowHeight="12" x14ac:dyDescent="0.2"/>
  <cols>
    <col min="1" max="1" width="2.42578125" style="1" bestFit="1" customWidth="1"/>
    <col min="2" max="2" width="39" style="1" customWidth="1"/>
    <col min="3" max="3" width="7.5703125" style="1" bestFit="1" customWidth="1"/>
    <col min="4" max="13" width="7.42578125" style="1" customWidth="1"/>
    <col min="14" max="14" width="7.42578125" style="7" customWidth="1"/>
    <col min="15" max="15" width="7.42578125" style="1" customWidth="1"/>
    <col min="16" max="16" width="6.42578125" style="1" customWidth="1"/>
    <col min="17" max="25" width="5.85546875" style="1" customWidth="1"/>
    <col min="26" max="26" width="6" style="1" customWidth="1"/>
    <col min="27" max="27" width="6.7109375" style="1" customWidth="1"/>
    <col min="28" max="28" width="7.140625" style="1" customWidth="1"/>
    <col min="29" max="30" width="4.42578125" style="1" customWidth="1"/>
    <col min="31" max="31" width="6.140625" style="1" customWidth="1"/>
    <col min="32" max="33" width="4.28515625" style="1" customWidth="1"/>
    <col min="34" max="34" width="4.42578125" style="1" customWidth="1"/>
    <col min="35" max="35" width="3.85546875" style="1" customWidth="1"/>
    <col min="36" max="36" width="6.28515625" style="1" customWidth="1"/>
    <col min="37" max="37" width="4.42578125" style="1" customWidth="1"/>
    <col min="38" max="40" width="5.28515625" style="1" customWidth="1"/>
    <col min="41" max="41" width="4.140625" style="1" customWidth="1"/>
    <col min="42" max="43" width="4.42578125" style="1" customWidth="1"/>
    <col min="44" max="45" width="4.28515625" style="1" customWidth="1"/>
    <col min="46" max="46" width="4.42578125" style="1" customWidth="1"/>
    <col min="47" max="47" width="3.85546875" style="1" customWidth="1"/>
    <col min="48" max="48" width="6.28515625" style="1" customWidth="1"/>
    <col min="49" max="49" width="4.42578125" style="1" customWidth="1"/>
    <col min="50" max="52" width="5.28515625" style="1" customWidth="1"/>
    <col min="53" max="16384" width="9.140625" style="1"/>
  </cols>
  <sheetData>
    <row r="1" spans="1:52" s="48" customFormat="1" x14ac:dyDescent="0.2">
      <c r="A1" s="1" t="s">
        <v>65</v>
      </c>
      <c r="N1" s="20"/>
      <c r="AB1" s="1"/>
    </row>
    <row r="2" spans="1:52" s="48" customFormat="1" x14ac:dyDescent="0.2">
      <c r="A2" s="48" t="s">
        <v>353</v>
      </c>
      <c r="N2" s="20"/>
      <c r="AB2" s="1"/>
    </row>
    <row r="3" spans="1:52" s="48" customFormat="1" x14ac:dyDescent="0.2">
      <c r="N3" s="20"/>
      <c r="AB3" s="1"/>
    </row>
    <row r="4" spans="1:52" s="48" customFormat="1" x14ac:dyDescent="0.2">
      <c r="A4" s="123"/>
      <c r="B4" s="316" t="s">
        <v>2</v>
      </c>
      <c r="C4" s="80" t="s">
        <v>64</v>
      </c>
      <c r="D4" s="311" t="s">
        <v>355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1" t="s">
        <v>302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37">
        <v>2023</v>
      </c>
      <c r="AC4" s="311" t="s">
        <v>295</v>
      </c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3"/>
      <c r="AO4" s="311" t="s">
        <v>299</v>
      </c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s="48" customFormat="1" x14ac:dyDescent="0.2">
      <c r="A5" s="124"/>
      <c r="B5" s="317"/>
      <c r="C5" s="125" t="s">
        <v>354</v>
      </c>
      <c r="D5" s="154" t="s">
        <v>3</v>
      </c>
      <c r="E5" s="154" t="s">
        <v>4</v>
      </c>
      <c r="F5" s="154" t="s">
        <v>5</v>
      </c>
      <c r="G5" s="154" t="s">
        <v>6</v>
      </c>
      <c r="H5" s="154" t="s">
        <v>0</v>
      </c>
      <c r="I5" s="154" t="s">
        <v>303</v>
      </c>
      <c r="J5" s="154" t="s">
        <v>8</v>
      </c>
      <c r="K5" s="154" t="s">
        <v>9</v>
      </c>
      <c r="L5" s="154" t="s">
        <v>10</v>
      </c>
      <c r="M5" s="154" t="s">
        <v>11</v>
      </c>
      <c r="N5" s="274" t="s">
        <v>12</v>
      </c>
      <c r="O5" s="154" t="s">
        <v>13</v>
      </c>
      <c r="P5" s="126" t="s">
        <v>3</v>
      </c>
      <c r="Q5" s="154" t="s">
        <v>4</v>
      </c>
      <c r="R5" s="154" t="s">
        <v>5</v>
      </c>
      <c r="S5" s="154" t="s">
        <v>6</v>
      </c>
      <c r="T5" s="154" t="s">
        <v>0</v>
      </c>
      <c r="U5" s="154" t="s">
        <v>7</v>
      </c>
      <c r="V5" s="154" t="s">
        <v>8</v>
      </c>
      <c r="W5" s="154" t="s">
        <v>9</v>
      </c>
      <c r="X5" s="154" t="s">
        <v>10</v>
      </c>
      <c r="Y5" s="154" t="s">
        <v>11</v>
      </c>
      <c r="Z5" s="154" t="s">
        <v>12</v>
      </c>
      <c r="AA5" s="127" t="s">
        <v>13</v>
      </c>
      <c r="AB5" s="138" t="s">
        <v>323</v>
      </c>
      <c r="AC5" s="126" t="s">
        <v>3</v>
      </c>
      <c r="AD5" s="154" t="s">
        <v>4</v>
      </c>
      <c r="AE5" s="154" t="s">
        <v>5</v>
      </c>
      <c r="AF5" s="154" t="s">
        <v>6</v>
      </c>
      <c r="AG5" s="154" t="s">
        <v>0</v>
      </c>
      <c r="AH5" s="154" t="s">
        <v>7</v>
      </c>
      <c r="AI5" s="154" t="s">
        <v>8</v>
      </c>
      <c r="AJ5" s="154" t="s">
        <v>9</v>
      </c>
      <c r="AK5" s="154" t="s">
        <v>10</v>
      </c>
      <c r="AL5" s="154" t="s">
        <v>11</v>
      </c>
      <c r="AM5" s="154" t="s">
        <v>12</v>
      </c>
      <c r="AN5" s="127" t="s">
        <v>13</v>
      </c>
      <c r="AO5" s="126" t="s">
        <v>3</v>
      </c>
      <c r="AP5" s="154" t="s">
        <v>4</v>
      </c>
      <c r="AQ5" s="154" t="s">
        <v>5</v>
      </c>
      <c r="AR5" s="154" t="s">
        <v>6</v>
      </c>
      <c r="AS5" s="154" t="s">
        <v>0</v>
      </c>
      <c r="AT5" s="154" t="s">
        <v>7</v>
      </c>
      <c r="AU5" s="154" t="s">
        <v>8</v>
      </c>
      <c r="AV5" s="154" t="s">
        <v>9</v>
      </c>
      <c r="AW5" s="154" t="s">
        <v>10</v>
      </c>
      <c r="AX5" s="154" t="s">
        <v>11</v>
      </c>
      <c r="AY5" s="154" t="s">
        <v>12</v>
      </c>
      <c r="AZ5" s="127" t="s">
        <v>13</v>
      </c>
    </row>
    <row r="6" spans="1:52" s="48" customFormat="1" ht="20.25" customHeight="1" x14ac:dyDescent="0.2">
      <c r="B6" s="22" t="s">
        <v>49</v>
      </c>
      <c r="C6" s="128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275"/>
      <c r="O6" s="129"/>
      <c r="P6" s="13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31"/>
      <c r="AB6" s="132"/>
      <c r="AC6" s="156"/>
      <c r="AN6" s="162"/>
      <c r="AO6" s="156"/>
      <c r="AZ6" s="162"/>
    </row>
    <row r="7" spans="1:52" s="48" customFormat="1" x14ac:dyDescent="0.2">
      <c r="A7" s="56" t="s">
        <v>14</v>
      </c>
      <c r="B7" s="56" t="s">
        <v>15</v>
      </c>
      <c r="C7" s="20">
        <v>115.92489999999999</v>
      </c>
      <c r="D7" s="21">
        <v>115.8372</v>
      </c>
      <c r="E7" s="20">
        <v>116.79640000000001</v>
      </c>
      <c r="F7" s="20">
        <v>117.3124</v>
      </c>
      <c r="G7" s="20">
        <v>118.77979999999999</v>
      </c>
      <c r="H7" s="20">
        <v>117.9629</v>
      </c>
      <c r="I7" s="20">
        <v>118.09569999999999</v>
      </c>
      <c r="J7" s="20">
        <v>118.0424</v>
      </c>
      <c r="K7" s="20">
        <v>117.10769999999999</v>
      </c>
      <c r="L7" s="20">
        <v>121.9824</v>
      </c>
      <c r="M7" s="20">
        <v>127.8113</v>
      </c>
      <c r="N7" s="20">
        <v>126.2058</v>
      </c>
      <c r="O7" s="239">
        <v>125.521</v>
      </c>
      <c r="P7" s="266">
        <v>-7.565242670038802E-2</v>
      </c>
      <c r="Q7" s="20">
        <v>0.82805868926390647</v>
      </c>
      <c r="R7" s="20">
        <v>0.44179443886968361</v>
      </c>
      <c r="S7" s="20">
        <v>1.2508481626835679</v>
      </c>
      <c r="T7" s="267">
        <v>-0.68774320212695239</v>
      </c>
      <c r="U7" s="20">
        <v>0.11257776809487467</v>
      </c>
      <c r="V7" s="267">
        <v>-4.5132887988295102E-2</v>
      </c>
      <c r="W7" s="20">
        <v>-0.7918341206210705</v>
      </c>
      <c r="X7" s="239">
        <v>4.1625785494890639</v>
      </c>
      <c r="Y7" s="20">
        <v>4.7784762391951663</v>
      </c>
      <c r="Z7" s="239">
        <v>-1.2561487129854765</v>
      </c>
      <c r="AA7" s="19">
        <v>-0.54260580734007124</v>
      </c>
      <c r="AB7" s="20">
        <f t="shared" ref="AB7:AB29" si="0">AVERAGE(D7:O7)</f>
        <v>120.12125000000002</v>
      </c>
      <c r="AC7" s="156"/>
      <c r="AN7" s="162"/>
      <c r="AO7" s="156"/>
      <c r="AZ7" s="162"/>
    </row>
    <row r="8" spans="1:52" x14ac:dyDescent="0.2">
      <c r="A8" s="3" t="s">
        <v>16</v>
      </c>
      <c r="B8" s="3" t="s">
        <v>17</v>
      </c>
      <c r="C8" s="7">
        <v>115.3698</v>
      </c>
      <c r="D8" s="10">
        <v>115.1698</v>
      </c>
      <c r="E8" s="7">
        <v>116.12269999999999</v>
      </c>
      <c r="F8" s="7">
        <v>116.6981</v>
      </c>
      <c r="G8" s="7">
        <v>118.22709999999999</v>
      </c>
      <c r="H8" s="7">
        <v>117.2841</v>
      </c>
      <c r="I8" s="7">
        <v>117.5727</v>
      </c>
      <c r="J8" s="7">
        <v>117.3366</v>
      </c>
      <c r="K8" s="7">
        <v>116.75</v>
      </c>
      <c r="L8" s="7">
        <v>122.3092</v>
      </c>
      <c r="M8" s="7">
        <v>129.1002</v>
      </c>
      <c r="N8" s="7">
        <v>127.1439</v>
      </c>
      <c r="O8" s="241">
        <v>126.1294</v>
      </c>
      <c r="P8" s="265">
        <v>-0.17335559219137317</v>
      </c>
      <c r="Q8" s="7">
        <v>0.82738704069990532</v>
      </c>
      <c r="R8" s="7">
        <v>0.49551035241171792</v>
      </c>
      <c r="S8" s="7">
        <v>1.310218418294725</v>
      </c>
      <c r="T8" s="268">
        <v>-0.79761746672294076</v>
      </c>
      <c r="U8" s="7">
        <v>0.24606916026980846</v>
      </c>
      <c r="V8" s="268">
        <v>-0.20081192317603774</v>
      </c>
      <c r="W8" s="7">
        <v>-0.49992926333301302</v>
      </c>
      <c r="X8" s="241">
        <v>4.7616274089935793</v>
      </c>
      <c r="Y8" s="7">
        <v>5.552321493395425</v>
      </c>
      <c r="Z8" s="241">
        <v>-1.5153346005660711</v>
      </c>
      <c r="AA8" s="11">
        <v>-0.79791480362014866</v>
      </c>
      <c r="AB8" s="7">
        <f t="shared" si="0"/>
        <v>119.98698333333334</v>
      </c>
      <c r="AC8" s="157"/>
      <c r="AN8" s="98"/>
      <c r="AO8" s="157"/>
      <c r="AZ8" s="98"/>
    </row>
    <row r="9" spans="1:52" x14ac:dyDescent="0.2">
      <c r="A9" s="3" t="s">
        <v>18</v>
      </c>
      <c r="B9" s="3" t="s">
        <v>19</v>
      </c>
      <c r="C9" s="7">
        <v>119.09650000000001</v>
      </c>
      <c r="D9" s="10">
        <v>119.6504</v>
      </c>
      <c r="E9" s="7">
        <v>120.6452</v>
      </c>
      <c r="F9" s="7">
        <v>120.82170000000001</v>
      </c>
      <c r="G9" s="7">
        <v>121.9376</v>
      </c>
      <c r="H9" s="7">
        <v>121.8411</v>
      </c>
      <c r="I9" s="7">
        <v>121.0839</v>
      </c>
      <c r="J9" s="7">
        <v>122.0748</v>
      </c>
      <c r="K9" s="7">
        <v>119.1516</v>
      </c>
      <c r="L9" s="7">
        <v>120.1152</v>
      </c>
      <c r="M9" s="7">
        <v>120.4473</v>
      </c>
      <c r="N9" s="7">
        <v>120.8463</v>
      </c>
      <c r="O9" s="241">
        <v>122.0448</v>
      </c>
      <c r="P9" s="265">
        <v>0.46508503608418278</v>
      </c>
      <c r="Q9" s="7">
        <v>0.83142221003857719</v>
      </c>
      <c r="R9" s="7">
        <v>0.14629674450372193</v>
      </c>
      <c r="S9" s="7">
        <v>0.9235923679272815</v>
      </c>
      <c r="T9" s="268">
        <v>-7.9138838225457961E-2</v>
      </c>
      <c r="U9" s="7">
        <v>-0.62146517061976414</v>
      </c>
      <c r="V9" s="268">
        <v>0.81835817974148206</v>
      </c>
      <c r="W9" s="7">
        <v>-2.3945974107678198</v>
      </c>
      <c r="X9" s="241">
        <v>0.8087176336700469</v>
      </c>
      <c r="Y9" s="7">
        <v>0.27648457480818156</v>
      </c>
      <c r="Z9" s="241">
        <v>0.33126520893370043</v>
      </c>
      <c r="AA9" s="11">
        <v>0.99175564332544364</v>
      </c>
      <c r="AB9" s="7">
        <f t="shared" si="0"/>
        <v>120.88832499999999</v>
      </c>
      <c r="AC9" s="157"/>
      <c r="AN9" s="98"/>
      <c r="AO9" s="157"/>
      <c r="AZ9" s="98"/>
    </row>
    <row r="10" spans="1:52" s="48" customFormat="1" x14ac:dyDescent="0.2">
      <c r="A10" s="56" t="s">
        <v>20</v>
      </c>
      <c r="B10" s="56" t="s">
        <v>21</v>
      </c>
      <c r="C10" s="20">
        <v>112.5907</v>
      </c>
      <c r="D10" s="21">
        <v>113.6789</v>
      </c>
      <c r="E10" s="20">
        <v>113.9259</v>
      </c>
      <c r="F10" s="20">
        <v>114.10890000000001</v>
      </c>
      <c r="G10" s="20">
        <v>114.27549999999999</v>
      </c>
      <c r="H10" s="20">
        <v>113.89190000000001</v>
      </c>
      <c r="I10" s="20">
        <v>114.4589</v>
      </c>
      <c r="J10" s="20">
        <v>115.715</v>
      </c>
      <c r="K10" s="20">
        <v>115.4329</v>
      </c>
      <c r="L10" s="20">
        <v>115.4773</v>
      </c>
      <c r="M10" s="20">
        <v>115.43600000000001</v>
      </c>
      <c r="N10" s="20">
        <v>117.2961</v>
      </c>
      <c r="O10" s="239">
        <v>118.07859999999999</v>
      </c>
      <c r="P10" s="266">
        <v>0.96650966731710564</v>
      </c>
      <c r="Q10" s="20">
        <v>0.21727866824890096</v>
      </c>
      <c r="R10" s="20">
        <v>0.16063072576122459</v>
      </c>
      <c r="S10" s="20">
        <v>0.14600088161395677</v>
      </c>
      <c r="T10" s="267">
        <v>-0.33568000140011384</v>
      </c>
      <c r="U10" s="20">
        <v>0.49784049611955994</v>
      </c>
      <c r="V10" s="267">
        <v>1.0974244903629193</v>
      </c>
      <c r="W10" s="20">
        <v>-0.24378861858877393</v>
      </c>
      <c r="X10" s="239">
        <v>3.8463904138244812E-2</v>
      </c>
      <c r="Y10" s="20">
        <v>-3.5764604818429739E-2</v>
      </c>
      <c r="Z10" s="239">
        <v>1.6113690703073464</v>
      </c>
      <c r="AA10" s="19">
        <v>0.66711510442376076</v>
      </c>
      <c r="AB10" s="20">
        <f>AVERAGE(D10:O10)</f>
        <v>115.14799166666666</v>
      </c>
      <c r="AC10" s="156"/>
      <c r="AN10" s="162"/>
      <c r="AO10" s="156"/>
      <c r="AZ10" s="162"/>
    </row>
    <row r="11" spans="1:52" s="48" customFormat="1" x14ac:dyDescent="0.2">
      <c r="A11" s="56" t="s">
        <v>22</v>
      </c>
      <c r="B11" s="56" t="s">
        <v>23</v>
      </c>
      <c r="C11" s="20">
        <v>112.4372</v>
      </c>
      <c r="D11" s="21">
        <v>113.5928</v>
      </c>
      <c r="E11" s="20">
        <v>113.8528</v>
      </c>
      <c r="F11" s="20">
        <v>114.00279999999999</v>
      </c>
      <c r="G11" s="20">
        <v>114.1498</v>
      </c>
      <c r="H11" s="20">
        <v>113.7025</v>
      </c>
      <c r="I11" s="20">
        <v>114.36960000000001</v>
      </c>
      <c r="J11" s="20">
        <v>115.85129999999999</v>
      </c>
      <c r="K11" s="20">
        <v>115.5295</v>
      </c>
      <c r="L11" s="20">
        <v>115.542</v>
      </c>
      <c r="M11" s="20">
        <v>115.4879</v>
      </c>
      <c r="N11" s="20">
        <v>117.6833</v>
      </c>
      <c r="O11" s="239">
        <v>118.6065</v>
      </c>
      <c r="P11" s="266">
        <v>1.0277737261333373</v>
      </c>
      <c r="Q11" s="20">
        <v>0.22888774640646689</v>
      </c>
      <c r="R11" s="20">
        <v>0.13174906545995485</v>
      </c>
      <c r="S11" s="20">
        <v>0.12894420137049756</v>
      </c>
      <c r="T11" s="267">
        <v>-0.39185351178889366</v>
      </c>
      <c r="U11" s="20">
        <v>0.58670653679558926</v>
      </c>
      <c r="V11" s="267">
        <v>1.2955365761530941</v>
      </c>
      <c r="W11" s="20">
        <v>-0.27776986533599196</v>
      </c>
      <c r="X11" s="239">
        <v>1.0819747337262641E-2</v>
      </c>
      <c r="Y11" s="20">
        <v>-4.6822800366970764E-2</v>
      </c>
      <c r="Z11" s="239">
        <v>1.9009783708942727</v>
      </c>
      <c r="AA11" s="19">
        <v>0.78447834144691231</v>
      </c>
      <c r="AB11" s="20">
        <f t="shared" si="0"/>
        <v>115.19756666666667</v>
      </c>
      <c r="AC11" s="156"/>
      <c r="AN11" s="162"/>
      <c r="AO11" s="156"/>
      <c r="AZ11" s="162"/>
    </row>
    <row r="12" spans="1:52" ht="15" customHeight="1" x14ac:dyDescent="0.2">
      <c r="A12" s="3" t="s">
        <v>24</v>
      </c>
      <c r="B12" s="3" t="s">
        <v>304</v>
      </c>
      <c r="C12" s="7">
        <v>113.30110000000001</v>
      </c>
      <c r="D12" s="10">
        <v>115.154</v>
      </c>
      <c r="E12" s="7">
        <v>115.47150000000001</v>
      </c>
      <c r="F12" s="7">
        <v>115.68089999999999</v>
      </c>
      <c r="G12" s="7">
        <v>115.56189999999999</v>
      </c>
      <c r="H12" s="7">
        <v>114.6806</v>
      </c>
      <c r="I12" s="7">
        <v>115.7774</v>
      </c>
      <c r="J12" s="7">
        <v>118.21120000000001</v>
      </c>
      <c r="K12" s="7">
        <v>117.5979</v>
      </c>
      <c r="L12" s="7">
        <v>117.5877</v>
      </c>
      <c r="M12" s="7">
        <v>117.42619999999999</v>
      </c>
      <c r="N12" s="7">
        <v>121.1622</v>
      </c>
      <c r="O12" s="241">
        <v>122.7085</v>
      </c>
      <c r="P12" s="265">
        <v>1.6353768851317341</v>
      </c>
      <c r="Q12" s="7">
        <v>0.27571773451205317</v>
      </c>
      <c r="R12" s="7">
        <v>0.18134344838335698</v>
      </c>
      <c r="S12" s="7">
        <v>-0.1028691858379385</v>
      </c>
      <c r="T12" s="268">
        <v>-0.76262159067996982</v>
      </c>
      <c r="U12" s="7">
        <v>0.9563954147432101</v>
      </c>
      <c r="V12" s="268">
        <v>2.1021373774156311</v>
      </c>
      <c r="W12" s="7">
        <v>-0.5188171679164153</v>
      </c>
      <c r="X12" s="241">
        <v>-8.6736242739007628E-3</v>
      </c>
      <c r="Y12" s="7">
        <v>-0.13734429706508738</v>
      </c>
      <c r="Z12" s="241">
        <v>3.1815727665546572</v>
      </c>
      <c r="AA12" s="11">
        <v>1.2762231124888805</v>
      </c>
      <c r="AB12" s="7">
        <f t="shared" si="0"/>
        <v>117.25166666666667</v>
      </c>
      <c r="AC12" s="157"/>
      <c r="AN12" s="98"/>
      <c r="AO12" s="157"/>
      <c r="AZ12" s="98"/>
    </row>
    <row r="13" spans="1:52" ht="15" customHeight="1" x14ac:dyDescent="0.2">
      <c r="A13" s="3" t="s">
        <v>26</v>
      </c>
      <c r="B13" s="3" t="s">
        <v>305</v>
      </c>
      <c r="C13" s="7">
        <v>113.5993</v>
      </c>
      <c r="D13" s="10">
        <v>113.6262</v>
      </c>
      <c r="E13" s="7">
        <v>113.9132</v>
      </c>
      <c r="F13" s="7">
        <v>114.0008</v>
      </c>
      <c r="G13" s="7">
        <v>116.2174</v>
      </c>
      <c r="H13" s="7">
        <v>116.2903</v>
      </c>
      <c r="I13" s="7">
        <v>116.3227</v>
      </c>
      <c r="J13" s="7">
        <v>117.1537</v>
      </c>
      <c r="K13" s="7">
        <v>117.26049999999999</v>
      </c>
      <c r="L13" s="7">
        <v>117.0829</v>
      </c>
      <c r="M13" s="7">
        <v>117.01139999999999</v>
      </c>
      <c r="N13" s="7">
        <v>116.9487</v>
      </c>
      <c r="O13" s="241">
        <v>116.6818</v>
      </c>
      <c r="P13" s="265">
        <v>2.3679723378575136E-2</v>
      </c>
      <c r="Q13" s="7">
        <v>0.25258259098694325</v>
      </c>
      <c r="R13" s="7">
        <v>7.6900657693748223E-2</v>
      </c>
      <c r="S13" s="7">
        <v>1.9443723201942442</v>
      </c>
      <c r="T13" s="268">
        <v>6.2727268033878042E-2</v>
      </c>
      <c r="U13" s="7">
        <v>2.7861309154757999E-2</v>
      </c>
      <c r="V13" s="268">
        <v>0.71439194585407928</v>
      </c>
      <c r="W13" s="7">
        <v>9.1162293636473005E-2</v>
      </c>
      <c r="X13" s="241">
        <v>-0.15145765197999175</v>
      </c>
      <c r="Y13" s="7">
        <v>-6.1067841674574463E-2</v>
      </c>
      <c r="Z13" s="241">
        <v>-5.3584522533695382E-2</v>
      </c>
      <c r="AA13" s="11">
        <v>-0.22821972369082066</v>
      </c>
      <c r="AB13" s="7">
        <f t="shared" si="0"/>
        <v>116.04246666666666</v>
      </c>
      <c r="AC13" s="157"/>
      <c r="AN13" s="98"/>
      <c r="AO13" s="157"/>
      <c r="AZ13" s="98"/>
    </row>
    <row r="14" spans="1:52" ht="15" customHeight="1" x14ac:dyDescent="0.2">
      <c r="A14" s="3" t="s">
        <v>27</v>
      </c>
      <c r="B14" s="3" t="s">
        <v>306</v>
      </c>
      <c r="C14" s="7">
        <v>109.3068</v>
      </c>
      <c r="D14" s="10">
        <v>109.3053</v>
      </c>
      <c r="E14" s="7">
        <v>109.2372</v>
      </c>
      <c r="F14" s="7">
        <v>109.2658</v>
      </c>
      <c r="G14" s="7">
        <v>109.16719999999999</v>
      </c>
      <c r="H14" s="7">
        <v>109.226</v>
      </c>
      <c r="I14" s="7">
        <v>109.339</v>
      </c>
      <c r="J14" s="7">
        <v>109.3403</v>
      </c>
      <c r="K14" s="7">
        <v>109.4221</v>
      </c>
      <c r="L14" s="7">
        <v>109.3687</v>
      </c>
      <c r="M14" s="7">
        <v>109.57989999999999</v>
      </c>
      <c r="N14" s="7">
        <v>109.59399999999999</v>
      </c>
      <c r="O14" s="241">
        <v>109.703</v>
      </c>
      <c r="P14" s="265">
        <v>-1.3722842494638501E-3</v>
      </c>
      <c r="Q14" s="7">
        <v>-6.2302559894169045E-2</v>
      </c>
      <c r="R14" s="7">
        <v>2.6181557198461047E-2</v>
      </c>
      <c r="S14" s="7">
        <v>-9.0238665712422991E-2</v>
      </c>
      <c r="T14" s="268">
        <v>5.3862332275633217E-2</v>
      </c>
      <c r="U14" s="7">
        <v>0.10345522128430919</v>
      </c>
      <c r="V14" s="268">
        <v>1.1889627671741309E-3</v>
      </c>
      <c r="W14" s="7">
        <v>7.4812306167077652E-2</v>
      </c>
      <c r="X14" s="241">
        <v>-4.8801841675489996E-2</v>
      </c>
      <c r="Y14" s="7">
        <v>0.19310826589325003</v>
      </c>
      <c r="Z14" s="241">
        <v>1.2867323295603585E-2</v>
      </c>
      <c r="AA14" s="11">
        <v>9.945799952552957E-2</v>
      </c>
      <c r="AB14" s="7">
        <f t="shared" si="0"/>
        <v>109.37904166666668</v>
      </c>
      <c r="AC14" s="157"/>
      <c r="AN14" s="98"/>
      <c r="AO14" s="157"/>
      <c r="AZ14" s="98"/>
    </row>
    <row r="15" spans="1:52" ht="15" customHeight="1" x14ac:dyDescent="0.2">
      <c r="A15" s="3" t="s">
        <v>29</v>
      </c>
      <c r="B15" s="3" t="s">
        <v>307</v>
      </c>
      <c r="C15" s="7">
        <v>111.8203</v>
      </c>
      <c r="D15" s="10">
        <v>112.36369999999999</v>
      </c>
      <c r="E15" s="7">
        <v>112.6591</v>
      </c>
      <c r="F15" s="7">
        <v>112.9706</v>
      </c>
      <c r="G15" s="7">
        <v>113.5646</v>
      </c>
      <c r="H15" s="7">
        <v>113.6362</v>
      </c>
      <c r="I15" s="7">
        <v>113.6598</v>
      </c>
      <c r="J15" s="7">
        <v>113.6855</v>
      </c>
      <c r="K15" s="7">
        <v>113.70229999999999</v>
      </c>
      <c r="L15" s="7">
        <v>113.81140000000001</v>
      </c>
      <c r="M15" s="7">
        <v>114.0556</v>
      </c>
      <c r="N15" s="7">
        <v>114.04689999999999</v>
      </c>
      <c r="O15" s="241">
        <v>114.1926</v>
      </c>
      <c r="P15" s="265">
        <v>0.48595827412374248</v>
      </c>
      <c r="Q15" s="7">
        <v>0.26289629123996522</v>
      </c>
      <c r="R15" s="7">
        <v>0.27649785947163563</v>
      </c>
      <c r="S15" s="7">
        <v>0.52580051801087546</v>
      </c>
      <c r="T15" s="268">
        <v>6.3047815956736225E-2</v>
      </c>
      <c r="U15" s="7">
        <v>2.0768029905964686E-2</v>
      </c>
      <c r="V15" s="268">
        <v>2.2611336637932231E-2</v>
      </c>
      <c r="W15" s="7">
        <v>1.4777610161356784E-2</v>
      </c>
      <c r="X15" s="241">
        <v>9.5952324623171381E-2</v>
      </c>
      <c r="Y15" s="7">
        <v>0.21456550046831177</v>
      </c>
      <c r="Z15" s="241">
        <v>-7.6278586934833475E-3</v>
      </c>
      <c r="AA15" s="11">
        <v>0.12775445891120676</v>
      </c>
      <c r="AB15" s="7">
        <f t="shared" si="0"/>
        <v>113.52902500000003</v>
      </c>
      <c r="AC15" s="157"/>
      <c r="AN15" s="98"/>
      <c r="AO15" s="157"/>
      <c r="AZ15" s="98"/>
    </row>
    <row r="16" spans="1:52" ht="15" customHeight="1" x14ac:dyDescent="0.2">
      <c r="A16" s="3" t="s">
        <v>31</v>
      </c>
      <c r="B16" s="3" t="s">
        <v>32</v>
      </c>
      <c r="C16" s="7">
        <v>109.8595</v>
      </c>
      <c r="D16" s="10">
        <v>110.16630000000001</v>
      </c>
      <c r="E16" s="7">
        <v>110.56359999999999</v>
      </c>
      <c r="F16" s="7">
        <v>110.81180000000001</v>
      </c>
      <c r="G16" s="7">
        <v>111.1159</v>
      </c>
      <c r="H16" s="7">
        <v>111.56659999999999</v>
      </c>
      <c r="I16" s="7">
        <v>111.8412</v>
      </c>
      <c r="J16" s="7">
        <v>111.99760000000001</v>
      </c>
      <c r="K16" s="7">
        <v>112.10129999999999</v>
      </c>
      <c r="L16" s="7">
        <v>112.2786</v>
      </c>
      <c r="M16" s="7">
        <v>112.36369999999999</v>
      </c>
      <c r="N16" s="7">
        <v>112.5488</v>
      </c>
      <c r="O16" s="241">
        <v>112.6592</v>
      </c>
      <c r="P16" s="265">
        <v>0.2792657894856701</v>
      </c>
      <c r="Q16" s="7">
        <v>0.36063660121106644</v>
      </c>
      <c r="R16" s="7">
        <v>0.22448617809117224</v>
      </c>
      <c r="S16" s="7">
        <v>0.27442925753393699</v>
      </c>
      <c r="T16" s="268">
        <v>0.40561251810046783</v>
      </c>
      <c r="U16" s="7">
        <v>0.24613101053541706</v>
      </c>
      <c r="V16" s="268">
        <v>0.13984113189057787</v>
      </c>
      <c r="W16" s="7">
        <v>9.2591269812914948E-2</v>
      </c>
      <c r="X16" s="241">
        <v>0.15816052088602225</v>
      </c>
      <c r="Y16" s="7">
        <v>7.5793606261564603E-2</v>
      </c>
      <c r="Z16" s="241">
        <v>0.16473291641340182</v>
      </c>
      <c r="AA16" s="11">
        <v>9.8090783731144618E-2</v>
      </c>
      <c r="AB16" s="7">
        <f t="shared" si="0"/>
        <v>111.66788333333334</v>
      </c>
      <c r="AC16" s="157"/>
      <c r="AN16" s="98"/>
      <c r="AO16" s="157"/>
      <c r="AZ16" s="98"/>
    </row>
    <row r="17" spans="1:52" ht="15" customHeight="1" x14ac:dyDescent="0.2">
      <c r="A17" s="3" t="s">
        <v>33</v>
      </c>
      <c r="B17" s="3" t="s">
        <v>43</v>
      </c>
      <c r="C17" s="7">
        <v>114.01949999999999</v>
      </c>
      <c r="D17" s="10">
        <v>113.98990000000001</v>
      </c>
      <c r="E17" s="7">
        <v>114.0629</v>
      </c>
      <c r="F17" s="7">
        <v>113.878</v>
      </c>
      <c r="G17" s="7">
        <v>113.70399999999999</v>
      </c>
      <c r="H17" s="7">
        <v>113.7547</v>
      </c>
      <c r="I17" s="7">
        <v>113.851</v>
      </c>
      <c r="J17" s="7">
        <v>113.6739</v>
      </c>
      <c r="K17" s="7">
        <v>113.7213</v>
      </c>
      <c r="L17" s="7">
        <v>113.7811</v>
      </c>
      <c r="M17" s="7">
        <v>113.842</v>
      </c>
      <c r="N17" s="7">
        <v>113.8642</v>
      </c>
      <c r="O17" s="241">
        <v>113.9375</v>
      </c>
      <c r="P17" s="265">
        <v>-2.5960471673694287E-2</v>
      </c>
      <c r="Q17" s="7">
        <v>6.4040761506057378E-2</v>
      </c>
      <c r="R17" s="7">
        <v>-0.16210354111634806</v>
      </c>
      <c r="S17" s="7">
        <v>-0.15279509650679376</v>
      </c>
      <c r="T17" s="268">
        <v>4.4589460353203221E-2</v>
      </c>
      <c r="U17" s="7">
        <v>8.4655842791550057E-2</v>
      </c>
      <c r="V17" s="268">
        <v>-0.15555418924734593</v>
      </c>
      <c r="W17" s="7">
        <v>4.1698226241904349E-2</v>
      </c>
      <c r="X17" s="241">
        <v>5.2584696094747099E-2</v>
      </c>
      <c r="Y17" s="7">
        <v>5.352382777104786E-2</v>
      </c>
      <c r="Z17" s="241">
        <v>1.9500711512445319E-2</v>
      </c>
      <c r="AA17" s="11">
        <v>6.4374930838668562E-2</v>
      </c>
      <c r="AB17" s="7">
        <f t="shared" si="0"/>
        <v>113.838375</v>
      </c>
      <c r="AC17" s="157"/>
      <c r="AN17" s="98"/>
      <c r="AO17" s="157"/>
      <c r="AZ17" s="98"/>
    </row>
    <row r="18" spans="1:52" ht="15" customHeight="1" x14ac:dyDescent="0.2">
      <c r="A18" s="3" t="s">
        <v>34</v>
      </c>
      <c r="B18" s="3" t="s">
        <v>308</v>
      </c>
      <c r="C18" s="7">
        <v>103.45440000000001</v>
      </c>
      <c r="D18" s="10">
        <v>103.2572</v>
      </c>
      <c r="E18" s="7">
        <v>103.25830000000001</v>
      </c>
      <c r="F18" s="7">
        <v>103.30500000000001</v>
      </c>
      <c r="G18" s="7">
        <v>103.30500000000001</v>
      </c>
      <c r="H18" s="7">
        <v>103.30500000000001</v>
      </c>
      <c r="I18" s="7">
        <v>103.30500000000001</v>
      </c>
      <c r="J18" s="7">
        <v>103.3318</v>
      </c>
      <c r="K18" s="7">
        <v>103.3318</v>
      </c>
      <c r="L18" s="7">
        <v>103.3318</v>
      </c>
      <c r="M18" s="7">
        <v>103.4978</v>
      </c>
      <c r="N18" s="7">
        <v>103.5498</v>
      </c>
      <c r="O18" s="241">
        <v>103.67449999999999</v>
      </c>
      <c r="P18" s="265">
        <v>-0.19061538223604735</v>
      </c>
      <c r="Q18" s="7">
        <v>1.0653010153365524E-3</v>
      </c>
      <c r="R18" s="7">
        <v>4.5226388580870781E-2</v>
      </c>
      <c r="S18" s="7">
        <v>0</v>
      </c>
      <c r="T18" s="268">
        <v>0</v>
      </c>
      <c r="U18" s="7">
        <v>0</v>
      </c>
      <c r="V18" s="268">
        <v>2.5942597163733008E-2</v>
      </c>
      <c r="W18" s="7">
        <v>0</v>
      </c>
      <c r="X18" s="241">
        <v>0</v>
      </c>
      <c r="Y18" s="7">
        <v>0.16064754509260154</v>
      </c>
      <c r="Z18" s="241">
        <v>5.024261385266808E-2</v>
      </c>
      <c r="AA18" s="11">
        <v>0.12042514809298525</v>
      </c>
      <c r="AB18" s="7">
        <f t="shared" si="0"/>
        <v>103.37108333333335</v>
      </c>
      <c r="AC18" s="157"/>
      <c r="AN18" s="98"/>
      <c r="AO18" s="157"/>
      <c r="AZ18" s="98"/>
    </row>
    <row r="19" spans="1:52" ht="15" customHeight="1" x14ac:dyDescent="0.2">
      <c r="A19" s="3"/>
      <c r="B19" s="3" t="s">
        <v>309</v>
      </c>
      <c r="C19" s="7">
        <v>107.9554</v>
      </c>
      <c r="D19" s="10">
        <v>107.9954</v>
      </c>
      <c r="E19" s="7">
        <v>108.39060000000001</v>
      </c>
      <c r="F19" s="7">
        <v>108.2466</v>
      </c>
      <c r="G19" s="7">
        <v>108.2587</v>
      </c>
      <c r="H19" s="7">
        <v>108.6083</v>
      </c>
      <c r="I19" s="7">
        <v>108.6083</v>
      </c>
      <c r="J19" s="7">
        <v>109.15649999999999</v>
      </c>
      <c r="K19" s="7">
        <v>109.7501</v>
      </c>
      <c r="L19" s="7">
        <v>109.93380000000001</v>
      </c>
      <c r="M19" s="7">
        <v>110.0955</v>
      </c>
      <c r="N19" s="7">
        <v>110.00230000000001</v>
      </c>
      <c r="O19" s="241">
        <v>109.9659</v>
      </c>
      <c r="P19" s="265">
        <v>3.7052338280443825E-2</v>
      </c>
      <c r="Q19" s="7">
        <v>0.3659415123236755</v>
      </c>
      <c r="R19" s="7">
        <v>-0.13285284886328286</v>
      </c>
      <c r="S19" s="7">
        <v>1.1178180192268185E-2</v>
      </c>
      <c r="T19" s="268">
        <v>0.32293016635152205</v>
      </c>
      <c r="U19" s="7">
        <v>0</v>
      </c>
      <c r="V19" s="268">
        <v>0.50474963699827202</v>
      </c>
      <c r="W19" s="7">
        <v>0.54380636975352747</v>
      </c>
      <c r="X19" s="241">
        <v>0.16738025751229543</v>
      </c>
      <c r="Y19" s="7">
        <v>0.14708852054599783</v>
      </c>
      <c r="Z19" s="241">
        <v>-8.4653777856493639E-2</v>
      </c>
      <c r="AA19" s="11">
        <v>-3.309021720454975E-2</v>
      </c>
      <c r="AB19" s="7">
        <f t="shared" si="0"/>
        <v>109.08433333333333</v>
      </c>
      <c r="AC19" s="157"/>
      <c r="AN19" s="98"/>
      <c r="AO19" s="157"/>
      <c r="AZ19" s="98"/>
    </row>
    <row r="20" spans="1:52" ht="15" customHeight="1" x14ac:dyDescent="0.2">
      <c r="A20" s="3"/>
      <c r="B20" s="3" t="s">
        <v>310</v>
      </c>
      <c r="C20" s="7">
        <v>100.2266</v>
      </c>
      <c r="D20" s="10">
        <v>100.2266</v>
      </c>
      <c r="E20" s="7">
        <v>100.2266</v>
      </c>
      <c r="F20" s="7">
        <v>100.2266</v>
      </c>
      <c r="G20" s="7">
        <v>100.2266</v>
      </c>
      <c r="H20" s="7">
        <v>100.2266</v>
      </c>
      <c r="I20" s="7">
        <v>100.2266</v>
      </c>
      <c r="J20" s="7">
        <v>100.4923</v>
      </c>
      <c r="K20" s="7">
        <v>100.66589999999999</v>
      </c>
      <c r="L20" s="7">
        <v>100.8595</v>
      </c>
      <c r="M20" s="7">
        <v>100.8595</v>
      </c>
      <c r="N20" s="7">
        <v>100.8595</v>
      </c>
      <c r="O20" s="241">
        <v>100.8595</v>
      </c>
      <c r="P20" s="265">
        <v>0</v>
      </c>
      <c r="Q20" s="7">
        <v>0</v>
      </c>
      <c r="R20" s="7">
        <v>0</v>
      </c>
      <c r="S20" s="7">
        <v>0</v>
      </c>
      <c r="T20" s="268">
        <v>0</v>
      </c>
      <c r="U20" s="7">
        <v>0</v>
      </c>
      <c r="V20" s="268">
        <v>0.26509928502013974</v>
      </c>
      <c r="W20" s="7">
        <v>0.17274955394591757</v>
      </c>
      <c r="X20" s="241">
        <v>0.19231934547846247</v>
      </c>
      <c r="Y20" s="7">
        <v>0</v>
      </c>
      <c r="Z20" s="241">
        <v>0</v>
      </c>
      <c r="AA20" s="11">
        <v>0</v>
      </c>
      <c r="AB20" s="7">
        <f t="shared" si="0"/>
        <v>100.49631666666666</v>
      </c>
      <c r="AC20" s="157"/>
      <c r="AN20" s="98"/>
      <c r="AO20" s="157"/>
      <c r="AZ20" s="98"/>
    </row>
    <row r="21" spans="1:52" ht="15" customHeight="1" x14ac:dyDescent="0.2">
      <c r="A21" s="3"/>
      <c r="B21" s="3" t="s">
        <v>311</v>
      </c>
      <c r="C21" s="7">
        <v>107.7638</v>
      </c>
      <c r="D21" s="10">
        <v>108.31529999999999</v>
      </c>
      <c r="E21" s="7">
        <v>108.62949999999999</v>
      </c>
      <c r="F21" s="7">
        <v>108.6862</v>
      </c>
      <c r="G21" s="7">
        <v>109.19240000000001</v>
      </c>
      <c r="H21" s="7">
        <v>109.24160000000001</v>
      </c>
      <c r="I21" s="7">
        <v>109.2706</v>
      </c>
      <c r="J21" s="7">
        <v>109.6883</v>
      </c>
      <c r="K21" s="7">
        <v>109.6883</v>
      </c>
      <c r="L21" s="7">
        <v>109.7512</v>
      </c>
      <c r="M21" s="7">
        <v>109.7512</v>
      </c>
      <c r="N21" s="7">
        <v>110.51600000000001</v>
      </c>
      <c r="O21" s="241">
        <v>110.63939999999999</v>
      </c>
      <c r="P21" s="265">
        <v>0.51176740241156127</v>
      </c>
      <c r="Q21" s="7">
        <v>0.29007905623674551</v>
      </c>
      <c r="R21" s="7">
        <v>5.2195766343402492E-2</v>
      </c>
      <c r="S21" s="7">
        <v>0.46574450114182558</v>
      </c>
      <c r="T21" s="268">
        <v>4.5058080965341016E-2</v>
      </c>
      <c r="U21" s="7">
        <v>2.6546663542090523E-2</v>
      </c>
      <c r="V21" s="268">
        <v>0.38226201741364685</v>
      </c>
      <c r="W21" s="7">
        <v>0</v>
      </c>
      <c r="X21" s="241">
        <v>5.7344311107017855E-2</v>
      </c>
      <c r="Y21" s="7">
        <v>0</v>
      </c>
      <c r="Z21" s="241">
        <v>0.69684887272303919</v>
      </c>
      <c r="AA21" s="11">
        <v>0.1116580404647196</v>
      </c>
      <c r="AB21" s="7">
        <f t="shared" si="0"/>
        <v>109.44750000000003</v>
      </c>
      <c r="AC21" s="157"/>
      <c r="AN21" s="98"/>
      <c r="AO21" s="157"/>
      <c r="AZ21" s="98"/>
    </row>
    <row r="22" spans="1:52" ht="15" customHeight="1" x14ac:dyDescent="0.2">
      <c r="A22" s="3"/>
      <c r="B22" s="3" t="s">
        <v>312</v>
      </c>
      <c r="C22" s="7">
        <v>116.404</v>
      </c>
      <c r="D22" s="10">
        <v>117.45950000000001</v>
      </c>
      <c r="E22" s="7">
        <v>117.8494</v>
      </c>
      <c r="F22" s="7">
        <v>118.1622</v>
      </c>
      <c r="G22" s="7">
        <v>118.7657</v>
      </c>
      <c r="H22" s="7">
        <v>119.2629</v>
      </c>
      <c r="I22" s="7">
        <v>119.5398</v>
      </c>
      <c r="J22" s="7">
        <v>120.02849999999999</v>
      </c>
      <c r="K22" s="7">
        <v>120.05800000000001</v>
      </c>
      <c r="L22" s="7">
        <v>120.3777</v>
      </c>
      <c r="M22" s="7">
        <v>120.44499999999999</v>
      </c>
      <c r="N22" s="7">
        <v>121.0912</v>
      </c>
      <c r="O22" s="241">
        <v>121.7313</v>
      </c>
      <c r="P22" s="265">
        <v>0.90675578158826953</v>
      </c>
      <c r="Q22" s="7">
        <v>0.33194420204410646</v>
      </c>
      <c r="R22" s="7">
        <v>0.2654234981255702</v>
      </c>
      <c r="S22" s="7">
        <v>0.51073862876621867</v>
      </c>
      <c r="T22" s="268">
        <v>0.41863938830824604</v>
      </c>
      <c r="U22" s="7">
        <v>0.23217614195193786</v>
      </c>
      <c r="V22" s="268">
        <v>0.40881781632560404</v>
      </c>
      <c r="W22" s="7">
        <v>2.4577496178001861E-2</v>
      </c>
      <c r="X22" s="241">
        <v>0.26628796081893535</v>
      </c>
      <c r="Y22" s="7">
        <v>5.5907364902294039E-2</v>
      </c>
      <c r="Z22" s="241">
        <v>0.53651044045000407</v>
      </c>
      <c r="AA22" s="11">
        <v>0.52860984117756193</v>
      </c>
      <c r="AB22" s="7">
        <f t="shared" si="0"/>
        <v>119.56426666666665</v>
      </c>
      <c r="AC22" s="157"/>
      <c r="AN22" s="98"/>
      <c r="AO22" s="157"/>
      <c r="AZ22" s="98"/>
    </row>
    <row r="23" spans="1:52" s="48" customFormat="1" x14ac:dyDescent="0.2">
      <c r="A23" s="56" t="s">
        <v>36</v>
      </c>
      <c r="B23" s="56" t="s">
        <v>37</v>
      </c>
      <c r="C23" s="20">
        <v>113.438</v>
      </c>
      <c r="D23" s="21">
        <v>114.1545</v>
      </c>
      <c r="E23" s="20">
        <v>114.32980000000001</v>
      </c>
      <c r="F23" s="20">
        <v>114.6951</v>
      </c>
      <c r="G23" s="20">
        <v>114.9701</v>
      </c>
      <c r="H23" s="20">
        <v>114.9383</v>
      </c>
      <c r="I23" s="20">
        <v>114.952</v>
      </c>
      <c r="J23" s="20">
        <v>114.9623</v>
      </c>
      <c r="K23" s="20">
        <v>114.8991</v>
      </c>
      <c r="L23" s="20">
        <v>115.12</v>
      </c>
      <c r="M23" s="20">
        <v>115.14960000000001</v>
      </c>
      <c r="N23" s="20">
        <v>115.15770000000001</v>
      </c>
      <c r="O23" s="239">
        <v>115.1628</v>
      </c>
      <c r="P23" s="266">
        <v>0.63162256034132858</v>
      </c>
      <c r="Q23" s="20">
        <v>0.15356381044987899</v>
      </c>
      <c r="R23" s="20">
        <v>0.31951424737906531</v>
      </c>
      <c r="S23" s="20">
        <v>0.2397661277596041</v>
      </c>
      <c r="T23" s="267">
        <v>-2.7659365348037486E-2</v>
      </c>
      <c r="U23" s="20">
        <v>1.1919438516143048E-2</v>
      </c>
      <c r="V23" s="267">
        <v>8.960261674438778E-3</v>
      </c>
      <c r="W23" s="20">
        <v>-5.4974543828711517E-2</v>
      </c>
      <c r="X23" s="239">
        <v>0.192255639948442</v>
      </c>
      <c r="Y23" s="20">
        <v>2.5712300208479907E-2</v>
      </c>
      <c r="Z23" s="239">
        <v>7.0343275182882846E-3</v>
      </c>
      <c r="AA23" s="19">
        <v>4.4287095001018361E-3</v>
      </c>
      <c r="AB23" s="20">
        <f>AVERAGE(D23:O23)</f>
        <v>114.87427500000001</v>
      </c>
      <c r="AC23" s="156"/>
      <c r="AN23" s="162"/>
      <c r="AO23" s="156"/>
      <c r="AZ23" s="162"/>
    </row>
    <row r="24" spans="1:52" ht="15" customHeight="1" x14ac:dyDescent="0.2">
      <c r="A24" s="3" t="s">
        <v>38</v>
      </c>
      <c r="B24" s="3" t="s">
        <v>39</v>
      </c>
      <c r="C24" s="7">
        <v>106.0401</v>
      </c>
      <c r="D24" s="10">
        <v>106.34220000000001</v>
      </c>
      <c r="E24" s="7">
        <v>107.3879</v>
      </c>
      <c r="F24" s="7">
        <v>107.3413</v>
      </c>
      <c r="G24" s="7">
        <v>107.44759999999999</v>
      </c>
      <c r="H24" s="7">
        <v>107.44759999999999</v>
      </c>
      <c r="I24" s="7">
        <v>107.55240000000001</v>
      </c>
      <c r="J24" s="7">
        <v>107.8169</v>
      </c>
      <c r="K24" s="7">
        <v>106.83750000000001</v>
      </c>
      <c r="L24" s="7">
        <v>107.5943</v>
      </c>
      <c r="M24" s="7">
        <v>108.0684</v>
      </c>
      <c r="N24" s="7">
        <v>108.0787</v>
      </c>
      <c r="O24" s="241">
        <v>108.02030000000001</v>
      </c>
      <c r="P24" s="265">
        <v>0.28489222473386017</v>
      </c>
      <c r="Q24" s="7">
        <v>0.98333493194611032</v>
      </c>
      <c r="R24" s="7">
        <v>-4.3394088160768556E-2</v>
      </c>
      <c r="S24" s="7">
        <v>9.9029916723563344E-2</v>
      </c>
      <c r="T24" s="268">
        <v>0</v>
      </c>
      <c r="U24" s="7">
        <v>9.7535915180992E-2</v>
      </c>
      <c r="V24" s="268">
        <v>0.2459266366905789</v>
      </c>
      <c r="W24" s="7">
        <v>-0.90839191258513119</v>
      </c>
      <c r="X24" s="241">
        <v>0.70836550836550671</v>
      </c>
      <c r="Y24" s="7">
        <v>0.44063672517967295</v>
      </c>
      <c r="Z24" s="241">
        <v>9.5310007365713417E-3</v>
      </c>
      <c r="AA24" s="11">
        <v>-5.4034698788930469E-2</v>
      </c>
      <c r="AB24" s="7">
        <f t="shared" si="0"/>
        <v>107.49459166666666</v>
      </c>
      <c r="AC24" s="157"/>
      <c r="AN24" s="98"/>
      <c r="AO24" s="157"/>
      <c r="AZ24" s="98"/>
    </row>
    <row r="25" spans="1:52" ht="15" customHeight="1" x14ac:dyDescent="0.2">
      <c r="A25" s="3" t="s">
        <v>40</v>
      </c>
      <c r="B25" s="3" t="s">
        <v>313</v>
      </c>
      <c r="C25" s="7">
        <v>123.0915</v>
      </c>
      <c r="D25" s="10">
        <v>123.12869999999999</v>
      </c>
      <c r="E25" s="7">
        <v>123.15989999999999</v>
      </c>
      <c r="F25" s="7">
        <v>123.209</v>
      </c>
      <c r="G25" s="7">
        <v>123.3943</v>
      </c>
      <c r="H25" s="7">
        <v>123.2617</v>
      </c>
      <c r="I25" s="7">
        <v>123.22620000000001</v>
      </c>
      <c r="J25" s="7">
        <v>123.1568</v>
      </c>
      <c r="K25" s="7">
        <v>123.0866</v>
      </c>
      <c r="L25" s="7">
        <v>123.4473</v>
      </c>
      <c r="M25" s="7">
        <v>123.449</v>
      </c>
      <c r="N25" s="7">
        <v>123.4434</v>
      </c>
      <c r="O25" s="241">
        <v>123.4434</v>
      </c>
      <c r="P25" s="265">
        <v>3.0221420650490542E-2</v>
      </c>
      <c r="Q25" s="7">
        <v>2.5339340056378688E-2</v>
      </c>
      <c r="R25" s="7">
        <v>3.9866872253070937E-2</v>
      </c>
      <c r="S25" s="7">
        <v>0.15039485751852383</v>
      </c>
      <c r="T25" s="268">
        <v>-0.10746039322723699</v>
      </c>
      <c r="U25" s="7">
        <v>-2.880051143217964E-2</v>
      </c>
      <c r="V25" s="268">
        <v>-5.6319191860173999E-2</v>
      </c>
      <c r="W25" s="7">
        <v>-5.7000506671170265E-2</v>
      </c>
      <c r="X25" s="241">
        <v>0.29304570928110313</v>
      </c>
      <c r="Y25" s="7">
        <v>1.3771058581269827E-3</v>
      </c>
      <c r="Z25" s="241">
        <v>-4.5362862396626617E-3</v>
      </c>
      <c r="AA25" s="11">
        <v>0</v>
      </c>
      <c r="AB25" s="7">
        <f t="shared" si="0"/>
        <v>123.28385833333334</v>
      </c>
      <c r="AC25" s="157"/>
      <c r="AN25" s="98"/>
      <c r="AO25" s="157"/>
      <c r="AZ25" s="98"/>
    </row>
    <row r="26" spans="1:52" ht="15" customHeight="1" x14ac:dyDescent="0.2">
      <c r="A26" s="3" t="s">
        <v>41</v>
      </c>
      <c r="B26" s="3" t="s">
        <v>314</v>
      </c>
      <c r="C26" s="7">
        <v>103.2269</v>
      </c>
      <c r="D26" s="10">
        <v>104.1275</v>
      </c>
      <c r="E26" s="7">
        <v>104.1275</v>
      </c>
      <c r="F26" s="7">
        <v>104.44110000000001</v>
      </c>
      <c r="G26" s="7">
        <v>104.44110000000001</v>
      </c>
      <c r="H26" s="7">
        <v>104.44110000000001</v>
      </c>
      <c r="I26" s="7">
        <v>104.44110000000001</v>
      </c>
      <c r="J26" s="7">
        <v>104.44110000000001</v>
      </c>
      <c r="K26" s="7">
        <v>104.44110000000001</v>
      </c>
      <c r="L26" s="7">
        <v>104.44110000000001</v>
      </c>
      <c r="M26" s="7">
        <v>104.44110000000001</v>
      </c>
      <c r="N26" s="7">
        <v>104.44110000000001</v>
      </c>
      <c r="O26" s="241">
        <v>104.44110000000001</v>
      </c>
      <c r="P26" s="265">
        <v>0.87244700751451143</v>
      </c>
      <c r="Q26" s="7">
        <v>0</v>
      </c>
      <c r="R26" s="7">
        <v>0.30116923963411024</v>
      </c>
      <c r="S26" s="7">
        <v>0</v>
      </c>
      <c r="T26" s="268">
        <v>0</v>
      </c>
      <c r="U26" s="7">
        <v>0</v>
      </c>
      <c r="V26" s="268">
        <v>0</v>
      </c>
      <c r="W26" s="7">
        <v>0</v>
      </c>
      <c r="X26" s="241">
        <v>0</v>
      </c>
      <c r="Y26" s="7">
        <v>0</v>
      </c>
      <c r="Z26" s="241">
        <v>0</v>
      </c>
      <c r="AA26" s="11">
        <v>0</v>
      </c>
      <c r="AB26" s="7">
        <f t="shared" si="0"/>
        <v>104.38883333333335</v>
      </c>
      <c r="AC26" s="157"/>
      <c r="AN26" s="98"/>
      <c r="AO26" s="157"/>
      <c r="AZ26" s="98"/>
    </row>
    <row r="27" spans="1:52" ht="15" customHeight="1" x14ac:dyDescent="0.2">
      <c r="A27" s="3" t="s">
        <v>42</v>
      </c>
      <c r="B27" s="3" t="s">
        <v>315</v>
      </c>
      <c r="C27" s="7">
        <v>122.7175</v>
      </c>
      <c r="D27" s="10">
        <v>122.59010000000001</v>
      </c>
      <c r="E27" s="7">
        <v>122.69889999999999</v>
      </c>
      <c r="F27" s="7">
        <v>122.5741</v>
      </c>
      <c r="G27" s="7">
        <v>122.4363</v>
      </c>
      <c r="H27" s="7">
        <v>122.2169</v>
      </c>
      <c r="I27" s="7">
        <v>122.2384</v>
      </c>
      <c r="J27" s="7">
        <v>122.0333</v>
      </c>
      <c r="K27" s="7">
        <v>122.01130000000001</v>
      </c>
      <c r="L27" s="7">
        <v>122.26819999999999</v>
      </c>
      <c r="M27" s="7">
        <v>122.2505</v>
      </c>
      <c r="N27" s="7">
        <v>122.3535</v>
      </c>
      <c r="O27" s="241">
        <v>122.3764</v>
      </c>
      <c r="P27" s="265">
        <v>-0.10381567421109002</v>
      </c>
      <c r="Q27" s="7">
        <v>8.8751049228272108E-2</v>
      </c>
      <c r="R27" s="7">
        <v>-0.10171240328967364</v>
      </c>
      <c r="S27" s="7">
        <v>-0.11242179220569319</v>
      </c>
      <c r="T27" s="268">
        <v>-0.17919522233194515</v>
      </c>
      <c r="U27" s="7">
        <v>1.7591675128401377E-2</v>
      </c>
      <c r="V27" s="268">
        <v>-0.167786882027253</v>
      </c>
      <c r="W27" s="7">
        <v>-1.8027866164392309E-2</v>
      </c>
      <c r="X27" s="241">
        <v>0.21055426833415219</v>
      </c>
      <c r="Y27" s="7">
        <v>-1.4476372433707804E-2</v>
      </c>
      <c r="Z27" s="241">
        <v>8.4253234138097127E-2</v>
      </c>
      <c r="AA27" s="11">
        <v>1.8716260670930563E-2</v>
      </c>
      <c r="AB27" s="7">
        <f t="shared" si="0"/>
        <v>122.33732500000002</v>
      </c>
      <c r="AC27" s="157"/>
      <c r="AN27" s="98"/>
      <c r="AO27" s="157"/>
      <c r="AZ27" s="98"/>
    </row>
    <row r="28" spans="1:52" ht="15" customHeight="1" x14ac:dyDescent="0.2">
      <c r="A28" s="3" t="s">
        <v>44</v>
      </c>
      <c r="B28" s="3" t="s">
        <v>316</v>
      </c>
      <c r="C28" s="7">
        <v>110.6151</v>
      </c>
      <c r="D28" s="10">
        <v>111.58369999999999</v>
      </c>
      <c r="E28" s="7">
        <v>111.7159</v>
      </c>
      <c r="F28" s="7">
        <v>112.05719999999999</v>
      </c>
      <c r="G28" s="7">
        <v>112.2165</v>
      </c>
      <c r="H28" s="7">
        <v>112.4875</v>
      </c>
      <c r="I28" s="7">
        <v>112.7624</v>
      </c>
      <c r="J28" s="7">
        <v>113.1934</v>
      </c>
      <c r="K28" s="7">
        <v>113.3629</v>
      </c>
      <c r="L28" s="7">
        <v>113.4868</v>
      </c>
      <c r="M28" s="7">
        <v>113.5603</v>
      </c>
      <c r="N28" s="7">
        <v>113.6193</v>
      </c>
      <c r="O28" s="241">
        <v>113.7343</v>
      </c>
      <c r="P28" s="265">
        <v>0.87564898463229257</v>
      </c>
      <c r="Q28" s="7">
        <v>0.11847608566485217</v>
      </c>
      <c r="R28" s="7">
        <v>0.30550709433481693</v>
      </c>
      <c r="S28" s="7">
        <v>0.1421595399492418</v>
      </c>
      <c r="T28" s="268">
        <v>0.24149746249437543</v>
      </c>
      <c r="U28" s="7">
        <v>0.24438270918991212</v>
      </c>
      <c r="V28" s="268">
        <v>0.38221960511659686</v>
      </c>
      <c r="W28" s="7">
        <v>0.14974371297266389</v>
      </c>
      <c r="X28" s="241">
        <v>0.10929501627076063</v>
      </c>
      <c r="Y28" s="7">
        <v>6.4765241420143727E-2</v>
      </c>
      <c r="Z28" s="241">
        <v>5.1954776449161813E-2</v>
      </c>
      <c r="AA28" s="11">
        <v>0.1012151984742109</v>
      </c>
      <c r="AB28" s="7">
        <f t="shared" si="0"/>
        <v>112.81501666666668</v>
      </c>
      <c r="AC28" s="157"/>
      <c r="AN28" s="98"/>
      <c r="AO28" s="157"/>
      <c r="AZ28" s="98"/>
    </row>
    <row r="29" spans="1:52" ht="15" customHeight="1" x14ac:dyDescent="0.2">
      <c r="A29" s="3" t="s">
        <v>46</v>
      </c>
      <c r="B29" s="3" t="s">
        <v>71</v>
      </c>
      <c r="C29" s="7">
        <v>110.2702</v>
      </c>
      <c r="D29" s="10">
        <v>111.4766</v>
      </c>
      <c r="E29" s="7">
        <v>111.6936</v>
      </c>
      <c r="F29" s="7">
        <v>112.37990000000001</v>
      </c>
      <c r="G29" s="7">
        <v>112.8674</v>
      </c>
      <c r="H29" s="7">
        <v>112.8674</v>
      </c>
      <c r="I29" s="7">
        <v>112.8674</v>
      </c>
      <c r="J29" s="7">
        <v>112.8674</v>
      </c>
      <c r="K29" s="7">
        <v>112.8674</v>
      </c>
      <c r="L29" s="7">
        <v>113.00239999999999</v>
      </c>
      <c r="M29" s="7">
        <v>113.00239999999999</v>
      </c>
      <c r="N29" s="7">
        <v>113.00239999999999</v>
      </c>
      <c r="O29" s="241">
        <v>113.00239999999999</v>
      </c>
      <c r="P29" s="265">
        <v>1.0940399128685738</v>
      </c>
      <c r="Q29" s="7">
        <v>0.19465968642746437</v>
      </c>
      <c r="R29" s="7">
        <v>0.61444881353990088</v>
      </c>
      <c r="S29" s="7">
        <v>0.4337964351276315</v>
      </c>
      <c r="T29" s="268">
        <v>0</v>
      </c>
      <c r="U29" s="7">
        <v>0</v>
      </c>
      <c r="V29" s="268">
        <v>0</v>
      </c>
      <c r="W29" s="7">
        <v>0</v>
      </c>
      <c r="X29" s="241">
        <v>0.11960938233714154</v>
      </c>
      <c r="Y29" s="7">
        <v>0</v>
      </c>
      <c r="Z29" s="241">
        <v>0</v>
      </c>
      <c r="AA29" s="11">
        <v>0</v>
      </c>
      <c r="AB29" s="7">
        <f t="shared" si="0"/>
        <v>112.65805833333333</v>
      </c>
      <c r="AC29" s="157"/>
      <c r="AN29" s="98"/>
      <c r="AO29" s="157"/>
      <c r="AZ29" s="98"/>
    </row>
    <row r="30" spans="1:52" s="48" customFormat="1" x14ac:dyDescent="0.2">
      <c r="A30" s="56" t="s">
        <v>47</v>
      </c>
      <c r="B30" s="56" t="s">
        <v>48</v>
      </c>
      <c r="C30" s="20">
        <v>102.9614</v>
      </c>
      <c r="D30" s="21">
        <v>101.8986</v>
      </c>
      <c r="E30" s="20">
        <v>102.51949999999999</v>
      </c>
      <c r="F30" s="20">
        <v>102.8074</v>
      </c>
      <c r="G30" s="20">
        <v>103.94159999999999</v>
      </c>
      <c r="H30" s="20">
        <v>103.5744</v>
      </c>
      <c r="I30" s="20">
        <v>103.17740000000001</v>
      </c>
      <c r="J30" s="20">
        <v>102.01130000000001</v>
      </c>
      <c r="K30" s="20">
        <v>101.4509</v>
      </c>
      <c r="L30" s="20">
        <v>105.6332</v>
      </c>
      <c r="M30" s="20">
        <v>110.7204</v>
      </c>
      <c r="N30" s="20">
        <v>107.5959</v>
      </c>
      <c r="O30" s="241">
        <v>106.30289999999999</v>
      </c>
      <c r="P30" s="266">
        <v>-1.0322314964637191</v>
      </c>
      <c r="Q30" s="20">
        <v>0.60933123713180726</v>
      </c>
      <c r="R30" s="20">
        <v>0.28082462360819904</v>
      </c>
      <c r="S30" s="20">
        <v>1.1032279777525671</v>
      </c>
      <c r="T30" s="268">
        <v>-0.35327530074580044</v>
      </c>
      <c r="U30" s="20">
        <v>-0.38329934810145305</v>
      </c>
      <c r="V30" s="268">
        <v>-1.1301893631744937</v>
      </c>
      <c r="W30" s="20">
        <v>-0.54935090524285191</v>
      </c>
      <c r="X30" s="241">
        <v>4.1224868384607705</v>
      </c>
      <c r="Y30" s="20">
        <v>4.8159101494605823</v>
      </c>
      <c r="Z30" s="241">
        <v>-2.8219731865130524</v>
      </c>
      <c r="AA30" s="19">
        <v>-1.2017186528483021</v>
      </c>
      <c r="AB30" s="20">
        <f>(AB7/AB10)*100</f>
        <v>104.31901439299965</v>
      </c>
      <c r="AC30" s="156"/>
      <c r="AN30" s="162"/>
      <c r="AO30" s="156"/>
      <c r="AZ30" s="162"/>
    </row>
    <row r="31" spans="1:52" s="48" customFormat="1" x14ac:dyDescent="0.2">
      <c r="A31" s="56" t="s">
        <v>317</v>
      </c>
      <c r="B31" s="48" t="s">
        <v>73</v>
      </c>
      <c r="C31" s="20">
        <v>102.1923</v>
      </c>
      <c r="D31" s="21">
        <v>101.47410000000001</v>
      </c>
      <c r="E31" s="20">
        <v>102.1574</v>
      </c>
      <c r="F31" s="20">
        <v>102.282</v>
      </c>
      <c r="G31" s="20">
        <v>103.3137</v>
      </c>
      <c r="H31" s="20">
        <v>102.6315</v>
      </c>
      <c r="I31" s="20">
        <v>102.73480000000001</v>
      </c>
      <c r="J31" s="20">
        <v>102.67919999999999</v>
      </c>
      <c r="K31" s="20">
        <v>101.9222</v>
      </c>
      <c r="L31" s="20">
        <v>105.961</v>
      </c>
      <c r="M31" s="20">
        <v>110.99590000000001</v>
      </c>
      <c r="N31" s="20">
        <v>109.5939</v>
      </c>
      <c r="O31" s="241">
        <v>108.9944</v>
      </c>
      <c r="P31" s="266">
        <v>-0.70279267616052865</v>
      </c>
      <c r="Q31" s="20">
        <v>0.67337379686046828</v>
      </c>
      <c r="R31" s="20">
        <v>0.12196864837985397</v>
      </c>
      <c r="S31" s="20">
        <v>1.008681879509592</v>
      </c>
      <c r="T31" s="268">
        <v>-0.66031900899880136</v>
      </c>
      <c r="U31" s="20">
        <v>0.100651359475409</v>
      </c>
      <c r="V31" s="268">
        <v>-5.4119928203503122E-2</v>
      </c>
      <c r="W31" s="20">
        <v>-0.73724766067518144</v>
      </c>
      <c r="X31" s="241">
        <v>3.962630319989163</v>
      </c>
      <c r="Y31" s="20">
        <v>4.7516539104010036</v>
      </c>
      <c r="Z31" s="241">
        <v>-1.2631097184670794</v>
      </c>
      <c r="AA31" s="19">
        <v>-0.54701949652307846</v>
      </c>
      <c r="AB31" s="20">
        <f>(AB7/AB23)*100</f>
        <v>104.5675805135658</v>
      </c>
      <c r="AC31" s="21"/>
      <c r="AN31" s="162"/>
      <c r="AO31" s="21"/>
      <c r="AZ31" s="162"/>
    </row>
    <row r="32" spans="1:52" s="48" customFormat="1" ht="20.25" customHeight="1" x14ac:dyDescent="0.2">
      <c r="B32" s="22" t="s">
        <v>52</v>
      </c>
      <c r="C32" s="28"/>
      <c r="D32" s="133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13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134"/>
      <c r="AB32" s="23"/>
      <c r="AC32" s="156"/>
      <c r="AN32" s="162"/>
      <c r="AO32" s="156"/>
      <c r="AZ32" s="162"/>
    </row>
    <row r="33" spans="1:52" s="48" customFormat="1" x14ac:dyDescent="0.2">
      <c r="A33" s="56" t="s">
        <v>14</v>
      </c>
      <c r="B33" s="56" t="s">
        <v>15</v>
      </c>
      <c r="C33" s="20">
        <v>118.8544</v>
      </c>
      <c r="D33" s="216">
        <v>126.7535</v>
      </c>
      <c r="E33" s="20">
        <v>129.65979999999999</v>
      </c>
      <c r="F33" s="20">
        <v>129.39619999999999</v>
      </c>
      <c r="G33" s="20">
        <v>120.0485</v>
      </c>
      <c r="H33" s="20">
        <v>114.2102</v>
      </c>
      <c r="I33" s="20">
        <v>120.3845</v>
      </c>
      <c r="J33" s="20">
        <v>129.685</v>
      </c>
      <c r="K33" s="20">
        <v>131.1112</v>
      </c>
      <c r="L33" s="20">
        <v>131.71289999999999</v>
      </c>
      <c r="M33" s="20">
        <v>129.1771</v>
      </c>
      <c r="N33" s="20">
        <v>139.26769999999999</v>
      </c>
      <c r="O33" s="20">
        <v>147.72499999999999</v>
      </c>
      <c r="P33" s="216">
        <v>6.646030773787091</v>
      </c>
      <c r="Q33" s="20">
        <v>2.2928755418982414</v>
      </c>
      <c r="R33" s="20">
        <v>-0.20330125451373265</v>
      </c>
      <c r="S33" s="20">
        <v>-7.2240915884701327</v>
      </c>
      <c r="T33" s="267">
        <v>-4.8632844225458909</v>
      </c>
      <c r="U33" s="20">
        <v>5.406084570379881</v>
      </c>
      <c r="V33" s="267">
        <v>7.7256623568648779</v>
      </c>
      <c r="W33" s="20">
        <v>1.0997416817673549</v>
      </c>
      <c r="X33" s="239">
        <v>0.45892341767903422</v>
      </c>
      <c r="Y33" s="20">
        <v>-1.9252480205052009</v>
      </c>
      <c r="Z33" s="20">
        <v>7.811446456066899</v>
      </c>
      <c r="AA33" s="19">
        <v>6.0726930939478461</v>
      </c>
      <c r="AB33" s="20">
        <f>AVERAGE(D33:O33)</f>
        <v>129.09429999999998</v>
      </c>
      <c r="AC33" s="156"/>
      <c r="AN33" s="162"/>
      <c r="AO33" s="156"/>
      <c r="AZ33" s="162"/>
    </row>
    <row r="34" spans="1:52" x14ac:dyDescent="0.2">
      <c r="A34" s="3" t="s">
        <v>318</v>
      </c>
      <c r="B34" s="3" t="s">
        <v>50</v>
      </c>
      <c r="C34" s="7">
        <v>118.875</v>
      </c>
      <c r="D34" s="10">
        <v>127.1461</v>
      </c>
      <c r="E34" s="7">
        <v>130.25229999999999</v>
      </c>
      <c r="F34" s="7">
        <v>129.7099</v>
      </c>
      <c r="G34" s="7">
        <v>119.6801</v>
      </c>
      <c r="H34" s="7">
        <v>113.4927</v>
      </c>
      <c r="I34" s="7">
        <v>120.0133</v>
      </c>
      <c r="J34" s="7">
        <v>129.96250000000001</v>
      </c>
      <c r="K34" s="7">
        <v>131.3826</v>
      </c>
      <c r="L34" s="7">
        <v>131.99610000000001</v>
      </c>
      <c r="M34" s="7">
        <v>129.2296</v>
      </c>
      <c r="N34" s="7">
        <v>139.94370000000001</v>
      </c>
      <c r="O34" s="7">
        <v>148.9606</v>
      </c>
      <c r="P34" s="10">
        <v>6.957812828601476</v>
      </c>
      <c r="Q34" s="7">
        <v>2.4430163410438754</v>
      </c>
      <c r="R34" s="7">
        <v>-0.4164225890828695</v>
      </c>
      <c r="S34" s="7">
        <v>-7.7324861093871853</v>
      </c>
      <c r="T34" s="268">
        <v>-5.1699488887459131</v>
      </c>
      <c r="U34" s="7">
        <v>5.745391553818</v>
      </c>
      <c r="V34" s="268">
        <v>8.2900811826689242</v>
      </c>
      <c r="W34" s="7">
        <v>1.0926998172549702</v>
      </c>
      <c r="X34" s="241">
        <v>0.46695681163260294</v>
      </c>
      <c r="Y34" s="7">
        <v>-2.095895257511402</v>
      </c>
      <c r="Z34" s="7">
        <v>8.2907476305738008</v>
      </c>
      <c r="AA34" s="11">
        <v>6.4432339576558233</v>
      </c>
      <c r="AB34" s="7">
        <f t="shared" ref="AB34:AB58" si="1">AVERAGE(D34:O34)</f>
        <v>129.31412499999999</v>
      </c>
      <c r="AC34" s="157"/>
      <c r="AN34" s="98"/>
      <c r="AO34" s="157"/>
      <c r="AZ34" s="98"/>
    </row>
    <row r="35" spans="1:52" x14ac:dyDescent="0.2">
      <c r="A35" s="3" t="s">
        <v>16</v>
      </c>
      <c r="B35" s="3" t="s">
        <v>51</v>
      </c>
      <c r="C35" s="7">
        <v>119.7942</v>
      </c>
      <c r="D35" s="10">
        <v>121.4461</v>
      </c>
      <c r="E35" s="7">
        <v>120.9166</v>
      </c>
      <c r="F35" s="7">
        <v>125.68340000000001</v>
      </c>
      <c r="G35" s="7">
        <v>128.16</v>
      </c>
      <c r="H35" s="7">
        <v>128.28479999999999</v>
      </c>
      <c r="I35" s="7">
        <v>128.46899999999999</v>
      </c>
      <c r="J35" s="7">
        <v>126.51</v>
      </c>
      <c r="K35" s="7">
        <v>128.0557</v>
      </c>
      <c r="L35" s="7">
        <v>128.41489999999999</v>
      </c>
      <c r="M35" s="7">
        <v>129.8398</v>
      </c>
      <c r="N35" s="7">
        <v>129.17859999999999</v>
      </c>
      <c r="O35" s="7">
        <v>127.8797</v>
      </c>
      <c r="P35" s="10">
        <v>1.3789482295470046</v>
      </c>
      <c r="Q35" s="7">
        <v>-0.43599588624089103</v>
      </c>
      <c r="R35" s="7">
        <v>3.9422213327202416</v>
      </c>
      <c r="S35" s="7">
        <v>1.9705068449771335</v>
      </c>
      <c r="T35" s="268">
        <v>9.7378277153552878E-2</v>
      </c>
      <c r="U35" s="7">
        <v>0.14358676943800369</v>
      </c>
      <c r="V35" s="268">
        <v>-1.5248814889194975</v>
      </c>
      <c r="W35" s="7">
        <v>1.2218006481701023</v>
      </c>
      <c r="X35" s="241">
        <v>0.28050293739363974</v>
      </c>
      <c r="Y35" s="7">
        <v>1.1096064397511567</v>
      </c>
      <c r="Z35" s="7">
        <v>-0.50924292859354992</v>
      </c>
      <c r="AA35" s="11">
        <v>-1.0055071041178563</v>
      </c>
      <c r="AB35" s="7">
        <f t="shared" si="1"/>
        <v>126.90321666666667</v>
      </c>
      <c r="AC35" s="157"/>
      <c r="AN35" s="98"/>
      <c r="AO35" s="157"/>
      <c r="AZ35" s="98"/>
    </row>
    <row r="36" spans="1:52" x14ac:dyDescent="0.2">
      <c r="A36" s="3" t="s">
        <v>18</v>
      </c>
      <c r="B36" s="1" t="s">
        <v>74</v>
      </c>
      <c r="C36" s="7">
        <v>88.680149999999998</v>
      </c>
      <c r="D36" s="10">
        <v>86.68186</v>
      </c>
      <c r="E36" s="7">
        <v>86.115790000000004</v>
      </c>
      <c r="F36" s="7">
        <v>85.202619999999996</v>
      </c>
      <c r="G36" s="7">
        <v>85.470820000000003</v>
      </c>
      <c r="H36" s="7">
        <v>86.563569999999999</v>
      </c>
      <c r="I36" s="7">
        <v>87.55789</v>
      </c>
      <c r="J36" s="7">
        <v>88.071380000000005</v>
      </c>
      <c r="K36" s="7">
        <v>89.288160000000005</v>
      </c>
      <c r="L36" s="7">
        <v>90.609960000000001</v>
      </c>
      <c r="M36" s="7">
        <v>92.156000000000006</v>
      </c>
      <c r="N36" s="7">
        <v>92.252080000000007</v>
      </c>
      <c r="O36" s="7">
        <v>94.100179999999995</v>
      </c>
      <c r="P36" s="10">
        <v>-2.2533678619172353</v>
      </c>
      <c r="Q36" s="7">
        <v>-0.6530432088097744</v>
      </c>
      <c r="R36" s="7">
        <v>-1.0603978666397973</v>
      </c>
      <c r="S36" s="7">
        <v>0.31477905256904937</v>
      </c>
      <c r="T36" s="268">
        <v>1.2785065125150259</v>
      </c>
      <c r="U36" s="7">
        <v>1.1486587256047802</v>
      </c>
      <c r="V36" s="268">
        <v>0.58645771386222811</v>
      </c>
      <c r="W36" s="7">
        <v>1.3815838925199082</v>
      </c>
      <c r="X36" s="241">
        <v>1.4803754495556813</v>
      </c>
      <c r="Y36" s="7">
        <v>1.7062583406945604</v>
      </c>
      <c r="Z36" s="7">
        <v>0.10425799730891164</v>
      </c>
      <c r="AA36" s="11">
        <v>2.0033152640027065</v>
      </c>
      <c r="AB36" s="7">
        <f t="shared" si="1"/>
        <v>88.672525833333324</v>
      </c>
      <c r="AC36" s="157"/>
      <c r="AN36" s="98"/>
      <c r="AO36" s="157"/>
      <c r="AZ36" s="98"/>
    </row>
    <row r="37" spans="1:52" s="48" customFormat="1" x14ac:dyDescent="0.2">
      <c r="A37" s="56" t="s">
        <v>56</v>
      </c>
      <c r="B37" s="56" t="s">
        <v>21</v>
      </c>
      <c r="C37" s="20">
        <v>112.699</v>
      </c>
      <c r="D37" s="216">
        <v>113.4455</v>
      </c>
      <c r="E37" s="20">
        <v>113.7265</v>
      </c>
      <c r="F37" s="20">
        <v>113.8503</v>
      </c>
      <c r="G37" s="20">
        <v>114.09010000000001</v>
      </c>
      <c r="H37" s="20">
        <v>114.2535</v>
      </c>
      <c r="I37" s="20">
        <v>114.5754</v>
      </c>
      <c r="J37" s="20">
        <v>115.1888</v>
      </c>
      <c r="K37" s="20">
        <v>115.0365</v>
      </c>
      <c r="L37" s="20">
        <v>115.4628</v>
      </c>
      <c r="M37" s="20">
        <v>115.556</v>
      </c>
      <c r="N37" s="20">
        <v>116.2547</v>
      </c>
      <c r="O37" s="20">
        <v>116.71429999999999</v>
      </c>
      <c r="P37" s="216">
        <v>0.6623838720840447</v>
      </c>
      <c r="Q37" s="20">
        <v>0.24769603025241718</v>
      </c>
      <c r="R37" s="20">
        <v>0.10885765410876339</v>
      </c>
      <c r="S37" s="20">
        <v>0.21062746431059243</v>
      </c>
      <c r="T37" s="269">
        <v>0.14322013917070434</v>
      </c>
      <c r="U37" s="20">
        <v>0.2817419160025727</v>
      </c>
      <c r="V37" s="269">
        <v>0.53536797602277508</v>
      </c>
      <c r="W37" s="20">
        <v>-0.13221771561123719</v>
      </c>
      <c r="X37" s="243">
        <v>0.37057803392835981</v>
      </c>
      <c r="Y37" s="20">
        <v>8.0718638383960858E-2</v>
      </c>
      <c r="Z37" s="20">
        <v>0.60464190522344341</v>
      </c>
      <c r="AA37" s="19">
        <v>0.39533885511725092</v>
      </c>
      <c r="AB37" s="20">
        <f t="shared" si="1"/>
        <v>114.84620000000001</v>
      </c>
      <c r="AC37" s="156"/>
      <c r="AN37" s="162"/>
      <c r="AO37" s="156"/>
      <c r="AZ37" s="162"/>
    </row>
    <row r="38" spans="1:52" s="48" customFormat="1" x14ac:dyDescent="0.2">
      <c r="A38" s="56" t="s">
        <v>58</v>
      </c>
      <c r="B38" s="56" t="s">
        <v>23</v>
      </c>
      <c r="C38" s="20">
        <v>112.3599</v>
      </c>
      <c r="D38" s="216">
        <v>113.2161</v>
      </c>
      <c r="E38" s="20">
        <v>113.53879999999999</v>
      </c>
      <c r="F38" s="20">
        <v>113.68600000000001</v>
      </c>
      <c r="G38" s="20">
        <v>114.0252</v>
      </c>
      <c r="H38" s="20">
        <v>114.2645</v>
      </c>
      <c r="I38" s="20">
        <v>114.72669999999999</v>
      </c>
      <c r="J38" s="20">
        <v>115.5856</v>
      </c>
      <c r="K38" s="20">
        <v>115.34690000000001</v>
      </c>
      <c r="L38" s="20">
        <v>115.9752</v>
      </c>
      <c r="M38" s="20">
        <v>116.1131</v>
      </c>
      <c r="N38" s="20">
        <v>117.0782</v>
      </c>
      <c r="O38" s="20">
        <v>117.6314</v>
      </c>
      <c r="P38" s="216">
        <v>0.76201563013139129</v>
      </c>
      <c r="Q38" s="20">
        <v>0.28503013264014354</v>
      </c>
      <c r="R38" s="20">
        <v>0.12964730999447963</v>
      </c>
      <c r="S38" s="20">
        <v>0.2983656738736441</v>
      </c>
      <c r="T38" s="269">
        <v>0.20986588929464722</v>
      </c>
      <c r="U38" s="20">
        <v>0.40450008532833537</v>
      </c>
      <c r="V38" s="269">
        <v>0.74864874523542091</v>
      </c>
      <c r="W38" s="20">
        <v>-0.20651361415262312</v>
      </c>
      <c r="X38" s="243">
        <v>0.54470471248034913</v>
      </c>
      <c r="Y38" s="20">
        <v>0.11890473135636059</v>
      </c>
      <c r="Z38" s="20">
        <v>0.831172365564258</v>
      </c>
      <c r="AA38" s="19">
        <v>0.47250470198551386</v>
      </c>
      <c r="AB38" s="20">
        <f t="shared" si="1"/>
        <v>115.098975</v>
      </c>
      <c r="AC38" s="156"/>
      <c r="AN38" s="162"/>
      <c r="AO38" s="156"/>
      <c r="AZ38" s="162"/>
    </row>
    <row r="39" spans="1:52" ht="15" customHeight="1" x14ac:dyDescent="0.2">
      <c r="A39" s="3" t="s">
        <v>20</v>
      </c>
      <c r="B39" s="3" t="s">
        <v>304</v>
      </c>
      <c r="C39" s="7">
        <v>112.97490000000001</v>
      </c>
      <c r="D39" s="10">
        <v>114.4543</v>
      </c>
      <c r="E39" s="7">
        <v>114.8823</v>
      </c>
      <c r="F39" s="7">
        <v>115.17449999999999</v>
      </c>
      <c r="G39" s="7">
        <v>115.3646</v>
      </c>
      <c r="H39" s="7">
        <v>115.729</v>
      </c>
      <c r="I39" s="7">
        <v>116.5351</v>
      </c>
      <c r="J39" s="7">
        <v>118.04300000000001</v>
      </c>
      <c r="K39" s="7">
        <v>117.50960000000001</v>
      </c>
      <c r="L39" s="7">
        <v>118.70959999999999</v>
      </c>
      <c r="M39" s="7">
        <v>118.9162</v>
      </c>
      <c r="N39" s="7">
        <v>120.6866</v>
      </c>
      <c r="O39" s="7">
        <v>121.687</v>
      </c>
      <c r="P39" s="10">
        <v>1.3094944098202328</v>
      </c>
      <c r="Q39" s="7">
        <v>0.37394837939683984</v>
      </c>
      <c r="R39" s="7">
        <v>0.25434727542884672</v>
      </c>
      <c r="S39" s="7">
        <v>0.16505389647882218</v>
      </c>
      <c r="T39" s="270">
        <v>0.31586812592424662</v>
      </c>
      <c r="U39" s="7">
        <v>0.69654105712483538</v>
      </c>
      <c r="V39" s="270">
        <v>1.2939449144506732</v>
      </c>
      <c r="W39" s="7">
        <v>-0.45186923409266139</v>
      </c>
      <c r="X39" s="244">
        <v>1.021193162090577</v>
      </c>
      <c r="Y39" s="7">
        <v>0.17403815698141412</v>
      </c>
      <c r="Z39" s="7">
        <v>1.4887794934584144</v>
      </c>
      <c r="AA39" s="11">
        <v>0.82892384075779668</v>
      </c>
      <c r="AB39" s="7">
        <f t="shared" si="1"/>
        <v>117.30764999999997</v>
      </c>
      <c r="AC39" s="157"/>
      <c r="AN39" s="98"/>
      <c r="AO39" s="157"/>
      <c r="AZ39" s="98"/>
    </row>
    <row r="40" spans="1:52" ht="15" customHeight="1" x14ac:dyDescent="0.2">
      <c r="A40" s="3" t="s">
        <v>22</v>
      </c>
      <c r="B40" s="3" t="s">
        <v>305</v>
      </c>
      <c r="C40" s="7">
        <v>112.8066</v>
      </c>
      <c r="D40" s="10">
        <v>112.87</v>
      </c>
      <c r="E40" s="7">
        <v>113.1756</v>
      </c>
      <c r="F40" s="7">
        <v>113.23</v>
      </c>
      <c r="G40" s="7">
        <v>115.4314</v>
      </c>
      <c r="H40" s="7">
        <v>115.55370000000001</v>
      </c>
      <c r="I40" s="7">
        <v>115.56659999999999</v>
      </c>
      <c r="J40" s="7">
        <v>116.0842</v>
      </c>
      <c r="K40" s="7">
        <v>116.21250000000001</v>
      </c>
      <c r="L40" s="7">
        <v>115.9568</v>
      </c>
      <c r="M40" s="7">
        <v>115.8895</v>
      </c>
      <c r="N40" s="7">
        <v>115.8334</v>
      </c>
      <c r="O40" s="7">
        <v>115.6276</v>
      </c>
      <c r="P40" s="10">
        <v>5.6202385321427517E-2</v>
      </c>
      <c r="Q40" s="7">
        <v>0.27075396473819291</v>
      </c>
      <c r="R40" s="7">
        <v>4.8066897811896832E-2</v>
      </c>
      <c r="S40" s="7">
        <v>1.9441844034266471</v>
      </c>
      <c r="T40" s="268">
        <v>0.10595037398836871</v>
      </c>
      <c r="U40" s="7">
        <v>1.1163640800759905E-2</v>
      </c>
      <c r="V40" s="268">
        <v>0.44788026990497398</v>
      </c>
      <c r="W40" s="7">
        <v>0.11052322366007612</v>
      </c>
      <c r="X40" s="241">
        <v>-0.22002796601054489</v>
      </c>
      <c r="Y40" s="7">
        <v>-5.8038855849767347E-2</v>
      </c>
      <c r="Z40" s="7">
        <v>-4.8408181931927141E-2</v>
      </c>
      <c r="AA40" s="11">
        <v>-0.17766896249268038</v>
      </c>
      <c r="AB40" s="7">
        <f t="shared" si="1"/>
        <v>115.119275</v>
      </c>
      <c r="AC40" s="157"/>
      <c r="AN40" s="98"/>
      <c r="AO40" s="157"/>
      <c r="AZ40" s="98"/>
    </row>
    <row r="41" spans="1:52" ht="15" customHeight="1" x14ac:dyDescent="0.2">
      <c r="A41" s="3" t="s">
        <v>24</v>
      </c>
      <c r="B41" s="3" t="s">
        <v>306</v>
      </c>
      <c r="C41" s="7">
        <v>110.8494</v>
      </c>
      <c r="D41" s="10">
        <v>110.8052</v>
      </c>
      <c r="E41" s="7">
        <v>110.77509999999999</v>
      </c>
      <c r="F41" s="7">
        <v>110.8092</v>
      </c>
      <c r="G41" s="7">
        <v>110.7248</v>
      </c>
      <c r="H41" s="7">
        <v>110.8244</v>
      </c>
      <c r="I41" s="7">
        <v>110.9689</v>
      </c>
      <c r="J41" s="7">
        <v>110.9486</v>
      </c>
      <c r="K41" s="7">
        <v>111.04649999999999</v>
      </c>
      <c r="L41" s="7">
        <v>110.9769</v>
      </c>
      <c r="M41" s="7">
        <v>111.1738</v>
      </c>
      <c r="N41" s="7">
        <v>111.13290000000001</v>
      </c>
      <c r="O41" s="7">
        <v>111.1909</v>
      </c>
      <c r="P41" s="10">
        <v>-3.9873919028883847E-2</v>
      </c>
      <c r="Q41" s="7">
        <v>-2.7164790100107628E-2</v>
      </c>
      <c r="R41" s="7">
        <v>3.0783091145942861E-2</v>
      </c>
      <c r="S41" s="7">
        <v>-7.6166960866067307E-2</v>
      </c>
      <c r="T41" s="268">
        <v>8.9952747713245129E-2</v>
      </c>
      <c r="U41" s="7">
        <v>0.13038644919350598</v>
      </c>
      <c r="V41" s="268">
        <v>-1.8293413740251532E-2</v>
      </c>
      <c r="W41" s="7">
        <v>8.82390584468805E-2</v>
      </c>
      <c r="X41" s="241">
        <v>-6.2676446353549284E-2</v>
      </c>
      <c r="Y41" s="7">
        <v>0.17742431082504506</v>
      </c>
      <c r="Z41" s="7">
        <v>-3.6789243508806475E-2</v>
      </c>
      <c r="AA41" s="11">
        <v>5.2189765586961853E-2</v>
      </c>
      <c r="AB41" s="7">
        <f t="shared" si="1"/>
        <v>110.94810000000001</v>
      </c>
      <c r="AC41" s="157"/>
      <c r="AN41" s="98"/>
      <c r="AO41" s="157"/>
      <c r="AZ41" s="98"/>
    </row>
    <row r="42" spans="1:52" ht="15" customHeight="1" x14ac:dyDescent="0.2">
      <c r="A42" s="3" t="s">
        <v>26</v>
      </c>
      <c r="B42" s="3" t="s">
        <v>307</v>
      </c>
      <c r="C42" s="7">
        <v>115.6709</v>
      </c>
      <c r="D42" s="10">
        <v>116.2251</v>
      </c>
      <c r="E42" s="7">
        <v>116.6266</v>
      </c>
      <c r="F42" s="7">
        <v>117.15730000000001</v>
      </c>
      <c r="G42" s="7">
        <v>117.8468</v>
      </c>
      <c r="H42" s="7">
        <v>117.9933</v>
      </c>
      <c r="I42" s="7">
        <v>118.2146</v>
      </c>
      <c r="J42" s="7">
        <v>118.29349999999999</v>
      </c>
      <c r="K42" s="7">
        <v>118.3639</v>
      </c>
      <c r="L42" s="7">
        <v>118.56699999999999</v>
      </c>
      <c r="M42" s="7">
        <v>118.9081</v>
      </c>
      <c r="N42" s="7">
        <v>118.92789999999999</v>
      </c>
      <c r="O42" s="7">
        <v>119.29649999999999</v>
      </c>
      <c r="P42" s="10">
        <v>0.47911791124647124</v>
      </c>
      <c r="Q42" s="7">
        <v>0.34545033731956237</v>
      </c>
      <c r="R42" s="7">
        <v>0.45504198870584434</v>
      </c>
      <c r="S42" s="7">
        <v>0.58852500014936782</v>
      </c>
      <c r="T42" s="268">
        <v>0.12431393979302212</v>
      </c>
      <c r="U42" s="7">
        <v>0.18755302207837171</v>
      </c>
      <c r="V42" s="268">
        <v>6.6743024973218365E-2</v>
      </c>
      <c r="W42" s="7">
        <v>5.9512990992748094E-2</v>
      </c>
      <c r="X42" s="241">
        <v>0.1715894795625964</v>
      </c>
      <c r="Y42" s="7">
        <v>0.28768544367320714</v>
      </c>
      <c r="Z42" s="7">
        <v>1.6651514909404305E-2</v>
      </c>
      <c r="AA42" s="11">
        <v>0.30993568372097779</v>
      </c>
      <c r="AB42" s="7">
        <f t="shared" si="1"/>
        <v>118.03505</v>
      </c>
      <c r="AC42" s="157"/>
      <c r="AN42" s="98"/>
      <c r="AO42" s="157"/>
      <c r="AZ42" s="98"/>
    </row>
    <row r="43" spans="1:52" ht="15" customHeight="1" x14ac:dyDescent="0.2">
      <c r="A43" s="3" t="s">
        <v>27</v>
      </c>
      <c r="B43" s="3" t="s">
        <v>32</v>
      </c>
      <c r="C43" s="7">
        <v>108.9778</v>
      </c>
      <c r="D43" s="10">
        <v>109.1733</v>
      </c>
      <c r="E43" s="7">
        <v>109.4884</v>
      </c>
      <c r="F43" s="7">
        <v>109.765</v>
      </c>
      <c r="G43" s="7">
        <v>109.9268</v>
      </c>
      <c r="H43" s="7">
        <v>110.21080000000001</v>
      </c>
      <c r="I43" s="7">
        <v>110.5003</v>
      </c>
      <c r="J43" s="7">
        <v>110.5823</v>
      </c>
      <c r="K43" s="7">
        <v>110.6309</v>
      </c>
      <c r="L43" s="7">
        <v>110.72969999999999</v>
      </c>
      <c r="M43" s="7">
        <v>110.8087</v>
      </c>
      <c r="N43" s="7">
        <v>111.0361</v>
      </c>
      <c r="O43" s="7">
        <v>111.2384</v>
      </c>
      <c r="P43" s="10">
        <v>0.17939433536004173</v>
      </c>
      <c r="Q43" s="7">
        <v>0.28862368362960633</v>
      </c>
      <c r="R43" s="7">
        <v>0.25262950230344217</v>
      </c>
      <c r="S43" s="7">
        <v>0.14740582152780896</v>
      </c>
      <c r="T43" s="270">
        <v>0.25835374085300944</v>
      </c>
      <c r="U43" s="7">
        <v>0.26267843078898767</v>
      </c>
      <c r="V43" s="270">
        <v>7.4207943326857803E-2</v>
      </c>
      <c r="W43" s="7">
        <v>4.3949167271790615E-2</v>
      </c>
      <c r="X43" s="244">
        <v>8.9305971478128729E-2</v>
      </c>
      <c r="Y43" s="7">
        <v>7.1344905657657998E-2</v>
      </c>
      <c r="Z43" s="7">
        <v>0.20521854330932762</v>
      </c>
      <c r="AA43" s="11">
        <v>0.18219299849327736</v>
      </c>
      <c r="AB43" s="7">
        <f t="shared" si="1"/>
        <v>110.34089166666666</v>
      </c>
      <c r="AC43" s="157"/>
      <c r="AN43" s="98"/>
      <c r="AO43" s="157"/>
      <c r="AZ43" s="98"/>
    </row>
    <row r="44" spans="1:52" ht="15" customHeight="1" x14ac:dyDescent="0.2">
      <c r="A44" s="3" t="s">
        <v>29</v>
      </c>
      <c r="B44" s="3" t="s">
        <v>43</v>
      </c>
      <c r="C44" s="7">
        <v>114.1844</v>
      </c>
      <c r="D44" s="10">
        <v>114.27549999999999</v>
      </c>
      <c r="E44" s="7">
        <v>114.44410000000001</v>
      </c>
      <c r="F44" s="7">
        <v>114.2272</v>
      </c>
      <c r="G44" s="7">
        <v>114.2098</v>
      </c>
      <c r="H44" s="7">
        <v>114.26349999999999</v>
      </c>
      <c r="I44" s="7">
        <v>114.33410000000001</v>
      </c>
      <c r="J44" s="7">
        <v>114.1711</v>
      </c>
      <c r="K44" s="7">
        <v>114.2216</v>
      </c>
      <c r="L44" s="7">
        <v>114.2864</v>
      </c>
      <c r="M44" s="7">
        <v>114.3389</v>
      </c>
      <c r="N44" s="7">
        <v>114.36150000000001</v>
      </c>
      <c r="O44" s="7">
        <v>114.3964</v>
      </c>
      <c r="P44" s="10">
        <v>7.9783227831470224E-2</v>
      </c>
      <c r="Q44" s="7">
        <v>0.14753818622540446</v>
      </c>
      <c r="R44" s="7">
        <v>-0.1895248422592424</v>
      </c>
      <c r="S44" s="7">
        <v>-1.5232799193182512E-2</v>
      </c>
      <c r="T44" s="270">
        <v>4.7018732192852179E-2</v>
      </c>
      <c r="U44" s="7">
        <v>6.1787009850051068E-2</v>
      </c>
      <c r="V44" s="270">
        <v>-0.14256464169483199</v>
      </c>
      <c r="W44" s="7">
        <v>4.4231859025619921E-2</v>
      </c>
      <c r="X44" s="244">
        <v>5.6731826554701825E-2</v>
      </c>
      <c r="Y44" s="7">
        <v>4.5937224376649266E-2</v>
      </c>
      <c r="Z44" s="7">
        <v>1.9765801490141396E-2</v>
      </c>
      <c r="AA44" s="11">
        <v>3.0517263239808214E-2</v>
      </c>
      <c r="AB44" s="7">
        <f t="shared" si="1"/>
        <v>114.29417500000001</v>
      </c>
      <c r="AC44" s="157"/>
      <c r="AN44" s="98"/>
      <c r="AO44" s="157"/>
      <c r="AZ44" s="98"/>
    </row>
    <row r="45" spans="1:52" ht="15" customHeight="1" x14ac:dyDescent="0.2">
      <c r="A45" s="3" t="s">
        <v>31</v>
      </c>
      <c r="B45" s="3" t="s">
        <v>308</v>
      </c>
      <c r="C45" s="7">
        <v>103.9432</v>
      </c>
      <c r="D45" s="10">
        <v>103.8737</v>
      </c>
      <c r="E45" s="7">
        <v>103.8742</v>
      </c>
      <c r="F45" s="7">
        <v>103.8972</v>
      </c>
      <c r="G45" s="7">
        <v>103.8972</v>
      </c>
      <c r="H45" s="7">
        <v>103.8972</v>
      </c>
      <c r="I45" s="7">
        <v>103.8972</v>
      </c>
      <c r="J45" s="7">
        <v>103.9104</v>
      </c>
      <c r="K45" s="7">
        <v>103.9104</v>
      </c>
      <c r="L45" s="7">
        <v>103.9104</v>
      </c>
      <c r="M45" s="7">
        <v>103.9688</v>
      </c>
      <c r="N45" s="7">
        <v>103.92659999999999</v>
      </c>
      <c r="O45" s="7">
        <v>104.0384</v>
      </c>
      <c r="P45" s="10">
        <v>-6.6863440802289134E-2</v>
      </c>
      <c r="Q45" s="7">
        <v>4.8135379793189949E-4</v>
      </c>
      <c r="R45" s="7">
        <v>2.2142168122590726E-2</v>
      </c>
      <c r="S45" s="7">
        <v>0</v>
      </c>
      <c r="T45" s="268">
        <v>0</v>
      </c>
      <c r="U45" s="7">
        <v>0</v>
      </c>
      <c r="V45" s="268">
        <v>1.270486596366183E-2</v>
      </c>
      <c r="W45" s="7">
        <v>0</v>
      </c>
      <c r="X45" s="241">
        <v>0</v>
      </c>
      <c r="Y45" s="7">
        <v>5.6202266568126005E-2</v>
      </c>
      <c r="Z45" s="7">
        <v>-4.0589099806873051E-2</v>
      </c>
      <c r="AA45" s="11">
        <v>0.10757592377697563</v>
      </c>
      <c r="AB45" s="7">
        <f t="shared" si="1"/>
        <v>103.91680833333332</v>
      </c>
      <c r="AC45" s="157"/>
      <c r="AN45" s="98"/>
      <c r="AO45" s="157"/>
      <c r="AZ45" s="98"/>
    </row>
    <row r="46" spans="1:52" ht="15" customHeight="1" x14ac:dyDescent="0.2">
      <c r="A46" s="3"/>
      <c r="B46" s="3" t="s">
        <v>309</v>
      </c>
      <c r="C46" s="7">
        <v>109.4662</v>
      </c>
      <c r="D46" s="10">
        <v>109.6421</v>
      </c>
      <c r="E46" s="7">
        <v>110.0504</v>
      </c>
      <c r="F46" s="7">
        <v>109.9258</v>
      </c>
      <c r="G46" s="7">
        <v>109.9469</v>
      </c>
      <c r="H46" s="7">
        <v>110.2111</v>
      </c>
      <c r="I46" s="7">
        <v>110.2111</v>
      </c>
      <c r="J46" s="7">
        <v>110.70829999999999</v>
      </c>
      <c r="K46" s="7">
        <v>111.1998</v>
      </c>
      <c r="L46" s="7">
        <v>111.36839999999999</v>
      </c>
      <c r="M46" s="7">
        <v>111.5515</v>
      </c>
      <c r="N46" s="7">
        <v>111.4109</v>
      </c>
      <c r="O46" s="7">
        <v>111.37609999999999</v>
      </c>
      <c r="P46" s="10">
        <v>0.16068887017179606</v>
      </c>
      <c r="Q46" s="7">
        <v>0.3723934510557505</v>
      </c>
      <c r="R46" s="7">
        <v>-0.11322085153711474</v>
      </c>
      <c r="S46" s="7">
        <v>1.9194765923926972E-2</v>
      </c>
      <c r="T46" s="268">
        <v>0.24029781649141763</v>
      </c>
      <c r="U46" s="7">
        <v>0</v>
      </c>
      <c r="V46" s="268">
        <v>0.45113423239582245</v>
      </c>
      <c r="W46" s="7">
        <v>0.4439594863257787</v>
      </c>
      <c r="X46" s="241">
        <v>0.15161897773197242</v>
      </c>
      <c r="Y46" s="7">
        <v>0.1644092938391952</v>
      </c>
      <c r="Z46" s="7">
        <v>-0.12604043872113443</v>
      </c>
      <c r="AA46" s="11">
        <v>-3.1235722896057895E-2</v>
      </c>
      <c r="AB46" s="7">
        <f t="shared" si="1"/>
        <v>110.63353333333333</v>
      </c>
      <c r="AC46" s="157"/>
      <c r="AN46" s="98"/>
      <c r="AO46" s="157"/>
      <c r="AZ46" s="98"/>
    </row>
    <row r="47" spans="1:52" ht="15" customHeight="1" x14ac:dyDescent="0.2">
      <c r="A47" s="3"/>
      <c r="B47" s="3" t="s">
        <v>310</v>
      </c>
      <c r="C47" s="7">
        <v>100.3733</v>
      </c>
      <c r="D47" s="10">
        <v>100.3733</v>
      </c>
      <c r="E47" s="7">
        <v>100.3733</v>
      </c>
      <c r="F47" s="7">
        <v>100.3733</v>
      </c>
      <c r="G47" s="7">
        <v>100.3733</v>
      </c>
      <c r="H47" s="7">
        <v>100.3733</v>
      </c>
      <c r="I47" s="7">
        <v>100.3733</v>
      </c>
      <c r="J47" s="7">
        <v>101.3257</v>
      </c>
      <c r="K47" s="7">
        <v>101.5513</v>
      </c>
      <c r="L47" s="7">
        <v>101.803</v>
      </c>
      <c r="M47" s="7">
        <v>101.803</v>
      </c>
      <c r="N47" s="7">
        <v>101.803</v>
      </c>
      <c r="O47" s="7">
        <v>101.803</v>
      </c>
      <c r="P47" s="10">
        <v>0</v>
      </c>
      <c r="Q47" s="7">
        <v>0</v>
      </c>
      <c r="R47" s="7">
        <v>0</v>
      </c>
      <c r="S47" s="7">
        <v>0</v>
      </c>
      <c r="T47" s="268">
        <v>0</v>
      </c>
      <c r="U47" s="7">
        <v>0</v>
      </c>
      <c r="V47" s="268">
        <v>0.94885791340924064</v>
      </c>
      <c r="W47" s="7">
        <v>0.22264835081326853</v>
      </c>
      <c r="X47" s="241">
        <v>0.24785502499721773</v>
      </c>
      <c r="Y47" s="7">
        <v>0</v>
      </c>
      <c r="Z47" s="7">
        <v>0</v>
      </c>
      <c r="AA47" s="11">
        <v>0</v>
      </c>
      <c r="AB47" s="7">
        <f t="shared" si="1"/>
        <v>101.02739999999999</v>
      </c>
      <c r="AC47" s="157"/>
      <c r="AN47" s="98"/>
      <c r="AO47" s="157"/>
      <c r="AZ47" s="98"/>
    </row>
    <row r="48" spans="1:52" ht="15" customHeight="1" x14ac:dyDescent="0.2">
      <c r="A48" s="3"/>
      <c r="B48" s="3" t="s">
        <v>311</v>
      </c>
      <c r="C48" s="7">
        <v>108.1133</v>
      </c>
      <c r="D48" s="10">
        <v>108.8879</v>
      </c>
      <c r="E48" s="7">
        <v>109.3235</v>
      </c>
      <c r="F48" s="7">
        <v>109.38760000000001</v>
      </c>
      <c r="G48" s="7">
        <v>109.6956</v>
      </c>
      <c r="H48" s="7">
        <v>109.75620000000001</v>
      </c>
      <c r="I48" s="7">
        <v>109.78749999999999</v>
      </c>
      <c r="J48" s="7">
        <v>110.12179999999999</v>
      </c>
      <c r="K48" s="7">
        <v>110.12179999999999</v>
      </c>
      <c r="L48" s="7">
        <v>110.1769</v>
      </c>
      <c r="M48" s="7">
        <v>110.1769</v>
      </c>
      <c r="N48" s="7">
        <v>110.89830000000001</v>
      </c>
      <c r="O48" s="7">
        <v>111.0502</v>
      </c>
      <c r="P48" s="10">
        <v>0.71647059149984937</v>
      </c>
      <c r="Q48" s="7">
        <v>0.40004444938325906</v>
      </c>
      <c r="R48" s="7">
        <v>5.8633322204293209E-2</v>
      </c>
      <c r="S48" s="7">
        <v>0.28156756341668771</v>
      </c>
      <c r="T48" s="268">
        <v>5.5243783706919861E-2</v>
      </c>
      <c r="U48" s="7">
        <v>2.851775116119859E-2</v>
      </c>
      <c r="V48" s="268">
        <v>0.30449732437663574</v>
      </c>
      <c r="W48" s="7">
        <v>0</v>
      </c>
      <c r="X48" s="241">
        <v>5.0035506139574672E-2</v>
      </c>
      <c r="Y48" s="7">
        <v>0</v>
      </c>
      <c r="Z48" s="7">
        <v>0.6547652003278388</v>
      </c>
      <c r="AA48" s="11">
        <v>0.1369723431287925</v>
      </c>
      <c r="AB48" s="7">
        <f t="shared" si="1"/>
        <v>109.94868333333334</v>
      </c>
      <c r="AC48" s="157"/>
      <c r="AN48" s="98"/>
      <c r="AO48" s="157"/>
      <c r="AZ48" s="98"/>
    </row>
    <row r="49" spans="1:52" ht="15" customHeight="1" x14ac:dyDescent="0.2">
      <c r="A49" s="3"/>
      <c r="B49" s="3" t="s">
        <v>312</v>
      </c>
      <c r="C49" s="7">
        <v>111.7101</v>
      </c>
      <c r="D49" s="10">
        <v>112.29259999999999</v>
      </c>
      <c r="E49" s="7">
        <v>112.57810000000001</v>
      </c>
      <c r="F49" s="7">
        <v>112.61409999999999</v>
      </c>
      <c r="G49" s="7">
        <v>112.86799999999999</v>
      </c>
      <c r="H49" s="7">
        <v>113.1681</v>
      </c>
      <c r="I49" s="7">
        <v>113.4348</v>
      </c>
      <c r="J49" s="7">
        <v>113.9038</v>
      </c>
      <c r="K49" s="7">
        <v>113.9713</v>
      </c>
      <c r="L49" s="7">
        <v>114.1323</v>
      </c>
      <c r="M49" s="7">
        <v>114.2119</v>
      </c>
      <c r="N49" s="7">
        <v>114.7533</v>
      </c>
      <c r="O49" s="7">
        <v>115.32470000000001</v>
      </c>
      <c r="P49" s="10">
        <v>0.52143897463165467</v>
      </c>
      <c r="Q49" s="7">
        <v>0.25424649531671117</v>
      </c>
      <c r="R49" s="7">
        <v>3.1977800300402252E-2</v>
      </c>
      <c r="S49" s="7">
        <v>0.22546022212138764</v>
      </c>
      <c r="T49" s="268">
        <v>0.26588581351667478</v>
      </c>
      <c r="U49" s="7">
        <v>0.23566711820733949</v>
      </c>
      <c r="V49" s="268">
        <v>0.41345336704433588</v>
      </c>
      <c r="W49" s="7">
        <v>5.926053388911999E-2</v>
      </c>
      <c r="X49" s="241">
        <v>0.14126363391485519</v>
      </c>
      <c r="Y49" s="7">
        <v>6.9743622094708704E-2</v>
      </c>
      <c r="Z49" s="7">
        <v>0.47403116487861235</v>
      </c>
      <c r="AA49" s="11">
        <v>0.49793774993835582</v>
      </c>
      <c r="AB49" s="7">
        <f t="shared" si="1"/>
        <v>113.60441666666668</v>
      </c>
      <c r="AC49" s="157"/>
      <c r="AN49" s="98"/>
      <c r="AO49" s="157"/>
      <c r="AZ49" s="98"/>
    </row>
    <row r="50" spans="1:52" s="48" customFormat="1" x14ac:dyDescent="0.2">
      <c r="A50" s="56" t="s">
        <v>33</v>
      </c>
      <c r="B50" s="56" t="s">
        <v>37</v>
      </c>
      <c r="C50" s="20">
        <v>113.4303</v>
      </c>
      <c r="D50" s="216">
        <v>113.94029999999999</v>
      </c>
      <c r="E50" s="20">
        <v>114.1314</v>
      </c>
      <c r="F50" s="20">
        <v>114.20489999999999</v>
      </c>
      <c r="G50" s="20">
        <v>114.23009999999999</v>
      </c>
      <c r="H50" s="20">
        <v>114.2298</v>
      </c>
      <c r="I50" s="20">
        <v>114.24890000000001</v>
      </c>
      <c r="J50" s="20">
        <v>114.33280000000001</v>
      </c>
      <c r="K50" s="20">
        <v>114.3669</v>
      </c>
      <c r="L50" s="20">
        <v>114.3575</v>
      </c>
      <c r="M50" s="20">
        <v>114.35420000000001</v>
      </c>
      <c r="N50" s="20">
        <v>114.4783</v>
      </c>
      <c r="O50" s="20">
        <v>114.7358</v>
      </c>
      <c r="P50" s="216">
        <v>0.44961531442656055</v>
      </c>
      <c r="Q50" s="20">
        <v>0.16771941095468929</v>
      </c>
      <c r="R50" s="20">
        <v>6.4399455364602273E-2</v>
      </c>
      <c r="S50" s="20">
        <v>2.2065603139618452E-2</v>
      </c>
      <c r="T50" s="267">
        <v>-2.6262780125006291E-4</v>
      </c>
      <c r="U50" s="20">
        <v>1.6720680592987799E-2</v>
      </c>
      <c r="V50" s="267">
        <v>7.3436155621629487E-2</v>
      </c>
      <c r="W50" s="20">
        <v>2.982521201264653E-2</v>
      </c>
      <c r="X50" s="239">
        <v>-8.2191613132815595E-3</v>
      </c>
      <c r="Y50" s="20">
        <v>-2.8856874275809295E-3</v>
      </c>
      <c r="Z50" s="20">
        <v>0.10852246791110298</v>
      </c>
      <c r="AA50" s="19">
        <v>0.22493345900488843</v>
      </c>
      <c r="AB50" s="20">
        <f t="shared" si="1"/>
        <v>114.30090833333333</v>
      </c>
      <c r="AC50" s="156"/>
      <c r="AN50" s="162"/>
      <c r="AO50" s="156"/>
      <c r="AZ50" s="162"/>
    </row>
    <row r="51" spans="1:52" ht="15" customHeight="1" x14ac:dyDescent="0.2">
      <c r="A51" s="3" t="s">
        <v>34</v>
      </c>
      <c r="B51" s="3" t="s">
        <v>39</v>
      </c>
      <c r="C51" s="7">
        <v>100.27630000000001</v>
      </c>
      <c r="D51" s="10">
        <v>101.9589</v>
      </c>
      <c r="E51" s="7">
        <v>100.1709</v>
      </c>
      <c r="F51" s="7">
        <v>100.19929999999999</v>
      </c>
      <c r="G51" s="7">
        <v>98.796840000000003</v>
      </c>
      <c r="H51" s="7">
        <v>99.091260000000005</v>
      </c>
      <c r="I51" s="7">
        <v>99.277339999999995</v>
      </c>
      <c r="J51" s="7">
        <v>100.83499999999999</v>
      </c>
      <c r="K51" s="7">
        <v>101.2495</v>
      </c>
      <c r="L51" s="7">
        <v>101.4118</v>
      </c>
      <c r="M51" s="7">
        <v>100.6204</v>
      </c>
      <c r="N51" s="7">
        <v>100.63290000000001</v>
      </c>
      <c r="O51" s="7">
        <v>103.4145</v>
      </c>
      <c r="P51" s="10">
        <v>1.6779637860591123</v>
      </c>
      <c r="Q51" s="7">
        <v>-1.7536477933755628</v>
      </c>
      <c r="R51" s="7">
        <v>2.8351547205815914E-2</v>
      </c>
      <c r="S51" s="7">
        <v>-1.399670456779629</v>
      </c>
      <c r="T51" s="268">
        <v>0.29800548276645522</v>
      </c>
      <c r="U51" s="7">
        <v>0.1877864909579208</v>
      </c>
      <c r="V51" s="268">
        <v>1.5689985247388765</v>
      </c>
      <c r="W51" s="7">
        <v>0.41106758565974505</v>
      </c>
      <c r="X51" s="241">
        <v>0.16029708788685562</v>
      </c>
      <c r="Y51" s="7">
        <v>-0.78038255903158793</v>
      </c>
      <c r="Z51" s="7">
        <v>1.2422928153737058E-2</v>
      </c>
      <c r="AA51" s="11">
        <v>2.7641059732950128</v>
      </c>
      <c r="AB51" s="7">
        <f t="shared" si="1"/>
        <v>100.63822</v>
      </c>
      <c r="AC51" s="157"/>
      <c r="AN51" s="98"/>
      <c r="AO51" s="157"/>
      <c r="AZ51" s="98"/>
    </row>
    <row r="52" spans="1:52" ht="15" customHeight="1" x14ac:dyDescent="0.2">
      <c r="A52" s="3" t="s">
        <v>36</v>
      </c>
      <c r="B52" s="3" t="s">
        <v>313</v>
      </c>
      <c r="C52" s="7">
        <v>115.5256</v>
      </c>
      <c r="D52" s="10">
        <v>115.81310000000001</v>
      </c>
      <c r="E52" s="7">
        <v>116.28060000000001</v>
      </c>
      <c r="F52" s="7">
        <v>116.4121</v>
      </c>
      <c r="G52" s="7">
        <v>116.3723</v>
      </c>
      <c r="H52" s="7">
        <v>116.3723</v>
      </c>
      <c r="I52" s="7">
        <v>116.3723</v>
      </c>
      <c r="J52" s="7">
        <v>116.26309999999999</v>
      </c>
      <c r="K52" s="7">
        <v>116.26309999999999</v>
      </c>
      <c r="L52" s="7">
        <v>116.28360000000001</v>
      </c>
      <c r="M52" s="7">
        <v>116.36450000000001</v>
      </c>
      <c r="N52" s="7">
        <v>116.3121</v>
      </c>
      <c r="O52" s="7">
        <v>116.33450000000001</v>
      </c>
      <c r="P52" s="10">
        <v>0.24886258976366152</v>
      </c>
      <c r="Q52" s="7">
        <v>0.4036676334542475</v>
      </c>
      <c r="R52" s="7">
        <v>0.11308851175517531</v>
      </c>
      <c r="S52" s="7">
        <v>-3.4188885863238976E-2</v>
      </c>
      <c r="T52" s="270">
        <v>0</v>
      </c>
      <c r="U52" s="7">
        <v>0</v>
      </c>
      <c r="V52" s="270">
        <v>-9.3836763559714209E-2</v>
      </c>
      <c r="W52" s="7">
        <v>0</v>
      </c>
      <c r="X52" s="244">
        <v>1.763242163679845E-2</v>
      </c>
      <c r="Y52" s="7">
        <v>6.9571289502560751E-2</v>
      </c>
      <c r="Z52" s="7">
        <v>-4.5030915786176857E-2</v>
      </c>
      <c r="AA52" s="11">
        <v>1.9258529422136336E-2</v>
      </c>
      <c r="AB52" s="7">
        <f t="shared" si="1"/>
        <v>116.28696666666667</v>
      </c>
      <c r="AC52" s="157"/>
      <c r="AN52" s="98"/>
      <c r="AO52" s="157"/>
      <c r="AZ52" s="98"/>
    </row>
    <row r="53" spans="1:52" ht="15" customHeight="1" x14ac:dyDescent="0.2">
      <c r="A53" s="3" t="s">
        <v>38</v>
      </c>
      <c r="B53" s="3" t="s">
        <v>314</v>
      </c>
      <c r="C53" s="7">
        <v>101.13809999999999</v>
      </c>
      <c r="D53" s="10">
        <v>101.96250000000001</v>
      </c>
      <c r="E53" s="7">
        <v>102.80119999999999</v>
      </c>
      <c r="F53" s="7">
        <v>103.0595</v>
      </c>
      <c r="G53" s="7">
        <v>103.7341</v>
      </c>
      <c r="H53" s="7">
        <v>103.7341</v>
      </c>
      <c r="I53" s="7">
        <v>103.7985</v>
      </c>
      <c r="J53" s="7">
        <v>103.9759</v>
      </c>
      <c r="K53" s="7">
        <v>103.9759</v>
      </c>
      <c r="L53" s="7">
        <v>103.9759</v>
      </c>
      <c r="M53" s="7">
        <v>103.9759</v>
      </c>
      <c r="N53" s="7">
        <v>105.6082</v>
      </c>
      <c r="O53" s="7">
        <v>105.6082</v>
      </c>
      <c r="P53" s="10">
        <v>0.8151230841789705</v>
      </c>
      <c r="Q53" s="7">
        <v>0.82255731273751487</v>
      </c>
      <c r="R53" s="7">
        <v>0.2512616584242261</v>
      </c>
      <c r="S53" s="7">
        <v>0.65457332899926557</v>
      </c>
      <c r="T53" s="268">
        <v>0</v>
      </c>
      <c r="U53" s="7">
        <v>6.2081803379993881E-2</v>
      </c>
      <c r="V53" s="268">
        <v>0.17090805743820148</v>
      </c>
      <c r="W53" s="7">
        <v>0</v>
      </c>
      <c r="X53" s="241">
        <v>0</v>
      </c>
      <c r="Y53" s="7">
        <v>0</v>
      </c>
      <c r="Z53" s="7">
        <v>1.5698830209692829</v>
      </c>
      <c r="AA53" s="11">
        <v>0</v>
      </c>
      <c r="AB53" s="7">
        <f t="shared" si="1"/>
        <v>103.85082499999999</v>
      </c>
      <c r="AC53" s="157"/>
      <c r="AN53" s="98"/>
      <c r="AO53" s="157"/>
      <c r="AZ53" s="98"/>
    </row>
    <row r="54" spans="1:52" ht="15" customHeight="1" x14ac:dyDescent="0.2">
      <c r="A54" s="3" t="s">
        <v>40</v>
      </c>
      <c r="B54" s="3" t="s">
        <v>315</v>
      </c>
      <c r="C54" s="7">
        <v>121.8031</v>
      </c>
      <c r="D54" s="10">
        <v>122.1011</v>
      </c>
      <c r="E54" s="7">
        <v>122.1827</v>
      </c>
      <c r="F54" s="7">
        <v>122.0919</v>
      </c>
      <c r="G54" s="7">
        <v>122.0628</v>
      </c>
      <c r="H54" s="7">
        <v>121.8715</v>
      </c>
      <c r="I54" s="7">
        <v>121.712</v>
      </c>
      <c r="J54" s="7">
        <v>121.61799999999999</v>
      </c>
      <c r="K54" s="7">
        <v>121.5774</v>
      </c>
      <c r="L54" s="7">
        <v>121.33280000000001</v>
      </c>
      <c r="M54" s="7">
        <v>121.49120000000001</v>
      </c>
      <c r="N54" s="7">
        <v>121.8192</v>
      </c>
      <c r="O54" s="7">
        <v>121.8288</v>
      </c>
      <c r="P54" s="10">
        <v>0.24465715568815719</v>
      </c>
      <c r="Q54" s="7">
        <v>6.6829864759608684E-2</v>
      </c>
      <c r="R54" s="7">
        <v>-7.43149398400932E-2</v>
      </c>
      <c r="S54" s="7">
        <v>-2.383450499173138E-2</v>
      </c>
      <c r="T54" s="268">
        <v>-0.15672260508524977</v>
      </c>
      <c r="U54" s="7">
        <v>-0.13087555334921963</v>
      </c>
      <c r="V54" s="268">
        <v>-7.7231497305120522E-2</v>
      </c>
      <c r="W54" s="7">
        <v>-3.3383216300216866E-2</v>
      </c>
      <c r="X54" s="241">
        <v>-0.20118870776969344</v>
      </c>
      <c r="Y54" s="7">
        <v>0.13055002439571189</v>
      </c>
      <c r="Z54" s="7">
        <v>0.26997840172785248</v>
      </c>
      <c r="AA54" s="11">
        <v>7.8805311478043275E-3</v>
      </c>
      <c r="AB54" s="7">
        <f t="shared" si="1"/>
        <v>121.80744999999997</v>
      </c>
      <c r="AC54" s="157"/>
      <c r="AN54" s="98"/>
      <c r="AO54" s="157"/>
      <c r="AZ54" s="98"/>
    </row>
    <row r="55" spans="1:52" ht="15" customHeight="1" x14ac:dyDescent="0.2">
      <c r="A55" s="3" t="s">
        <v>41</v>
      </c>
      <c r="B55" s="3" t="s">
        <v>316</v>
      </c>
      <c r="C55" s="7">
        <v>110.4087</v>
      </c>
      <c r="D55" s="10">
        <v>110.5829</v>
      </c>
      <c r="E55" s="7">
        <v>110.7456</v>
      </c>
      <c r="F55" s="7">
        <v>110.979</v>
      </c>
      <c r="G55" s="7">
        <v>110.0194</v>
      </c>
      <c r="H55" s="7">
        <v>110.0194</v>
      </c>
      <c r="I55" s="7">
        <v>110.65819999999999</v>
      </c>
      <c r="J55" s="7">
        <v>110.7754</v>
      </c>
      <c r="K55" s="7">
        <v>110.8672</v>
      </c>
      <c r="L55" s="7">
        <v>110.8672</v>
      </c>
      <c r="M55" s="7">
        <v>111.033</v>
      </c>
      <c r="N55" s="7">
        <v>111.05840000000001</v>
      </c>
      <c r="O55" s="7">
        <v>111.05840000000001</v>
      </c>
      <c r="P55" s="10">
        <v>0.15777742152565788</v>
      </c>
      <c r="Q55" s="7">
        <v>0.14712943863834368</v>
      </c>
      <c r="R55" s="7">
        <v>0.21075329403606388</v>
      </c>
      <c r="S55" s="7">
        <v>-0.8646680903594326</v>
      </c>
      <c r="T55" s="268">
        <v>0</v>
      </c>
      <c r="U55" s="7">
        <v>0.58062487161354193</v>
      </c>
      <c r="V55" s="268">
        <v>0.10591171734224041</v>
      </c>
      <c r="W55" s="7">
        <v>8.2870384579962805E-2</v>
      </c>
      <c r="X55" s="241">
        <v>0</v>
      </c>
      <c r="Y55" s="7">
        <v>0.14954828840270556</v>
      </c>
      <c r="Z55" s="7">
        <v>2.2876081885569832E-2</v>
      </c>
      <c r="AA55" s="11">
        <v>0</v>
      </c>
      <c r="AB55" s="7">
        <f t="shared" si="1"/>
        <v>110.72200833333333</v>
      </c>
      <c r="AC55" s="157"/>
      <c r="AN55" s="98"/>
      <c r="AO55" s="157"/>
      <c r="AZ55" s="98"/>
    </row>
    <row r="56" spans="1:52" ht="15" customHeight="1" x14ac:dyDescent="0.2">
      <c r="A56" s="3" t="s">
        <v>42</v>
      </c>
      <c r="B56" s="3" t="s">
        <v>71</v>
      </c>
      <c r="C56" s="7">
        <v>111.8501</v>
      </c>
      <c r="D56" s="10">
        <v>112.5035</v>
      </c>
      <c r="E56" s="7">
        <v>112.82259999999999</v>
      </c>
      <c r="F56" s="7">
        <v>112.82259999999999</v>
      </c>
      <c r="G56" s="7">
        <v>113.6467</v>
      </c>
      <c r="H56" s="7">
        <v>113.6467</v>
      </c>
      <c r="I56" s="7">
        <v>113.6467</v>
      </c>
      <c r="J56" s="7">
        <v>113.6467</v>
      </c>
      <c r="K56" s="7">
        <v>113.6467</v>
      </c>
      <c r="L56" s="7">
        <v>113.6467</v>
      </c>
      <c r="M56" s="7">
        <v>113.6467</v>
      </c>
      <c r="N56" s="7">
        <v>113.7747</v>
      </c>
      <c r="O56" s="7">
        <v>113.7747</v>
      </c>
      <c r="P56" s="10">
        <v>0.58417471240526819</v>
      </c>
      <c r="Q56" s="7">
        <v>0.28363562022514116</v>
      </c>
      <c r="R56" s="7">
        <v>0</v>
      </c>
      <c r="S56" s="7">
        <v>0.7304387596102212</v>
      </c>
      <c r="T56" s="268">
        <v>0</v>
      </c>
      <c r="U56" s="7">
        <v>0</v>
      </c>
      <c r="V56" s="268">
        <v>0</v>
      </c>
      <c r="W56" s="7">
        <v>0</v>
      </c>
      <c r="X56" s="241">
        <v>0</v>
      </c>
      <c r="Y56" s="7">
        <v>0</v>
      </c>
      <c r="Z56" s="7">
        <v>0.11262975519746735</v>
      </c>
      <c r="AA56" s="11">
        <v>0</v>
      </c>
      <c r="AB56" s="7">
        <f t="shared" si="1"/>
        <v>113.43541666666665</v>
      </c>
      <c r="AC56" s="157"/>
      <c r="AN56" s="98"/>
      <c r="AO56" s="157"/>
      <c r="AZ56" s="98"/>
    </row>
    <row r="57" spans="1:52" s="48" customFormat="1" x14ac:dyDescent="0.2">
      <c r="A57" s="56" t="s">
        <v>44</v>
      </c>
      <c r="B57" s="56" t="s">
        <v>48</v>
      </c>
      <c r="C57" s="20">
        <v>105.4619</v>
      </c>
      <c r="D57" s="216">
        <v>111.7307</v>
      </c>
      <c r="E57" s="20">
        <v>114.0102</v>
      </c>
      <c r="F57" s="20">
        <v>113.65470000000001</v>
      </c>
      <c r="G57" s="20">
        <v>105.2226</v>
      </c>
      <c r="H57" s="20">
        <v>99.962159999999997</v>
      </c>
      <c r="I57" s="20">
        <v>105.0701</v>
      </c>
      <c r="J57" s="20">
        <v>112.5847</v>
      </c>
      <c r="K57" s="20">
        <v>113.9735</v>
      </c>
      <c r="L57" s="20">
        <v>114.07389999999999</v>
      </c>
      <c r="M57" s="20">
        <v>111.78740000000001</v>
      </c>
      <c r="N57" s="20">
        <v>119.7954</v>
      </c>
      <c r="O57" s="20">
        <v>126.5698</v>
      </c>
      <c r="P57" s="216">
        <v>5.9441371718127574</v>
      </c>
      <c r="Q57" s="20">
        <v>2.0401733811745553</v>
      </c>
      <c r="R57" s="20">
        <v>-0.31181420609734234</v>
      </c>
      <c r="S57" s="20">
        <v>-7.4190508619529192</v>
      </c>
      <c r="T57" s="268">
        <v>-4.9993442473385015</v>
      </c>
      <c r="U57" s="20">
        <v>5.1098735761612186</v>
      </c>
      <c r="V57" s="268">
        <v>7.1519871019443224</v>
      </c>
      <c r="W57" s="20">
        <v>1.2335601551543003</v>
      </c>
      <c r="X57" s="241">
        <v>8.8090652651707096E-2</v>
      </c>
      <c r="Y57" s="20">
        <v>-2.0044024093153556</v>
      </c>
      <c r="Z57" s="20">
        <v>7.1635980441445062</v>
      </c>
      <c r="AA57" s="19">
        <v>5.6549750658205573</v>
      </c>
      <c r="AB57" s="20">
        <f t="shared" si="1"/>
        <v>112.36959666666667</v>
      </c>
      <c r="AC57" s="156"/>
      <c r="AN57" s="162"/>
      <c r="AO57" s="156"/>
      <c r="AZ57" s="162"/>
    </row>
    <row r="58" spans="1:52" s="48" customFormat="1" x14ac:dyDescent="0.2">
      <c r="A58" s="56" t="s">
        <v>46</v>
      </c>
      <c r="B58" s="48" t="s">
        <v>73</v>
      </c>
      <c r="C58" s="20">
        <v>104.78189999999999</v>
      </c>
      <c r="D58" s="216">
        <v>111.24550000000001</v>
      </c>
      <c r="E58" s="20">
        <v>113.6057</v>
      </c>
      <c r="F58" s="20">
        <v>113.3018</v>
      </c>
      <c r="G58" s="20">
        <v>105.0936</v>
      </c>
      <c r="H58" s="20">
        <v>99.982889999999998</v>
      </c>
      <c r="I58" s="20">
        <v>105.3703</v>
      </c>
      <c r="J58" s="20">
        <v>113.4276</v>
      </c>
      <c r="K58" s="20">
        <v>114.6408</v>
      </c>
      <c r="L58" s="20">
        <v>115.1764</v>
      </c>
      <c r="M58" s="20">
        <v>112.9622</v>
      </c>
      <c r="N58" s="20">
        <v>121.65430000000001</v>
      </c>
      <c r="O58" s="20">
        <v>128.75229999999999</v>
      </c>
      <c r="P58" s="216">
        <v>6.1686226342526851</v>
      </c>
      <c r="Q58" s="20">
        <v>2.121613907978293</v>
      </c>
      <c r="R58" s="20">
        <v>-0.26750418332882836</v>
      </c>
      <c r="S58" s="20">
        <v>-7.2445450999013294</v>
      </c>
      <c r="T58" s="268">
        <v>-4.8630078330174218</v>
      </c>
      <c r="U58" s="20">
        <v>5.3883319435955519</v>
      </c>
      <c r="V58" s="268">
        <v>7.6466518554089706</v>
      </c>
      <c r="W58" s="20">
        <v>1.0695809485522048</v>
      </c>
      <c r="X58" s="241">
        <v>0.46719841452606953</v>
      </c>
      <c r="Y58" s="20">
        <v>-1.9224424448064059</v>
      </c>
      <c r="Z58" s="20">
        <v>7.694697872385639</v>
      </c>
      <c r="AA58" s="19">
        <v>5.834565650371573</v>
      </c>
      <c r="AB58" s="20">
        <f t="shared" si="1"/>
        <v>112.93444916666665</v>
      </c>
      <c r="AC58" s="156"/>
      <c r="AN58" s="162"/>
      <c r="AO58" s="156"/>
      <c r="AZ58" s="162"/>
    </row>
    <row r="59" spans="1:52" s="48" customFormat="1" ht="20.25" customHeight="1" x14ac:dyDescent="0.2">
      <c r="B59" s="22" t="s">
        <v>53</v>
      </c>
      <c r="C59" s="28"/>
      <c r="D59" s="133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33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134"/>
      <c r="AB59" s="23"/>
      <c r="AC59" s="156"/>
      <c r="AN59" s="162"/>
      <c r="AO59" s="156"/>
      <c r="AZ59" s="162"/>
    </row>
    <row r="60" spans="1:52" s="48" customFormat="1" x14ac:dyDescent="0.2">
      <c r="A60" s="56" t="s">
        <v>14</v>
      </c>
      <c r="B60" s="56" t="s">
        <v>15</v>
      </c>
      <c r="C60" s="20">
        <v>172.3074</v>
      </c>
      <c r="D60" s="216">
        <v>173.69659999999999</v>
      </c>
      <c r="E60" s="20">
        <v>172.13910000000001</v>
      </c>
      <c r="F60" s="20">
        <v>179.13380000000001</v>
      </c>
      <c r="G60" s="20">
        <v>177.5069</v>
      </c>
      <c r="H60" s="20">
        <v>169.36449999999999</v>
      </c>
      <c r="I60" s="20">
        <v>163.3058</v>
      </c>
      <c r="J60" s="20">
        <v>166.12639999999999</v>
      </c>
      <c r="K60" s="20">
        <v>166.6893</v>
      </c>
      <c r="L60" s="20">
        <v>169.62710000000001</v>
      </c>
      <c r="M60" s="20">
        <v>170.78450000000001</v>
      </c>
      <c r="N60" s="20">
        <v>174.92140000000001</v>
      </c>
      <c r="O60" s="20">
        <v>177.3484</v>
      </c>
      <c r="P60" s="216">
        <v>0.80623351057469861</v>
      </c>
      <c r="Q60" s="20">
        <v>-0.89667846117884642</v>
      </c>
      <c r="R60" s="20">
        <v>4.0633998899726995</v>
      </c>
      <c r="S60" s="20">
        <v>-0.90820381189926536</v>
      </c>
      <c r="T60" s="271">
        <v>-4.5870892906134966</v>
      </c>
      <c r="U60" s="20">
        <v>-3.5773140179907759</v>
      </c>
      <c r="V60" s="271">
        <v>1.7271891139200104</v>
      </c>
      <c r="W60" s="20">
        <v>0.33883837848771375</v>
      </c>
      <c r="X60" s="245">
        <v>1.7624406605583021</v>
      </c>
      <c r="Y60" s="20">
        <v>0.68232021888011729</v>
      </c>
      <c r="Z60" s="20">
        <v>2.4222924211506296</v>
      </c>
      <c r="AA60" s="19">
        <v>1.3874803197321726</v>
      </c>
      <c r="AB60" s="20">
        <f>AVERAGE(D60:O60)</f>
        <v>171.72031666666666</v>
      </c>
      <c r="AC60" s="156"/>
      <c r="AN60" s="162"/>
      <c r="AO60" s="156"/>
      <c r="AZ60" s="162"/>
    </row>
    <row r="61" spans="1:52" x14ac:dyDescent="0.2">
      <c r="A61" s="3" t="s">
        <v>16</v>
      </c>
      <c r="B61" s="3" t="s">
        <v>101</v>
      </c>
      <c r="C61" s="7">
        <v>172.3074</v>
      </c>
      <c r="D61" s="10">
        <v>173.69659999999999</v>
      </c>
      <c r="E61" s="7">
        <v>172.13910000000001</v>
      </c>
      <c r="F61" s="7">
        <v>179.13380000000001</v>
      </c>
      <c r="G61" s="7">
        <v>177.5069</v>
      </c>
      <c r="H61" s="7">
        <v>169.36449999999999</v>
      </c>
      <c r="I61" s="7">
        <v>163.3058</v>
      </c>
      <c r="J61" s="7">
        <v>166.12639999999999</v>
      </c>
      <c r="K61" s="7">
        <v>166.6893</v>
      </c>
      <c r="L61" s="7">
        <v>169.62710000000001</v>
      </c>
      <c r="M61" s="7">
        <v>170.78450000000001</v>
      </c>
      <c r="N61" s="7">
        <v>174.92140000000001</v>
      </c>
      <c r="O61" s="7">
        <v>177.3484</v>
      </c>
      <c r="P61" s="10">
        <v>0.80623351057469861</v>
      </c>
      <c r="Q61" s="7">
        <v>-0.89667846117884642</v>
      </c>
      <c r="R61" s="7">
        <v>4.0633998899726995</v>
      </c>
      <c r="S61" s="7">
        <v>-0.90820381189926536</v>
      </c>
      <c r="T61" s="272">
        <v>-4.5870892906134966</v>
      </c>
      <c r="U61" s="7">
        <v>-3.5773140179907759</v>
      </c>
      <c r="V61" s="272">
        <v>1.7271891139200104</v>
      </c>
      <c r="W61" s="7">
        <v>0.33883837848771375</v>
      </c>
      <c r="X61" s="246">
        <v>1.7624406605583021</v>
      </c>
      <c r="Y61" s="7">
        <v>0.68232021888011729</v>
      </c>
      <c r="Z61" s="7">
        <v>2.4222924211506296</v>
      </c>
      <c r="AA61" s="11">
        <v>1.3874803197321726</v>
      </c>
      <c r="AB61" s="7">
        <f t="shared" ref="AB61:AB83" si="2">AVERAGE(D61:O61)</f>
        <v>171.72031666666666</v>
      </c>
      <c r="AC61" s="157"/>
      <c r="AN61" s="98"/>
      <c r="AO61" s="157"/>
      <c r="AZ61" s="98"/>
    </row>
    <row r="62" spans="1:52" s="48" customFormat="1" x14ac:dyDescent="0.2">
      <c r="A62" s="56" t="s">
        <v>20</v>
      </c>
      <c r="B62" s="56" t="s">
        <v>21</v>
      </c>
      <c r="C62" s="20">
        <v>113.879</v>
      </c>
      <c r="D62" s="216">
        <v>114.7548</v>
      </c>
      <c r="E62" s="20">
        <v>114.9556</v>
      </c>
      <c r="F62" s="20">
        <v>115.1007</v>
      </c>
      <c r="G62" s="20">
        <v>115.28870000000001</v>
      </c>
      <c r="H62" s="20">
        <v>115.3111</v>
      </c>
      <c r="I62" s="20">
        <v>115.8563</v>
      </c>
      <c r="J62" s="20">
        <v>116.7647</v>
      </c>
      <c r="K62" s="20">
        <v>116.5064</v>
      </c>
      <c r="L62" s="20">
        <v>117.0166</v>
      </c>
      <c r="M62" s="20">
        <v>117.17529999999999</v>
      </c>
      <c r="N62" s="20">
        <v>118.5429</v>
      </c>
      <c r="O62" s="20">
        <v>119.2908</v>
      </c>
      <c r="P62" s="216">
        <v>0.76906189903318267</v>
      </c>
      <c r="Q62" s="20">
        <v>0.17498178725421593</v>
      </c>
      <c r="R62" s="20">
        <v>0.12622264596070079</v>
      </c>
      <c r="S62" s="20">
        <v>0.16333523601507408</v>
      </c>
      <c r="T62" s="271">
        <v>1.9429484416070637E-2</v>
      </c>
      <c r="U62" s="20">
        <v>0.47280790834534436</v>
      </c>
      <c r="V62" s="271">
        <v>0.78407475467454102</v>
      </c>
      <c r="W62" s="20">
        <v>-0.22121411693774359</v>
      </c>
      <c r="X62" s="245">
        <v>0.43791585698296193</v>
      </c>
      <c r="Y62" s="20">
        <v>0.1356217835760021</v>
      </c>
      <c r="Z62" s="20">
        <v>1.1671401737396963</v>
      </c>
      <c r="AA62" s="19">
        <v>0.63091083481170218</v>
      </c>
      <c r="AB62" s="20">
        <f t="shared" si="2"/>
        <v>116.38032499999998</v>
      </c>
      <c r="AC62" s="156"/>
      <c r="AN62" s="162"/>
      <c r="AO62" s="156"/>
      <c r="AZ62" s="162"/>
    </row>
    <row r="63" spans="1:52" s="48" customFormat="1" x14ac:dyDescent="0.2">
      <c r="A63" s="56" t="s">
        <v>22</v>
      </c>
      <c r="B63" s="56" t="s">
        <v>23</v>
      </c>
      <c r="C63" s="20">
        <v>113.2278</v>
      </c>
      <c r="D63" s="216">
        <v>114.2303</v>
      </c>
      <c r="E63" s="20">
        <v>114.4804</v>
      </c>
      <c r="F63" s="20">
        <v>114.658</v>
      </c>
      <c r="G63" s="20">
        <v>114.8296</v>
      </c>
      <c r="H63" s="20">
        <v>114.7109</v>
      </c>
      <c r="I63" s="20">
        <v>115.4033</v>
      </c>
      <c r="J63" s="20">
        <v>116.5068</v>
      </c>
      <c r="K63" s="20">
        <v>116.2458</v>
      </c>
      <c r="L63" s="20">
        <v>116.83710000000001</v>
      </c>
      <c r="M63" s="20">
        <v>116.9507</v>
      </c>
      <c r="N63" s="20">
        <v>118.6349</v>
      </c>
      <c r="O63" s="20">
        <v>119.5643</v>
      </c>
      <c r="P63" s="216">
        <v>0.88538327159937547</v>
      </c>
      <c r="Q63" s="20">
        <v>0.2189436603072944</v>
      </c>
      <c r="R63" s="20">
        <v>0.15513572629026295</v>
      </c>
      <c r="S63" s="20">
        <v>0.14966247448934916</v>
      </c>
      <c r="T63" s="271">
        <v>-0.10337055950730824</v>
      </c>
      <c r="U63" s="20">
        <v>0.60360436540904694</v>
      </c>
      <c r="V63" s="271">
        <v>0.95621182409861494</v>
      </c>
      <c r="W63" s="20">
        <v>-0.22402125884497356</v>
      </c>
      <c r="X63" s="245">
        <v>0.50866353881172821</v>
      </c>
      <c r="Y63" s="20">
        <v>9.7229390322073242E-2</v>
      </c>
      <c r="Z63" s="20">
        <v>1.4400939883215784</v>
      </c>
      <c r="AA63" s="19">
        <v>0.78341196393304258</v>
      </c>
      <c r="AB63" s="20">
        <f t="shared" si="2"/>
        <v>116.087675</v>
      </c>
      <c r="AC63" s="156"/>
      <c r="AN63" s="162"/>
      <c r="AO63" s="156"/>
      <c r="AZ63" s="162"/>
    </row>
    <row r="64" spans="1:52" ht="15" customHeight="1" x14ac:dyDescent="0.2">
      <c r="A64" s="3" t="s">
        <v>24</v>
      </c>
      <c r="B64" s="3" t="s">
        <v>304</v>
      </c>
      <c r="C64" s="7">
        <v>114.23950000000001</v>
      </c>
      <c r="D64" s="10">
        <v>115.8728</v>
      </c>
      <c r="E64" s="7">
        <v>116.1878</v>
      </c>
      <c r="F64" s="7">
        <v>116.4473</v>
      </c>
      <c r="G64" s="7">
        <v>116.4409</v>
      </c>
      <c r="H64" s="7">
        <v>116.1653</v>
      </c>
      <c r="I64" s="7">
        <v>117.28830000000001</v>
      </c>
      <c r="J64" s="7">
        <v>119.1146</v>
      </c>
      <c r="K64" s="7">
        <v>118.6084</v>
      </c>
      <c r="L64" s="7">
        <v>119.6027</v>
      </c>
      <c r="M64" s="7">
        <v>119.7492</v>
      </c>
      <c r="N64" s="7">
        <v>122.5966</v>
      </c>
      <c r="O64" s="7">
        <v>124.1546</v>
      </c>
      <c r="P64" s="10">
        <v>1.4297156412624279</v>
      </c>
      <c r="Q64" s="7">
        <v>0.27184982152843268</v>
      </c>
      <c r="R64" s="7">
        <v>0.22334530819931417</v>
      </c>
      <c r="S64" s="7">
        <v>-5.4960484270560979E-3</v>
      </c>
      <c r="T64" s="272">
        <v>-0.23668659379994245</v>
      </c>
      <c r="U64" s="7">
        <v>0.96672586391978044</v>
      </c>
      <c r="V64" s="272">
        <v>1.5571033086846591</v>
      </c>
      <c r="W64" s="7">
        <v>-0.42496889550062933</v>
      </c>
      <c r="X64" s="246">
        <v>0.83830487554000854</v>
      </c>
      <c r="Y64" s="7">
        <v>0.1224888735789436</v>
      </c>
      <c r="Z64" s="7">
        <v>2.3778029414810229</v>
      </c>
      <c r="AA64" s="11">
        <v>1.2708345908451026</v>
      </c>
      <c r="AB64" s="7">
        <f t="shared" si="2"/>
        <v>118.51904166666668</v>
      </c>
      <c r="AC64" s="157"/>
      <c r="AN64" s="98"/>
      <c r="AO64" s="157"/>
      <c r="AZ64" s="98"/>
    </row>
    <row r="65" spans="1:52" ht="15" customHeight="1" x14ac:dyDescent="0.2">
      <c r="A65" s="3" t="s">
        <v>26</v>
      </c>
      <c r="B65" s="3" t="s">
        <v>305</v>
      </c>
      <c r="C65" s="7">
        <v>114.3689</v>
      </c>
      <c r="D65" s="10">
        <v>114.3758</v>
      </c>
      <c r="E65" s="7">
        <v>114.6874</v>
      </c>
      <c r="F65" s="7">
        <v>114.77979999999999</v>
      </c>
      <c r="G65" s="7">
        <v>117.22150000000001</v>
      </c>
      <c r="H65" s="7">
        <v>117.2597</v>
      </c>
      <c r="I65" s="7">
        <v>117.2916</v>
      </c>
      <c r="J65" s="7">
        <v>117.9417</v>
      </c>
      <c r="K65" s="7">
        <v>118.05</v>
      </c>
      <c r="L65" s="7">
        <v>117.92740000000001</v>
      </c>
      <c r="M65" s="7">
        <v>117.8623</v>
      </c>
      <c r="N65" s="7">
        <v>117.8503</v>
      </c>
      <c r="O65" s="7">
        <v>117.574</v>
      </c>
      <c r="P65" s="10">
        <v>6.0331086510420958E-3</v>
      </c>
      <c r="Q65" s="7">
        <v>0.27243525291189097</v>
      </c>
      <c r="R65" s="7">
        <v>8.0566827742191219E-2</v>
      </c>
      <c r="S65" s="7">
        <v>2.12729069052221</v>
      </c>
      <c r="T65" s="272">
        <v>3.258787850350757E-2</v>
      </c>
      <c r="U65" s="7">
        <v>2.7204572414910977E-2</v>
      </c>
      <c r="V65" s="272">
        <v>0.55425964007652273</v>
      </c>
      <c r="W65" s="7">
        <v>9.1825028806605161E-2</v>
      </c>
      <c r="X65" s="246">
        <v>-0.10385429902582922</v>
      </c>
      <c r="Y65" s="7">
        <v>-5.5203455685448037E-2</v>
      </c>
      <c r="Z65" s="7">
        <v>-1.0181372669632659E-2</v>
      </c>
      <c r="AA65" s="11">
        <v>-0.23444997594406308</v>
      </c>
      <c r="AB65" s="7">
        <f t="shared" si="2"/>
        <v>116.90179166666667</v>
      </c>
      <c r="AC65" s="157"/>
      <c r="AN65" s="98"/>
      <c r="AO65" s="157"/>
      <c r="AZ65" s="98"/>
    </row>
    <row r="66" spans="1:52" ht="15" customHeight="1" x14ac:dyDescent="0.2">
      <c r="A66" s="3" t="s">
        <v>27</v>
      </c>
      <c r="B66" s="3" t="s">
        <v>306</v>
      </c>
      <c r="C66" s="7">
        <v>109.2396</v>
      </c>
      <c r="D66" s="10">
        <v>109.1704</v>
      </c>
      <c r="E66" s="7">
        <v>109.1694</v>
      </c>
      <c r="F66" s="7">
        <v>109.2055</v>
      </c>
      <c r="G66" s="7">
        <v>109.1498</v>
      </c>
      <c r="H66" s="7">
        <v>109.2089</v>
      </c>
      <c r="I66" s="7">
        <v>109.30070000000001</v>
      </c>
      <c r="J66" s="7">
        <v>109.2867</v>
      </c>
      <c r="K66" s="7">
        <v>109.3736</v>
      </c>
      <c r="L66" s="7">
        <v>109.3322</v>
      </c>
      <c r="M66" s="7">
        <v>109.4498</v>
      </c>
      <c r="N66" s="7">
        <v>109.4415</v>
      </c>
      <c r="O66" s="7">
        <v>109.49469999999999</v>
      </c>
      <c r="P66" s="10">
        <v>-6.3346991384072307E-2</v>
      </c>
      <c r="Q66" s="7">
        <v>-9.1599920858105751E-4</v>
      </c>
      <c r="R66" s="7">
        <v>3.3067874331089743E-2</v>
      </c>
      <c r="S66" s="7">
        <v>-5.100475708641198E-2</v>
      </c>
      <c r="T66" s="272">
        <v>5.4145770308329302E-2</v>
      </c>
      <c r="U66" s="7">
        <v>8.4059083096713103E-2</v>
      </c>
      <c r="V66" s="272">
        <v>-1.2808701133670695E-2</v>
      </c>
      <c r="W66" s="7">
        <v>7.9515622669547148E-2</v>
      </c>
      <c r="X66" s="246">
        <v>-3.785191307591218E-2</v>
      </c>
      <c r="Y66" s="7">
        <v>0.10756209058264256</v>
      </c>
      <c r="Z66" s="7">
        <v>-7.583385259718441E-3</v>
      </c>
      <c r="AA66" s="11">
        <v>4.8610444849522073E-2</v>
      </c>
      <c r="AB66" s="7">
        <f t="shared" si="2"/>
        <v>109.29860000000001</v>
      </c>
      <c r="AC66" s="157"/>
      <c r="AN66" s="98"/>
      <c r="AO66" s="157"/>
      <c r="AZ66" s="98"/>
    </row>
    <row r="67" spans="1:52" ht="15" customHeight="1" x14ac:dyDescent="0.2">
      <c r="A67" s="3" t="s">
        <v>29</v>
      </c>
      <c r="B67" s="3" t="s">
        <v>307</v>
      </c>
      <c r="C67" s="7">
        <v>114.3455</v>
      </c>
      <c r="D67" s="10">
        <v>114.85509999999999</v>
      </c>
      <c r="E67" s="7">
        <v>115.22880000000001</v>
      </c>
      <c r="F67" s="7">
        <v>115.71169999999999</v>
      </c>
      <c r="G67" s="7">
        <v>116.193</v>
      </c>
      <c r="H67" s="7">
        <v>116.35</v>
      </c>
      <c r="I67" s="7">
        <v>116.65170000000001</v>
      </c>
      <c r="J67" s="7">
        <v>116.6874</v>
      </c>
      <c r="K67" s="7">
        <v>116.8574</v>
      </c>
      <c r="L67" s="7">
        <v>117.0373</v>
      </c>
      <c r="M67" s="7">
        <v>117.30119999999999</v>
      </c>
      <c r="N67" s="7">
        <v>117.2808</v>
      </c>
      <c r="O67" s="7">
        <v>117.5252</v>
      </c>
      <c r="P67" s="10">
        <v>0.4456668605235814</v>
      </c>
      <c r="Q67" s="7">
        <v>0.32536648350836289</v>
      </c>
      <c r="R67" s="7">
        <v>0.41907925796327528</v>
      </c>
      <c r="S67" s="7">
        <v>0.4159475662357433</v>
      </c>
      <c r="T67" s="272">
        <v>0.13512001583571859</v>
      </c>
      <c r="U67" s="7">
        <v>0.25930382466696261</v>
      </c>
      <c r="V67" s="272">
        <v>3.0603926046505456E-2</v>
      </c>
      <c r="W67" s="7">
        <v>0.14568839480526749</v>
      </c>
      <c r="X67" s="246">
        <v>0.15394831649515006</v>
      </c>
      <c r="Y67" s="7">
        <v>0.22548367059048052</v>
      </c>
      <c r="Z67" s="7">
        <v>-1.7391126433484987E-2</v>
      </c>
      <c r="AA67" s="11">
        <v>0.20838875587478839</v>
      </c>
      <c r="AB67" s="7">
        <f t="shared" si="2"/>
        <v>116.47329999999999</v>
      </c>
      <c r="AC67" s="157"/>
      <c r="AN67" s="98"/>
      <c r="AO67" s="157"/>
      <c r="AZ67" s="98"/>
    </row>
    <row r="68" spans="1:52" ht="15" customHeight="1" x14ac:dyDescent="0.2">
      <c r="A68" s="3" t="s">
        <v>31</v>
      </c>
      <c r="B68" s="3" t="s">
        <v>32</v>
      </c>
      <c r="C68" s="7">
        <v>111.3969</v>
      </c>
      <c r="D68" s="10">
        <v>111.6357</v>
      </c>
      <c r="E68" s="7">
        <v>111.96250000000001</v>
      </c>
      <c r="F68" s="7">
        <v>112.2839</v>
      </c>
      <c r="G68" s="7">
        <v>112.3741</v>
      </c>
      <c r="H68" s="7">
        <v>112.66200000000001</v>
      </c>
      <c r="I68" s="7">
        <v>112.9615</v>
      </c>
      <c r="J68" s="7">
        <v>113.0257</v>
      </c>
      <c r="K68" s="7">
        <v>113.057</v>
      </c>
      <c r="L68" s="7">
        <v>113.1713</v>
      </c>
      <c r="M68" s="7">
        <v>113.3124</v>
      </c>
      <c r="N68" s="7">
        <v>113.6016</v>
      </c>
      <c r="O68" s="7">
        <v>113.828</v>
      </c>
      <c r="P68" s="10">
        <v>0.21436862246615274</v>
      </c>
      <c r="Q68" s="7">
        <v>0.29273789656893429</v>
      </c>
      <c r="R68" s="7">
        <v>0.28706039968739266</v>
      </c>
      <c r="S68" s="7">
        <v>8.0332086790711618E-2</v>
      </c>
      <c r="T68" s="272">
        <v>0.25619782494365484</v>
      </c>
      <c r="U68" s="7">
        <v>0.26583941346682533</v>
      </c>
      <c r="V68" s="272">
        <v>5.6833522925952284E-2</v>
      </c>
      <c r="W68" s="7">
        <v>2.7692816766453701E-2</v>
      </c>
      <c r="X68" s="246">
        <v>0.10109944541249109</v>
      </c>
      <c r="Y68" s="7">
        <v>0.12467825323204244</v>
      </c>
      <c r="Z68" s="7">
        <v>0.255223611890674</v>
      </c>
      <c r="AA68" s="11">
        <v>0.19929296770467858</v>
      </c>
      <c r="AB68" s="7">
        <f t="shared" si="2"/>
        <v>112.822975</v>
      </c>
      <c r="AC68" s="157"/>
      <c r="AN68" s="98"/>
      <c r="AO68" s="157"/>
      <c r="AZ68" s="98"/>
    </row>
    <row r="69" spans="1:52" ht="15" customHeight="1" x14ac:dyDescent="0.2">
      <c r="A69" s="3" t="s">
        <v>33</v>
      </c>
      <c r="B69" s="3" t="s">
        <v>43</v>
      </c>
      <c r="C69" s="7">
        <v>115.9897</v>
      </c>
      <c r="D69" s="10">
        <v>116.0241</v>
      </c>
      <c r="E69" s="7">
        <v>116.0714</v>
      </c>
      <c r="F69" s="7">
        <v>115.93819999999999</v>
      </c>
      <c r="G69" s="7">
        <v>115.7821</v>
      </c>
      <c r="H69" s="7">
        <v>115.7794</v>
      </c>
      <c r="I69" s="7">
        <v>115.8669</v>
      </c>
      <c r="J69" s="7">
        <v>115.69540000000001</v>
      </c>
      <c r="K69" s="7">
        <v>115.7281</v>
      </c>
      <c r="L69" s="7">
        <v>115.8597</v>
      </c>
      <c r="M69" s="7">
        <v>115.92310000000001</v>
      </c>
      <c r="N69" s="7">
        <v>115.94370000000001</v>
      </c>
      <c r="O69" s="7">
        <v>116.0115</v>
      </c>
      <c r="P69" s="10">
        <v>2.9657805822417931E-2</v>
      </c>
      <c r="Q69" s="7">
        <v>4.0767392291767651E-2</v>
      </c>
      <c r="R69" s="7">
        <v>-0.11475695132478993</v>
      </c>
      <c r="S69" s="7">
        <v>-0.1346406965089979</v>
      </c>
      <c r="T69" s="272">
        <v>-2.331966685700437E-3</v>
      </c>
      <c r="U69" s="7">
        <v>7.5574756822030242E-2</v>
      </c>
      <c r="V69" s="272">
        <v>-0.14801466165056168</v>
      </c>
      <c r="W69" s="7">
        <v>2.8263872202344508E-2</v>
      </c>
      <c r="X69" s="246">
        <v>0.11371481947772921</v>
      </c>
      <c r="Y69" s="7">
        <v>5.472135695155559E-2</v>
      </c>
      <c r="Z69" s="7">
        <v>1.7770401240133956E-2</v>
      </c>
      <c r="AA69" s="11">
        <v>5.8476657205170444E-2</v>
      </c>
      <c r="AB69" s="7">
        <f t="shared" si="2"/>
        <v>115.88530000000002</v>
      </c>
      <c r="AC69" s="157"/>
      <c r="AN69" s="98"/>
      <c r="AO69" s="157"/>
      <c r="AZ69" s="98"/>
    </row>
    <row r="70" spans="1:52" ht="15" customHeight="1" x14ac:dyDescent="0.2">
      <c r="A70" s="3" t="s">
        <v>34</v>
      </c>
      <c r="B70" s="3" t="s">
        <v>308</v>
      </c>
      <c r="C70" s="7">
        <v>106.8909</v>
      </c>
      <c r="D70" s="10">
        <v>106.8485</v>
      </c>
      <c r="E70" s="7">
        <v>106.849</v>
      </c>
      <c r="F70" s="7">
        <v>106.8721</v>
      </c>
      <c r="G70" s="7">
        <v>106.8721</v>
      </c>
      <c r="H70" s="7">
        <v>106.8721</v>
      </c>
      <c r="I70" s="7">
        <v>106.8721</v>
      </c>
      <c r="J70" s="7">
        <v>106.8853</v>
      </c>
      <c r="K70" s="7">
        <v>106.8853</v>
      </c>
      <c r="L70" s="7">
        <v>106.8853</v>
      </c>
      <c r="M70" s="7">
        <v>106.92100000000001</v>
      </c>
      <c r="N70" s="7">
        <v>106.9126</v>
      </c>
      <c r="O70" s="7">
        <v>107.01260000000001</v>
      </c>
      <c r="P70" s="10">
        <v>-3.9666613341267275E-2</v>
      </c>
      <c r="Q70" s="7">
        <v>4.6795228758699225E-4</v>
      </c>
      <c r="R70" s="7">
        <v>2.1619294518432045E-2</v>
      </c>
      <c r="S70" s="7">
        <v>0</v>
      </c>
      <c r="T70" s="272">
        <v>0</v>
      </c>
      <c r="U70" s="7">
        <v>0</v>
      </c>
      <c r="V70" s="272">
        <v>1.2351212336987537E-2</v>
      </c>
      <c r="W70" s="7">
        <v>0</v>
      </c>
      <c r="X70" s="246">
        <v>0</v>
      </c>
      <c r="Y70" s="7">
        <v>3.3400289843416836E-2</v>
      </c>
      <c r="Z70" s="7">
        <v>-7.8562677116832472E-3</v>
      </c>
      <c r="AA70" s="11">
        <v>9.3534344876103029E-2</v>
      </c>
      <c r="AB70" s="7">
        <f t="shared" si="2"/>
        <v>106.89066666666668</v>
      </c>
      <c r="AC70" s="157"/>
      <c r="AN70" s="98"/>
      <c r="AO70" s="157"/>
      <c r="AZ70" s="98"/>
    </row>
    <row r="71" spans="1:52" ht="15" customHeight="1" x14ac:dyDescent="0.2">
      <c r="A71" s="3"/>
      <c r="B71" s="3" t="s">
        <v>309</v>
      </c>
      <c r="C71" s="7">
        <v>109.17610000000001</v>
      </c>
      <c r="D71" s="10">
        <v>109.1221</v>
      </c>
      <c r="E71" s="7">
        <v>109.4198</v>
      </c>
      <c r="F71" s="7">
        <v>109.29510000000001</v>
      </c>
      <c r="G71" s="7">
        <v>109.29510000000001</v>
      </c>
      <c r="H71" s="7">
        <v>109.68040000000001</v>
      </c>
      <c r="I71" s="7">
        <v>109.68040000000001</v>
      </c>
      <c r="J71" s="7">
        <v>110.1433</v>
      </c>
      <c r="K71" s="7">
        <v>110.7848</v>
      </c>
      <c r="L71" s="7">
        <v>111.0733</v>
      </c>
      <c r="M71" s="7">
        <v>111.0958</v>
      </c>
      <c r="N71" s="7">
        <v>110.9922</v>
      </c>
      <c r="O71" s="7">
        <v>110.9922</v>
      </c>
      <c r="P71" s="10">
        <v>-4.9461374788073616E-2</v>
      </c>
      <c r="Q71" s="7">
        <v>0.27281366469302903</v>
      </c>
      <c r="R71" s="7">
        <v>-0.11396474861038865</v>
      </c>
      <c r="S71" s="7">
        <v>0</v>
      </c>
      <c r="T71" s="272">
        <v>0.35253181524148919</v>
      </c>
      <c r="U71" s="7">
        <v>0</v>
      </c>
      <c r="V71" s="272">
        <v>0.42204441267536452</v>
      </c>
      <c r="W71" s="7">
        <v>0.58242307975156704</v>
      </c>
      <c r="X71" s="246">
        <v>0.26041478614394675</v>
      </c>
      <c r="Y71" s="7">
        <v>2.0256893420825477E-2</v>
      </c>
      <c r="Z71" s="7">
        <v>-9.3252850242763585E-2</v>
      </c>
      <c r="AA71" s="11">
        <v>0</v>
      </c>
      <c r="AB71" s="7">
        <f t="shared" si="2"/>
        <v>110.1312083333333</v>
      </c>
      <c r="AC71" s="157"/>
      <c r="AN71" s="98"/>
      <c r="AO71" s="157"/>
      <c r="AZ71" s="98"/>
    </row>
    <row r="72" spans="1:52" ht="15" customHeight="1" x14ac:dyDescent="0.2">
      <c r="A72" s="3"/>
      <c r="B72" s="3" t="s">
        <v>310</v>
      </c>
      <c r="C72" s="7">
        <v>100.05500000000001</v>
      </c>
      <c r="D72" s="10">
        <v>100.05500000000001</v>
      </c>
      <c r="E72" s="7">
        <v>100.05500000000001</v>
      </c>
      <c r="F72" s="7">
        <v>100.05500000000001</v>
      </c>
      <c r="G72" s="7">
        <v>100.05500000000001</v>
      </c>
      <c r="H72" s="7">
        <v>100.05500000000001</v>
      </c>
      <c r="I72" s="7">
        <v>100.05500000000001</v>
      </c>
      <c r="J72" s="7">
        <v>100.19119999999999</v>
      </c>
      <c r="K72" s="7">
        <v>100.22490000000001</v>
      </c>
      <c r="L72" s="7">
        <v>100.2625</v>
      </c>
      <c r="M72" s="7">
        <v>100.2625</v>
      </c>
      <c r="N72" s="7">
        <v>100.2625</v>
      </c>
      <c r="O72" s="7">
        <v>100.2625</v>
      </c>
      <c r="P72" s="10">
        <v>0</v>
      </c>
      <c r="Q72" s="7">
        <v>0</v>
      </c>
      <c r="R72" s="7">
        <v>0</v>
      </c>
      <c r="S72" s="7">
        <v>0</v>
      </c>
      <c r="T72" s="272">
        <v>0</v>
      </c>
      <c r="U72" s="7">
        <v>0</v>
      </c>
      <c r="V72" s="272">
        <v>0.13612513117784031</v>
      </c>
      <c r="W72" s="7">
        <v>3.3635688563476915E-2</v>
      </c>
      <c r="X72" s="246">
        <v>3.7515627354078311E-2</v>
      </c>
      <c r="Y72" s="7">
        <v>0</v>
      </c>
      <c r="Z72" s="7">
        <v>0</v>
      </c>
      <c r="AA72" s="11">
        <v>0</v>
      </c>
      <c r="AB72" s="7">
        <f t="shared" si="2"/>
        <v>100.14967500000002</v>
      </c>
      <c r="AC72" s="157"/>
      <c r="AN72" s="98"/>
      <c r="AO72" s="157"/>
      <c r="AZ72" s="98"/>
    </row>
    <row r="73" spans="1:52" ht="15" customHeight="1" x14ac:dyDescent="0.2">
      <c r="A73" s="3"/>
      <c r="B73" s="3" t="s">
        <v>311</v>
      </c>
      <c r="C73" s="7">
        <v>107.3023</v>
      </c>
      <c r="D73" s="10">
        <v>107.822</v>
      </c>
      <c r="E73" s="7">
        <v>108.1793</v>
      </c>
      <c r="F73" s="7">
        <v>108.2803</v>
      </c>
      <c r="G73" s="7">
        <v>108.62220000000001</v>
      </c>
      <c r="H73" s="7">
        <v>108.65219999999999</v>
      </c>
      <c r="I73" s="7">
        <v>108.6914</v>
      </c>
      <c r="J73" s="7">
        <v>109.0184</v>
      </c>
      <c r="K73" s="7">
        <v>109.0184</v>
      </c>
      <c r="L73" s="7">
        <v>109.0457</v>
      </c>
      <c r="M73" s="7">
        <v>109.0457</v>
      </c>
      <c r="N73" s="7">
        <v>109.6908</v>
      </c>
      <c r="O73" s="7">
        <v>109.76600000000001</v>
      </c>
      <c r="P73" s="10">
        <v>0.48433258187382777</v>
      </c>
      <c r="Q73" s="7">
        <v>0.33137949583572468</v>
      </c>
      <c r="R73" s="7">
        <v>9.3363517789446862E-2</v>
      </c>
      <c r="S73" s="7">
        <v>0.31575457400839274</v>
      </c>
      <c r="T73" s="272">
        <v>2.7618663588094262E-2</v>
      </c>
      <c r="U73" s="7">
        <v>3.6078422710270126E-2</v>
      </c>
      <c r="V73" s="272">
        <v>0.30085176932121416</v>
      </c>
      <c r="W73" s="7">
        <v>0</v>
      </c>
      <c r="X73" s="246">
        <v>2.504164434627253E-2</v>
      </c>
      <c r="Y73" s="7">
        <v>0</v>
      </c>
      <c r="Z73" s="7">
        <v>0.59158683010884361</v>
      </c>
      <c r="AA73" s="11">
        <v>6.8556342008636542E-2</v>
      </c>
      <c r="AB73" s="7">
        <f t="shared" si="2"/>
        <v>108.81936666666668</v>
      </c>
      <c r="AC73" s="157"/>
      <c r="AN73" s="98"/>
      <c r="AO73" s="157"/>
      <c r="AZ73" s="98"/>
    </row>
    <row r="74" spans="1:52" ht="15" customHeight="1" x14ac:dyDescent="0.2">
      <c r="A74" s="3"/>
      <c r="B74" s="3" t="s">
        <v>312</v>
      </c>
      <c r="C74" s="7">
        <v>114.3751</v>
      </c>
      <c r="D74" s="10">
        <v>115.1832</v>
      </c>
      <c r="E74" s="7">
        <v>115.5234</v>
      </c>
      <c r="F74" s="7">
        <v>115.71510000000001</v>
      </c>
      <c r="G74" s="7">
        <v>116.19759999999999</v>
      </c>
      <c r="H74" s="7">
        <v>116.7123</v>
      </c>
      <c r="I74" s="7">
        <v>117.0384</v>
      </c>
      <c r="J74" s="7">
        <v>117.5001</v>
      </c>
      <c r="K74" s="7">
        <v>117.5694</v>
      </c>
      <c r="L74" s="7">
        <v>117.80880000000001</v>
      </c>
      <c r="M74" s="7">
        <v>117.9149</v>
      </c>
      <c r="N74" s="7">
        <v>118.5106</v>
      </c>
      <c r="O74" s="7">
        <v>119.1514</v>
      </c>
      <c r="P74" s="10">
        <v>0.70653490139024666</v>
      </c>
      <c r="Q74" s="7">
        <v>0.29535557268768003</v>
      </c>
      <c r="R74" s="7">
        <v>0.16594040687861639</v>
      </c>
      <c r="S74" s="7">
        <v>0.41697237439192247</v>
      </c>
      <c r="T74" s="272">
        <v>0.44295235013460249</v>
      </c>
      <c r="U74" s="7">
        <v>0.27940499844489119</v>
      </c>
      <c r="V74" s="272">
        <v>0.3944859123159643</v>
      </c>
      <c r="W74" s="7">
        <v>5.8978673209638427E-2</v>
      </c>
      <c r="X74" s="246">
        <v>0.20362441247467741</v>
      </c>
      <c r="Y74" s="7">
        <v>9.0061183884393908E-2</v>
      </c>
      <c r="Z74" s="7">
        <v>0.50519484814895632</v>
      </c>
      <c r="AA74" s="11">
        <v>0.54071112626212237</v>
      </c>
      <c r="AB74" s="7">
        <f t="shared" si="2"/>
        <v>117.06876666666666</v>
      </c>
      <c r="AC74" s="157"/>
      <c r="AN74" s="98"/>
      <c r="AO74" s="157"/>
      <c r="AZ74" s="98"/>
    </row>
    <row r="75" spans="1:52" s="48" customFormat="1" x14ac:dyDescent="0.2">
      <c r="A75" s="56" t="s">
        <v>36</v>
      </c>
      <c r="B75" s="56" t="s">
        <v>37</v>
      </c>
      <c r="C75" s="20">
        <v>116.34869999999999</v>
      </c>
      <c r="D75" s="216">
        <v>116.7441</v>
      </c>
      <c r="E75" s="20">
        <v>116.75790000000001</v>
      </c>
      <c r="F75" s="20">
        <v>116.77970000000001</v>
      </c>
      <c r="G75" s="20">
        <v>117.02970000000001</v>
      </c>
      <c r="H75" s="20">
        <v>117.5873</v>
      </c>
      <c r="I75" s="20">
        <v>117.5746</v>
      </c>
      <c r="J75" s="20">
        <v>117.7431</v>
      </c>
      <c r="K75" s="20">
        <v>117.4948</v>
      </c>
      <c r="L75" s="20">
        <v>117.69759999999999</v>
      </c>
      <c r="M75" s="20">
        <v>118.0269</v>
      </c>
      <c r="N75" s="20">
        <v>118.1942</v>
      </c>
      <c r="O75" s="20">
        <v>118.2538</v>
      </c>
      <c r="P75" s="216">
        <v>0.33984049671376587</v>
      </c>
      <c r="Q75" s="20">
        <v>1.1820725843964161E-2</v>
      </c>
      <c r="R75" s="20">
        <v>1.867111347497594E-2</v>
      </c>
      <c r="S75" s="20">
        <v>0.21407830299272906</v>
      </c>
      <c r="T75" s="271">
        <v>0.4764602489795271</v>
      </c>
      <c r="U75" s="20">
        <v>-1.0800486106913988E-2</v>
      </c>
      <c r="V75" s="271">
        <v>0.14331326664091948</v>
      </c>
      <c r="W75" s="20">
        <v>-0.21088284578884062</v>
      </c>
      <c r="X75" s="245">
        <v>0.17260338329866201</v>
      </c>
      <c r="Y75" s="20">
        <v>0.27978480444801207</v>
      </c>
      <c r="Z75" s="20">
        <v>0.14174734742672843</v>
      </c>
      <c r="AA75" s="19">
        <v>5.0425486191372507E-2</v>
      </c>
      <c r="AB75" s="20">
        <f t="shared" si="2"/>
        <v>117.49030833333332</v>
      </c>
      <c r="AC75" s="156"/>
      <c r="AN75" s="162"/>
      <c r="AO75" s="156"/>
      <c r="AZ75" s="162"/>
    </row>
    <row r="76" spans="1:52" ht="15" customHeight="1" x14ac:dyDescent="0.2">
      <c r="A76" s="3" t="s">
        <v>38</v>
      </c>
      <c r="B76" s="3" t="s">
        <v>39</v>
      </c>
      <c r="C76" s="7">
        <v>111.3955</v>
      </c>
      <c r="D76" s="10">
        <v>112.4607</v>
      </c>
      <c r="E76" s="7">
        <v>112.3678</v>
      </c>
      <c r="F76" s="7">
        <v>112.7016</v>
      </c>
      <c r="G76" s="7">
        <v>112.89230000000001</v>
      </c>
      <c r="H76" s="7">
        <v>112.68049999999999</v>
      </c>
      <c r="I76" s="7">
        <v>112.9659</v>
      </c>
      <c r="J76" s="7">
        <v>112.8284</v>
      </c>
      <c r="K76" s="7">
        <v>113.1315</v>
      </c>
      <c r="L76" s="7">
        <v>114.63330000000001</v>
      </c>
      <c r="M76" s="7">
        <v>114.7684</v>
      </c>
      <c r="N76" s="7">
        <v>114.199</v>
      </c>
      <c r="O76" s="7">
        <v>114.199</v>
      </c>
      <c r="P76" s="10">
        <v>0.95623252285774951</v>
      </c>
      <c r="Q76" s="7">
        <v>-8.2606635028948064E-2</v>
      </c>
      <c r="R76" s="7">
        <v>0.2970601898408588</v>
      </c>
      <c r="S76" s="7">
        <v>0.16920789057121349</v>
      </c>
      <c r="T76" s="272">
        <v>-0.18761244123825174</v>
      </c>
      <c r="U76" s="7">
        <v>0.25328251117097444</v>
      </c>
      <c r="V76" s="272">
        <v>-0.12171814680359545</v>
      </c>
      <c r="W76" s="7">
        <v>0.26863803794080265</v>
      </c>
      <c r="X76" s="246">
        <v>1.327481735856064</v>
      </c>
      <c r="Y76" s="7">
        <v>0.11785406160338593</v>
      </c>
      <c r="Z76" s="7">
        <v>-0.49612959664855627</v>
      </c>
      <c r="AA76" s="11">
        <v>0</v>
      </c>
      <c r="AB76" s="7">
        <f t="shared" si="2"/>
        <v>113.31903333333334</v>
      </c>
      <c r="AC76" s="157"/>
      <c r="AN76" s="98"/>
      <c r="AO76" s="157"/>
      <c r="AZ76" s="98"/>
    </row>
    <row r="77" spans="1:52" ht="15" customHeight="1" x14ac:dyDescent="0.2">
      <c r="A77" s="3" t="s">
        <v>40</v>
      </c>
      <c r="B77" s="3" t="s">
        <v>313</v>
      </c>
      <c r="C77" s="7">
        <v>122.75109999999999</v>
      </c>
      <c r="D77" s="10">
        <v>124.0217</v>
      </c>
      <c r="E77" s="7">
        <v>124.59229999999999</v>
      </c>
      <c r="F77" s="7">
        <v>124.5621</v>
      </c>
      <c r="G77" s="7">
        <v>124.3968</v>
      </c>
      <c r="H77" s="7">
        <v>124.4843</v>
      </c>
      <c r="I77" s="7">
        <v>123.6215</v>
      </c>
      <c r="J77" s="7">
        <v>123.3244</v>
      </c>
      <c r="K77" s="7">
        <v>122.4817</v>
      </c>
      <c r="L77" s="7">
        <v>122.77160000000001</v>
      </c>
      <c r="M77" s="7">
        <v>123.3313</v>
      </c>
      <c r="N77" s="7">
        <v>123.8145</v>
      </c>
      <c r="O77" s="7">
        <v>123.7864</v>
      </c>
      <c r="P77" s="10">
        <v>1.0351027404235089</v>
      </c>
      <c r="Q77" s="7">
        <v>0.46008077618674714</v>
      </c>
      <c r="R77" s="7">
        <v>-2.4239058111932735E-2</v>
      </c>
      <c r="S77" s="7">
        <v>-0.13270489177687436</v>
      </c>
      <c r="T77" s="272">
        <v>7.0339429953186636E-2</v>
      </c>
      <c r="U77" s="7">
        <v>-0.69309945109544502</v>
      </c>
      <c r="V77" s="272">
        <v>-0.24033036324587581</v>
      </c>
      <c r="W77" s="7">
        <v>-0.68331976478295753</v>
      </c>
      <c r="X77" s="246">
        <v>0.2366884195761513</v>
      </c>
      <c r="Y77" s="7">
        <v>0.45588719215192464</v>
      </c>
      <c r="Z77" s="7">
        <v>0.39179024302832821</v>
      </c>
      <c r="AA77" s="11">
        <v>-2.2695241672013301E-2</v>
      </c>
      <c r="AB77" s="7">
        <f t="shared" si="2"/>
        <v>123.76571666666666</v>
      </c>
      <c r="AC77" s="157"/>
      <c r="AN77" s="98"/>
      <c r="AO77" s="157"/>
      <c r="AZ77" s="98"/>
    </row>
    <row r="78" spans="1:52" ht="15" customHeight="1" x14ac:dyDescent="0.2">
      <c r="A78" s="3" t="s">
        <v>41</v>
      </c>
      <c r="B78" s="3" t="s">
        <v>314</v>
      </c>
      <c r="C78" s="7">
        <v>105.1795</v>
      </c>
      <c r="D78" s="10">
        <v>104.3605</v>
      </c>
      <c r="E78" s="7">
        <v>103.26220000000001</v>
      </c>
      <c r="F78" s="7">
        <v>103.2987</v>
      </c>
      <c r="G78" s="7">
        <v>104.2508</v>
      </c>
      <c r="H78" s="7">
        <v>105.705</v>
      </c>
      <c r="I78" s="7">
        <v>106.745</v>
      </c>
      <c r="J78" s="7">
        <v>107.8456</v>
      </c>
      <c r="K78" s="7">
        <v>107.8456</v>
      </c>
      <c r="L78" s="7">
        <v>107.8456</v>
      </c>
      <c r="M78" s="7">
        <v>108.2608</v>
      </c>
      <c r="N78" s="7">
        <v>108.2608</v>
      </c>
      <c r="O78" s="7">
        <v>108.2608</v>
      </c>
      <c r="P78" s="10">
        <v>-0.77866884706620831</v>
      </c>
      <c r="Q78" s="7">
        <v>-1.052409676074755</v>
      </c>
      <c r="R78" s="7">
        <v>3.5346913003973905E-2</v>
      </c>
      <c r="S78" s="7">
        <v>0.92169601359939812</v>
      </c>
      <c r="T78" s="272">
        <v>1.3949053628365444</v>
      </c>
      <c r="U78" s="7">
        <v>0.98387020481529375</v>
      </c>
      <c r="V78" s="272">
        <v>1.0310553187502927</v>
      </c>
      <c r="W78" s="7">
        <v>0</v>
      </c>
      <c r="X78" s="246">
        <v>0</v>
      </c>
      <c r="Y78" s="7">
        <v>0.38499484448136845</v>
      </c>
      <c r="Z78" s="7">
        <v>0</v>
      </c>
      <c r="AA78" s="11">
        <v>0</v>
      </c>
      <c r="AB78" s="7">
        <f t="shared" si="2"/>
        <v>106.32844999999999</v>
      </c>
      <c r="AC78" s="157"/>
      <c r="AN78" s="98"/>
      <c r="AO78" s="157"/>
      <c r="AZ78" s="98"/>
    </row>
    <row r="79" spans="1:52" ht="15" customHeight="1" x14ac:dyDescent="0.2">
      <c r="A79" s="3" t="s">
        <v>42</v>
      </c>
      <c r="B79" s="3" t="s">
        <v>315</v>
      </c>
      <c r="C79" s="7">
        <v>117.2212</v>
      </c>
      <c r="D79" s="10">
        <v>117.6939</v>
      </c>
      <c r="E79" s="7">
        <v>117.72499999999999</v>
      </c>
      <c r="F79" s="7">
        <v>117.7893</v>
      </c>
      <c r="G79" s="7">
        <v>118.17910000000001</v>
      </c>
      <c r="H79" s="7">
        <v>118.56229999999999</v>
      </c>
      <c r="I79" s="7">
        <v>118.669</v>
      </c>
      <c r="J79" s="7">
        <v>118.7677</v>
      </c>
      <c r="K79" s="7">
        <v>118.7148</v>
      </c>
      <c r="L79" s="7">
        <v>119.226</v>
      </c>
      <c r="M79" s="7">
        <v>119.4555</v>
      </c>
      <c r="N79" s="7">
        <v>119.5017</v>
      </c>
      <c r="O79" s="7">
        <v>119.8668</v>
      </c>
      <c r="P79" s="10">
        <v>0.40325470136801472</v>
      </c>
      <c r="Q79" s="7">
        <v>2.6424479093644634E-2</v>
      </c>
      <c r="R79" s="7">
        <v>5.4618815035041762E-2</v>
      </c>
      <c r="S79" s="7">
        <v>0.33092988921744859</v>
      </c>
      <c r="T79" s="272">
        <v>0.32425361167921229</v>
      </c>
      <c r="U79" s="7">
        <v>8.9994880328741575E-2</v>
      </c>
      <c r="V79" s="272">
        <v>8.3172521888621287E-2</v>
      </c>
      <c r="W79" s="7">
        <v>-4.4540729508113872E-2</v>
      </c>
      <c r="X79" s="246">
        <v>0.43061185294504334</v>
      </c>
      <c r="Y79" s="7">
        <v>0.19249157063056849</v>
      </c>
      <c r="Z79" s="7">
        <v>3.867549003603761E-2</v>
      </c>
      <c r="AA79" s="11">
        <v>0.30551866626164997</v>
      </c>
      <c r="AB79" s="7">
        <f t="shared" si="2"/>
        <v>118.67925833333334</v>
      </c>
      <c r="AC79" s="157"/>
      <c r="AN79" s="98"/>
      <c r="AO79" s="157"/>
      <c r="AZ79" s="98"/>
    </row>
    <row r="80" spans="1:52" ht="15" customHeight="1" x14ac:dyDescent="0.2">
      <c r="A80" s="3" t="s">
        <v>44</v>
      </c>
      <c r="B80" s="3" t="s">
        <v>316</v>
      </c>
      <c r="C80" s="7">
        <v>109.1555</v>
      </c>
      <c r="D80" s="10">
        <v>109.5891</v>
      </c>
      <c r="E80" s="7">
        <v>109.78019999999999</v>
      </c>
      <c r="F80" s="7">
        <v>109.87479999999999</v>
      </c>
      <c r="G80" s="7">
        <v>110.3541</v>
      </c>
      <c r="H80" s="7">
        <v>110.50579999999999</v>
      </c>
      <c r="I80" s="7">
        <v>110.3138</v>
      </c>
      <c r="J80" s="7">
        <v>110.34310000000001</v>
      </c>
      <c r="K80" s="7">
        <v>110.40300000000001</v>
      </c>
      <c r="L80" s="7">
        <v>110.4389</v>
      </c>
      <c r="M80" s="7">
        <v>111.0908</v>
      </c>
      <c r="N80" s="7">
        <v>111.38679999999999</v>
      </c>
      <c r="O80" s="7">
        <v>111.28879999999999</v>
      </c>
      <c r="P80" s="10">
        <v>0.39723147253230334</v>
      </c>
      <c r="Q80" s="7">
        <v>0.17437865627146459</v>
      </c>
      <c r="R80" s="7">
        <v>8.6172187698692296E-2</v>
      </c>
      <c r="S80" s="7">
        <v>0.43622377469629903</v>
      </c>
      <c r="T80" s="272">
        <v>0.13746657351198646</v>
      </c>
      <c r="U80" s="7">
        <v>-0.17374653638088958</v>
      </c>
      <c r="V80" s="272">
        <v>2.6560593506892449E-2</v>
      </c>
      <c r="W80" s="7">
        <v>5.4285224903051432E-2</v>
      </c>
      <c r="X80" s="246">
        <v>3.251723232158369E-2</v>
      </c>
      <c r="Y80" s="7">
        <v>0.59028114188025937</v>
      </c>
      <c r="Z80" s="7">
        <v>0.26644870682360039</v>
      </c>
      <c r="AA80" s="11">
        <v>-8.7981699806439342E-2</v>
      </c>
      <c r="AB80" s="7">
        <f t="shared" si="2"/>
        <v>110.44743333333334</v>
      </c>
      <c r="AC80" s="157"/>
      <c r="AN80" s="98"/>
      <c r="AO80" s="157"/>
      <c r="AZ80" s="98"/>
    </row>
    <row r="81" spans="1:52" ht="15" customHeight="1" x14ac:dyDescent="0.2">
      <c r="A81" s="3" t="s">
        <v>46</v>
      </c>
      <c r="B81" s="3" t="s">
        <v>71</v>
      </c>
      <c r="C81" s="7">
        <v>119.9507</v>
      </c>
      <c r="D81" s="10">
        <v>120.2615</v>
      </c>
      <c r="E81" s="7">
        <v>120.5579</v>
      </c>
      <c r="F81" s="7">
        <v>120.5579</v>
      </c>
      <c r="G81" s="7">
        <v>120.5579</v>
      </c>
      <c r="H81" s="7">
        <v>121.14319999999999</v>
      </c>
      <c r="I81" s="7">
        <v>121.14319999999999</v>
      </c>
      <c r="J81" s="7">
        <v>121.14319999999999</v>
      </c>
      <c r="K81" s="7">
        <v>121.14319999999999</v>
      </c>
      <c r="L81" s="7">
        <v>121.14319999999999</v>
      </c>
      <c r="M81" s="7">
        <v>121.14319999999999</v>
      </c>
      <c r="N81" s="7">
        <v>121.2045</v>
      </c>
      <c r="O81" s="7">
        <v>121.2706</v>
      </c>
      <c r="P81" s="10">
        <v>0.25910644956636386</v>
      </c>
      <c r="Q81" s="7">
        <v>0.24646291622839028</v>
      </c>
      <c r="R81" s="7">
        <v>0</v>
      </c>
      <c r="S81" s="7">
        <v>0</v>
      </c>
      <c r="T81" s="272">
        <v>0.48549286276551723</v>
      </c>
      <c r="U81" s="7">
        <v>0</v>
      </c>
      <c r="V81" s="272">
        <v>0</v>
      </c>
      <c r="W81" s="7">
        <v>0</v>
      </c>
      <c r="X81" s="246">
        <v>0</v>
      </c>
      <c r="Y81" s="7">
        <v>0</v>
      </c>
      <c r="Z81" s="7">
        <v>5.060127188319509E-2</v>
      </c>
      <c r="AA81" s="11">
        <v>5.4535928946537318E-2</v>
      </c>
      <c r="AB81" s="7">
        <f t="shared" si="2"/>
        <v>120.939125</v>
      </c>
      <c r="AC81" s="157"/>
      <c r="AN81" s="98"/>
      <c r="AO81" s="157"/>
      <c r="AZ81" s="98"/>
    </row>
    <row r="82" spans="1:52" s="48" customFormat="1" x14ac:dyDescent="0.2">
      <c r="A82" s="56" t="s">
        <v>47</v>
      </c>
      <c r="B82" s="56" t="s">
        <v>48</v>
      </c>
      <c r="C82" s="20">
        <v>151.3074</v>
      </c>
      <c r="D82" s="216">
        <v>151.36320000000001</v>
      </c>
      <c r="E82" s="20">
        <v>149.744</v>
      </c>
      <c r="F82" s="20">
        <v>155.63220000000001</v>
      </c>
      <c r="G82" s="20">
        <v>153.9674</v>
      </c>
      <c r="H82" s="20">
        <v>146.87610000000001</v>
      </c>
      <c r="I82" s="20">
        <v>140.9554</v>
      </c>
      <c r="J82" s="20">
        <v>142.27449999999999</v>
      </c>
      <c r="K82" s="20">
        <v>143.07310000000001</v>
      </c>
      <c r="L82" s="20">
        <v>144.9598</v>
      </c>
      <c r="M82" s="20">
        <v>145.75129999999999</v>
      </c>
      <c r="N82" s="20">
        <v>147.55950000000001</v>
      </c>
      <c r="O82" s="20">
        <v>148.66890000000001</v>
      </c>
      <c r="P82" s="216">
        <v>3.6878566415129037E-2</v>
      </c>
      <c r="Q82" s="20">
        <v>-1.0697448256907929</v>
      </c>
      <c r="R82" s="20">
        <v>3.9321775830751227</v>
      </c>
      <c r="S82" s="20">
        <v>-1.0697015142110782</v>
      </c>
      <c r="T82" s="272">
        <v>-4.6057152358226414</v>
      </c>
      <c r="U82" s="20">
        <v>-4.0310847033656332</v>
      </c>
      <c r="V82" s="272">
        <v>0.9358279285504435</v>
      </c>
      <c r="W82" s="20">
        <v>0.56130929997998358</v>
      </c>
      <c r="X82" s="246">
        <v>1.3186965264609423</v>
      </c>
      <c r="Y82" s="20">
        <v>0.54601344648653283</v>
      </c>
      <c r="Z82" s="20">
        <v>1.2406064302685658</v>
      </c>
      <c r="AA82" s="19">
        <v>0.75183231171154252</v>
      </c>
      <c r="AB82" s="20">
        <f t="shared" si="2"/>
        <v>147.56878333333336</v>
      </c>
      <c r="AC82" s="156"/>
      <c r="AN82" s="162"/>
      <c r="AO82" s="156"/>
      <c r="AZ82" s="162"/>
    </row>
    <row r="83" spans="1:52" s="48" customFormat="1" x14ac:dyDescent="0.2">
      <c r="A83" s="56" t="s">
        <v>317</v>
      </c>
      <c r="B83" s="48" t="s">
        <v>73</v>
      </c>
      <c r="C83" s="20">
        <v>148.09569999999999</v>
      </c>
      <c r="D83" s="216">
        <v>148.7841</v>
      </c>
      <c r="E83" s="20">
        <v>147.4324</v>
      </c>
      <c r="F83" s="20">
        <v>153.3946</v>
      </c>
      <c r="G83" s="20">
        <v>151.67679999999999</v>
      </c>
      <c r="H83" s="20">
        <v>144.03299999999999</v>
      </c>
      <c r="I83" s="20">
        <v>138.8955</v>
      </c>
      <c r="J83" s="20">
        <v>141.09229999999999</v>
      </c>
      <c r="K83" s="20">
        <v>141.86949999999999</v>
      </c>
      <c r="L83" s="20">
        <v>144.12110000000001</v>
      </c>
      <c r="M83" s="20">
        <v>144.6996</v>
      </c>
      <c r="N83" s="20">
        <v>147.9948</v>
      </c>
      <c r="O83" s="20">
        <v>149.9727</v>
      </c>
      <c r="P83" s="216">
        <v>0.46483456305618698</v>
      </c>
      <c r="Q83" s="20">
        <v>-0.90849761500052351</v>
      </c>
      <c r="R83" s="20">
        <v>4.044022887777718</v>
      </c>
      <c r="S83" s="20">
        <v>-1.1198568919636096</v>
      </c>
      <c r="T83" s="272">
        <v>-5.0395314247136014</v>
      </c>
      <c r="U83" s="20">
        <v>-3.5668909208306356</v>
      </c>
      <c r="V83" s="272">
        <v>1.58162071485397</v>
      </c>
      <c r="W83" s="20">
        <v>0.55084508509677255</v>
      </c>
      <c r="X83" s="246">
        <v>1.5870923630519773</v>
      </c>
      <c r="Y83" s="20">
        <v>0.40139854608380809</v>
      </c>
      <c r="Z83" s="20">
        <v>2.2772695985337861</v>
      </c>
      <c r="AA83" s="19">
        <v>1.3364658758280734</v>
      </c>
      <c r="AB83" s="20">
        <f t="shared" si="2"/>
        <v>146.16386666666665</v>
      </c>
      <c r="AC83" s="156"/>
      <c r="AN83" s="162"/>
      <c r="AO83" s="156"/>
      <c r="AZ83" s="162"/>
    </row>
    <row r="84" spans="1:52" s="48" customFormat="1" ht="20.25" customHeight="1" x14ac:dyDescent="0.2">
      <c r="B84" s="22" t="s">
        <v>60</v>
      </c>
      <c r="C84" s="28"/>
      <c r="D84" s="133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133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134"/>
      <c r="AB84" s="23"/>
      <c r="AC84" s="156"/>
      <c r="AN84" s="162"/>
      <c r="AO84" s="156"/>
      <c r="AZ84" s="162"/>
    </row>
    <row r="85" spans="1:52" s="48" customFormat="1" x14ac:dyDescent="0.2">
      <c r="A85" s="56" t="s">
        <v>14</v>
      </c>
      <c r="B85" s="56" t="s">
        <v>15</v>
      </c>
      <c r="C85" s="20">
        <v>110.26390000000001</v>
      </c>
      <c r="D85" s="216">
        <v>108.8882</v>
      </c>
      <c r="E85" s="119">
        <v>108.267</v>
      </c>
      <c r="F85" s="20">
        <v>109.8104</v>
      </c>
      <c r="G85" s="20">
        <v>109.2569</v>
      </c>
      <c r="H85" s="20">
        <v>110.3599</v>
      </c>
      <c r="I85" s="20">
        <v>111.7046</v>
      </c>
      <c r="J85" s="20">
        <v>110.61790000000001</v>
      </c>
      <c r="K85" s="20">
        <v>109.1962</v>
      </c>
      <c r="L85" s="20">
        <v>109.6497</v>
      </c>
      <c r="M85" s="20">
        <v>107.6666</v>
      </c>
      <c r="N85" s="20">
        <v>106.9444</v>
      </c>
      <c r="O85" s="20">
        <v>107.22020000000001</v>
      </c>
      <c r="P85" s="216">
        <v>-1.247643154287132</v>
      </c>
      <c r="Q85" s="20">
        <v>-0.5704934051623608</v>
      </c>
      <c r="R85" s="20">
        <v>1.4255497981841239</v>
      </c>
      <c r="S85" s="20">
        <v>-0.50405061815638563</v>
      </c>
      <c r="T85" s="20">
        <v>1.0095472231044396</v>
      </c>
      <c r="U85" s="20">
        <v>1.2184679398948379</v>
      </c>
      <c r="V85" s="267">
        <v>-0.97283370604253838</v>
      </c>
      <c r="W85" s="20">
        <v>-1.2852350297736634</v>
      </c>
      <c r="X85" s="239">
        <v>0.41530749238525799</v>
      </c>
      <c r="Y85" s="20">
        <v>-1.8085776796470883</v>
      </c>
      <c r="Z85" s="20">
        <v>-0.67077440914824171</v>
      </c>
      <c r="AA85" s="19">
        <v>0.25789101626639993</v>
      </c>
      <c r="AB85" s="20">
        <f>AVERAGE(D85:O85)</f>
        <v>109.13183333333335</v>
      </c>
      <c r="AC85" s="156"/>
      <c r="AN85" s="162"/>
      <c r="AO85" s="156"/>
      <c r="AZ85" s="162"/>
    </row>
    <row r="86" spans="1:52" x14ac:dyDescent="0.2">
      <c r="A86" s="3" t="s">
        <v>16</v>
      </c>
      <c r="B86" s="3" t="s">
        <v>54</v>
      </c>
      <c r="C86" s="7">
        <v>118.22020000000001</v>
      </c>
      <c r="D86" s="10">
        <v>117.559</v>
      </c>
      <c r="E86" s="7">
        <v>117.5046</v>
      </c>
      <c r="F86" s="7">
        <v>118.3854</v>
      </c>
      <c r="G86" s="7">
        <v>120.3725</v>
      </c>
      <c r="H86" s="7">
        <v>120.44759999999999</v>
      </c>
      <c r="I86" s="7">
        <v>121.5868</v>
      </c>
      <c r="J86" s="7">
        <v>122.21040000000001</v>
      </c>
      <c r="K86" s="7">
        <v>122.28619999999999</v>
      </c>
      <c r="L86" s="7">
        <v>121.4121</v>
      </c>
      <c r="M86" s="7">
        <v>121.2852</v>
      </c>
      <c r="N86" s="7">
        <v>121.1914</v>
      </c>
      <c r="O86" s="7">
        <v>120.82340000000001</v>
      </c>
      <c r="P86" s="10">
        <v>-0.55929528117868865</v>
      </c>
      <c r="Q86" s="7">
        <v>-4.6274636565470206E-2</v>
      </c>
      <c r="R86" s="7">
        <v>0.74958767571653173</v>
      </c>
      <c r="S86" s="7">
        <v>1.6785008962253773</v>
      </c>
      <c r="T86" s="7">
        <v>6.238966541360523E-2</v>
      </c>
      <c r="U86" s="7">
        <v>0.94580547889704936</v>
      </c>
      <c r="V86" s="268">
        <v>0.51288462234388132</v>
      </c>
      <c r="W86" s="7">
        <v>6.2024181248066253E-2</v>
      </c>
      <c r="X86" s="241">
        <v>-0.71479856271598807</v>
      </c>
      <c r="Y86" s="7">
        <v>-0.10452006019168766</v>
      </c>
      <c r="Z86" s="7">
        <v>-7.7338372695103491E-2</v>
      </c>
      <c r="AA86" s="11">
        <v>-0.30365190929388969</v>
      </c>
      <c r="AB86" s="7">
        <f t="shared" ref="AB86:AB111" si="3">AVERAGE(D86:O86)</f>
        <v>120.42205</v>
      </c>
      <c r="AC86" s="157"/>
      <c r="AN86" s="98"/>
      <c r="AO86" s="157"/>
      <c r="AZ86" s="98"/>
    </row>
    <row r="87" spans="1:52" x14ac:dyDescent="0.2">
      <c r="A87" s="3" t="s">
        <v>18</v>
      </c>
      <c r="B87" s="3" t="s">
        <v>55</v>
      </c>
      <c r="C87" s="7">
        <v>119.54170000000001</v>
      </c>
      <c r="D87" s="10">
        <v>119.34520000000001</v>
      </c>
      <c r="E87" s="7">
        <v>119.1401</v>
      </c>
      <c r="F87" s="7">
        <v>118.5647</v>
      </c>
      <c r="G87" s="7">
        <v>118.25279999999999</v>
      </c>
      <c r="H87" s="7">
        <v>118.8306</v>
      </c>
      <c r="I87" s="7">
        <v>120.7962</v>
      </c>
      <c r="J87" s="7">
        <v>118.8642</v>
      </c>
      <c r="K87" s="7">
        <v>118.7795</v>
      </c>
      <c r="L87" s="7">
        <v>118.7919</v>
      </c>
      <c r="M87" s="7">
        <v>117.5622</v>
      </c>
      <c r="N87" s="7">
        <v>116.4834</v>
      </c>
      <c r="O87" s="7">
        <v>119.03570000000001</v>
      </c>
      <c r="P87" s="10">
        <v>-0.1643777861616493</v>
      </c>
      <c r="Q87" s="7">
        <v>-0.17185441894605027</v>
      </c>
      <c r="R87" s="7">
        <v>-0.48296081671914154</v>
      </c>
      <c r="S87" s="7">
        <v>-0.26306312081083871</v>
      </c>
      <c r="T87" s="7">
        <v>0.48861422308817254</v>
      </c>
      <c r="U87" s="7">
        <v>1.6541193934895515</v>
      </c>
      <c r="V87" s="268">
        <v>-1.5993880602204393</v>
      </c>
      <c r="W87" s="7">
        <v>-7.125778829958726E-2</v>
      </c>
      <c r="X87" s="241">
        <v>1.0439511868630126E-2</v>
      </c>
      <c r="Y87" s="7">
        <v>-1.0351715899821403</v>
      </c>
      <c r="Z87" s="7">
        <v>-0.91764189509893568</v>
      </c>
      <c r="AA87" s="11">
        <v>2.1911276628257781</v>
      </c>
      <c r="AB87" s="7">
        <f t="shared" si="3"/>
        <v>118.703875</v>
      </c>
      <c r="AC87" s="157"/>
      <c r="AN87" s="98"/>
      <c r="AO87" s="157"/>
      <c r="AZ87" s="98"/>
    </row>
    <row r="88" spans="1:52" x14ac:dyDescent="0.2">
      <c r="A88" s="3" t="s">
        <v>56</v>
      </c>
      <c r="B88" s="3" t="s">
        <v>57</v>
      </c>
      <c r="C88" s="7">
        <v>104.42789999999999</v>
      </c>
      <c r="D88" s="10">
        <v>102.3493</v>
      </c>
      <c r="E88" s="7">
        <v>101.4447</v>
      </c>
      <c r="F88" s="7">
        <v>103.5147</v>
      </c>
      <c r="G88" s="7">
        <v>101.4359</v>
      </c>
      <c r="H88" s="7">
        <v>103.1003</v>
      </c>
      <c r="I88" s="7">
        <v>104.5955</v>
      </c>
      <c r="J88" s="7">
        <v>102.5398</v>
      </c>
      <c r="K88" s="7">
        <v>100.09829999999999</v>
      </c>
      <c r="L88" s="7">
        <v>101.18689999999999</v>
      </c>
      <c r="M88" s="7">
        <v>98.117679999999993</v>
      </c>
      <c r="N88" s="7">
        <v>96.825519999999997</v>
      </c>
      <c r="O88" s="7">
        <v>97.351550000000003</v>
      </c>
      <c r="P88" s="10">
        <v>-1.9904642341749614</v>
      </c>
      <c r="Q88" s="7">
        <v>-0.88383603991429549</v>
      </c>
      <c r="R88" s="7">
        <v>2.0405205989075892</v>
      </c>
      <c r="S88" s="7">
        <v>-2.0082171904087063</v>
      </c>
      <c r="T88" s="7">
        <v>1.6408391900697883</v>
      </c>
      <c r="U88" s="7">
        <v>1.4502382631282322</v>
      </c>
      <c r="V88" s="268">
        <v>-1.9653809198292485</v>
      </c>
      <c r="W88" s="7">
        <v>-2.3810266842728431</v>
      </c>
      <c r="X88" s="241">
        <v>1.0875309570692004</v>
      </c>
      <c r="Y88" s="7">
        <v>-3.0332187269300688</v>
      </c>
      <c r="Z88" s="7">
        <v>-1.3169491981465478</v>
      </c>
      <c r="AA88" s="11">
        <v>0.54327619412733941</v>
      </c>
      <c r="AB88" s="20">
        <f t="shared" si="3"/>
        <v>101.04667916666666</v>
      </c>
      <c r="AC88" s="157"/>
      <c r="AN88" s="98"/>
      <c r="AO88" s="157"/>
      <c r="AZ88" s="98"/>
    </row>
    <row r="89" spans="1:52" x14ac:dyDescent="0.2">
      <c r="A89" s="3" t="s">
        <v>58</v>
      </c>
      <c r="B89" s="3" t="s">
        <v>59</v>
      </c>
      <c r="C89" s="7">
        <v>123.4991</v>
      </c>
      <c r="D89" s="10">
        <v>125.12050000000001</v>
      </c>
      <c r="E89" s="7">
        <v>124.0945</v>
      </c>
      <c r="F89" s="7">
        <v>125.01819999999999</v>
      </c>
      <c r="G89" s="7">
        <v>126.7239</v>
      </c>
      <c r="H89" s="7">
        <v>127.8556</v>
      </c>
      <c r="I89" s="7">
        <v>128.25360000000001</v>
      </c>
      <c r="J89" s="7">
        <v>128.73439999999999</v>
      </c>
      <c r="K89" s="7">
        <v>129.18969999999999</v>
      </c>
      <c r="L89" s="7">
        <v>130.5445</v>
      </c>
      <c r="M89" s="7">
        <v>129.4796</v>
      </c>
      <c r="N89" s="7">
        <v>131.82300000000001</v>
      </c>
      <c r="O89" s="7">
        <v>131.44450000000001</v>
      </c>
      <c r="P89" s="10">
        <v>1.3128840615032891</v>
      </c>
      <c r="Q89" s="7">
        <v>-0.82000951083156659</v>
      </c>
      <c r="R89" s="7">
        <v>0.74435208651470997</v>
      </c>
      <c r="S89" s="7">
        <v>1.3643613489875934</v>
      </c>
      <c r="T89" s="7">
        <v>0.89304385360614302</v>
      </c>
      <c r="U89" s="7">
        <v>0.31128867253371023</v>
      </c>
      <c r="V89" s="268">
        <v>0.37488226451342332</v>
      </c>
      <c r="W89" s="7">
        <v>0.35367392087895233</v>
      </c>
      <c r="X89" s="241">
        <v>1.0486904141738944</v>
      </c>
      <c r="Y89" s="7">
        <v>-0.81573716242353722</v>
      </c>
      <c r="Z89" s="7">
        <v>1.8098603949965881</v>
      </c>
      <c r="AA89" s="11">
        <v>-0.28712743603165036</v>
      </c>
      <c r="AB89" s="7">
        <f t="shared" si="3"/>
        <v>128.1901666666667</v>
      </c>
      <c r="AC89" s="157"/>
      <c r="AN89" s="98"/>
      <c r="AO89" s="157"/>
      <c r="AZ89" s="98"/>
    </row>
    <row r="90" spans="1:52" s="48" customFormat="1" x14ac:dyDescent="0.2">
      <c r="A90" s="56" t="s">
        <v>20</v>
      </c>
      <c r="B90" s="56" t="s">
        <v>21</v>
      </c>
      <c r="C90" s="20">
        <v>112.8797</v>
      </c>
      <c r="D90" s="216">
        <v>113.7433</v>
      </c>
      <c r="E90" s="119">
        <v>114.01349999999999</v>
      </c>
      <c r="F90" s="20">
        <v>114.1936</v>
      </c>
      <c r="G90" s="20">
        <v>114.2783</v>
      </c>
      <c r="H90" s="20">
        <v>114.0851</v>
      </c>
      <c r="I90" s="20">
        <v>114.69110000000001</v>
      </c>
      <c r="J90" s="20">
        <v>115.77290000000001</v>
      </c>
      <c r="K90" s="20">
        <v>115.5436</v>
      </c>
      <c r="L90" s="20">
        <v>115.9478</v>
      </c>
      <c r="M90" s="20">
        <v>116.0615</v>
      </c>
      <c r="N90" s="20">
        <v>117.62479999999999</v>
      </c>
      <c r="O90" s="20">
        <v>118.5147</v>
      </c>
      <c r="P90" s="216">
        <v>0.76506227426189588</v>
      </c>
      <c r="Q90" s="20">
        <v>0.23755245363901736</v>
      </c>
      <c r="R90" s="20">
        <v>0.15796374990681819</v>
      </c>
      <c r="S90" s="20">
        <v>7.4172282859983396E-2</v>
      </c>
      <c r="T90" s="20">
        <v>-0.1690609678302919</v>
      </c>
      <c r="U90" s="20">
        <v>0.53118242434814777</v>
      </c>
      <c r="V90" s="269">
        <v>0.94322924795385266</v>
      </c>
      <c r="W90" s="20">
        <v>-0.19806016779402533</v>
      </c>
      <c r="X90" s="243">
        <v>0.34982465493545556</v>
      </c>
      <c r="Y90" s="20">
        <v>9.8061368995353393E-2</v>
      </c>
      <c r="Z90" s="20">
        <v>1.3469582936632718</v>
      </c>
      <c r="AA90" s="19">
        <v>0.75655814080024919</v>
      </c>
      <c r="AB90" s="20">
        <f t="shared" si="3"/>
        <v>115.37251666666667</v>
      </c>
      <c r="AC90" s="156"/>
      <c r="AN90" s="162"/>
      <c r="AO90" s="156"/>
      <c r="AZ90" s="162"/>
    </row>
    <row r="91" spans="1:52" s="48" customFormat="1" x14ac:dyDescent="0.2">
      <c r="A91" s="56" t="s">
        <v>22</v>
      </c>
      <c r="B91" s="56" t="s">
        <v>23</v>
      </c>
      <c r="C91" s="20">
        <v>113.0031</v>
      </c>
      <c r="D91" s="216">
        <v>114.0407</v>
      </c>
      <c r="E91" s="119">
        <v>114.3242</v>
      </c>
      <c r="F91" s="20">
        <v>114.5089</v>
      </c>
      <c r="G91" s="20">
        <v>114.6187</v>
      </c>
      <c r="H91" s="20">
        <v>114.43380000000001</v>
      </c>
      <c r="I91" s="20">
        <v>115.13030000000001</v>
      </c>
      <c r="J91" s="20">
        <v>116.38509999999999</v>
      </c>
      <c r="K91" s="20">
        <v>116.123</v>
      </c>
      <c r="L91" s="20">
        <v>116.6756</v>
      </c>
      <c r="M91" s="20">
        <v>116.7843</v>
      </c>
      <c r="N91" s="20">
        <v>118.6551</v>
      </c>
      <c r="O91" s="20">
        <v>119.6722</v>
      </c>
      <c r="P91" s="216">
        <v>0.91820489880365896</v>
      </c>
      <c r="Q91" s="20">
        <v>0.24859545758663676</v>
      </c>
      <c r="R91" s="20">
        <v>0.16155809531139714</v>
      </c>
      <c r="S91" s="20">
        <v>9.588774322345861E-2</v>
      </c>
      <c r="T91" s="20">
        <v>-0.1613174813533908</v>
      </c>
      <c r="U91" s="20">
        <v>0.60864884326134439</v>
      </c>
      <c r="V91" s="269">
        <v>1.0898955357538274</v>
      </c>
      <c r="W91" s="20">
        <v>-0.22520064853661642</v>
      </c>
      <c r="X91" s="243">
        <v>0.47587471904790457</v>
      </c>
      <c r="Y91" s="20">
        <v>9.3164294848279247E-2</v>
      </c>
      <c r="Z91" s="20">
        <v>1.6019276563716207</v>
      </c>
      <c r="AA91" s="19">
        <v>0.85719029354827492</v>
      </c>
      <c r="AB91" s="20">
        <f t="shared" si="3"/>
        <v>115.94599166666666</v>
      </c>
      <c r="AC91" s="156"/>
      <c r="AN91" s="162"/>
      <c r="AO91" s="156"/>
      <c r="AZ91" s="162"/>
    </row>
    <row r="92" spans="1:52" ht="15" customHeight="1" x14ac:dyDescent="0.2">
      <c r="A92" s="3" t="s">
        <v>24</v>
      </c>
      <c r="B92" s="3" t="s">
        <v>304</v>
      </c>
      <c r="C92" s="7">
        <v>114.0932</v>
      </c>
      <c r="D92" s="10">
        <v>115.7414</v>
      </c>
      <c r="E92" s="7">
        <v>116.0989</v>
      </c>
      <c r="F92" s="7">
        <v>116.37430000000001</v>
      </c>
      <c r="G92" s="7">
        <v>116.3075</v>
      </c>
      <c r="H92" s="7">
        <v>115.9224</v>
      </c>
      <c r="I92" s="7">
        <v>117.0149</v>
      </c>
      <c r="J92" s="7">
        <v>118.9913</v>
      </c>
      <c r="K92" s="7">
        <v>118.5076</v>
      </c>
      <c r="L92" s="7">
        <v>119.4084</v>
      </c>
      <c r="M92" s="7">
        <v>119.5261</v>
      </c>
      <c r="N92" s="7">
        <v>122.5842</v>
      </c>
      <c r="O92" s="7">
        <v>124.2253</v>
      </c>
      <c r="P92" s="10">
        <v>1.4446084429221047</v>
      </c>
      <c r="Q92" s="7">
        <v>0.30887824062954289</v>
      </c>
      <c r="R92" s="7">
        <v>0.23721154980796952</v>
      </c>
      <c r="S92" s="7">
        <v>-5.7400989737425391E-2</v>
      </c>
      <c r="T92" s="7">
        <v>-0.33110504481654957</v>
      </c>
      <c r="U92" s="7">
        <v>0.94244080522832618</v>
      </c>
      <c r="V92" s="270">
        <v>1.6890156723630909</v>
      </c>
      <c r="W92" s="7">
        <v>-0.40650030716531288</v>
      </c>
      <c r="X92" s="244">
        <v>0.76012002605740381</v>
      </c>
      <c r="Y92" s="7">
        <v>9.8569279883156669E-2</v>
      </c>
      <c r="Z92" s="7">
        <v>2.5585206912967093</v>
      </c>
      <c r="AA92" s="11">
        <v>1.3387532814180039</v>
      </c>
      <c r="AB92" s="7">
        <f t="shared" si="3"/>
        <v>118.39185833333335</v>
      </c>
      <c r="AC92" s="157"/>
      <c r="AN92" s="98"/>
      <c r="AO92" s="157"/>
      <c r="AZ92" s="98"/>
    </row>
    <row r="93" spans="1:52" ht="15" customHeight="1" x14ac:dyDescent="0.2">
      <c r="A93" s="3" t="s">
        <v>26</v>
      </c>
      <c r="B93" s="3" t="s">
        <v>305</v>
      </c>
      <c r="C93" s="7">
        <v>114.11539999999999</v>
      </c>
      <c r="D93" s="10">
        <v>114.12179999999999</v>
      </c>
      <c r="E93" s="7">
        <v>114.4051</v>
      </c>
      <c r="F93" s="7">
        <v>114.5009</v>
      </c>
      <c r="G93" s="7">
        <v>116.8045</v>
      </c>
      <c r="H93" s="7">
        <v>116.8343</v>
      </c>
      <c r="I93" s="7">
        <v>116.8824</v>
      </c>
      <c r="J93" s="7">
        <v>117.7552</v>
      </c>
      <c r="K93" s="7">
        <v>117.8587</v>
      </c>
      <c r="L93" s="7">
        <v>117.7157</v>
      </c>
      <c r="M93" s="7">
        <v>117.6674</v>
      </c>
      <c r="N93" s="7">
        <v>117.6176</v>
      </c>
      <c r="O93" s="7">
        <v>117.3516</v>
      </c>
      <c r="P93" s="10">
        <v>5.6083578552932343E-3</v>
      </c>
      <c r="Q93" s="7">
        <v>0.24824354330199072</v>
      </c>
      <c r="R93" s="7">
        <v>8.3737525687226352E-2</v>
      </c>
      <c r="S93" s="7">
        <v>2.0118619154958632</v>
      </c>
      <c r="T93" s="7">
        <v>2.5512715691599637E-2</v>
      </c>
      <c r="U93" s="7">
        <v>4.1169416857896303E-2</v>
      </c>
      <c r="V93" s="268">
        <v>0.74673346885416281</v>
      </c>
      <c r="W93" s="7">
        <v>8.7894207644330632E-2</v>
      </c>
      <c r="X93" s="241">
        <v>-0.12133173028380652</v>
      </c>
      <c r="Y93" s="7">
        <v>-4.1031060427791338E-2</v>
      </c>
      <c r="Z93" s="7">
        <v>-4.2322682408215635E-2</v>
      </c>
      <c r="AA93" s="11">
        <v>-0.22615662962004934</v>
      </c>
      <c r="AB93" s="7">
        <f t="shared" si="3"/>
        <v>116.62626666666667</v>
      </c>
      <c r="AC93" s="157"/>
      <c r="AN93" s="98"/>
      <c r="AO93" s="157"/>
      <c r="AZ93" s="98"/>
    </row>
    <row r="94" spans="1:52" ht="15" customHeight="1" x14ac:dyDescent="0.2">
      <c r="A94" s="3" t="s">
        <v>27</v>
      </c>
      <c r="B94" s="3" t="s">
        <v>306</v>
      </c>
      <c r="C94" s="7">
        <v>108.94759999999999</v>
      </c>
      <c r="D94" s="10">
        <v>108.9298</v>
      </c>
      <c r="E94" s="7">
        <v>108.93640000000001</v>
      </c>
      <c r="F94" s="7">
        <v>108.9717</v>
      </c>
      <c r="G94" s="7">
        <v>108.88200000000001</v>
      </c>
      <c r="H94" s="7">
        <v>108.93049999999999</v>
      </c>
      <c r="I94" s="7">
        <v>109.0241</v>
      </c>
      <c r="J94" s="7">
        <v>109.0158</v>
      </c>
      <c r="K94" s="7">
        <v>109.0936</v>
      </c>
      <c r="L94" s="7">
        <v>109.0429</v>
      </c>
      <c r="M94" s="7">
        <v>109.199</v>
      </c>
      <c r="N94" s="7">
        <v>109.2032</v>
      </c>
      <c r="O94" s="7">
        <v>109.24</v>
      </c>
      <c r="P94" s="10">
        <v>-1.6338129522811006E-2</v>
      </c>
      <c r="Q94" s="7">
        <v>6.0589480564601549E-3</v>
      </c>
      <c r="R94" s="7">
        <v>3.2404228522323428E-2</v>
      </c>
      <c r="S94" s="7">
        <v>-8.2314949661236314E-2</v>
      </c>
      <c r="T94" s="7">
        <v>4.4543634393187113E-2</v>
      </c>
      <c r="U94" s="7">
        <v>8.5926347533527556E-2</v>
      </c>
      <c r="V94" s="268">
        <v>-7.6129956587630849E-3</v>
      </c>
      <c r="W94" s="7">
        <v>7.1365802021354993E-2</v>
      </c>
      <c r="X94" s="241">
        <v>-4.6473853644936072E-2</v>
      </c>
      <c r="Y94" s="7">
        <v>0.14315466664954346</v>
      </c>
      <c r="Z94" s="7">
        <v>3.8461890676629979E-3</v>
      </c>
      <c r="AA94" s="11">
        <v>3.369864619351768E-2</v>
      </c>
      <c r="AB94" s="7">
        <f t="shared" si="3"/>
        <v>109.03908333333334</v>
      </c>
      <c r="AC94" s="157"/>
      <c r="AN94" s="98"/>
      <c r="AO94" s="157"/>
      <c r="AZ94" s="98"/>
    </row>
    <row r="95" spans="1:52" ht="15" customHeight="1" x14ac:dyDescent="0.2">
      <c r="A95" s="3" t="s">
        <v>29</v>
      </c>
      <c r="B95" s="3" t="s">
        <v>307</v>
      </c>
      <c r="C95" s="7">
        <v>114.1561</v>
      </c>
      <c r="D95" s="10">
        <v>114.79859999999999</v>
      </c>
      <c r="E95" s="7">
        <v>115.19540000000001</v>
      </c>
      <c r="F95" s="7">
        <v>115.76439999999999</v>
      </c>
      <c r="G95" s="7">
        <v>116.3925</v>
      </c>
      <c r="H95" s="7">
        <v>116.5334</v>
      </c>
      <c r="I95" s="7">
        <v>116.8479</v>
      </c>
      <c r="J95" s="7">
        <v>116.9158</v>
      </c>
      <c r="K95" s="7">
        <v>117.01179999999999</v>
      </c>
      <c r="L95" s="7">
        <v>117.238</v>
      </c>
      <c r="M95" s="7">
        <v>117.6105</v>
      </c>
      <c r="N95" s="7">
        <v>117.63939999999999</v>
      </c>
      <c r="O95" s="7">
        <v>118.0213</v>
      </c>
      <c r="P95" s="10">
        <v>0.56282581482723948</v>
      </c>
      <c r="Q95" s="7">
        <v>0.34564881453259283</v>
      </c>
      <c r="R95" s="7">
        <v>0.49394333454286221</v>
      </c>
      <c r="S95" s="7">
        <v>0.54256749052386</v>
      </c>
      <c r="T95" s="7">
        <v>0.12105590995983592</v>
      </c>
      <c r="U95" s="7">
        <v>0.26987970830679903</v>
      </c>
      <c r="V95" s="268">
        <v>5.8109730684084815E-2</v>
      </c>
      <c r="W95" s="7">
        <v>8.2110373448233201E-2</v>
      </c>
      <c r="X95" s="241">
        <v>0.19331383672416436</v>
      </c>
      <c r="Y95" s="7">
        <v>0.31772974632798434</v>
      </c>
      <c r="Z95" s="7">
        <v>2.4572635946614498E-2</v>
      </c>
      <c r="AA95" s="11">
        <v>0.32463613381231265</v>
      </c>
      <c r="AB95" s="7">
        <f t="shared" si="3"/>
        <v>116.66408333333334</v>
      </c>
      <c r="AC95" s="157"/>
      <c r="AN95" s="98"/>
      <c r="AO95" s="157"/>
      <c r="AZ95" s="98"/>
    </row>
    <row r="96" spans="1:52" ht="15" customHeight="1" x14ac:dyDescent="0.2">
      <c r="A96" s="3" t="s">
        <v>31</v>
      </c>
      <c r="B96" s="3" t="s">
        <v>32</v>
      </c>
      <c r="C96" s="7">
        <v>112.73860000000001</v>
      </c>
      <c r="D96" s="10">
        <v>113.087</v>
      </c>
      <c r="E96" s="7">
        <v>113.498</v>
      </c>
      <c r="F96" s="7">
        <v>113.9044</v>
      </c>
      <c r="G96" s="7">
        <v>114.0532</v>
      </c>
      <c r="H96" s="7">
        <v>114.4256</v>
      </c>
      <c r="I96" s="7">
        <v>114.76949999999999</v>
      </c>
      <c r="J96" s="7">
        <v>114.8676</v>
      </c>
      <c r="K96" s="7">
        <v>114.9196</v>
      </c>
      <c r="L96" s="7">
        <v>115.0685</v>
      </c>
      <c r="M96" s="7">
        <v>115.2047</v>
      </c>
      <c r="N96" s="7">
        <v>115.5433</v>
      </c>
      <c r="O96" s="7">
        <v>115.82599999999999</v>
      </c>
      <c r="P96" s="10">
        <v>0.30903346325038455</v>
      </c>
      <c r="Q96" s="7">
        <v>0.36343699983198896</v>
      </c>
      <c r="R96" s="7">
        <v>0.35806798357679498</v>
      </c>
      <c r="S96" s="7">
        <v>0.13063586656881426</v>
      </c>
      <c r="T96" s="7">
        <v>0.32651429332977849</v>
      </c>
      <c r="U96" s="7">
        <v>0.30054463336874859</v>
      </c>
      <c r="V96" s="268">
        <v>8.5475670801042347E-2</v>
      </c>
      <c r="W96" s="7">
        <v>4.5269510288372616E-2</v>
      </c>
      <c r="X96" s="241">
        <v>0.12956884639347646</v>
      </c>
      <c r="Y96" s="7">
        <v>0.11836427866879495</v>
      </c>
      <c r="Z96" s="7">
        <v>0.29391161992522841</v>
      </c>
      <c r="AA96" s="11">
        <v>0.24467017992388249</v>
      </c>
      <c r="AB96" s="7">
        <f t="shared" si="3"/>
        <v>114.59728333333335</v>
      </c>
      <c r="AC96" s="157"/>
      <c r="AN96" s="98"/>
      <c r="AO96" s="157"/>
      <c r="AZ96" s="98"/>
    </row>
    <row r="97" spans="1:52" ht="15" customHeight="1" x14ac:dyDescent="0.2">
      <c r="A97" s="3" t="s">
        <v>33</v>
      </c>
      <c r="B97" s="3" t="s">
        <v>43</v>
      </c>
      <c r="C97" s="7">
        <v>116.0667</v>
      </c>
      <c r="D97" s="10">
        <v>115.9495</v>
      </c>
      <c r="E97" s="7">
        <v>116.00749999999999</v>
      </c>
      <c r="F97" s="7">
        <v>115.76730000000001</v>
      </c>
      <c r="G97" s="7">
        <v>115.5077</v>
      </c>
      <c r="H97" s="7">
        <v>115.4624</v>
      </c>
      <c r="I97" s="7">
        <v>115.55419999999999</v>
      </c>
      <c r="J97" s="7">
        <v>115.33750000000001</v>
      </c>
      <c r="K97" s="7">
        <v>115.3653</v>
      </c>
      <c r="L97" s="7">
        <v>115.42740000000001</v>
      </c>
      <c r="M97" s="7">
        <v>115.48480000000001</v>
      </c>
      <c r="N97" s="7">
        <v>115.5123</v>
      </c>
      <c r="O97" s="7">
        <v>115.6054</v>
      </c>
      <c r="P97" s="10">
        <v>-0.10097642131636107</v>
      </c>
      <c r="Q97" s="7">
        <v>5.0021776721756214E-2</v>
      </c>
      <c r="R97" s="7">
        <v>-0.20705557830311602</v>
      </c>
      <c r="S97" s="7">
        <v>-0.22424294252349847</v>
      </c>
      <c r="T97" s="7">
        <v>-3.9218164676465252E-2</v>
      </c>
      <c r="U97" s="7">
        <v>7.9506402084134842E-2</v>
      </c>
      <c r="V97" s="270">
        <v>-0.18753104603726115</v>
      </c>
      <c r="W97" s="7">
        <v>2.4103175463313455E-2</v>
      </c>
      <c r="X97" s="244">
        <v>5.3829010976438267E-2</v>
      </c>
      <c r="Y97" s="7">
        <v>4.9728227439933E-2</v>
      </c>
      <c r="Z97" s="7">
        <v>2.3812657596488197E-2</v>
      </c>
      <c r="AA97" s="11">
        <v>8.0597477498073236E-2</v>
      </c>
      <c r="AB97" s="7">
        <f t="shared" si="3"/>
        <v>115.58177499999999</v>
      </c>
      <c r="AC97" s="157"/>
      <c r="AN97" s="98"/>
      <c r="AO97" s="157"/>
      <c r="AZ97" s="98"/>
    </row>
    <row r="98" spans="1:52" ht="15" customHeight="1" x14ac:dyDescent="0.2">
      <c r="A98" s="3" t="s">
        <v>34</v>
      </c>
      <c r="B98" s="3" t="s">
        <v>308</v>
      </c>
      <c r="C98" s="7">
        <v>103.9301</v>
      </c>
      <c r="D98" s="10">
        <v>103.7651</v>
      </c>
      <c r="E98" s="7">
        <v>103.76560000000001</v>
      </c>
      <c r="F98" s="7">
        <v>103.78489999999999</v>
      </c>
      <c r="G98" s="7">
        <v>103.78489999999999</v>
      </c>
      <c r="H98" s="7">
        <v>103.78489999999999</v>
      </c>
      <c r="I98" s="7">
        <v>103.78489999999999</v>
      </c>
      <c r="J98" s="7">
        <v>103.7959</v>
      </c>
      <c r="K98" s="7">
        <v>103.7959</v>
      </c>
      <c r="L98" s="7">
        <v>103.7959</v>
      </c>
      <c r="M98" s="7">
        <v>103.9348</v>
      </c>
      <c r="N98" s="7">
        <v>103.9062</v>
      </c>
      <c r="O98" s="7">
        <v>104.0046</v>
      </c>
      <c r="P98" s="10">
        <v>-0.15876055156301402</v>
      </c>
      <c r="Q98" s="7">
        <v>4.8185758024845289E-4</v>
      </c>
      <c r="R98" s="7">
        <v>1.8599612973843927E-2</v>
      </c>
      <c r="S98" s="7">
        <v>0</v>
      </c>
      <c r="T98" s="7">
        <v>0</v>
      </c>
      <c r="U98" s="7">
        <v>0</v>
      </c>
      <c r="V98" s="270">
        <v>1.0598844340563887E-2</v>
      </c>
      <c r="W98" s="7">
        <v>0</v>
      </c>
      <c r="X98" s="244">
        <v>0</v>
      </c>
      <c r="Y98" s="7">
        <v>0.1338203146752352</v>
      </c>
      <c r="Z98" s="7">
        <v>-2.7517251199788036E-2</v>
      </c>
      <c r="AA98" s="11">
        <v>9.4700797450005911E-2</v>
      </c>
      <c r="AB98" s="7">
        <f t="shared" si="3"/>
        <v>103.82529999999998</v>
      </c>
      <c r="AC98" s="157"/>
      <c r="AN98" s="98"/>
      <c r="AO98" s="157"/>
      <c r="AZ98" s="98"/>
    </row>
    <row r="99" spans="1:52" ht="15" customHeight="1" x14ac:dyDescent="0.2">
      <c r="A99" s="3"/>
      <c r="B99" s="3" t="s">
        <v>309</v>
      </c>
      <c r="C99" s="7">
        <v>108.2623</v>
      </c>
      <c r="D99" s="10">
        <v>108.24639999999999</v>
      </c>
      <c r="E99" s="7">
        <v>108.5286</v>
      </c>
      <c r="F99" s="7">
        <v>108.55589999999999</v>
      </c>
      <c r="G99" s="7">
        <v>108.55589999999999</v>
      </c>
      <c r="H99" s="7">
        <v>108.85980000000001</v>
      </c>
      <c r="I99" s="7">
        <v>108.85980000000001</v>
      </c>
      <c r="J99" s="7">
        <v>109.22069999999999</v>
      </c>
      <c r="K99" s="7">
        <v>109.7119</v>
      </c>
      <c r="L99" s="7">
        <v>109.8724</v>
      </c>
      <c r="M99" s="7">
        <v>109.9208</v>
      </c>
      <c r="N99" s="7">
        <v>109.7867</v>
      </c>
      <c r="O99" s="7">
        <v>109.7726</v>
      </c>
      <c r="P99" s="10">
        <v>-1.4686552936712062E-2</v>
      </c>
      <c r="Q99" s="7">
        <v>0.26070151062760805</v>
      </c>
      <c r="R99" s="7">
        <v>2.5154659693386601E-2</v>
      </c>
      <c r="S99" s="7">
        <v>0</v>
      </c>
      <c r="T99" s="7">
        <v>0.2799479346585611</v>
      </c>
      <c r="U99" s="7">
        <v>0</v>
      </c>
      <c r="V99" s="268">
        <v>0.33152734067119971</v>
      </c>
      <c r="W99" s="7">
        <v>0.44973159849736027</v>
      </c>
      <c r="X99" s="241">
        <v>0.14629224359435847</v>
      </c>
      <c r="Y99" s="7">
        <v>4.4051099275159988E-2</v>
      </c>
      <c r="Z99" s="7">
        <v>-0.12199692869775663</v>
      </c>
      <c r="AA99" s="11">
        <v>-1.2843085728962719E-2</v>
      </c>
      <c r="AB99" s="7">
        <f t="shared" si="3"/>
        <v>109.157625</v>
      </c>
      <c r="AC99" s="157"/>
      <c r="AN99" s="98"/>
      <c r="AO99" s="157"/>
      <c r="AZ99" s="98"/>
    </row>
    <row r="100" spans="1:52" ht="15" customHeight="1" x14ac:dyDescent="0.2">
      <c r="A100" s="3"/>
      <c r="B100" s="3" t="s">
        <v>310</v>
      </c>
      <c r="C100" s="7">
        <v>100.1636</v>
      </c>
      <c r="D100" s="10">
        <v>100.1636</v>
      </c>
      <c r="E100" s="7">
        <v>100.1636</v>
      </c>
      <c r="F100" s="7">
        <v>100.1636</v>
      </c>
      <c r="G100" s="7">
        <v>100.1636</v>
      </c>
      <c r="H100" s="7">
        <v>100.1636</v>
      </c>
      <c r="I100" s="7">
        <v>100.1636</v>
      </c>
      <c r="J100" s="7">
        <v>100.69499999999999</v>
      </c>
      <c r="K100" s="7">
        <v>100.7805</v>
      </c>
      <c r="L100" s="7">
        <v>100.8759</v>
      </c>
      <c r="M100" s="7">
        <v>100.8759</v>
      </c>
      <c r="N100" s="7">
        <v>100.8759</v>
      </c>
      <c r="O100" s="7">
        <v>100.8759</v>
      </c>
      <c r="P100" s="10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268">
        <v>0.53053204956689937</v>
      </c>
      <c r="W100" s="7">
        <v>8.490987635931313E-2</v>
      </c>
      <c r="X100" s="241">
        <v>9.466116957149244E-2</v>
      </c>
      <c r="Y100" s="7">
        <v>0</v>
      </c>
      <c r="Z100" s="7">
        <v>0</v>
      </c>
      <c r="AA100" s="11">
        <v>0</v>
      </c>
      <c r="AB100" s="7">
        <f t="shared" si="3"/>
        <v>100.49672500000001</v>
      </c>
      <c r="AC100" s="157"/>
      <c r="AN100" s="98"/>
      <c r="AO100" s="157"/>
      <c r="AZ100" s="98"/>
    </row>
    <row r="101" spans="1:52" ht="15" customHeight="1" x14ac:dyDescent="0.2">
      <c r="A101" s="3"/>
      <c r="B101" s="3" t="s">
        <v>311</v>
      </c>
      <c r="C101" s="7">
        <v>107.6533</v>
      </c>
      <c r="D101" s="10">
        <v>108.16630000000001</v>
      </c>
      <c r="E101" s="7">
        <v>108.51949999999999</v>
      </c>
      <c r="F101" s="7">
        <v>108.6195</v>
      </c>
      <c r="G101" s="7">
        <v>108.9987</v>
      </c>
      <c r="H101" s="7">
        <v>109.029</v>
      </c>
      <c r="I101" s="7">
        <v>109.06659999999999</v>
      </c>
      <c r="J101" s="7">
        <v>109.45529999999999</v>
      </c>
      <c r="K101" s="7">
        <v>109.45529999999999</v>
      </c>
      <c r="L101" s="7">
        <v>109.5363</v>
      </c>
      <c r="M101" s="7">
        <v>109.5363</v>
      </c>
      <c r="N101" s="7">
        <v>110.2178</v>
      </c>
      <c r="O101" s="7">
        <v>110.2937</v>
      </c>
      <c r="P101" s="10">
        <v>0.47652974873970905</v>
      </c>
      <c r="Q101" s="7">
        <v>0.32653423478475907</v>
      </c>
      <c r="R101" s="7">
        <v>9.2149337215899935E-2</v>
      </c>
      <c r="S101" s="7">
        <v>0.3491085854749813</v>
      </c>
      <c r="T101" s="7">
        <v>2.7798496679315336E-2</v>
      </c>
      <c r="U101" s="7">
        <v>3.4486237606506195E-2</v>
      </c>
      <c r="V101" s="268">
        <v>0.35638774840326926</v>
      </c>
      <c r="W101" s="7">
        <v>0</v>
      </c>
      <c r="X101" s="241">
        <v>7.4002812106862867E-2</v>
      </c>
      <c r="Y101" s="7">
        <v>0</v>
      </c>
      <c r="Z101" s="7">
        <v>0.6221681762119039</v>
      </c>
      <c r="AA101" s="11">
        <v>6.8863649973057259E-2</v>
      </c>
      <c r="AB101" s="7">
        <f t="shared" si="3"/>
        <v>109.24119166666664</v>
      </c>
      <c r="AC101" s="157"/>
      <c r="AN101" s="98"/>
      <c r="AO101" s="157"/>
      <c r="AZ101" s="98"/>
    </row>
    <row r="102" spans="1:52" ht="15" customHeight="1" x14ac:dyDescent="0.2">
      <c r="A102" s="3"/>
      <c r="B102" s="3" t="s">
        <v>312</v>
      </c>
      <c r="C102" s="7">
        <v>112.4455</v>
      </c>
      <c r="D102" s="10">
        <v>113.0295</v>
      </c>
      <c r="E102" s="7">
        <v>113.3331</v>
      </c>
      <c r="F102" s="7">
        <v>113.49769999999999</v>
      </c>
      <c r="G102" s="7">
        <v>113.75409999999999</v>
      </c>
      <c r="H102" s="7">
        <v>114.3199</v>
      </c>
      <c r="I102" s="7">
        <v>114.6181</v>
      </c>
      <c r="J102" s="7">
        <v>115.07859999999999</v>
      </c>
      <c r="K102" s="7">
        <v>115.1379</v>
      </c>
      <c r="L102" s="7">
        <v>115.35169999999999</v>
      </c>
      <c r="M102" s="7">
        <v>115.509</v>
      </c>
      <c r="N102" s="7">
        <v>115.938</v>
      </c>
      <c r="O102" s="7">
        <v>116.4644</v>
      </c>
      <c r="P102" s="10">
        <v>0.51936271349231689</v>
      </c>
      <c r="Q102" s="7">
        <v>0.26860244449458148</v>
      </c>
      <c r="R102" s="7">
        <v>0.1452355931320973</v>
      </c>
      <c r="S102" s="7">
        <v>0.2259076615649474</v>
      </c>
      <c r="T102" s="7">
        <v>0.49738866555140437</v>
      </c>
      <c r="U102" s="7">
        <v>0.26084697414885266</v>
      </c>
      <c r="V102" s="268">
        <v>0.40176900506987656</v>
      </c>
      <c r="W102" s="7">
        <v>5.1529997758060546E-2</v>
      </c>
      <c r="X102" s="241">
        <v>0.1856903764963509</v>
      </c>
      <c r="Y102" s="7">
        <v>0.13636556721748047</v>
      </c>
      <c r="Z102" s="7">
        <v>0.3713996311975708</v>
      </c>
      <c r="AA102" s="11">
        <v>0.45403577774327253</v>
      </c>
      <c r="AB102" s="7">
        <f t="shared" si="3"/>
        <v>114.66933333333334</v>
      </c>
      <c r="AC102" s="157"/>
      <c r="AN102" s="98"/>
      <c r="AO102" s="157"/>
      <c r="AZ102" s="98"/>
    </row>
    <row r="103" spans="1:52" s="48" customFormat="1" x14ac:dyDescent="0.2">
      <c r="A103" s="56" t="s">
        <v>36</v>
      </c>
      <c r="B103" s="56" t="s">
        <v>37</v>
      </c>
      <c r="C103" s="20">
        <v>112.057</v>
      </c>
      <c r="D103" s="216">
        <v>111.7603</v>
      </c>
      <c r="E103" s="119">
        <v>111.9415</v>
      </c>
      <c r="F103" s="20">
        <v>112.09059999999999</v>
      </c>
      <c r="G103" s="20">
        <v>112.0087</v>
      </c>
      <c r="H103" s="20">
        <v>111.7604</v>
      </c>
      <c r="I103" s="20">
        <v>111.7624</v>
      </c>
      <c r="J103" s="20">
        <v>111.69070000000001</v>
      </c>
      <c r="K103" s="20">
        <v>111.68</v>
      </c>
      <c r="L103" s="20">
        <v>111.09520000000001</v>
      </c>
      <c r="M103" s="20">
        <v>111.2422</v>
      </c>
      <c r="N103" s="20">
        <v>110.7552</v>
      </c>
      <c r="O103" s="20">
        <v>110.7968</v>
      </c>
      <c r="P103" s="216">
        <v>-0.2647759622335073</v>
      </c>
      <c r="Q103" s="20">
        <v>0.16213270723146236</v>
      </c>
      <c r="R103" s="20">
        <v>0.13319457037826901</v>
      </c>
      <c r="S103" s="20">
        <v>-7.3065894910001664E-2</v>
      </c>
      <c r="T103" s="20">
        <v>-0.22167920884717027</v>
      </c>
      <c r="U103" s="20">
        <v>1.7895426286907872E-3</v>
      </c>
      <c r="V103" s="267">
        <v>-6.4153955176331906E-2</v>
      </c>
      <c r="W103" s="20">
        <v>-9.5800277015006003E-3</v>
      </c>
      <c r="X103" s="239">
        <v>-0.52363896848137648</v>
      </c>
      <c r="Y103" s="20">
        <v>0.13231894807335631</v>
      </c>
      <c r="Z103" s="20">
        <v>-0.43778350302312863</v>
      </c>
      <c r="AA103" s="19">
        <v>3.7560313195229234E-2</v>
      </c>
      <c r="AB103" s="20">
        <f t="shared" si="3"/>
        <v>111.54866666666668</v>
      </c>
      <c r="AC103" s="156"/>
      <c r="AN103" s="162"/>
      <c r="AO103" s="156"/>
      <c r="AZ103" s="162"/>
    </row>
    <row r="104" spans="1:52" ht="15" customHeight="1" x14ac:dyDescent="0.2">
      <c r="A104" s="3" t="s">
        <v>38</v>
      </c>
      <c r="B104" s="3" t="s">
        <v>39</v>
      </c>
      <c r="C104" s="7">
        <v>113.5924</v>
      </c>
      <c r="D104" s="10">
        <v>112.7364</v>
      </c>
      <c r="E104" s="7">
        <v>112.7325</v>
      </c>
      <c r="F104" s="7">
        <v>113.0487</v>
      </c>
      <c r="G104" s="7">
        <v>112.8325</v>
      </c>
      <c r="H104" s="7">
        <v>112.00830000000001</v>
      </c>
      <c r="I104" s="7">
        <v>111.8271</v>
      </c>
      <c r="J104" s="7">
        <v>111.5406</v>
      </c>
      <c r="K104" s="7">
        <v>111.5441</v>
      </c>
      <c r="L104" s="7">
        <v>110.22450000000001</v>
      </c>
      <c r="M104" s="7">
        <v>110.1913</v>
      </c>
      <c r="N104" s="7">
        <v>108.9893</v>
      </c>
      <c r="O104" s="7">
        <v>108.98309999999999</v>
      </c>
      <c r="P104" s="10">
        <v>-0.75357154175807051</v>
      </c>
      <c r="Q104" s="7">
        <v>-3.4593973197667911E-3</v>
      </c>
      <c r="R104" s="7">
        <v>0.28048699354666573</v>
      </c>
      <c r="S104" s="7">
        <v>-0.19124501210540293</v>
      </c>
      <c r="T104" s="7">
        <v>-0.7304632973655556</v>
      </c>
      <c r="U104" s="7">
        <v>-0.16177372569711712</v>
      </c>
      <c r="V104" s="268">
        <v>-0.25619907875640496</v>
      </c>
      <c r="W104" s="7">
        <v>3.1378708739261767E-3</v>
      </c>
      <c r="X104" s="241">
        <v>-1.1830298509737351</v>
      </c>
      <c r="Y104" s="7">
        <v>-3.0120345295290875E-2</v>
      </c>
      <c r="Z104" s="7">
        <v>-1.0908302198086404</v>
      </c>
      <c r="AA104" s="11">
        <v>-5.688631819827145E-3</v>
      </c>
      <c r="AB104" s="7">
        <f t="shared" si="3"/>
        <v>111.38819999999998</v>
      </c>
      <c r="AC104" s="157"/>
      <c r="AN104" s="98"/>
      <c r="AO104" s="157"/>
      <c r="AZ104" s="98"/>
    </row>
    <row r="105" spans="1:52" ht="15" customHeight="1" x14ac:dyDescent="0.2">
      <c r="A105" s="3" t="s">
        <v>40</v>
      </c>
      <c r="B105" s="3" t="s">
        <v>313</v>
      </c>
      <c r="C105" s="7">
        <v>114.4983</v>
      </c>
      <c r="D105" s="10">
        <v>114.9954</v>
      </c>
      <c r="E105" s="7">
        <v>115.5175</v>
      </c>
      <c r="F105" s="7">
        <v>115.5479</v>
      </c>
      <c r="G105" s="7">
        <v>115.62520000000001</v>
      </c>
      <c r="H105" s="7">
        <v>115.7942</v>
      </c>
      <c r="I105" s="7">
        <v>116.178</v>
      </c>
      <c r="J105" s="7">
        <v>116.38160000000001</v>
      </c>
      <c r="K105" s="7">
        <v>116.3886</v>
      </c>
      <c r="L105" s="7">
        <v>116.41500000000001</v>
      </c>
      <c r="M105" s="7">
        <v>116.9105</v>
      </c>
      <c r="N105" s="7">
        <v>117.20659999999999</v>
      </c>
      <c r="O105" s="7">
        <v>117.4327</v>
      </c>
      <c r="P105" s="10">
        <v>0.43415491758393199</v>
      </c>
      <c r="Q105" s="7">
        <v>0.45401816072642442</v>
      </c>
      <c r="R105" s="7">
        <v>2.6316358993226312E-2</v>
      </c>
      <c r="S105" s="7">
        <v>6.6898662805648684E-2</v>
      </c>
      <c r="T105" s="7">
        <v>0.14616190934155954</v>
      </c>
      <c r="U105" s="7">
        <v>0.33145010717289269</v>
      </c>
      <c r="V105" s="268">
        <v>0.1752483258448318</v>
      </c>
      <c r="W105" s="7">
        <v>6.0146964812227968E-3</v>
      </c>
      <c r="X105" s="241">
        <v>2.2682633866211579E-2</v>
      </c>
      <c r="Y105" s="7">
        <v>0.42563243568268067</v>
      </c>
      <c r="Z105" s="7">
        <v>0.25327066431158501</v>
      </c>
      <c r="AA105" s="11">
        <v>0.19290722536103122</v>
      </c>
      <c r="AB105" s="7">
        <f t="shared" si="3"/>
        <v>116.19943333333333</v>
      </c>
      <c r="AC105" s="157"/>
      <c r="AN105" s="98"/>
      <c r="AO105" s="157"/>
      <c r="AZ105" s="98"/>
    </row>
    <row r="106" spans="1:52" ht="15" customHeight="1" x14ac:dyDescent="0.2">
      <c r="A106" s="3" t="s">
        <v>41</v>
      </c>
      <c r="B106" s="3" t="s">
        <v>314</v>
      </c>
      <c r="C106" s="7">
        <v>104.7231</v>
      </c>
      <c r="D106" s="10">
        <v>104.7231</v>
      </c>
      <c r="E106" s="7">
        <v>104.7231</v>
      </c>
      <c r="F106" s="7">
        <v>104.7824</v>
      </c>
      <c r="G106" s="7">
        <v>104.7824</v>
      </c>
      <c r="H106" s="7">
        <v>104.7824</v>
      </c>
      <c r="I106" s="7">
        <v>104.7824</v>
      </c>
      <c r="J106" s="7">
        <v>104.7824</v>
      </c>
      <c r="K106" s="7">
        <v>104.7824</v>
      </c>
      <c r="L106" s="7">
        <v>104.87130000000001</v>
      </c>
      <c r="M106" s="7">
        <v>105.2251</v>
      </c>
      <c r="N106" s="7">
        <v>105.13849999999999</v>
      </c>
      <c r="O106" s="7">
        <v>105.4556</v>
      </c>
      <c r="P106" s="10">
        <v>0</v>
      </c>
      <c r="Q106" s="7">
        <v>0</v>
      </c>
      <c r="R106" s="7">
        <v>5.6625520061947404E-2</v>
      </c>
      <c r="S106" s="7">
        <v>0</v>
      </c>
      <c r="T106" s="7">
        <v>0</v>
      </c>
      <c r="U106" s="7">
        <v>0</v>
      </c>
      <c r="V106" s="270">
        <v>0</v>
      </c>
      <c r="W106" s="7">
        <v>0</v>
      </c>
      <c r="X106" s="244">
        <v>8.4842492632359573E-2</v>
      </c>
      <c r="Y106" s="7">
        <v>0.33736589514957144</v>
      </c>
      <c r="Z106" s="7">
        <v>-8.2299755476596584E-2</v>
      </c>
      <c r="AA106" s="11">
        <v>0.30160217237264236</v>
      </c>
      <c r="AB106" s="7">
        <f t="shared" si="3"/>
        <v>104.90259166666668</v>
      </c>
      <c r="AC106" s="157"/>
      <c r="AN106" s="98"/>
      <c r="AO106" s="157"/>
      <c r="AZ106" s="98"/>
    </row>
    <row r="107" spans="1:52" ht="15" customHeight="1" x14ac:dyDescent="0.2">
      <c r="A107" s="3" t="s">
        <v>42</v>
      </c>
      <c r="B107" s="3" t="s">
        <v>315</v>
      </c>
      <c r="C107" s="7">
        <v>120.468</v>
      </c>
      <c r="D107" s="10">
        <v>120.1003</v>
      </c>
      <c r="E107" s="7">
        <v>119.8817</v>
      </c>
      <c r="F107" s="7">
        <v>119.77249999999999</v>
      </c>
      <c r="G107" s="7">
        <v>119.7264</v>
      </c>
      <c r="H107" s="7">
        <v>119.7295</v>
      </c>
      <c r="I107" s="7">
        <v>119.92</v>
      </c>
      <c r="J107" s="7">
        <v>119.6294</v>
      </c>
      <c r="K107" s="7">
        <v>119.3537</v>
      </c>
      <c r="L107" s="7">
        <v>119.6917</v>
      </c>
      <c r="M107" s="7">
        <v>120.4012</v>
      </c>
      <c r="N107" s="7">
        <v>120.3222</v>
      </c>
      <c r="O107" s="7">
        <v>120.1639</v>
      </c>
      <c r="P107" s="10">
        <v>-0.3052262841584481</v>
      </c>
      <c r="Q107" s="7">
        <v>-0.18201453285296476</v>
      </c>
      <c r="R107" s="7">
        <v>-9.1089799360537349E-2</v>
      </c>
      <c r="S107" s="7">
        <v>-3.8489636602722317E-2</v>
      </c>
      <c r="T107" s="7">
        <v>2.5892367932247471E-3</v>
      </c>
      <c r="U107" s="7">
        <v>0.15910865743196131</v>
      </c>
      <c r="V107" s="268">
        <v>-0.24232821881253983</v>
      </c>
      <c r="W107" s="7">
        <v>-0.23046174268198327</v>
      </c>
      <c r="X107" s="241">
        <v>0.28319189099290082</v>
      </c>
      <c r="Y107" s="7">
        <v>0.59277293245898055</v>
      </c>
      <c r="Z107" s="7">
        <v>-6.5613963980431858E-2</v>
      </c>
      <c r="AA107" s="11">
        <v>-0.13156341888695269</v>
      </c>
      <c r="AB107" s="7">
        <f t="shared" si="3"/>
        <v>119.89104166666668</v>
      </c>
      <c r="AC107" s="157"/>
      <c r="AN107" s="98"/>
      <c r="AO107" s="157"/>
      <c r="AZ107" s="98"/>
    </row>
    <row r="108" spans="1:52" ht="15" customHeight="1" x14ac:dyDescent="0.2">
      <c r="A108" s="3" t="s">
        <v>44</v>
      </c>
      <c r="B108" s="3" t="s">
        <v>316</v>
      </c>
      <c r="C108" s="7">
        <v>106.27</v>
      </c>
      <c r="D108" s="10">
        <v>106.3369</v>
      </c>
      <c r="E108" s="7">
        <v>106.40600000000001</v>
      </c>
      <c r="F108" s="7">
        <v>106.44970000000001</v>
      </c>
      <c r="G108" s="7">
        <v>106.47799999999999</v>
      </c>
      <c r="H108" s="7">
        <v>106.5331</v>
      </c>
      <c r="I108" s="7">
        <v>106.43689999999999</v>
      </c>
      <c r="J108" s="7">
        <v>106.8087</v>
      </c>
      <c r="K108" s="7">
        <v>106.8156</v>
      </c>
      <c r="L108" s="7">
        <v>106.7124</v>
      </c>
      <c r="M108" s="7">
        <v>106.886</v>
      </c>
      <c r="N108" s="7">
        <v>106.9096</v>
      </c>
      <c r="O108" s="7">
        <v>106.9096</v>
      </c>
      <c r="P108" s="10">
        <v>6.2952855933004565E-2</v>
      </c>
      <c r="Q108" s="7">
        <v>6.4982146366882931E-2</v>
      </c>
      <c r="R108" s="7">
        <v>4.1069112644024942E-2</v>
      </c>
      <c r="S108" s="7">
        <v>2.6585326215092513E-2</v>
      </c>
      <c r="T108" s="7">
        <v>5.1747778883910432E-2</v>
      </c>
      <c r="U108" s="7">
        <v>-9.0300573249074964E-2</v>
      </c>
      <c r="V108" s="268">
        <v>0.34931494622636272</v>
      </c>
      <c r="W108" s="7">
        <v>6.4601479093010991E-3</v>
      </c>
      <c r="X108" s="241">
        <v>-9.6615101164999356E-2</v>
      </c>
      <c r="Y108" s="7">
        <v>0.16268025084244503</v>
      </c>
      <c r="Z108" s="7">
        <v>2.207959882491799E-2</v>
      </c>
      <c r="AA108" s="11">
        <v>0</v>
      </c>
      <c r="AB108" s="7">
        <f t="shared" si="3"/>
        <v>106.64020833333335</v>
      </c>
      <c r="AC108" s="157"/>
      <c r="AN108" s="98"/>
      <c r="AO108" s="157"/>
      <c r="AZ108" s="98"/>
    </row>
    <row r="109" spans="1:52" ht="15" customHeight="1" x14ac:dyDescent="0.2">
      <c r="A109" s="3" t="s">
        <v>46</v>
      </c>
      <c r="B109" s="3" t="s">
        <v>71</v>
      </c>
      <c r="C109" s="7">
        <v>106.0805</v>
      </c>
      <c r="D109" s="10">
        <v>106.0805</v>
      </c>
      <c r="E109" s="7">
        <v>106.498</v>
      </c>
      <c r="F109" s="7">
        <v>106.498</v>
      </c>
      <c r="G109" s="7">
        <v>106.498</v>
      </c>
      <c r="H109" s="7">
        <v>106.96639999999999</v>
      </c>
      <c r="I109" s="7">
        <v>106.96639999999999</v>
      </c>
      <c r="J109" s="7">
        <v>106.96639999999999</v>
      </c>
      <c r="K109" s="7">
        <v>106.96639999999999</v>
      </c>
      <c r="L109" s="7">
        <v>106.96639999999999</v>
      </c>
      <c r="M109" s="7">
        <v>106.96639999999999</v>
      </c>
      <c r="N109" s="7">
        <v>106.96639999999999</v>
      </c>
      <c r="O109" s="7">
        <v>106.96639999999999</v>
      </c>
      <c r="P109" s="10">
        <v>0</v>
      </c>
      <c r="Q109" s="7">
        <v>0.39356903483675504</v>
      </c>
      <c r="R109" s="7">
        <v>0</v>
      </c>
      <c r="S109" s="7">
        <v>0</v>
      </c>
      <c r="T109" s="7">
        <v>0.43982046611202874</v>
      </c>
      <c r="U109" s="7">
        <v>0</v>
      </c>
      <c r="V109" s="268">
        <v>0</v>
      </c>
      <c r="W109" s="7">
        <v>0</v>
      </c>
      <c r="X109" s="241">
        <v>0</v>
      </c>
      <c r="Y109" s="7">
        <v>0</v>
      </c>
      <c r="Z109" s="7">
        <v>0</v>
      </c>
      <c r="AA109" s="11">
        <v>0</v>
      </c>
      <c r="AB109" s="7">
        <f t="shared" si="3"/>
        <v>106.77547500000001</v>
      </c>
      <c r="AC109" s="157"/>
      <c r="AN109" s="98"/>
      <c r="AO109" s="157"/>
      <c r="AZ109" s="98"/>
    </row>
    <row r="110" spans="1:52" s="48" customFormat="1" x14ac:dyDescent="0.2">
      <c r="A110" s="56" t="s">
        <v>47</v>
      </c>
      <c r="B110" s="56" t="s">
        <v>48</v>
      </c>
      <c r="C110" s="20">
        <v>97.68271</v>
      </c>
      <c r="D110" s="216">
        <v>95.731530000000006</v>
      </c>
      <c r="E110" s="119">
        <v>94.959789999999998</v>
      </c>
      <c r="F110" s="20">
        <v>96.161619999999999</v>
      </c>
      <c r="G110" s="20">
        <v>95.605909999999994</v>
      </c>
      <c r="H110" s="20">
        <v>96.734719999999996</v>
      </c>
      <c r="I110" s="20">
        <v>97.396039999999999</v>
      </c>
      <c r="J110" s="20">
        <v>95.547300000000007</v>
      </c>
      <c r="K110" s="20">
        <v>94.506550000000004</v>
      </c>
      <c r="L110" s="20">
        <v>94.56814</v>
      </c>
      <c r="M110" s="20">
        <v>92.766800000000003</v>
      </c>
      <c r="N110" s="20">
        <v>90.919960000000003</v>
      </c>
      <c r="O110" s="20">
        <v>90.46996</v>
      </c>
      <c r="P110" s="216">
        <v>-1.9974671054887747</v>
      </c>
      <c r="Q110" s="20">
        <v>-0.80615028298409963</v>
      </c>
      <c r="R110" s="20">
        <v>1.2656199008022249</v>
      </c>
      <c r="S110" s="20">
        <v>-0.57789167861357249</v>
      </c>
      <c r="T110" s="20">
        <v>1.1806906079341764</v>
      </c>
      <c r="U110" s="20">
        <v>0.68364285336227104</v>
      </c>
      <c r="V110" s="268">
        <v>-1.8981675230327559</v>
      </c>
      <c r="W110" s="20">
        <v>-1.0892510829714734</v>
      </c>
      <c r="X110" s="241">
        <v>6.5170086094556795E-2</v>
      </c>
      <c r="Y110" s="20">
        <v>-1.9048064178908415</v>
      </c>
      <c r="Z110" s="20">
        <v>-1.9908415510721509</v>
      </c>
      <c r="AA110" s="19">
        <v>-0.49494082487498103</v>
      </c>
      <c r="AB110" s="20">
        <f t="shared" si="3"/>
        <v>94.614026666666646</v>
      </c>
      <c r="AC110" s="156"/>
      <c r="AN110" s="162"/>
      <c r="AO110" s="156"/>
      <c r="AZ110" s="162"/>
    </row>
    <row r="111" spans="1:52" s="48" customFormat="1" x14ac:dyDescent="0.2">
      <c r="A111" s="56" t="s">
        <v>317</v>
      </c>
      <c r="B111" s="48" t="s">
        <v>73</v>
      </c>
      <c r="C111" s="20">
        <v>98.399870000000007</v>
      </c>
      <c r="D111" s="216">
        <v>97.430139999999994</v>
      </c>
      <c r="E111" s="119">
        <v>96.717439999999996</v>
      </c>
      <c r="F111" s="20">
        <v>97.965699999999998</v>
      </c>
      <c r="G111" s="20">
        <v>97.543210000000002</v>
      </c>
      <c r="H111" s="20">
        <v>98.746920000000003</v>
      </c>
      <c r="I111" s="20">
        <v>99.948250000000002</v>
      </c>
      <c r="J111" s="20">
        <v>99.039420000000007</v>
      </c>
      <c r="K111" s="20">
        <v>97.775989999999993</v>
      </c>
      <c r="L111" s="20">
        <v>98.698840000000004</v>
      </c>
      <c r="M111" s="20">
        <v>96.785709999999995</v>
      </c>
      <c r="N111" s="20">
        <v>96.559250000000006</v>
      </c>
      <c r="O111" s="20">
        <v>96.771900000000002</v>
      </c>
      <c r="P111" s="216">
        <v>-0.98549926946042976</v>
      </c>
      <c r="Q111" s="20">
        <v>-0.73149848701849152</v>
      </c>
      <c r="R111" s="20">
        <v>1.2906255583274351</v>
      </c>
      <c r="S111" s="20">
        <v>-0.4312631870134101</v>
      </c>
      <c r="T111" s="20">
        <v>1.234027463316002</v>
      </c>
      <c r="U111" s="20">
        <v>1.2165746536702093</v>
      </c>
      <c r="V111" s="268">
        <v>-0.90930056304136864</v>
      </c>
      <c r="W111" s="20">
        <v>-1.2756839650313114</v>
      </c>
      <c r="X111" s="241">
        <v>0.94384112091323358</v>
      </c>
      <c r="Y111" s="20">
        <v>-1.9383510485027073</v>
      </c>
      <c r="Z111" s="20">
        <v>-0.23398082216888094</v>
      </c>
      <c r="AA111" s="19">
        <v>0.22022747691184058</v>
      </c>
      <c r="AB111" s="20">
        <f t="shared" si="3"/>
        <v>97.831897500000011</v>
      </c>
      <c r="AC111" s="156"/>
      <c r="AN111" s="162"/>
      <c r="AO111" s="156"/>
      <c r="AZ111" s="162"/>
    </row>
    <row r="112" spans="1:52" s="48" customFormat="1" ht="20.25" customHeight="1" x14ac:dyDescent="0.2">
      <c r="B112" s="22" t="s">
        <v>62</v>
      </c>
      <c r="C112" s="28"/>
      <c r="D112" s="133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33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134"/>
      <c r="AB112" s="23"/>
      <c r="AC112" s="156"/>
      <c r="AN112" s="162"/>
      <c r="AO112" s="156"/>
      <c r="AZ112" s="162"/>
    </row>
    <row r="113" spans="1:52" s="48" customFormat="1" x14ac:dyDescent="0.2">
      <c r="A113" s="56" t="s">
        <v>14</v>
      </c>
      <c r="B113" s="56" t="s">
        <v>103</v>
      </c>
      <c r="C113" s="119">
        <v>123.8365</v>
      </c>
      <c r="D113" s="216">
        <v>124.57</v>
      </c>
      <c r="E113" s="20">
        <v>124.54340000000001</v>
      </c>
      <c r="F113" s="20">
        <v>125.14700000000001</v>
      </c>
      <c r="G113" s="20">
        <v>125.96559999999999</v>
      </c>
      <c r="H113" s="20">
        <v>126.108</v>
      </c>
      <c r="I113" s="20">
        <v>124.6849</v>
      </c>
      <c r="J113" s="20">
        <v>124.505</v>
      </c>
      <c r="K113" s="20">
        <v>124.11620000000001</v>
      </c>
      <c r="L113" s="20">
        <v>123.7295</v>
      </c>
      <c r="M113" s="20">
        <v>123.3233</v>
      </c>
      <c r="N113" s="20">
        <v>122.4443</v>
      </c>
      <c r="O113" s="119">
        <v>120.62990000000001</v>
      </c>
      <c r="P113" s="216">
        <v>0.59231325174725724</v>
      </c>
      <c r="Q113" s="20">
        <v>-2.1353455888245762E-2</v>
      </c>
      <c r="R113" s="20">
        <v>0.48465033072808367</v>
      </c>
      <c r="S113" s="20">
        <v>0.65411076573948179</v>
      </c>
      <c r="T113" s="267">
        <v>0.1130467365693564</v>
      </c>
      <c r="U113" s="20">
        <v>-1.128477178291627</v>
      </c>
      <c r="V113" s="267">
        <v>-0.14428371037712145</v>
      </c>
      <c r="W113" s="20">
        <v>-0.31227661539696328</v>
      </c>
      <c r="X113" s="239">
        <v>-0.3115628741453611</v>
      </c>
      <c r="Y113" s="20">
        <v>-0.3282968087642788</v>
      </c>
      <c r="Z113" s="119">
        <v>-0.71276068674776372</v>
      </c>
      <c r="AA113" s="19">
        <v>-1.4818166300922069</v>
      </c>
      <c r="AB113" s="20">
        <f t="shared" ref="AB113:AB135" si="4">AVERAGE(D113:O113)</f>
        <v>124.14725833333334</v>
      </c>
      <c r="AC113" s="156"/>
      <c r="AN113" s="162"/>
      <c r="AO113" s="156"/>
      <c r="AZ113" s="162"/>
    </row>
    <row r="114" spans="1:52" x14ac:dyDescent="0.2">
      <c r="A114" s="3" t="s">
        <v>16</v>
      </c>
      <c r="B114" s="3" t="s">
        <v>104</v>
      </c>
      <c r="C114" s="7">
        <v>126.574</v>
      </c>
      <c r="D114" s="10">
        <v>127.355</v>
      </c>
      <c r="E114" s="7">
        <v>127.214</v>
      </c>
      <c r="F114" s="7">
        <v>127.6427</v>
      </c>
      <c r="G114" s="7">
        <v>128.67490000000001</v>
      </c>
      <c r="H114" s="7">
        <v>128.51689999999999</v>
      </c>
      <c r="I114" s="7">
        <v>126.9014</v>
      </c>
      <c r="J114" s="7">
        <v>126.5861</v>
      </c>
      <c r="K114" s="7">
        <v>126.1037</v>
      </c>
      <c r="L114" s="7">
        <v>125.9905</v>
      </c>
      <c r="M114" s="7">
        <v>125.41630000000001</v>
      </c>
      <c r="N114" s="7">
        <v>124.4036</v>
      </c>
      <c r="O114" s="7">
        <v>122.5993</v>
      </c>
      <c r="P114" s="10">
        <v>0.61703035378514226</v>
      </c>
      <c r="Q114" s="7">
        <v>-0.11071414549880675</v>
      </c>
      <c r="R114" s="7">
        <v>0.33699121165909907</v>
      </c>
      <c r="S114" s="7">
        <v>0.80866355851137839</v>
      </c>
      <c r="T114" s="268">
        <v>-0.12279007016909704</v>
      </c>
      <c r="U114" s="7">
        <v>-1.2570331217139514</v>
      </c>
      <c r="V114" s="268">
        <v>-0.24846061587972512</v>
      </c>
      <c r="W114" s="7">
        <v>-0.38108449505909286</v>
      </c>
      <c r="X114" s="241">
        <v>-8.9767389854545257E-2</v>
      </c>
      <c r="Y114" s="7">
        <v>-0.45574864771549478</v>
      </c>
      <c r="Z114" s="7">
        <v>-0.80747079925018472</v>
      </c>
      <c r="AA114" s="11">
        <v>-1.4503599574288828</v>
      </c>
      <c r="AB114" s="7">
        <f t="shared" si="4"/>
        <v>126.4503666666667</v>
      </c>
      <c r="AC114" s="157"/>
      <c r="AN114" s="98"/>
      <c r="AO114" s="157"/>
      <c r="AZ114" s="98"/>
    </row>
    <row r="115" spans="1:52" x14ac:dyDescent="0.2">
      <c r="A115" s="3" t="s">
        <v>18</v>
      </c>
      <c r="B115" s="3" t="s">
        <v>61</v>
      </c>
      <c r="C115" s="7">
        <v>114.755</v>
      </c>
      <c r="D115" s="10">
        <v>115.33069999999999</v>
      </c>
      <c r="E115" s="7">
        <v>115.68380000000001</v>
      </c>
      <c r="F115" s="7">
        <v>116.8674</v>
      </c>
      <c r="G115" s="7">
        <v>116.9777</v>
      </c>
      <c r="H115" s="7">
        <v>118.1163</v>
      </c>
      <c r="I115" s="7">
        <v>117.33159999999999</v>
      </c>
      <c r="J115" s="7">
        <v>117.601</v>
      </c>
      <c r="K115" s="7">
        <v>117.52249999999999</v>
      </c>
      <c r="L115" s="7">
        <v>116.22880000000001</v>
      </c>
      <c r="M115" s="7">
        <v>116.37990000000001</v>
      </c>
      <c r="N115" s="7">
        <v>115.94410000000001</v>
      </c>
      <c r="O115" s="7">
        <v>114.0964</v>
      </c>
      <c r="P115" s="10">
        <v>0.50167748681974444</v>
      </c>
      <c r="Q115" s="7">
        <v>0.30616305979241604</v>
      </c>
      <c r="R115" s="7">
        <v>1.0231337490642582</v>
      </c>
      <c r="S115" s="7">
        <v>9.4380468804812268E-2</v>
      </c>
      <c r="T115" s="268">
        <v>0.97334791161050072</v>
      </c>
      <c r="U115" s="7">
        <v>-0.66434522584943889</v>
      </c>
      <c r="V115" s="268">
        <v>0.22960566462914045</v>
      </c>
      <c r="W115" s="7">
        <v>-6.6751133068600907E-2</v>
      </c>
      <c r="X115" s="241">
        <v>-1.10081048309897</v>
      </c>
      <c r="Y115" s="7">
        <v>0.13000220255220699</v>
      </c>
      <c r="Z115" s="7">
        <v>-0.37446328790452676</v>
      </c>
      <c r="AA115" s="11">
        <v>-1.593612784091647</v>
      </c>
      <c r="AB115" s="7">
        <f t="shared" si="4"/>
        <v>116.50668333333333</v>
      </c>
      <c r="AC115" s="157"/>
      <c r="AN115" s="98"/>
      <c r="AO115" s="157"/>
      <c r="AZ115" s="98"/>
    </row>
    <row r="116" spans="1:52" s="48" customFormat="1" x14ac:dyDescent="0.2">
      <c r="A116" s="56" t="s">
        <v>20</v>
      </c>
      <c r="B116" s="56" t="s">
        <v>105</v>
      </c>
      <c r="C116" s="119">
        <v>112.9679</v>
      </c>
      <c r="D116" s="216">
        <v>114.0518</v>
      </c>
      <c r="E116" s="20">
        <v>114.5489</v>
      </c>
      <c r="F116" s="20">
        <v>114.7996</v>
      </c>
      <c r="G116" s="20">
        <v>114.87869999999999</v>
      </c>
      <c r="H116" s="20">
        <v>114.9661</v>
      </c>
      <c r="I116" s="20">
        <v>115.41759999999999</v>
      </c>
      <c r="J116" s="20">
        <v>116.2955</v>
      </c>
      <c r="K116" s="20">
        <v>116.2634</v>
      </c>
      <c r="L116" s="20">
        <v>116.6863</v>
      </c>
      <c r="M116" s="20">
        <v>116.9282</v>
      </c>
      <c r="N116" s="20">
        <v>118.017</v>
      </c>
      <c r="O116" s="119">
        <v>118.58410000000001</v>
      </c>
      <c r="P116" s="216">
        <v>0.95947609896262553</v>
      </c>
      <c r="Q116" s="20">
        <v>0.43585458537261418</v>
      </c>
      <c r="R116" s="20">
        <v>0.21885849624046569</v>
      </c>
      <c r="S116" s="20">
        <v>6.8902679103408748E-2</v>
      </c>
      <c r="T116" s="269">
        <v>7.6080248122587013E-2</v>
      </c>
      <c r="U116" s="20">
        <v>0.39272446399416505</v>
      </c>
      <c r="V116" s="269">
        <v>0.76062922812466294</v>
      </c>
      <c r="W116" s="20">
        <v>-2.7602099823294795E-2</v>
      </c>
      <c r="X116" s="243">
        <v>0.36374301800910558</v>
      </c>
      <c r="Y116" s="20">
        <v>0.20730797017302041</v>
      </c>
      <c r="Z116" s="119">
        <v>0.93116972637908735</v>
      </c>
      <c r="AA116" s="19">
        <v>0.48052399230620219</v>
      </c>
      <c r="AB116" s="20">
        <f t="shared" si="4"/>
        <v>115.95310000000002</v>
      </c>
      <c r="AC116" s="156"/>
      <c r="AN116" s="162"/>
      <c r="AO116" s="156"/>
      <c r="AZ116" s="162"/>
    </row>
    <row r="117" spans="1:52" s="48" customFormat="1" x14ac:dyDescent="0.2">
      <c r="A117" s="56" t="s">
        <v>22</v>
      </c>
      <c r="B117" s="56" t="s">
        <v>23</v>
      </c>
      <c r="C117" s="119">
        <v>113.3673</v>
      </c>
      <c r="D117" s="216">
        <v>114.3954</v>
      </c>
      <c r="E117" s="20">
        <v>114.7816</v>
      </c>
      <c r="F117" s="20">
        <v>115.0398</v>
      </c>
      <c r="G117" s="20">
        <v>115.1688</v>
      </c>
      <c r="H117" s="20">
        <v>115.08450000000001</v>
      </c>
      <c r="I117" s="20">
        <v>115.75960000000001</v>
      </c>
      <c r="J117" s="20">
        <v>116.9188</v>
      </c>
      <c r="K117" s="20">
        <v>116.6972</v>
      </c>
      <c r="L117" s="20">
        <v>117.3188</v>
      </c>
      <c r="M117" s="20">
        <v>117.4183</v>
      </c>
      <c r="N117" s="20">
        <v>119.10290000000001</v>
      </c>
      <c r="O117" s="119">
        <v>120.0068</v>
      </c>
      <c r="P117" s="216">
        <v>0.90687526297265164</v>
      </c>
      <c r="Q117" s="20">
        <v>0.33760098745229472</v>
      </c>
      <c r="R117" s="20">
        <v>0.22494894652104713</v>
      </c>
      <c r="S117" s="20">
        <v>0.11213510454643079</v>
      </c>
      <c r="T117" s="269">
        <v>-7.3196907495779173E-2</v>
      </c>
      <c r="U117" s="20">
        <v>0.58661244563777082</v>
      </c>
      <c r="V117" s="269">
        <v>1.001385630219868</v>
      </c>
      <c r="W117" s="20">
        <v>-0.18953324871621102</v>
      </c>
      <c r="X117" s="243">
        <v>0.5326605951128226</v>
      </c>
      <c r="Y117" s="20">
        <v>8.4811641441956576E-2</v>
      </c>
      <c r="Z117" s="119">
        <v>1.4346997018352361</v>
      </c>
      <c r="AA117" s="19">
        <v>0.7589235862434861</v>
      </c>
      <c r="AB117" s="20">
        <f t="shared" si="4"/>
        <v>116.47437500000001</v>
      </c>
      <c r="AC117" s="156"/>
      <c r="AN117" s="162"/>
      <c r="AO117" s="156"/>
      <c r="AZ117" s="162"/>
    </row>
    <row r="118" spans="1:52" ht="15" customHeight="1" x14ac:dyDescent="0.2">
      <c r="A118" s="3" t="s">
        <v>24</v>
      </c>
      <c r="B118" s="3" t="s">
        <v>304</v>
      </c>
      <c r="C118" s="7">
        <v>114.5432</v>
      </c>
      <c r="D118" s="10">
        <v>116.1041</v>
      </c>
      <c r="E118" s="7">
        <v>116.5886</v>
      </c>
      <c r="F118" s="7">
        <v>116.9624</v>
      </c>
      <c r="G118" s="7">
        <v>116.8678</v>
      </c>
      <c r="H118" s="7">
        <v>116.6695</v>
      </c>
      <c r="I118" s="7">
        <v>117.6947</v>
      </c>
      <c r="J118" s="7">
        <v>119.4483</v>
      </c>
      <c r="K118" s="7">
        <v>119.0261</v>
      </c>
      <c r="L118" s="7">
        <v>120.011</v>
      </c>
      <c r="M118" s="7">
        <v>120.11109999999999</v>
      </c>
      <c r="N118" s="7">
        <v>122.7824</v>
      </c>
      <c r="O118" s="7">
        <v>124.22750000000001</v>
      </c>
      <c r="P118" s="10">
        <v>1.362717297927772</v>
      </c>
      <c r="Q118" s="7">
        <v>0.41729792487948064</v>
      </c>
      <c r="R118" s="7">
        <v>0.32061453692728348</v>
      </c>
      <c r="S118" s="7">
        <v>-8.0880693282627397E-2</v>
      </c>
      <c r="T118" s="270">
        <v>-0.16967890214413486</v>
      </c>
      <c r="U118" s="7">
        <v>0.87872151676316268</v>
      </c>
      <c r="V118" s="270">
        <v>1.4899566420578036</v>
      </c>
      <c r="W118" s="7">
        <v>-0.35345835813486143</v>
      </c>
      <c r="X118" s="244">
        <v>0.8274655726769139</v>
      </c>
      <c r="Y118" s="7">
        <v>8.3409020839754391E-2</v>
      </c>
      <c r="Z118" s="7">
        <v>2.2240242575415614</v>
      </c>
      <c r="AA118" s="11">
        <v>1.1769602157964096</v>
      </c>
      <c r="AB118" s="7">
        <f t="shared" si="4"/>
        <v>118.87445833333335</v>
      </c>
      <c r="AC118" s="157"/>
      <c r="AN118" s="98"/>
      <c r="AO118" s="157"/>
      <c r="AZ118" s="98"/>
    </row>
    <row r="119" spans="1:52" ht="15" customHeight="1" x14ac:dyDescent="0.2">
      <c r="A119" s="3" t="s">
        <v>26</v>
      </c>
      <c r="B119" s="3" t="s">
        <v>305</v>
      </c>
      <c r="C119" s="7">
        <v>113.8218</v>
      </c>
      <c r="D119" s="10">
        <v>113.8526</v>
      </c>
      <c r="E119" s="7">
        <v>114.1484</v>
      </c>
      <c r="F119" s="7">
        <v>114.2319</v>
      </c>
      <c r="G119" s="7">
        <v>116.5412</v>
      </c>
      <c r="H119" s="7">
        <v>116.5959</v>
      </c>
      <c r="I119" s="7">
        <v>116.65779999999999</v>
      </c>
      <c r="J119" s="7">
        <v>117.4824</v>
      </c>
      <c r="K119" s="7">
        <v>117.5823</v>
      </c>
      <c r="L119" s="7">
        <v>117.428</v>
      </c>
      <c r="M119" s="7">
        <v>117.37090000000001</v>
      </c>
      <c r="N119" s="7">
        <v>117.3326</v>
      </c>
      <c r="O119" s="7">
        <v>117.0758</v>
      </c>
      <c r="P119" s="10">
        <v>2.7059842666342718E-2</v>
      </c>
      <c r="Q119" s="7">
        <v>0.25980961348269593</v>
      </c>
      <c r="R119" s="7">
        <v>7.3150390193818568E-2</v>
      </c>
      <c r="S119" s="7">
        <v>2.021589415916226</v>
      </c>
      <c r="T119" s="268">
        <v>4.6936190806338755E-2</v>
      </c>
      <c r="U119" s="7">
        <v>5.3089345337181064E-2</v>
      </c>
      <c r="V119" s="268">
        <v>0.7068537208827903</v>
      </c>
      <c r="W119" s="7">
        <v>8.5034013605446601E-2</v>
      </c>
      <c r="X119" s="241">
        <v>-0.13122723403097772</v>
      </c>
      <c r="Y119" s="7">
        <v>-4.8625540756881892E-2</v>
      </c>
      <c r="Z119" s="7">
        <v>-3.2631597781057023E-2</v>
      </c>
      <c r="AA119" s="11">
        <v>-0.21886500426991168</v>
      </c>
      <c r="AB119" s="7">
        <f t="shared" si="4"/>
        <v>116.35831666666667</v>
      </c>
      <c r="AC119" s="157"/>
      <c r="AN119" s="98"/>
      <c r="AO119" s="157"/>
      <c r="AZ119" s="98"/>
    </row>
    <row r="120" spans="1:52" ht="15" customHeight="1" x14ac:dyDescent="0.2">
      <c r="A120" s="3" t="s">
        <v>27</v>
      </c>
      <c r="B120" s="3" t="s">
        <v>306</v>
      </c>
      <c r="C120" s="7">
        <v>109.9923</v>
      </c>
      <c r="D120" s="10">
        <v>109.99979999999999</v>
      </c>
      <c r="E120" s="7">
        <v>109.98520000000001</v>
      </c>
      <c r="F120" s="7">
        <v>110.01049999999999</v>
      </c>
      <c r="G120" s="7">
        <v>109.9027</v>
      </c>
      <c r="H120" s="7">
        <v>109.9769</v>
      </c>
      <c r="I120" s="7">
        <v>110.1022</v>
      </c>
      <c r="J120" s="7">
        <v>110.1284</v>
      </c>
      <c r="K120" s="7">
        <v>110.20950000000001</v>
      </c>
      <c r="L120" s="7">
        <v>110.1356</v>
      </c>
      <c r="M120" s="7">
        <v>110.3094</v>
      </c>
      <c r="N120" s="7">
        <v>110.2687</v>
      </c>
      <c r="O120" s="7">
        <v>110.304</v>
      </c>
      <c r="P120" s="10">
        <v>6.8186591243143187E-3</v>
      </c>
      <c r="Q120" s="7">
        <v>-1.3272751404991E-2</v>
      </c>
      <c r="R120" s="7">
        <v>2.3003094961855979E-2</v>
      </c>
      <c r="S120" s="7">
        <v>-9.799064634739181E-2</v>
      </c>
      <c r="T120" s="268">
        <v>6.751426489067576E-2</v>
      </c>
      <c r="U120" s="7">
        <v>0.113933016842624</v>
      </c>
      <c r="V120" s="268">
        <v>2.379607310299239E-2</v>
      </c>
      <c r="W120" s="7">
        <v>7.364131323074373E-2</v>
      </c>
      <c r="X120" s="241">
        <v>-6.7054110580312007E-2</v>
      </c>
      <c r="Y120" s="7">
        <v>0.15780546889470795</v>
      </c>
      <c r="Z120" s="7">
        <v>-3.6896220992953518E-2</v>
      </c>
      <c r="AA120" s="11">
        <v>3.2012710769245077E-2</v>
      </c>
      <c r="AB120" s="7">
        <f t="shared" si="4"/>
        <v>110.11107500000003</v>
      </c>
      <c r="AC120" s="157"/>
      <c r="AN120" s="98"/>
      <c r="AO120" s="157"/>
      <c r="AZ120" s="98"/>
    </row>
    <row r="121" spans="1:52" ht="15" customHeight="1" x14ac:dyDescent="0.2">
      <c r="A121" s="3" t="s">
        <v>29</v>
      </c>
      <c r="B121" s="3" t="s">
        <v>307</v>
      </c>
      <c r="C121" s="7">
        <v>114.7467</v>
      </c>
      <c r="D121" s="10">
        <v>115.2867</v>
      </c>
      <c r="E121" s="7">
        <v>115.65170000000001</v>
      </c>
      <c r="F121" s="7">
        <v>116.2351</v>
      </c>
      <c r="G121" s="7">
        <v>116.7816</v>
      </c>
      <c r="H121" s="7">
        <v>116.9593</v>
      </c>
      <c r="I121" s="7">
        <v>117.3128</v>
      </c>
      <c r="J121" s="7">
        <v>117.3706</v>
      </c>
      <c r="K121" s="7">
        <v>117.4319</v>
      </c>
      <c r="L121" s="7">
        <v>117.60380000000001</v>
      </c>
      <c r="M121" s="7">
        <v>117.9759</v>
      </c>
      <c r="N121" s="7">
        <v>117.9877</v>
      </c>
      <c r="O121" s="7">
        <v>118.2602</v>
      </c>
      <c r="P121" s="10">
        <v>0.47060176893975336</v>
      </c>
      <c r="Q121" s="7">
        <v>0.31660200179206199</v>
      </c>
      <c r="R121" s="7">
        <v>0.50444567611197888</v>
      </c>
      <c r="S121" s="7">
        <v>0.4701677892478216</v>
      </c>
      <c r="T121" s="270">
        <v>0.15216438206018887</v>
      </c>
      <c r="U121" s="7">
        <v>0.30224189098258691</v>
      </c>
      <c r="V121" s="270">
        <v>4.9269985883893572E-2</v>
      </c>
      <c r="W121" s="7">
        <v>5.2227729942594475E-2</v>
      </c>
      <c r="X121" s="244">
        <v>0.1463827120228898</v>
      </c>
      <c r="Y121" s="7">
        <v>0.31640134077299287</v>
      </c>
      <c r="Z121" s="7">
        <v>1.000204279010207E-2</v>
      </c>
      <c r="AA121" s="11">
        <v>0.23095627764588489</v>
      </c>
      <c r="AB121" s="7">
        <f t="shared" si="4"/>
        <v>117.07144166666666</v>
      </c>
      <c r="AC121" s="157"/>
      <c r="AN121" s="98"/>
      <c r="AO121" s="157"/>
      <c r="AZ121" s="98"/>
    </row>
    <row r="122" spans="1:52" ht="15" customHeight="1" x14ac:dyDescent="0.2">
      <c r="A122" s="3" t="s">
        <v>31</v>
      </c>
      <c r="B122" s="3" t="s">
        <v>32</v>
      </c>
      <c r="C122" s="7">
        <v>113.1067</v>
      </c>
      <c r="D122" s="10">
        <v>113.4691</v>
      </c>
      <c r="E122" s="7">
        <v>113.85120000000001</v>
      </c>
      <c r="F122" s="7">
        <v>114.12269999999999</v>
      </c>
      <c r="G122" s="7">
        <v>114.3128</v>
      </c>
      <c r="H122" s="7">
        <v>114.83839999999999</v>
      </c>
      <c r="I122" s="7">
        <v>115.22029999999999</v>
      </c>
      <c r="J122" s="7">
        <v>115.31699999999999</v>
      </c>
      <c r="K122" s="7">
        <v>115.3678</v>
      </c>
      <c r="L122" s="7">
        <v>115.51260000000001</v>
      </c>
      <c r="M122" s="7">
        <v>115.74769999999999</v>
      </c>
      <c r="N122" s="7">
        <v>115.95699999999999</v>
      </c>
      <c r="O122" s="7">
        <v>116.21429999999999</v>
      </c>
      <c r="P122" s="10">
        <v>0.32040542249043941</v>
      </c>
      <c r="Q122" s="7">
        <v>0.33674365972763359</v>
      </c>
      <c r="R122" s="7">
        <v>0.23846915974534214</v>
      </c>
      <c r="S122" s="7">
        <v>0.16657509855620403</v>
      </c>
      <c r="T122" s="270">
        <v>0.45979102952599987</v>
      </c>
      <c r="U122" s="7">
        <v>0.33255426756207135</v>
      </c>
      <c r="V122" s="270">
        <v>8.3926183146544889E-2</v>
      </c>
      <c r="W122" s="7">
        <v>4.4052481420787486E-2</v>
      </c>
      <c r="X122" s="244">
        <v>0.12551162456075576</v>
      </c>
      <c r="Y122" s="7">
        <v>0.20352758054098732</v>
      </c>
      <c r="Z122" s="7">
        <v>0.1808243273948415</v>
      </c>
      <c r="AA122" s="11">
        <v>0.22189259811826864</v>
      </c>
      <c r="AB122" s="7">
        <f t="shared" si="4"/>
        <v>114.99424166666665</v>
      </c>
      <c r="AC122" s="157"/>
      <c r="AN122" s="98"/>
      <c r="AO122" s="157"/>
      <c r="AZ122" s="98"/>
    </row>
    <row r="123" spans="1:52" ht="15" customHeight="1" x14ac:dyDescent="0.2">
      <c r="A123" s="3" t="s">
        <v>33</v>
      </c>
      <c r="B123" s="3" t="s">
        <v>43</v>
      </c>
      <c r="C123" s="7">
        <v>115.43429999999999</v>
      </c>
      <c r="D123" s="10">
        <v>115.5586</v>
      </c>
      <c r="E123" s="7">
        <v>115.8595</v>
      </c>
      <c r="F123" s="7">
        <v>115.7056</v>
      </c>
      <c r="G123" s="7">
        <v>115.855</v>
      </c>
      <c r="H123" s="7">
        <v>115.87350000000001</v>
      </c>
      <c r="I123" s="7">
        <v>116.012</v>
      </c>
      <c r="J123" s="7">
        <v>115.8408</v>
      </c>
      <c r="K123" s="7">
        <v>115.887</v>
      </c>
      <c r="L123" s="7">
        <v>116.0402</v>
      </c>
      <c r="M123" s="7">
        <v>116.136</v>
      </c>
      <c r="N123" s="7">
        <v>116.18170000000001</v>
      </c>
      <c r="O123" s="7">
        <v>116.1862</v>
      </c>
      <c r="P123" s="10">
        <v>0.10768029952969368</v>
      </c>
      <c r="Q123" s="7">
        <v>0.26038737056350514</v>
      </c>
      <c r="R123" s="7">
        <v>-0.13283330240506222</v>
      </c>
      <c r="S123" s="7">
        <v>0.12912080314176666</v>
      </c>
      <c r="T123" s="268">
        <v>1.5968236157268199E-2</v>
      </c>
      <c r="U123" s="7">
        <v>0.11952689786706486</v>
      </c>
      <c r="V123" s="268">
        <v>-0.14757094093714349</v>
      </c>
      <c r="W123" s="7">
        <v>3.988232125468652E-2</v>
      </c>
      <c r="X123" s="241">
        <v>0.13219774435441267</v>
      </c>
      <c r="Y123" s="7">
        <v>8.2557596419169391E-2</v>
      </c>
      <c r="Z123" s="7">
        <v>3.935041675278185E-2</v>
      </c>
      <c r="AA123" s="11">
        <v>3.8732433765326767E-3</v>
      </c>
      <c r="AB123" s="7">
        <f t="shared" si="4"/>
        <v>115.92800833333332</v>
      </c>
      <c r="AC123" s="157"/>
      <c r="AN123" s="98"/>
      <c r="AO123" s="157"/>
      <c r="AZ123" s="98"/>
    </row>
    <row r="124" spans="1:52" ht="15" customHeight="1" x14ac:dyDescent="0.2">
      <c r="A124" s="3" t="s">
        <v>34</v>
      </c>
      <c r="B124" s="3" t="s">
        <v>308</v>
      </c>
      <c r="C124" s="7">
        <v>106.9479</v>
      </c>
      <c r="D124" s="10">
        <v>106.92140000000001</v>
      </c>
      <c r="E124" s="7">
        <v>106.9225</v>
      </c>
      <c r="F124" s="7">
        <v>106.97629999999999</v>
      </c>
      <c r="G124" s="7">
        <v>106.97629999999999</v>
      </c>
      <c r="H124" s="7">
        <v>106.97629999999999</v>
      </c>
      <c r="I124" s="7">
        <v>106.97629999999999</v>
      </c>
      <c r="J124" s="7">
        <v>107.00709999999999</v>
      </c>
      <c r="K124" s="7">
        <v>107.00709999999999</v>
      </c>
      <c r="L124" s="7">
        <v>107.00709999999999</v>
      </c>
      <c r="M124" s="7">
        <v>107.0295</v>
      </c>
      <c r="N124" s="7">
        <v>107.1728</v>
      </c>
      <c r="O124" s="7">
        <v>107.31619999999999</v>
      </c>
      <c r="P124" s="10">
        <v>-2.4778420146630866E-2</v>
      </c>
      <c r="Q124" s="7">
        <v>1.0287931134402315E-3</v>
      </c>
      <c r="R124" s="7">
        <v>5.0316818256209317E-2</v>
      </c>
      <c r="S124" s="7">
        <v>0</v>
      </c>
      <c r="T124" s="268">
        <v>0</v>
      </c>
      <c r="U124" s="7">
        <v>0</v>
      </c>
      <c r="V124" s="268">
        <v>2.8791423894824624E-2</v>
      </c>
      <c r="W124" s="7">
        <v>0</v>
      </c>
      <c r="X124" s="241">
        <v>0</v>
      </c>
      <c r="Y124" s="7">
        <v>2.0933190414472162E-2</v>
      </c>
      <c r="Z124" s="7">
        <v>0.13388832050976268</v>
      </c>
      <c r="AA124" s="11">
        <v>0.13380260663153315</v>
      </c>
      <c r="AB124" s="7">
        <f t="shared" si="4"/>
        <v>107.02407500000002</v>
      </c>
      <c r="AC124" s="157"/>
      <c r="AN124" s="98"/>
      <c r="AO124" s="157"/>
      <c r="AZ124" s="98"/>
    </row>
    <row r="125" spans="1:52" ht="15" customHeight="1" x14ac:dyDescent="0.2">
      <c r="A125" s="3"/>
      <c r="B125" s="3" t="s">
        <v>309</v>
      </c>
      <c r="C125" s="7">
        <v>107.54559999999999</v>
      </c>
      <c r="D125" s="10">
        <v>107.49890000000001</v>
      </c>
      <c r="E125" s="7">
        <v>107.7475</v>
      </c>
      <c r="F125" s="7">
        <v>107.68259999999999</v>
      </c>
      <c r="G125" s="7">
        <v>107.68259999999999</v>
      </c>
      <c r="H125" s="7">
        <v>108.0356</v>
      </c>
      <c r="I125" s="7">
        <v>108.0356</v>
      </c>
      <c r="J125" s="7">
        <v>108.464</v>
      </c>
      <c r="K125" s="7">
        <v>108.9954</v>
      </c>
      <c r="L125" s="7">
        <v>109.1743</v>
      </c>
      <c r="M125" s="7">
        <v>109.17740000000001</v>
      </c>
      <c r="N125" s="7">
        <v>109.0538</v>
      </c>
      <c r="O125" s="7">
        <v>109.0538</v>
      </c>
      <c r="P125" s="10">
        <v>-4.3423440847405272E-2</v>
      </c>
      <c r="Q125" s="7">
        <v>0.23125818031626014</v>
      </c>
      <c r="R125" s="7">
        <v>-6.023341608854834E-2</v>
      </c>
      <c r="S125" s="7">
        <v>0</v>
      </c>
      <c r="T125" s="268">
        <v>0.32781526449027854</v>
      </c>
      <c r="U125" s="7">
        <v>0</v>
      </c>
      <c r="V125" s="268">
        <v>0.39653595666613256</v>
      </c>
      <c r="W125" s="7">
        <v>0.4899321433839845</v>
      </c>
      <c r="X125" s="241">
        <v>0.16413536718063215</v>
      </c>
      <c r="Y125" s="7">
        <v>2.8394961085195262E-3</v>
      </c>
      <c r="Z125" s="7">
        <v>-0.11321024314556892</v>
      </c>
      <c r="AA125" s="11">
        <v>0</v>
      </c>
      <c r="AB125" s="7">
        <f t="shared" si="4"/>
        <v>108.38345833333331</v>
      </c>
      <c r="AC125" s="157"/>
      <c r="AN125" s="98"/>
      <c r="AO125" s="157"/>
      <c r="AZ125" s="98"/>
    </row>
    <row r="126" spans="1:52" ht="15" customHeight="1" x14ac:dyDescent="0.2">
      <c r="A126" s="3"/>
      <c r="B126" s="3" t="s">
        <v>310</v>
      </c>
      <c r="C126" s="7">
        <v>100.5047</v>
      </c>
      <c r="D126" s="10">
        <v>100.5047</v>
      </c>
      <c r="E126" s="7">
        <v>100.5047</v>
      </c>
      <c r="F126" s="7">
        <v>100.5047</v>
      </c>
      <c r="G126" s="7">
        <v>100.5047</v>
      </c>
      <c r="H126" s="7">
        <v>100.5047</v>
      </c>
      <c r="I126" s="7">
        <v>100.5047</v>
      </c>
      <c r="J126" s="7">
        <v>101.1469</v>
      </c>
      <c r="K126" s="7">
        <v>101.52760000000001</v>
      </c>
      <c r="L126" s="7">
        <v>101.9522</v>
      </c>
      <c r="M126" s="7">
        <v>101.9522</v>
      </c>
      <c r="N126" s="7">
        <v>101.9522</v>
      </c>
      <c r="O126" s="7">
        <v>101.9522</v>
      </c>
      <c r="P126" s="10">
        <v>0</v>
      </c>
      <c r="Q126" s="7">
        <v>0</v>
      </c>
      <c r="R126" s="7">
        <v>0</v>
      </c>
      <c r="S126" s="7">
        <v>0</v>
      </c>
      <c r="T126" s="268">
        <v>0</v>
      </c>
      <c r="U126" s="7">
        <v>0</v>
      </c>
      <c r="V126" s="268">
        <v>0.63897509270710973</v>
      </c>
      <c r="W126" s="7">
        <v>0.37638326038663017</v>
      </c>
      <c r="X126" s="241">
        <v>0.41821140261367157</v>
      </c>
      <c r="Y126" s="7">
        <v>0</v>
      </c>
      <c r="Z126" s="7">
        <v>0</v>
      </c>
      <c r="AA126" s="11">
        <v>0</v>
      </c>
      <c r="AB126" s="7">
        <f t="shared" si="4"/>
        <v>101.12595833333332</v>
      </c>
      <c r="AC126" s="157"/>
      <c r="AN126" s="98"/>
      <c r="AO126" s="157"/>
      <c r="AZ126" s="98"/>
    </row>
    <row r="127" spans="1:52" ht="15" customHeight="1" x14ac:dyDescent="0.2">
      <c r="A127" s="3"/>
      <c r="B127" s="3" t="s">
        <v>311</v>
      </c>
      <c r="C127" s="7">
        <v>106.9149</v>
      </c>
      <c r="D127" s="10">
        <v>107.3471</v>
      </c>
      <c r="E127" s="7">
        <v>107.5939</v>
      </c>
      <c r="F127" s="7">
        <v>107.7461</v>
      </c>
      <c r="G127" s="7">
        <v>108.20780000000001</v>
      </c>
      <c r="H127" s="7">
        <v>108.23090000000001</v>
      </c>
      <c r="I127" s="7">
        <v>108.2585</v>
      </c>
      <c r="J127" s="7">
        <v>108.73520000000001</v>
      </c>
      <c r="K127" s="7">
        <v>108.73520000000001</v>
      </c>
      <c r="L127" s="7">
        <v>108.7685</v>
      </c>
      <c r="M127" s="7">
        <v>108.7685</v>
      </c>
      <c r="N127" s="7">
        <v>109.42230000000001</v>
      </c>
      <c r="O127" s="7">
        <v>109.48009999999999</v>
      </c>
      <c r="P127" s="10">
        <v>0.40424674203501532</v>
      </c>
      <c r="Q127" s="7">
        <v>0.22990839994746709</v>
      </c>
      <c r="R127" s="7">
        <v>0.14145783357606095</v>
      </c>
      <c r="S127" s="7">
        <v>0.42850738913056485</v>
      </c>
      <c r="T127" s="268">
        <v>2.1347814113214993E-2</v>
      </c>
      <c r="U127" s="7">
        <v>2.5501035286588692E-2</v>
      </c>
      <c r="V127" s="268">
        <v>0.44033493905791055</v>
      </c>
      <c r="W127" s="7">
        <v>0</v>
      </c>
      <c r="X127" s="241">
        <v>3.0624857451861952E-2</v>
      </c>
      <c r="Y127" s="7">
        <v>0</v>
      </c>
      <c r="Z127" s="7">
        <v>0.60109314737263442</v>
      </c>
      <c r="AA127" s="11">
        <v>5.2822870657979297E-2</v>
      </c>
      <c r="AB127" s="7">
        <f t="shared" si="4"/>
        <v>108.44117499999999</v>
      </c>
      <c r="AC127" s="157"/>
      <c r="AN127" s="98"/>
      <c r="AO127" s="157"/>
      <c r="AZ127" s="98"/>
    </row>
    <row r="128" spans="1:52" ht="15" customHeight="1" x14ac:dyDescent="0.2">
      <c r="A128" s="3"/>
      <c r="B128" s="3" t="s">
        <v>312</v>
      </c>
      <c r="C128" s="7">
        <v>112.8539</v>
      </c>
      <c r="D128" s="10">
        <v>113.4436</v>
      </c>
      <c r="E128" s="7">
        <v>113.7176</v>
      </c>
      <c r="F128" s="7">
        <v>113.8493</v>
      </c>
      <c r="G128" s="7">
        <v>114.173</v>
      </c>
      <c r="H128" s="7">
        <v>114.5887</v>
      </c>
      <c r="I128" s="7">
        <v>114.8608</v>
      </c>
      <c r="J128" s="7">
        <v>115.321</v>
      </c>
      <c r="K128" s="7">
        <v>115.4126</v>
      </c>
      <c r="L128" s="7">
        <v>115.5838</v>
      </c>
      <c r="M128" s="7">
        <v>115.7128</v>
      </c>
      <c r="N128" s="7">
        <v>116.20359999999999</v>
      </c>
      <c r="O128" s="7">
        <v>116.762</v>
      </c>
      <c r="P128" s="10">
        <v>0.52253400192639132</v>
      </c>
      <c r="Q128" s="7">
        <v>0.24152971168051868</v>
      </c>
      <c r="R128" s="7">
        <v>0.11581320745425075</v>
      </c>
      <c r="S128" s="7">
        <v>0.28432322377037217</v>
      </c>
      <c r="T128" s="268">
        <v>0.36409659026214697</v>
      </c>
      <c r="U128" s="7">
        <v>0.23745796924129051</v>
      </c>
      <c r="V128" s="268">
        <v>0.40065888449323039</v>
      </c>
      <c r="W128" s="7">
        <v>7.9430459326575109E-2</v>
      </c>
      <c r="X128" s="241">
        <v>0.14833735657978325</v>
      </c>
      <c r="Y128" s="7">
        <v>0.11160733597615313</v>
      </c>
      <c r="Z128" s="7">
        <v>0.42415359407083142</v>
      </c>
      <c r="AA128" s="11">
        <v>0.48053588701211147</v>
      </c>
      <c r="AB128" s="7">
        <f t="shared" si="4"/>
        <v>114.96906666666668</v>
      </c>
      <c r="AC128" s="157"/>
      <c r="AN128" s="98"/>
      <c r="AO128" s="157"/>
      <c r="AZ128" s="98"/>
    </row>
    <row r="129" spans="1:52" s="48" customFormat="1" x14ac:dyDescent="0.2">
      <c r="A129" s="56" t="s">
        <v>36</v>
      </c>
      <c r="B129" s="56" t="s">
        <v>37</v>
      </c>
      <c r="C129" s="119">
        <v>113.127</v>
      </c>
      <c r="D129" s="216">
        <v>114.49339999999999</v>
      </c>
      <c r="E129" s="20">
        <v>115.0827</v>
      </c>
      <c r="F129" s="20">
        <v>115.2139</v>
      </c>
      <c r="G129" s="20">
        <v>115.1524</v>
      </c>
      <c r="H129" s="20">
        <v>115.4997</v>
      </c>
      <c r="I129" s="20">
        <v>115.48139999999999</v>
      </c>
      <c r="J129" s="20">
        <v>115.8021</v>
      </c>
      <c r="K129" s="20">
        <v>116.09610000000001</v>
      </c>
      <c r="L129" s="20">
        <v>116.1461</v>
      </c>
      <c r="M129" s="20">
        <v>116.6169</v>
      </c>
      <c r="N129" s="20">
        <v>116.6082</v>
      </c>
      <c r="O129" s="119">
        <v>116.5578</v>
      </c>
      <c r="P129" s="216">
        <v>1.207846049130622</v>
      </c>
      <c r="Q129" s="20">
        <v>0.51470215750428294</v>
      </c>
      <c r="R129" s="20">
        <v>0.11400497207659592</v>
      </c>
      <c r="S129" s="20">
        <v>-5.3378975974248961E-2</v>
      </c>
      <c r="T129" s="267">
        <v>0.30160031401864323</v>
      </c>
      <c r="U129" s="20">
        <v>-1.5844196997923492E-2</v>
      </c>
      <c r="V129" s="267">
        <v>0.27770705931864542</v>
      </c>
      <c r="W129" s="20">
        <v>0.25388140629575034</v>
      </c>
      <c r="X129" s="239">
        <v>4.3067768857004807E-2</v>
      </c>
      <c r="Y129" s="20">
        <v>0.40535153569512616</v>
      </c>
      <c r="Z129" s="119">
        <v>-7.4603252187329565E-3</v>
      </c>
      <c r="AA129" s="19">
        <v>-4.3221660226293028E-2</v>
      </c>
      <c r="AB129" s="20">
        <f t="shared" si="4"/>
        <v>115.72922499999999</v>
      </c>
      <c r="AC129" s="156"/>
      <c r="AN129" s="162"/>
      <c r="AO129" s="156"/>
      <c r="AZ129" s="162"/>
    </row>
    <row r="130" spans="1:52" ht="15" customHeight="1" x14ac:dyDescent="0.2">
      <c r="A130" s="3" t="s">
        <v>38</v>
      </c>
      <c r="B130" s="3" t="s">
        <v>39</v>
      </c>
      <c r="C130" s="7">
        <v>106.4953</v>
      </c>
      <c r="D130" s="10">
        <v>106.39279999999999</v>
      </c>
      <c r="E130" s="7">
        <v>106.11069999999999</v>
      </c>
      <c r="F130" s="7">
        <v>106.163</v>
      </c>
      <c r="G130" s="7">
        <v>107.6358</v>
      </c>
      <c r="H130" s="7">
        <v>108.07380000000001</v>
      </c>
      <c r="I130" s="7">
        <v>108.1301</v>
      </c>
      <c r="J130" s="7">
        <v>108.29170000000001</v>
      </c>
      <c r="K130" s="7">
        <v>108.29170000000001</v>
      </c>
      <c r="L130" s="7">
        <v>108.1605</v>
      </c>
      <c r="M130" s="7">
        <v>107.96850000000001</v>
      </c>
      <c r="N130" s="7">
        <v>107.9689</v>
      </c>
      <c r="O130" s="7">
        <v>107.25700000000001</v>
      </c>
      <c r="P130" s="10">
        <v>-9.6248379036451615E-2</v>
      </c>
      <c r="Q130" s="7">
        <v>-0.26514952139618453</v>
      </c>
      <c r="R130" s="7">
        <v>4.9288149074506585E-2</v>
      </c>
      <c r="S130" s="7">
        <v>1.3873006603053857</v>
      </c>
      <c r="T130" s="270">
        <v>0.40692780654763788</v>
      </c>
      <c r="U130" s="7">
        <v>5.2094032041061875E-2</v>
      </c>
      <c r="V130" s="270">
        <v>0.14944959821548956</v>
      </c>
      <c r="W130" s="7">
        <v>0</v>
      </c>
      <c r="X130" s="244">
        <v>-0.12115425281901278</v>
      </c>
      <c r="Y130" s="7">
        <v>-0.177513972291172</v>
      </c>
      <c r="Z130" s="7">
        <v>3.7047842657725885E-4</v>
      </c>
      <c r="AA130" s="11">
        <v>-0.65935653692868967</v>
      </c>
      <c r="AB130" s="7">
        <f t="shared" si="4"/>
        <v>107.53704166666667</v>
      </c>
      <c r="AC130" s="157"/>
      <c r="AN130" s="98"/>
      <c r="AO130" s="157"/>
      <c r="AZ130" s="98"/>
    </row>
    <row r="131" spans="1:52" ht="15" customHeight="1" x14ac:dyDescent="0.2">
      <c r="A131" s="3" t="s">
        <v>40</v>
      </c>
      <c r="B131" s="3" t="s">
        <v>313</v>
      </c>
      <c r="C131" s="7">
        <v>111.0457</v>
      </c>
      <c r="D131" s="10">
        <v>111.84220000000001</v>
      </c>
      <c r="E131" s="7">
        <v>113.0091</v>
      </c>
      <c r="F131" s="7">
        <v>113.59569999999999</v>
      </c>
      <c r="G131" s="7">
        <v>113.4224</v>
      </c>
      <c r="H131" s="7">
        <v>114.1465</v>
      </c>
      <c r="I131" s="7">
        <v>114.44540000000001</v>
      </c>
      <c r="J131" s="7">
        <v>115.00530000000001</v>
      </c>
      <c r="K131" s="7">
        <v>115.29519999999999</v>
      </c>
      <c r="L131" s="7">
        <v>115.37869999999999</v>
      </c>
      <c r="M131" s="7">
        <v>116.12569999999999</v>
      </c>
      <c r="N131" s="7">
        <v>116.17919999999999</v>
      </c>
      <c r="O131" s="7">
        <v>116.3447</v>
      </c>
      <c r="P131" s="10">
        <v>0.71727225817839768</v>
      </c>
      <c r="Q131" s="7">
        <v>1.0433449985783525</v>
      </c>
      <c r="R131" s="7">
        <v>0.5190732427742456</v>
      </c>
      <c r="S131" s="7">
        <v>-0.152558591566404</v>
      </c>
      <c r="T131" s="268">
        <v>0.63841004951403524</v>
      </c>
      <c r="U131" s="7">
        <v>0.26185647391729339</v>
      </c>
      <c r="V131" s="268">
        <v>0.48922892488470388</v>
      </c>
      <c r="W131" s="7">
        <v>0.25207533913653429</v>
      </c>
      <c r="X131" s="241">
        <v>7.2422789500344156E-2</v>
      </c>
      <c r="Y131" s="7">
        <v>0.64743319174162994</v>
      </c>
      <c r="Z131" s="7">
        <v>4.607076641949169E-2</v>
      </c>
      <c r="AA131" s="11">
        <v>0.1424523494739236</v>
      </c>
      <c r="AB131" s="7">
        <f t="shared" si="4"/>
        <v>114.56584166666669</v>
      </c>
      <c r="AC131" s="157"/>
      <c r="AN131" s="98"/>
      <c r="AO131" s="157"/>
      <c r="AZ131" s="98"/>
    </row>
    <row r="132" spans="1:52" ht="15" customHeight="1" x14ac:dyDescent="0.2">
      <c r="A132" s="3" t="s">
        <v>41</v>
      </c>
      <c r="B132" s="3" t="s">
        <v>314</v>
      </c>
      <c r="C132" s="7">
        <v>104.77679999999999</v>
      </c>
      <c r="D132" s="10">
        <v>106.20650000000001</v>
      </c>
      <c r="E132" s="7">
        <v>106.98609999999999</v>
      </c>
      <c r="F132" s="7">
        <v>106.98609999999999</v>
      </c>
      <c r="G132" s="7">
        <v>106.703</v>
      </c>
      <c r="H132" s="7">
        <v>107.214</v>
      </c>
      <c r="I132" s="7">
        <v>106.97450000000001</v>
      </c>
      <c r="J132" s="7">
        <v>107.49630000000001</v>
      </c>
      <c r="K132" s="7">
        <v>108.2688</v>
      </c>
      <c r="L132" s="7">
        <v>108.3737</v>
      </c>
      <c r="M132" s="7">
        <v>108.3737</v>
      </c>
      <c r="N132" s="7">
        <v>108.4875</v>
      </c>
      <c r="O132" s="7">
        <v>108.4875</v>
      </c>
      <c r="P132" s="10">
        <v>1.364519626482209</v>
      </c>
      <c r="Q132" s="7">
        <v>0.73404170177906991</v>
      </c>
      <c r="R132" s="7">
        <v>0</v>
      </c>
      <c r="S132" s="7">
        <v>-0.26461381431792574</v>
      </c>
      <c r="T132" s="268">
        <v>0.4788993749004205</v>
      </c>
      <c r="U132" s="7">
        <v>-0.22338500568954847</v>
      </c>
      <c r="V132" s="268">
        <v>0.48777979798923943</v>
      </c>
      <c r="W132" s="7">
        <v>0.71862938538349108</v>
      </c>
      <c r="X132" s="241">
        <v>9.688848495596207E-2</v>
      </c>
      <c r="Y132" s="7">
        <v>0</v>
      </c>
      <c r="Z132" s="7">
        <v>0.10500702661254316</v>
      </c>
      <c r="AA132" s="11">
        <v>0</v>
      </c>
      <c r="AB132" s="7">
        <f t="shared" si="4"/>
        <v>107.546475</v>
      </c>
      <c r="AC132" s="157"/>
      <c r="AN132" s="98"/>
      <c r="AO132" s="157"/>
      <c r="AZ132" s="98"/>
    </row>
    <row r="133" spans="1:52" ht="15" customHeight="1" x14ac:dyDescent="0.2">
      <c r="A133" s="3" t="s">
        <v>42</v>
      </c>
      <c r="B133" s="3" t="s">
        <v>315</v>
      </c>
      <c r="C133" s="7">
        <v>121.5095</v>
      </c>
      <c r="D133" s="10">
        <v>123.0269</v>
      </c>
      <c r="E133" s="7">
        <v>123.1561</v>
      </c>
      <c r="F133" s="7">
        <v>123.0711</v>
      </c>
      <c r="G133" s="7">
        <v>123.06570000000001</v>
      </c>
      <c r="H133" s="7">
        <v>123.04900000000001</v>
      </c>
      <c r="I133" s="7">
        <v>123.0793</v>
      </c>
      <c r="J133" s="7">
        <v>123.1221</v>
      </c>
      <c r="K133" s="7">
        <v>123.1416</v>
      </c>
      <c r="L133" s="7">
        <v>123.3246</v>
      </c>
      <c r="M133" s="7">
        <v>124.2555</v>
      </c>
      <c r="N133" s="7">
        <v>124.2433</v>
      </c>
      <c r="O133" s="7">
        <v>124.1113</v>
      </c>
      <c r="P133" s="10">
        <v>1.2487912467749394</v>
      </c>
      <c r="Q133" s="7">
        <v>0.10501768312458278</v>
      </c>
      <c r="R133" s="7">
        <v>-6.9018099793671406E-2</v>
      </c>
      <c r="S133" s="7">
        <v>-4.387707593411061E-3</v>
      </c>
      <c r="T133" s="268">
        <v>-1.3569987413227373E-2</v>
      </c>
      <c r="U133" s="7">
        <v>2.4624336646374114E-2</v>
      </c>
      <c r="V133" s="268">
        <v>3.4774328420782152E-2</v>
      </c>
      <c r="W133" s="7">
        <v>1.583793648743291E-2</v>
      </c>
      <c r="X133" s="241">
        <v>0.14860940575728018</v>
      </c>
      <c r="Y133" s="7">
        <v>0.75483723442037842</v>
      </c>
      <c r="Z133" s="7">
        <v>-9.8184788600849723E-3</v>
      </c>
      <c r="AA133" s="11">
        <v>-0.10624315355436068</v>
      </c>
      <c r="AB133" s="7">
        <f t="shared" si="4"/>
        <v>123.38720833333333</v>
      </c>
      <c r="AC133" s="157"/>
      <c r="AN133" s="98"/>
      <c r="AO133" s="157"/>
      <c r="AZ133" s="98"/>
    </row>
    <row r="134" spans="1:52" ht="15" customHeight="1" x14ac:dyDescent="0.2">
      <c r="A134" s="3" t="s">
        <v>44</v>
      </c>
      <c r="B134" s="3" t="s">
        <v>316</v>
      </c>
      <c r="C134" s="7">
        <v>106.5502</v>
      </c>
      <c r="D134" s="10">
        <v>106.80029999999999</v>
      </c>
      <c r="E134" s="7">
        <v>106.9029</v>
      </c>
      <c r="F134" s="7">
        <v>107.0782</v>
      </c>
      <c r="G134" s="7">
        <v>107.22539999999999</v>
      </c>
      <c r="H134" s="7">
        <v>107.3706</v>
      </c>
      <c r="I134" s="7">
        <v>107.4208</v>
      </c>
      <c r="J134" s="7">
        <v>107.4811</v>
      </c>
      <c r="K134" s="7">
        <v>107.7414</v>
      </c>
      <c r="L134" s="7">
        <v>107.62479999999999</v>
      </c>
      <c r="M134" s="7">
        <v>107.6966</v>
      </c>
      <c r="N134" s="7">
        <v>107.6172</v>
      </c>
      <c r="O134" s="7">
        <v>107.67230000000001</v>
      </c>
      <c r="P134" s="10">
        <v>0.23472504040348033</v>
      </c>
      <c r="Q134" s="7">
        <v>9.6067145878812682E-2</v>
      </c>
      <c r="R134" s="7">
        <v>0.1639805842498126</v>
      </c>
      <c r="S134" s="7">
        <v>0.13746962500303328</v>
      </c>
      <c r="T134" s="268">
        <v>0.13541567576339436</v>
      </c>
      <c r="U134" s="7">
        <v>4.6753953130562555E-2</v>
      </c>
      <c r="V134" s="268">
        <v>5.6134379933865719E-2</v>
      </c>
      <c r="W134" s="7">
        <v>0.24218211387862693</v>
      </c>
      <c r="X134" s="241">
        <v>-0.10822209475652383</v>
      </c>
      <c r="Y134" s="7">
        <v>6.6713248247625367E-2</v>
      </c>
      <c r="Z134" s="7">
        <v>-7.3725632935493599E-2</v>
      </c>
      <c r="AA134" s="11">
        <v>5.1199994053004669E-2</v>
      </c>
      <c r="AB134" s="7">
        <f t="shared" si="4"/>
        <v>107.38596666666665</v>
      </c>
      <c r="AC134" s="157"/>
      <c r="AN134" s="98"/>
      <c r="AO134" s="157"/>
      <c r="AZ134" s="98"/>
    </row>
    <row r="135" spans="1:52" ht="15" customHeight="1" x14ac:dyDescent="0.2">
      <c r="A135" s="3" t="s">
        <v>46</v>
      </c>
      <c r="B135" s="3" t="s">
        <v>71</v>
      </c>
      <c r="C135" s="7">
        <v>100.72969999999999</v>
      </c>
      <c r="D135" s="10">
        <v>100.72969999999999</v>
      </c>
      <c r="E135" s="7">
        <v>102.6506</v>
      </c>
      <c r="F135" s="7">
        <v>104.22580000000001</v>
      </c>
      <c r="G135" s="7">
        <v>104.9697</v>
      </c>
      <c r="H135" s="7">
        <v>104.9697</v>
      </c>
      <c r="I135" s="7">
        <v>104.9697</v>
      </c>
      <c r="J135" s="7">
        <v>104.9697</v>
      </c>
      <c r="K135" s="7">
        <v>104.9697</v>
      </c>
      <c r="L135" s="7">
        <v>104.9697</v>
      </c>
      <c r="M135" s="7">
        <v>104.9697</v>
      </c>
      <c r="N135" s="7">
        <v>104.9697</v>
      </c>
      <c r="O135" s="7">
        <v>104.9697</v>
      </c>
      <c r="P135" s="10">
        <v>0</v>
      </c>
      <c r="Q135" s="7">
        <v>1.906984732407625</v>
      </c>
      <c r="R135" s="7">
        <v>1.5345258576179872</v>
      </c>
      <c r="S135" s="7">
        <v>0.71373882474396588</v>
      </c>
      <c r="T135" s="268">
        <v>0</v>
      </c>
      <c r="U135" s="7">
        <v>0</v>
      </c>
      <c r="V135" s="268">
        <v>0</v>
      </c>
      <c r="W135" s="7">
        <v>0</v>
      </c>
      <c r="X135" s="241">
        <v>0</v>
      </c>
      <c r="Y135" s="7">
        <v>0</v>
      </c>
      <c r="Z135" s="7">
        <v>0</v>
      </c>
      <c r="AA135" s="11">
        <v>0</v>
      </c>
      <c r="AB135" s="7">
        <f t="shared" si="4"/>
        <v>104.36111666666669</v>
      </c>
      <c r="AC135" s="157"/>
      <c r="AN135" s="98"/>
      <c r="AO135" s="157"/>
      <c r="AZ135" s="98"/>
    </row>
    <row r="136" spans="1:52" s="48" customFormat="1" x14ac:dyDescent="0.2">
      <c r="A136" s="56" t="s">
        <v>47</v>
      </c>
      <c r="B136" s="56" t="s">
        <v>48</v>
      </c>
      <c r="C136" s="119">
        <v>109.621</v>
      </c>
      <c r="D136" s="216">
        <v>109.2223</v>
      </c>
      <c r="E136" s="20">
        <v>108.7251</v>
      </c>
      <c r="F136" s="20">
        <v>109.01349999999999</v>
      </c>
      <c r="G136" s="20">
        <v>109.65089999999999</v>
      </c>
      <c r="H136" s="20">
        <v>109.6914</v>
      </c>
      <c r="I136" s="20">
        <v>108.0294</v>
      </c>
      <c r="J136" s="20">
        <v>107.0592</v>
      </c>
      <c r="K136" s="20">
        <v>106.7543</v>
      </c>
      <c r="L136" s="20">
        <v>106.0361</v>
      </c>
      <c r="M136" s="20">
        <v>105.4693</v>
      </c>
      <c r="N136" s="20">
        <v>103.7514</v>
      </c>
      <c r="O136" s="119">
        <v>101.7252</v>
      </c>
      <c r="P136" s="216">
        <v>-0.36370768374671908</v>
      </c>
      <c r="Q136" s="20">
        <v>-0.45521839404591052</v>
      </c>
      <c r="R136" s="20">
        <v>0.26525613680741228</v>
      </c>
      <c r="S136" s="20">
        <v>0.58469822544914118</v>
      </c>
      <c r="T136" s="268">
        <v>3.6935401351022787E-2</v>
      </c>
      <c r="U136" s="20">
        <v>-1.5151598028651343</v>
      </c>
      <c r="V136" s="268">
        <v>-0.89808885358984814</v>
      </c>
      <c r="W136" s="20">
        <v>-0.28479570181731556</v>
      </c>
      <c r="X136" s="241">
        <v>-0.67275978578848428</v>
      </c>
      <c r="Y136" s="20">
        <v>-0.5345349366866573</v>
      </c>
      <c r="Z136" s="119">
        <v>-1.6288152097340174</v>
      </c>
      <c r="AA136" s="19">
        <v>-1.9529375025300892</v>
      </c>
      <c r="AB136" s="20">
        <f>(AB113/AB116)*100</f>
        <v>107.06678677269804</v>
      </c>
      <c r="AC136" s="156"/>
      <c r="AN136" s="162"/>
      <c r="AO136" s="156"/>
      <c r="AZ136" s="162"/>
    </row>
    <row r="137" spans="1:52" s="48" customFormat="1" x14ac:dyDescent="0.2">
      <c r="A137" s="56" t="s">
        <v>317</v>
      </c>
      <c r="B137" s="48" t="s">
        <v>73</v>
      </c>
      <c r="C137" s="119">
        <v>109.46680000000001</v>
      </c>
      <c r="D137" s="216">
        <v>108.801</v>
      </c>
      <c r="E137" s="20">
        <v>108.2208</v>
      </c>
      <c r="F137" s="20">
        <v>108.6215</v>
      </c>
      <c r="G137" s="20">
        <v>109.3903</v>
      </c>
      <c r="H137" s="20">
        <v>109.18470000000001</v>
      </c>
      <c r="I137" s="20">
        <v>107.9697</v>
      </c>
      <c r="J137" s="20">
        <v>107.5154</v>
      </c>
      <c r="K137" s="20">
        <v>106.90819999999999</v>
      </c>
      <c r="L137" s="20">
        <v>106.5292</v>
      </c>
      <c r="M137" s="20">
        <v>105.7508</v>
      </c>
      <c r="N137" s="20">
        <v>105.0048</v>
      </c>
      <c r="O137" s="119">
        <v>103.4937</v>
      </c>
      <c r="P137" s="216">
        <v>-0.60822094004758009</v>
      </c>
      <c r="Q137" s="20">
        <v>-0.53326715747098363</v>
      </c>
      <c r="R137" s="20">
        <v>0.37026153937135975</v>
      </c>
      <c r="S137" s="20">
        <v>0.70777884672923763</v>
      </c>
      <c r="T137" s="270">
        <v>-0.18795085121806029</v>
      </c>
      <c r="U137" s="20">
        <v>-1.1127932759809784</v>
      </c>
      <c r="V137" s="270">
        <v>-0.42076619644215318</v>
      </c>
      <c r="W137" s="20">
        <v>-0.56475630467821902</v>
      </c>
      <c r="X137" s="244">
        <v>-0.35450975696905446</v>
      </c>
      <c r="Y137" s="20">
        <v>-0.73069167890118847</v>
      </c>
      <c r="Z137" s="119">
        <v>-0.70543201564432145</v>
      </c>
      <c r="AA137" s="19">
        <v>-1.4390770707624785</v>
      </c>
      <c r="AB137" s="20">
        <f>(AB113/AB129)*100</f>
        <v>107.27390452440457</v>
      </c>
      <c r="AC137" s="156"/>
      <c r="AN137" s="162"/>
      <c r="AO137" s="156"/>
      <c r="AZ137" s="162"/>
    </row>
    <row r="138" spans="1:52" s="48" customFormat="1" ht="20.25" customHeight="1" x14ac:dyDescent="0.2">
      <c r="B138" s="22" t="s">
        <v>82</v>
      </c>
      <c r="C138" s="28"/>
      <c r="D138" s="133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133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134"/>
      <c r="AB138" s="23"/>
      <c r="AC138" s="156"/>
      <c r="AN138" s="162"/>
      <c r="AO138" s="156"/>
      <c r="AZ138" s="162"/>
    </row>
    <row r="139" spans="1:52" s="48" customFormat="1" x14ac:dyDescent="0.2">
      <c r="A139" s="56" t="s">
        <v>14</v>
      </c>
      <c r="B139" s="48" t="s">
        <v>15</v>
      </c>
      <c r="C139" s="20">
        <v>126.574</v>
      </c>
      <c r="D139" s="216">
        <v>127.355</v>
      </c>
      <c r="E139" s="20">
        <v>127.214</v>
      </c>
      <c r="F139" s="20">
        <v>127.6427</v>
      </c>
      <c r="G139" s="20">
        <v>128.67490000000001</v>
      </c>
      <c r="H139" s="20">
        <v>128.51689999999999</v>
      </c>
      <c r="I139" s="20">
        <v>126.9014</v>
      </c>
      <c r="J139" s="20">
        <v>126.5861</v>
      </c>
      <c r="K139" s="20">
        <v>126.1037</v>
      </c>
      <c r="L139" s="20">
        <v>125.9905</v>
      </c>
      <c r="M139" s="20">
        <v>125.41630000000001</v>
      </c>
      <c r="N139" s="20">
        <v>124.4036</v>
      </c>
      <c r="O139" s="20">
        <v>122.5993</v>
      </c>
      <c r="P139" s="216">
        <v>0.61703035378514226</v>
      </c>
      <c r="Q139" s="20">
        <v>-0.11071414549880675</v>
      </c>
      <c r="R139" s="20">
        <v>0.33699121165909907</v>
      </c>
      <c r="S139" s="20">
        <v>0.80866355851137839</v>
      </c>
      <c r="T139" s="20">
        <v>-0.12279007016909704</v>
      </c>
      <c r="U139" s="20">
        <v>-1.2570331217139514</v>
      </c>
      <c r="V139" s="271">
        <v>-0.24846061587972512</v>
      </c>
      <c r="W139" s="20">
        <v>-0.38108449505909286</v>
      </c>
      <c r="X139" s="245">
        <v>-8.9767389854545257E-2</v>
      </c>
      <c r="Y139" s="20">
        <v>-0.45574864771549478</v>
      </c>
      <c r="Z139" s="20">
        <v>-0.80747079925018472</v>
      </c>
      <c r="AA139" s="19">
        <v>-1.4503599574288828</v>
      </c>
      <c r="AB139" s="20">
        <f>AVERAGE(D139:O139)</f>
        <v>126.4503666666667</v>
      </c>
      <c r="AC139" s="156"/>
      <c r="AN139" s="162"/>
      <c r="AO139" s="156"/>
      <c r="AZ139" s="162"/>
    </row>
    <row r="140" spans="1:52" x14ac:dyDescent="0.2">
      <c r="A140" s="3" t="s">
        <v>16</v>
      </c>
      <c r="B140" s="1" t="s">
        <v>79</v>
      </c>
      <c r="C140" s="7">
        <v>126.0829</v>
      </c>
      <c r="D140" s="10">
        <v>127.6819</v>
      </c>
      <c r="E140" s="7">
        <v>128.22710000000001</v>
      </c>
      <c r="F140" s="7">
        <v>128.5187</v>
      </c>
      <c r="G140" s="7">
        <v>130.93879999999999</v>
      </c>
      <c r="H140" s="7">
        <v>132.07230000000001</v>
      </c>
      <c r="I140" s="7">
        <v>130.60939999999999</v>
      </c>
      <c r="J140" s="7">
        <v>132.12110000000001</v>
      </c>
      <c r="K140" s="7">
        <v>131.11359999999999</v>
      </c>
      <c r="L140" s="7">
        <v>130.4616</v>
      </c>
      <c r="M140" s="7">
        <v>130.61240000000001</v>
      </c>
      <c r="N140" s="7">
        <v>129.01439999999999</v>
      </c>
      <c r="O140" s="7">
        <v>126.8194</v>
      </c>
      <c r="P140" s="10">
        <v>1.268213215273446</v>
      </c>
      <c r="Q140" s="7">
        <v>0.42699865838463269</v>
      </c>
      <c r="R140" s="7">
        <v>0.22740902664100515</v>
      </c>
      <c r="S140" s="7">
        <v>1.8830722688604777</v>
      </c>
      <c r="T140" s="7">
        <v>0.86567159619610567</v>
      </c>
      <c r="U140" s="7">
        <v>-1.1076508851591278</v>
      </c>
      <c r="V140" s="272">
        <v>1.1574205225657717</v>
      </c>
      <c r="W140" s="7">
        <v>-0.76255798657445439</v>
      </c>
      <c r="X140" s="246">
        <v>-0.49727869572644395</v>
      </c>
      <c r="Y140" s="7">
        <v>0.11558956811813118</v>
      </c>
      <c r="Z140" s="7">
        <v>-1.2234672971325946</v>
      </c>
      <c r="AA140" s="11">
        <v>-1.7013604682888059</v>
      </c>
      <c r="AB140" s="7">
        <f t="shared" ref="AB140:AB161" si="5">AVERAGE(D140:O140)</f>
        <v>129.84922500000002</v>
      </c>
      <c r="AC140" s="157"/>
      <c r="AN140" s="98"/>
      <c r="AO140" s="157"/>
      <c r="AZ140" s="98"/>
    </row>
    <row r="141" spans="1:52" x14ac:dyDescent="0.2">
      <c r="A141" s="3" t="s">
        <v>18</v>
      </c>
      <c r="B141" s="1" t="s">
        <v>80</v>
      </c>
      <c r="C141" s="7">
        <v>126.82089999999999</v>
      </c>
      <c r="D141" s="10">
        <v>127.19070000000001</v>
      </c>
      <c r="E141" s="7">
        <v>126.7047</v>
      </c>
      <c r="F141" s="7">
        <v>127.2024</v>
      </c>
      <c r="G141" s="7">
        <v>127.5368</v>
      </c>
      <c r="H141" s="7">
        <v>126.72969999999999</v>
      </c>
      <c r="I141" s="7">
        <v>125.03749999999999</v>
      </c>
      <c r="J141" s="7">
        <v>123.80370000000001</v>
      </c>
      <c r="K141" s="7">
        <v>123.5853</v>
      </c>
      <c r="L141" s="7">
        <v>123.74290000000001</v>
      </c>
      <c r="M141" s="7">
        <v>122.80419999999999</v>
      </c>
      <c r="N141" s="7">
        <v>122.08580000000001</v>
      </c>
      <c r="O141" s="7">
        <v>120.47790000000001</v>
      </c>
      <c r="P141" s="10">
        <v>0.29159231640842492</v>
      </c>
      <c r="Q141" s="7">
        <v>-0.38210340850392693</v>
      </c>
      <c r="R141" s="7">
        <v>0.39280310832983678</v>
      </c>
      <c r="S141" s="7">
        <v>0.2628881216077702</v>
      </c>
      <c r="T141" s="7">
        <v>-0.63283695372630133</v>
      </c>
      <c r="U141" s="7">
        <v>-1.335282889488415</v>
      </c>
      <c r="V141" s="272">
        <v>-0.98674397680694836</v>
      </c>
      <c r="W141" s="7">
        <v>-0.17640829797494142</v>
      </c>
      <c r="X141" s="246">
        <v>0.12752325721586805</v>
      </c>
      <c r="Y141" s="7">
        <v>-0.75858897763024091</v>
      </c>
      <c r="Z141" s="7">
        <v>-0.58499627862889747</v>
      </c>
      <c r="AA141" s="11">
        <v>-1.3170245843496957</v>
      </c>
      <c r="AB141" s="7">
        <f t="shared" si="5"/>
        <v>124.74180000000001</v>
      </c>
      <c r="AC141" s="157"/>
      <c r="AN141" s="98"/>
      <c r="AO141" s="157"/>
      <c r="AZ141" s="98"/>
    </row>
    <row r="142" spans="1:52" s="48" customFormat="1" x14ac:dyDescent="0.2">
      <c r="A142" s="56" t="s">
        <v>20</v>
      </c>
      <c r="B142" s="48" t="s">
        <v>21</v>
      </c>
      <c r="C142" s="20">
        <v>113.843</v>
      </c>
      <c r="D142" s="216">
        <v>115.0581</v>
      </c>
      <c r="E142" s="20">
        <v>115.52670000000001</v>
      </c>
      <c r="F142" s="20">
        <v>115.7525</v>
      </c>
      <c r="G142" s="20">
        <v>115.80889999999999</v>
      </c>
      <c r="H142" s="20">
        <v>115.80159999999999</v>
      </c>
      <c r="I142" s="20">
        <v>116.28870000000001</v>
      </c>
      <c r="J142" s="20">
        <v>117.254</v>
      </c>
      <c r="K142" s="20">
        <v>117.197</v>
      </c>
      <c r="L142" s="20">
        <v>117.69370000000001</v>
      </c>
      <c r="M142" s="20">
        <v>117.8993</v>
      </c>
      <c r="N142" s="20">
        <v>119.1735</v>
      </c>
      <c r="O142" s="20">
        <v>119.8365</v>
      </c>
      <c r="P142" s="216">
        <v>1.0673471359679494</v>
      </c>
      <c r="Q142" s="20">
        <v>0.40727249971971485</v>
      </c>
      <c r="R142" s="20">
        <v>0.19545265293650077</v>
      </c>
      <c r="S142" s="20">
        <v>4.8724649575600056E-2</v>
      </c>
      <c r="T142" s="20">
        <v>-6.3034879011895899E-3</v>
      </c>
      <c r="U142" s="20">
        <v>0.42063322095723404</v>
      </c>
      <c r="V142" s="271">
        <v>0.83008925200814787</v>
      </c>
      <c r="W142" s="20">
        <v>-4.8612414075427837E-2</v>
      </c>
      <c r="X142" s="245">
        <v>0.42381630929119696</v>
      </c>
      <c r="Y142" s="20">
        <v>0.17469074385459016</v>
      </c>
      <c r="Z142" s="20">
        <v>1.0807528119335803</v>
      </c>
      <c r="AA142" s="19">
        <v>0.55633173482359477</v>
      </c>
      <c r="AB142" s="20">
        <f t="shared" si="5"/>
        <v>116.94087500000001</v>
      </c>
      <c r="AC142" s="156"/>
      <c r="AN142" s="162"/>
      <c r="AO142" s="156"/>
      <c r="AZ142" s="162"/>
    </row>
    <row r="143" spans="1:52" s="48" customFormat="1" x14ac:dyDescent="0.2">
      <c r="A143" s="56" t="s">
        <v>22</v>
      </c>
      <c r="B143" s="48" t="s">
        <v>23</v>
      </c>
      <c r="C143" s="20">
        <v>113.6516</v>
      </c>
      <c r="D143" s="216">
        <v>114.7191</v>
      </c>
      <c r="E143" s="20">
        <v>115.16289999999999</v>
      </c>
      <c r="F143" s="20">
        <v>115.4551</v>
      </c>
      <c r="G143" s="20">
        <v>115.57940000000001</v>
      </c>
      <c r="H143" s="20">
        <v>115.4667</v>
      </c>
      <c r="I143" s="20">
        <v>116.1662</v>
      </c>
      <c r="J143" s="20">
        <v>117.37949999999999</v>
      </c>
      <c r="K143" s="20">
        <v>117.1836</v>
      </c>
      <c r="L143" s="20">
        <v>117.8436</v>
      </c>
      <c r="M143" s="20">
        <v>117.9541</v>
      </c>
      <c r="N143" s="20">
        <v>119.7062</v>
      </c>
      <c r="O143" s="20">
        <v>120.6377</v>
      </c>
      <c r="P143" s="216">
        <v>0.93927406213374498</v>
      </c>
      <c r="Q143" s="20">
        <v>0.38685798615923239</v>
      </c>
      <c r="R143" s="20">
        <v>0.25372754593711017</v>
      </c>
      <c r="S143" s="20">
        <v>0.10766090021142867</v>
      </c>
      <c r="T143" s="20">
        <v>-9.7508725603354746E-2</v>
      </c>
      <c r="U143" s="20">
        <v>0.60580236553049538</v>
      </c>
      <c r="V143" s="271">
        <v>1.0444518285008804</v>
      </c>
      <c r="W143" s="20">
        <v>-0.16689455995296848</v>
      </c>
      <c r="X143" s="245">
        <v>0.56321874391979476</v>
      </c>
      <c r="Y143" s="20">
        <v>9.3768350593500055E-2</v>
      </c>
      <c r="Z143" s="20">
        <v>1.4854083071296367</v>
      </c>
      <c r="AA143" s="19">
        <v>0.77815518327371491</v>
      </c>
      <c r="AB143" s="20">
        <f t="shared" si="5"/>
        <v>116.93784166666666</v>
      </c>
      <c r="AC143" s="156"/>
      <c r="AN143" s="162"/>
      <c r="AO143" s="156"/>
      <c r="AZ143" s="162"/>
    </row>
    <row r="144" spans="1:52" ht="15" customHeight="1" x14ac:dyDescent="0.2">
      <c r="A144" s="3" t="s">
        <v>24</v>
      </c>
      <c r="B144" s="1" t="s">
        <v>304</v>
      </c>
      <c r="C144" s="7">
        <v>114.7491</v>
      </c>
      <c r="D144" s="10">
        <v>116.3143</v>
      </c>
      <c r="E144" s="7">
        <v>116.89490000000001</v>
      </c>
      <c r="F144" s="7">
        <v>117.3108</v>
      </c>
      <c r="G144" s="7">
        <v>117.2128</v>
      </c>
      <c r="H144" s="7">
        <v>116.9734</v>
      </c>
      <c r="I144" s="7">
        <v>117.9918</v>
      </c>
      <c r="J144" s="7">
        <v>119.7529</v>
      </c>
      <c r="K144" s="7">
        <v>119.4033</v>
      </c>
      <c r="L144" s="7">
        <v>120.4174</v>
      </c>
      <c r="M144" s="7">
        <v>120.53530000000001</v>
      </c>
      <c r="N144" s="7">
        <v>123.20529999999999</v>
      </c>
      <c r="O144" s="7">
        <v>124.6307</v>
      </c>
      <c r="P144" s="10">
        <v>1.3640194127884264</v>
      </c>
      <c r="Q144" s="7">
        <v>0.49916476306009144</v>
      </c>
      <c r="R144" s="7">
        <v>0.35578968800178068</v>
      </c>
      <c r="S144" s="7">
        <v>-8.3538770513881908E-2</v>
      </c>
      <c r="T144" s="7">
        <v>-0.20424390510251728</v>
      </c>
      <c r="U144" s="7">
        <v>0.87062528745851608</v>
      </c>
      <c r="V144" s="272">
        <v>1.4925613474834685</v>
      </c>
      <c r="W144" s="7">
        <v>-0.29193447507325104</v>
      </c>
      <c r="X144" s="246">
        <v>0.84930650995407919</v>
      </c>
      <c r="Y144" s="7">
        <v>9.7909438336989424E-2</v>
      </c>
      <c r="Z144" s="7">
        <v>2.2151187245561985</v>
      </c>
      <c r="AA144" s="11">
        <v>1.1569307489207123</v>
      </c>
      <c r="AB144" s="7">
        <f t="shared" si="5"/>
        <v>119.22024166666667</v>
      </c>
      <c r="AC144" s="157"/>
      <c r="AN144" s="98"/>
      <c r="AO144" s="157"/>
      <c r="AZ144" s="98"/>
    </row>
    <row r="145" spans="1:52" ht="15" customHeight="1" x14ac:dyDescent="0.2">
      <c r="A145" s="3" t="s">
        <v>26</v>
      </c>
      <c r="B145" s="1" t="s">
        <v>305</v>
      </c>
      <c r="C145" s="7">
        <v>113.6696</v>
      </c>
      <c r="D145" s="10">
        <v>113.7055</v>
      </c>
      <c r="E145" s="7">
        <v>114.0127</v>
      </c>
      <c r="F145" s="7">
        <v>114.1096</v>
      </c>
      <c r="G145" s="7">
        <v>116.41070000000001</v>
      </c>
      <c r="H145" s="7">
        <v>116.48</v>
      </c>
      <c r="I145" s="7">
        <v>116.5389</v>
      </c>
      <c r="J145" s="7">
        <v>117.4019</v>
      </c>
      <c r="K145" s="7">
        <v>117.5252</v>
      </c>
      <c r="L145" s="7">
        <v>117.3788</v>
      </c>
      <c r="M145" s="7">
        <v>117.3232</v>
      </c>
      <c r="N145" s="7">
        <v>117.2783</v>
      </c>
      <c r="O145" s="7">
        <v>117.0282</v>
      </c>
      <c r="P145" s="10">
        <v>3.1582762673571511E-2</v>
      </c>
      <c r="Q145" s="7">
        <v>0.27017162758177449</v>
      </c>
      <c r="R145" s="7">
        <v>8.4990531756554411E-2</v>
      </c>
      <c r="S145" s="7">
        <v>2.0165700344230504</v>
      </c>
      <c r="T145" s="7">
        <v>5.9530610158686749E-2</v>
      </c>
      <c r="U145" s="7">
        <v>5.0566620879115884E-2</v>
      </c>
      <c r="V145" s="272">
        <v>0.74052526667061347</v>
      </c>
      <c r="W145" s="7">
        <v>0.10502385395807087</v>
      </c>
      <c r="X145" s="246">
        <v>-0.12456902859982358</v>
      </c>
      <c r="Y145" s="7">
        <v>-4.7368008533055644E-2</v>
      </c>
      <c r="Z145" s="7">
        <v>-3.8270350621188637E-2</v>
      </c>
      <c r="AA145" s="11">
        <v>-0.21325343222062676</v>
      </c>
      <c r="AB145" s="7">
        <f t="shared" si="5"/>
        <v>116.26608333333333</v>
      </c>
      <c r="AC145" s="157"/>
      <c r="AN145" s="98"/>
      <c r="AO145" s="157"/>
      <c r="AZ145" s="98"/>
    </row>
    <row r="146" spans="1:52" ht="15" customHeight="1" x14ac:dyDescent="0.2">
      <c r="A146" s="3" t="s">
        <v>27</v>
      </c>
      <c r="B146" s="1" t="s">
        <v>306</v>
      </c>
      <c r="C146" s="7">
        <v>110.3052</v>
      </c>
      <c r="D146" s="10">
        <v>110.3518</v>
      </c>
      <c r="E146" s="7">
        <v>110.3524</v>
      </c>
      <c r="F146" s="7">
        <v>110.3762</v>
      </c>
      <c r="G146" s="7">
        <v>110.2637</v>
      </c>
      <c r="H146" s="7">
        <v>110.34990000000001</v>
      </c>
      <c r="I146" s="7">
        <v>110.4953</v>
      </c>
      <c r="J146" s="7">
        <v>110.51690000000001</v>
      </c>
      <c r="K146" s="7">
        <v>110.59269999999999</v>
      </c>
      <c r="L146" s="7">
        <v>110.5194</v>
      </c>
      <c r="M146" s="7">
        <v>110.6862</v>
      </c>
      <c r="N146" s="7">
        <v>110.6357</v>
      </c>
      <c r="O146" s="7">
        <v>110.6692</v>
      </c>
      <c r="P146" s="10">
        <v>4.2246421746207775E-2</v>
      </c>
      <c r="Q146" s="7">
        <v>5.4371564397291856E-4</v>
      </c>
      <c r="R146" s="7">
        <v>2.1567269946094755E-2</v>
      </c>
      <c r="S146" s="7">
        <v>-0.10192414669104133</v>
      </c>
      <c r="T146" s="7">
        <v>7.8176226627625564E-2</v>
      </c>
      <c r="U146" s="7">
        <v>0.13176269303370017</v>
      </c>
      <c r="V146" s="272">
        <v>1.9548342780196536E-2</v>
      </c>
      <c r="W146" s="7">
        <v>6.8586795322694322E-2</v>
      </c>
      <c r="X146" s="246">
        <v>-6.6279239045605218E-2</v>
      </c>
      <c r="Y146" s="7">
        <v>0.15092372922762423</v>
      </c>
      <c r="Z146" s="7">
        <v>-4.5624477125422627E-2</v>
      </c>
      <c r="AA146" s="11">
        <v>3.0279557141143082E-2</v>
      </c>
      <c r="AB146" s="7">
        <f t="shared" si="5"/>
        <v>110.48411666666669</v>
      </c>
      <c r="AC146" s="157"/>
      <c r="AN146" s="98"/>
      <c r="AO146" s="157"/>
      <c r="AZ146" s="98"/>
    </row>
    <row r="147" spans="1:52" ht="15" customHeight="1" x14ac:dyDescent="0.2">
      <c r="A147" s="3" t="s">
        <v>29</v>
      </c>
      <c r="B147" s="1" t="s">
        <v>307</v>
      </c>
      <c r="C147" s="7">
        <v>115.1681</v>
      </c>
      <c r="D147" s="10">
        <v>115.6888</v>
      </c>
      <c r="E147" s="7">
        <v>116.03189999999999</v>
      </c>
      <c r="F147" s="7">
        <v>116.6032</v>
      </c>
      <c r="G147" s="7">
        <v>117.1759</v>
      </c>
      <c r="H147" s="7">
        <v>117.3571</v>
      </c>
      <c r="I147" s="7">
        <v>117.7067</v>
      </c>
      <c r="J147" s="7">
        <v>117.77589999999999</v>
      </c>
      <c r="K147" s="7">
        <v>117.8297</v>
      </c>
      <c r="L147" s="7">
        <v>117.9815</v>
      </c>
      <c r="M147" s="7">
        <v>118.3528</v>
      </c>
      <c r="N147" s="7">
        <v>118.3471</v>
      </c>
      <c r="O147" s="7">
        <v>118.613</v>
      </c>
      <c r="P147" s="10">
        <v>0.45212172467897366</v>
      </c>
      <c r="Q147" s="7">
        <v>0.29657149179522357</v>
      </c>
      <c r="R147" s="7">
        <v>0.49236459973507973</v>
      </c>
      <c r="S147" s="7">
        <v>0.49115290146410867</v>
      </c>
      <c r="T147" s="7">
        <v>0.15463930722956173</v>
      </c>
      <c r="U147" s="7">
        <v>0.29789420495223146</v>
      </c>
      <c r="V147" s="272">
        <v>5.879019630997645E-2</v>
      </c>
      <c r="W147" s="7">
        <v>4.5679973576945386E-2</v>
      </c>
      <c r="X147" s="246">
        <v>0.12882999786980226</v>
      </c>
      <c r="Y147" s="7">
        <v>0.31471035713226658</v>
      </c>
      <c r="Z147" s="7">
        <v>-4.8161091245872336E-3</v>
      </c>
      <c r="AA147" s="11">
        <v>0.22467808674652953</v>
      </c>
      <c r="AB147" s="7">
        <f t="shared" si="5"/>
        <v>117.45529999999998</v>
      </c>
      <c r="AC147" s="157"/>
      <c r="AN147" s="98"/>
      <c r="AO147" s="157"/>
      <c r="AZ147" s="98"/>
    </row>
    <row r="148" spans="1:52" ht="15" customHeight="1" x14ac:dyDescent="0.2">
      <c r="A148" s="3" t="s">
        <v>31</v>
      </c>
      <c r="B148" s="1" t="s">
        <v>32</v>
      </c>
      <c r="C148" s="7">
        <v>113.5539</v>
      </c>
      <c r="D148" s="10">
        <v>113.93170000000001</v>
      </c>
      <c r="E148" s="7">
        <v>114.3336</v>
      </c>
      <c r="F148" s="7">
        <v>114.6078</v>
      </c>
      <c r="G148" s="7">
        <v>114.8441</v>
      </c>
      <c r="H148" s="7">
        <v>115.4177</v>
      </c>
      <c r="I148" s="7">
        <v>115.81789999999999</v>
      </c>
      <c r="J148" s="7">
        <v>115.929</v>
      </c>
      <c r="K148" s="7">
        <v>115.9913</v>
      </c>
      <c r="L148" s="7">
        <v>116.1534</v>
      </c>
      <c r="M148" s="7">
        <v>116.3946</v>
      </c>
      <c r="N148" s="7">
        <v>116.59439999999999</v>
      </c>
      <c r="O148" s="7">
        <v>116.85469999999999</v>
      </c>
      <c r="P148" s="10">
        <v>0.33270543768202387</v>
      </c>
      <c r="Q148" s="7">
        <v>0.35275520333673388</v>
      </c>
      <c r="R148" s="7">
        <v>0.23982451352882556</v>
      </c>
      <c r="S148" s="7">
        <v>0.20618142918719315</v>
      </c>
      <c r="T148" s="7">
        <v>0.49945970232689274</v>
      </c>
      <c r="U148" s="7">
        <v>0.34674057791828994</v>
      </c>
      <c r="V148" s="272">
        <v>9.592645005651762E-2</v>
      </c>
      <c r="W148" s="7">
        <v>5.3739789008784136E-2</v>
      </c>
      <c r="X148" s="246">
        <v>0.1397518606999055</v>
      </c>
      <c r="Y148" s="7">
        <v>0.20765642675977808</v>
      </c>
      <c r="Z148" s="7">
        <v>0.1716574480259361</v>
      </c>
      <c r="AA148" s="11">
        <v>0.223252574737724</v>
      </c>
      <c r="AB148" s="7">
        <f t="shared" si="5"/>
        <v>115.57251666666667</v>
      </c>
      <c r="AC148" s="157"/>
      <c r="AN148" s="98"/>
      <c r="AO148" s="157"/>
      <c r="AZ148" s="98"/>
    </row>
    <row r="149" spans="1:52" ht="15" customHeight="1" x14ac:dyDescent="0.2">
      <c r="A149" s="3" t="s">
        <v>33</v>
      </c>
      <c r="B149" s="1" t="s">
        <v>43</v>
      </c>
      <c r="C149" s="7">
        <v>115.997</v>
      </c>
      <c r="D149" s="10">
        <v>116.10809999999999</v>
      </c>
      <c r="E149" s="7">
        <v>116.39400000000001</v>
      </c>
      <c r="F149" s="7">
        <v>116.2298</v>
      </c>
      <c r="G149" s="7">
        <v>116.3817</v>
      </c>
      <c r="H149" s="7">
        <v>116.38509999999999</v>
      </c>
      <c r="I149" s="7">
        <v>116.5331</v>
      </c>
      <c r="J149" s="7">
        <v>116.35720000000001</v>
      </c>
      <c r="K149" s="7">
        <v>116.4002</v>
      </c>
      <c r="L149" s="7">
        <v>116.57559999999999</v>
      </c>
      <c r="M149" s="7">
        <v>116.6776</v>
      </c>
      <c r="N149" s="7">
        <v>116.7163</v>
      </c>
      <c r="O149" s="7">
        <v>116.7209</v>
      </c>
      <c r="P149" s="10">
        <v>9.5778339094970827E-2</v>
      </c>
      <c r="Q149" s="7">
        <v>0.24623605071481858</v>
      </c>
      <c r="R149" s="7">
        <v>-0.14107256387787007</v>
      </c>
      <c r="S149" s="7">
        <v>0.1306893757022706</v>
      </c>
      <c r="T149" s="7">
        <v>2.921421494959415E-3</v>
      </c>
      <c r="U149" s="7">
        <v>0.12716404419466953</v>
      </c>
      <c r="V149" s="272">
        <v>-0.15094423816065874</v>
      </c>
      <c r="W149" s="7">
        <v>3.6955169082783151E-2</v>
      </c>
      <c r="X149" s="246">
        <v>0.15068702631094813</v>
      </c>
      <c r="Y149" s="7">
        <v>8.7496868984593579E-2</v>
      </c>
      <c r="Z149" s="7">
        <v>3.3168320225995161E-2</v>
      </c>
      <c r="AA149" s="11">
        <v>3.9411804520845719E-3</v>
      </c>
      <c r="AB149" s="7">
        <f t="shared" si="5"/>
        <v>116.45663333333334</v>
      </c>
      <c r="AC149" s="157"/>
      <c r="AN149" s="98"/>
      <c r="AO149" s="157"/>
      <c r="AZ149" s="98"/>
    </row>
    <row r="150" spans="1:52" ht="15" customHeight="1" x14ac:dyDescent="0.2">
      <c r="A150" s="3" t="s">
        <v>34</v>
      </c>
      <c r="B150" s="1" t="s">
        <v>308</v>
      </c>
      <c r="C150" s="7">
        <v>107.25960000000001</v>
      </c>
      <c r="D150" s="10">
        <v>107.244</v>
      </c>
      <c r="E150" s="7">
        <v>107.24550000000001</v>
      </c>
      <c r="F150" s="7">
        <v>107.3142</v>
      </c>
      <c r="G150" s="7">
        <v>107.3142</v>
      </c>
      <c r="H150" s="7">
        <v>107.3142</v>
      </c>
      <c r="I150" s="7">
        <v>107.3142</v>
      </c>
      <c r="J150" s="7">
        <v>107.3535</v>
      </c>
      <c r="K150" s="7">
        <v>107.3535</v>
      </c>
      <c r="L150" s="7">
        <v>107.3535</v>
      </c>
      <c r="M150" s="7">
        <v>107.36669999999999</v>
      </c>
      <c r="N150" s="7">
        <v>107.54989999999999</v>
      </c>
      <c r="O150" s="7">
        <v>107.71420000000001</v>
      </c>
      <c r="P150" s="10">
        <v>-1.454415269123349E-2</v>
      </c>
      <c r="Q150" s="7">
        <v>1.3986796464204639E-3</v>
      </c>
      <c r="R150" s="7">
        <v>6.4058631830699334E-2</v>
      </c>
      <c r="S150" s="7">
        <v>0</v>
      </c>
      <c r="T150" s="7">
        <v>0</v>
      </c>
      <c r="U150" s="7">
        <v>0</v>
      </c>
      <c r="V150" s="272">
        <v>3.6621435001143579E-2</v>
      </c>
      <c r="W150" s="7">
        <v>0</v>
      </c>
      <c r="X150" s="246">
        <v>0</v>
      </c>
      <c r="Y150" s="7">
        <v>1.2295826405285025E-2</v>
      </c>
      <c r="Z150" s="7">
        <v>0.17063018608190378</v>
      </c>
      <c r="AA150" s="11">
        <v>0.15276629731874361</v>
      </c>
      <c r="AB150" s="7">
        <f t="shared" si="5"/>
        <v>107.36980000000001</v>
      </c>
      <c r="AC150" s="157"/>
      <c r="AN150" s="98"/>
      <c r="AO150" s="157"/>
      <c r="AZ150" s="98"/>
    </row>
    <row r="151" spans="1:52" ht="15" customHeight="1" x14ac:dyDescent="0.2">
      <c r="A151" s="3"/>
      <c r="B151" s="1" t="s">
        <v>309</v>
      </c>
      <c r="C151" s="7">
        <v>107.2492</v>
      </c>
      <c r="D151" s="10">
        <v>107.17749999999999</v>
      </c>
      <c r="E151" s="7">
        <v>107.4453</v>
      </c>
      <c r="F151" s="7">
        <v>107.3798</v>
      </c>
      <c r="G151" s="7">
        <v>107.3798</v>
      </c>
      <c r="H151" s="7">
        <v>107.76139999999999</v>
      </c>
      <c r="I151" s="7">
        <v>107.76139999999999</v>
      </c>
      <c r="J151" s="7">
        <v>108.2242</v>
      </c>
      <c r="K151" s="7">
        <v>108.7936</v>
      </c>
      <c r="L151" s="7">
        <v>108.9789</v>
      </c>
      <c r="M151" s="7">
        <v>108.9789</v>
      </c>
      <c r="N151" s="7">
        <v>108.8369</v>
      </c>
      <c r="O151" s="7">
        <v>108.8369</v>
      </c>
      <c r="P151" s="10">
        <v>-6.6853645528364772E-2</v>
      </c>
      <c r="Q151" s="7">
        <v>0.24986587669987476</v>
      </c>
      <c r="R151" s="7">
        <v>-6.0961251911437829E-2</v>
      </c>
      <c r="S151" s="7">
        <v>0</v>
      </c>
      <c r="T151" s="7">
        <v>0.35537410201918029</v>
      </c>
      <c r="U151" s="7">
        <v>0</v>
      </c>
      <c r="V151" s="272">
        <v>0.42946732317880193</v>
      </c>
      <c r="W151" s="7">
        <v>0.52613001528308978</v>
      </c>
      <c r="X151" s="246">
        <v>0.17032251897170239</v>
      </c>
      <c r="Y151" s="7">
        <v>0</v>
      </c>
      <c r="Z151" s="7">
        <v>-0.13030045265642792</v>
      </c>
      <c r="AA151" s="11">
        <v>0</v>
      </c>
      <c r="AB151" s="7">
        <f t="shared" si="5"/>
        <v>108.12954999999999</v>
      </c>
      <c r="AC151" s="157"/>
      <c r="AN151" s="98"/>
      <c r="AO151" s="157"/>
      <c r="AZ151" s="98"/>
    </row>
    <row r="152" spans="1:52" ht="15" customHeight="1" x14ac:dyDescent="0.2">
      <c r="A152" s="3"/>
      <c r="B152" s="1" t="s">
        <v>310</v>
      </c>
      <c r="C152" s="7">
        <v>100.4965</v>
      </c>
      <c r="D152" s="10">
        <v>100.4965</v>
      </c>
      <c r="E152" s="7">
        <v>100.4965</v>
      </c>
      <c r="F152" s="7">
        <v>100.4965</v>
      </c>
      <c r="G152" s="7">
        <v>100.4965</v>
      </c>
      <c r="H152" s="7">
        <v>100.4965</v>
      </c>
      <c r="I152" s="7">
        <v>100.4965</v>
      </c>
      <c r="J152" s="7">
        <v>101.07850000000001</v>
      </c>
      <c r="K152" s="7">
        <v>101.4589</v>
      </c>
      <c r="L152" s="7">
        <v>101.8832</v>
      </c>
      <c r="M152" s="7">
        <v>101.8832</v>
      </c>
      <c r="N152" s="7">
        <v>101.8832</v>
      </c>
      <c r="O152" s="7">
        <v>101.8832</v>
      </c>
      <c r="P152" s="10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272">
        <v>0.57912464613196268</v>
      </c>
      <c r="W152" s="7">
        <v>0.37634116058310574</v>
      </c>
      <c r="X152" s="246">
        <v>0.41819889630185464</v>
      </c>
      <c r="Y152" s="7">
        <v>0</v>
      </c>
      <c r="Z152" s="7">
        <v>0</v>
      </c>
      <c r="AA152" s="11">
        <v>0</v>
      </c>
      <c r="AB152" s="7">
        <f t="shared" si="5"/>
        <v>101.08743333333332</v>
      </c>
      <c r="AC152" s="157"/>
      <c r="AN152" s="98"/>
      <c r="AO152" s="157"/>
      <c r="AZ152" s="98"/>
    </row>
    <row r="153" spans="1:52" ht="15" customHeight="1" x14ac:dyDescent="0.2">
      <c r="A153" s="3"/>
      <c r="B153" s="1" t="s">
        <v>311</v>
      </c>
      <c r="C153" s="7">
        <v>106.6404</v>
      </c>
      <c r="D153" s="10">
        <v>107.0241</v>
      </c>
      <c r="E153" s="7">
        <v>107.2389</v>
      </c>
      <c r="F153" s="7">
        <v>107.3759</v>
      </c>
      <c r="G153" s="7">
        <v>107.8502</v>
      </c>
      <c r="H153" s="7">
        <v>107.869</v>
      </c>
      <c r="I153" s="7">
        <v>107.8935</v>
      </c>
      <c r="J153" s="7">
        <v>108.41549999999999</v>
      </c>
      <c r="K153" s="7">
        <v>108.41549999999999</v>
      </c>
      <c r="L153" s="7">
        <v>108.43259999999999</v>
      </c>
      <c r="M153" s="7">
        <v>108.43259999999999</v>
      </c>
      <c r="N153" s="7">
        <v>109.0642</v>
      </c>
      <c r="O153" s="7">
        <v>109.1114</v>
      </c>
      <c r="P153" s="10">
        <v>0.35980735256057239</v>
      </c>
      <c r="Q153" s="7">
        <v>0.2007024586051149</v>
      </c>
      <c r="R153" s="7">
        <v>0.12775214963973006</v>
      </c>
      <c r="S153" s="7">
        <v>0.44171923122413825</v>
      </c>
      <c r="T153" s="7">
        <v>1.7431585662334256E-2</v>
      </c>
      <c r="U153" s="7">
        <v>2.2712734891399102E-2</v>
      </c>
      <c r="V153" s="272">
        <v>0.48381042416826903</v>
      </c>
      <c r="W153" s="7">
        <v>0</v>
      </c>
      <c r="X153" s="246">
        <v>1.577265243438367E-2</v>
      </c>
      <c r="Y153" s="7">
        <v>0</v>
      </c>
      <c r="Z153" s="7">
        <v>0.58248165219685399</v>
      </c>
      <c r="AA153" s="11">
        <v>4.3277262383076831E-2</v>
      </c>
      <c r="AB153" s="7">
        <f t="shared" si="5"/>
        <v>108.09361666666666</v>
      </c>
      <c r="AC153" s="157"/>
      <c r="AN153" s="98"/>
      <c r="AO153" s="157"/>
      <c r="AZ153" s="98"/>
    </row>
    <row r="154" spans="1:52" ht="15" customHeight="1" x14ac:dyDescent="0.2">
      <c r="A154" s="3"/>
      <c r="B154" s="1" t="s">
        <v>312</v>
      </c>
      <c r="C154" s="7">
        <v>112.3105</v>
      </c>
      <c r="D154" s="10">
        <v>112.8432</v>
      </c>
      <c r="E154" s="7">
        <v>113.0934</v>
      </c>
      <c r="F154" s="7">
        <v>113.20359999999999</v>
      </c>
      <c r="G154" s="7">
        <v>113.50060000000001</v>
      </c>
      <c r="H154" s="7">
        <v>113.914</v>
      </c>
      <c r="I154" s="7">
        <v>114.1921</v>
      </c>
      <c r="J154" s="7">
        <v>114.65349999999999</v>
      </c>
      <c r="K154" s="7">
        <v>114.7597</v>
      </c>
      <c r="L154" s="7">
        <v>114.90819999999999</v>
      </c>
      <c r="M154" s="7">
        <v>115.0466</v>
      </c>
      <c r="N154" s="7">
        <v>115.51560000000001</v>
      </c>
      <c r="O154" s="7">
        <v>116.0767</v>
      </c>
      <c r="P154" s="10">
        <v>0.47431006005670995</v>
      </c>
      <c r="Q154" s="7">
        <v>0.22172359521885823</v>
      </c>
      <c r="R154" s="7">
        <v>9.744158368215286E-2</v>
      </c>
      <c r="S154" s="7">
        <v>0.2623591475889559</v>
      </c>
      <c r="T154" s="7">
        <v>0.36422714945999912</v>
      </c>
      <c r="U154" s="7">
        <v>0.24413153782677713</v>
      </c>
      <c r="V154" s="272">
        <v>0.40405597234834773</v>
      </c>
      <c r="W154" s="7">
        <v>9.2626915009137251E-2</v>
      </c>
      <c r="X154" s="246">
        <v>0.12940082624823743</v>
      </c>
      <c r="Y154" s="7">
        <v>0.12044397179662052</v>
      </c>
      <c r="Z154" s="7">
        <v>0.40766089567184804</v>
      </c>
      <c r="AA154" s="11">
        <v>0.48573525999951184</v>
      </c>
      <c r="AB154" s="7">
        <f t="shared" si="5"/>
        <v>114.30893333333331</v>
      </c>
      <c r="AC154" s="157"/>
      <c r="AN154" s="98"/>
      <c r="AO154" s="157"/>
      <c r="AZ154" s="98"/>
    </row>
    <row r="155" spans="1:52" s="48" customFormat="1" x14ac:dyDescent="0.2">
      <c r="A155" s="56" t="s">
        <v>36</v>
      </c>
      <c r="B155" s="48" t="s">
        <v>37</v>
      </c>
      <c r="C155" s="20">
        <v>114.36279999999999</v>
      </c>
      <c r="D155" s="216">
        <v>115.97839999999999</v>
      </c>
      <c r="E155" s="20">
        <v>116.51439999999999</v>
      </c>
      <c r="F155" s="20">
        <v>116.5599</v>
      </c>
      <c r="G155" s="20">
        <v>116.4318</v>
      </c>
      <c r="H155" s="20">
        <v>116.7109</v>
      </c>
      <c r="I155" s="20">
        <v>116.621</v>
      </c>
      <c r="J155" s="20">
        <v>116.9132</v>
      </c>
      <c r="K155" s="20">
        <v>117.2334</v>
      </c>
      <c r="L155" s="20">
        <v>117.28660000000001</v>
      </c>
      <c r="M155" s="20">
        <v>117.7504</v>
      </c>
      <c r="N155" s="20">
        <v>117.72709999999999</v>
      </c>
      <c r="O155" s="20">
        <v>117.661</v>
      </c>
      <c r="P155" s="216">
        <v>1.4126971357819156</v>
      </c>
      <c r="Q155" s="20">
        <v>0.46215502196960934</v>
      </c>
      <c r="R155" s="20">
        <v>3.9050967090766546E-2</v>
      </c>
      <c r="S155" s="20">
        <v>-0.10990057472595931</v>
      </c>
      <c r="T155" s="20">
        <v>0.23971114420630762</v>
      </c>
      <c r="U155" s="20">
        <v>-7.7027938264549498E-2</v>
      </c>
      <c r="V155" s="271">
        <v>0.25055521732793257</v>
      </c>
      <c r="W155" s="20">
        <v>0.27387839867525637</v>
      </c>
      <c r="X155" s="245">
        <v>4.5379559067641059E-2</v>
      </c>
      <c r="Y155" s="20">
        <v>0.39544159349831265</v>
      </c>
      <c r="Z155" s="20">
        <v>-1.9787618555865708E-2</v>
      </c>
      <c r="AA155" s="19">
        <v>-5.6146800524256191E-2</v>
      </c>
      <c r="AB155" s="20">
        <f t="shared" si="5"/>
        <v>116.94900833333332</v>
      </c>
      <c r="AC155" s="156"/>
      <c r="AN155" s="162"/>
      <c r="AO155" s="156"/>
      <c r="AZ155" s="162"/>
    </row>
    <row r="156" spans="1:52" x14ac:dyDescent="0.2">
      <c r="A156" s="3" t="s">
        <v>38</v>
      </c>
      <c r="B156" s="1" t="s">
        <v>319</v>
      </c>
      <c r="C156" s="7">
        <v>105.3057</v>
      </c>
      <c r="D156" s="10">
        <v>107.16630000000001</v>
      </c>
      <c r="E156" s="7">
        <v>108.18089999999999</v>
      </c>
      <c r="F156" s="7">
        <v>108.18089999999999</v>
      </c>
      <c r="G156" s="7">
        <v>107.8125</v>
      </c>
      <c r="H156" s="7">
        <v>108.4774</v>
      </c>
      <c r="I156" s="7">
        <v>108.1658</v>
      </c>
      <c r="J156" s="7">
        <v>108.84480000000001</v>
      </c>
      <c r="K156" s="7">
        <v>109.584</v>
      </c>
      <c r="L156" s="7">
        <v>109.7206</v>
      </c>
      <c r="M156" s="7">
        <v>109.7206</v>
      </c>
      <c r="N156" s="7">
        <v>109.7206</v>
      </c>
      <c r="O156" s="7">
        <v>109.7206</v>
      </c>
      <c r="P156" s="10">
        <v>1.7668559251778442</v>
      </c>
      <c r="Q156" s="7">
        <v>0.94675285047630375</v>
      </c>
      <c r="R156" s="7">
        <v>0</v>
      </c>
      <c r="S156" s="7">
        <v>-0.3405407054295112</v>
      </c>
      <c r="T156" s="7">
        <v>0.61671884057971293</v>
      </c>
      <c r="U156" s="7">
        <v>-0.28724877255538805</v>
      </c>
      <c r="V156" s="272">
        <v>0.62774000654550877</v>
      </c>
      <c r="W156" s="7">
        <v>0.67913212206738105</v>
      </c>
      <c r="X156" s="246">
        <v>0.12465323404876751</v>
      </c>
      <c r="Y156" s="7">
        <v>0</v>
      </c>
      <c r="Z156" s="7">
        <v>0</v>
      </c>
      <c r="AA156" s="11">
        <v>0</v>
      </c>
      <c r="AB156" s="7">
        <f t="shared" si="5"/>
        <v>108.77458333333334</v>
      </c>
      <c r="AC156" s="157"/>
      <c r="AN156" s="98"/>
      <c r="AO156" s="157"/>
      <c r="AZ156" s="98"/>
    </row>
    <row r="157" spans="1:52" x14ac:dyDescent="0.2">
      <c r="A157" s="3" t="s">
        <v>40</v>
      </c>
      <c r="B157" s="1" t="s">
        <v>315</v>
      </c>
      <c r="C157" s="7">
        <v>124.7123</v>
      </c>
      <c r="D157" s="10">
        <v>126.6388</v>
      </c>
      <c r="E157" s="7">
        <v>126.8342</v>
      </c>
      <c r="F157" s="7">
        <v>126.7714</v>
      </c>
      <c r="G157" s="7">
        <v>126.72790000000001</v>
      </c>
      <c r="H157" s="7">
        <v>126.72790000000001</v>
      </c>
      <c r="I157" s="7">
        <v>126.76739999999999</v>
      </c>
      <c r="J157" s="7">
        <v>126.8231</v>
      </c>
      <c r="K157" s="7">
        <v>126.8008</v>
      </c>
      <c r="L157" s="7">
        <v>126.8578</v>
      </c>
      <c r="M157" s="7">
        <v>127.85809999999999</v>
      </c>
      <c r="N157" s="7">
        <v>127.84220000000001</v>
      </c>
      <c r="O157" s="7">
        <v>127.6704</v>
      </c>
      <c r="P157" s="10">
        <v>1.5447554090494717</v>
      </c>
      <c r="Q157" s="7">
        <v>0.15429710325744736</v>
      </c>
      <c r="R157" s="7">
        <v>-4.9513459303559888E-2</v>
      </c>
      <c r="S157" s="7">
        <v>-3.4313733223735439E-2</v>
      </c>
      <c r="T157" s="7">
        <v>0</v>
      </c>
      <c r="U157" s="7">
        <v>3.1169142706530803E-2</v>
      </c>
      <c r="V157" s="272">
        <v>4.3938741348329015E-2</v>
      </c>
      <c r="W157" s="7">
        <v>-1.7583547476761979E-2</v>
      </c>
      <c r="X157" s="246">
        <v>4.4952397776671885E-2</v>
      </c>
      <c r="Y157" s="7">
        <v>0.78852069009552106</v>
      </c>
      <c r="Z157" s="7">
        <v>-1.2435661096158799E-2</v>
      </c>
      <c r="AA157" s="11">
        <v>-0.13438442079376342</v>
      </c>
      <c r="AB157" s="7">
        <f t="shared" si="5"/>
        <v>127.02666666666664</v>
      </c>
      <c r="AC157" s="157"/>
      <c r="AN157" s="98"/>
      <c r="AO157" s="157"/>
      <c r="AZ157" s="98"/>
    </row>
    <row r="158" spans="1:52" x14ac:dyDescent="0.2">
      <c r="A158" s="3" t="s">
        <v>41</v>
      </c>
      <c r="B158" s="1" t="s">
        <v>316</v>
      </c>
      <c r="C158" s="7">
        <v>108.0172</v>
      </c>
      <c r="D158" s="10">
        <v>108.3396</v>
      </c>
      <c r="E158" s="7">
        <v>108.47320000000001</v>
      </c>
      <c r="F158" s="7">
        <v>108.7013</v>
      </c>
      <c r="G158" s="7">
        <v>108.89239999999999</v>
      </c>
      <c r="H158" s="7">
        <v>109.0814</v>
      </c>
      <c r="I158" s="7">
        <v>109.1409</v>
      </c>
      <c r="J158" s="7">
        <v>109.2193</v>
      </c>
      <c r="K158" s="7">
        <v>109.5575</v>
      </c>
      <c r="L158" s="7">
        <v>109.4057</v>
      </c>
      <c r="M158" s="7">
        <v>109.4935</v>
      </c>
      <c r="N158" s="7">
        <v>109.39019999999999</v>
      </c>
      <c r="O158" s="7">
        <v>109.4619</v>
      </c>
      <c r="P158" s="10">
        <v>0.29847098425065804</v>
      </c>
      <c r="Q158" s="7">
        <v>0.12331594357003467</v>
      </c>
      <c r="R158" s="7">
        <v>0.21028235545738275</v>
      </c>
      <c r="S158" s="7">
        <v>0.17580286528311218</v>
      </c>
      <c r="T158" s="7">
        <v>0.17356583195889444</v>
      </c>
      <c r="U158" s="7">
        <v>5.4546421296389563E-2</v>
      </c>
      <c r="V158" s="272">
        <v>7.1833748851257428E-2</v>
      </c>
      <c r="W158" s="7">
        <v>0.30965223179419799</v>
      </c>
      <c r="X158" s="246">
        <v>-0.13855737854552047</v>
      </c>
      <c r="Y158" s="7">
        <v>8.0251760191654947E-2</v>
      </c>
      <c r="Z158" s="7">
        <v>-9.4343499842460404E-2</v>
      </c>
      <c r="AA158" s="11">
        <v>6.5545176807435213E-2</v>
      </c>
      <c r="AB158" s="7">
        <f t="shared" si="5"/>
        <v>109.09640833333333</v>
      </c>
      <c r="AC158" s="157"/>
      <c r="AN158" s="98"/>
      <c r="AO158" s="157"/>
      <c r="AZ158" s="98"/>
    </row>
    <row r="159" spans="1:52" x14ac:dyDescent="0.2">
      <c r="A159" s="3" t="s">
        <v>42</v>
      </c>
      <c r="B159" s="1" t="s">
        <v>71</v>
      </c>
      <c r="C159" s="7">
        <v>100</v>
      </c>
      <c r="D159" s="10">
        <v>100</v>
      </c>
      <c r="E159" s="7">
        <v>102.5</v>
      </c>
      <c r="F159" s="7">
        <v>104.55</v>
      </c>
      <c r="G159" s="7">
        <v>104.55</v>
      </c>
      <c r="H159" s="7">
        <v>104.55</v>
      </c>
      <c r="I159" s="7">
        <v>104.55</v>
      </c>
      <c r="J159" s="7">
        <v>104.55</v>
      </c>
      <c r="K159" s="7">
        <v>104.55</v>
      </c>
      <c r="L159" s="7">
        <v>104.55</v>
      </c>
      <c r="M159" s="7">
        <v>104.55</v>
      </c>
      <c r="N159" s="7">
        <v>104.55</v>
      </c>
      <c r="O159" s="7">
        <v>104.55</v>
      </c>
      <c r="P159" s="10">
        <v>0</v>
      </c>
      <c r="Q159" s="7">
        <v>2.5</v>
      </c>
      <c r="R159" s="7">
        <v>1.9999999999999973</v>
      </c>
      <c r="S159" s="7">
        <v>0</v>
      </c>
      <c r="T159" s="7">
        <v>0</v>
      </c>
      <c r="U159" s="7">
        <v>0</v>
      </c>
      <c r="V159" s="272">
        <v>0</v>
      </c>
      <c r="W159" s="7">
        <v>0</v>
      </c>
      <c r="X159" s="246">
        <v>0</v>
      </c>
      <c r="Y159" s="7">
        <v>0</v>
      </c>
      <c r="Z159" s="7">
        <v>0</v>
      </c>
      <c r="AA159" s="11">
        <v>0</v>
      </c>
      <c r="AB159" s="7">
        <f t="shared" si="5"/>
        <v>103.99999999999999</v>
      </c>
      <c r="AC159" s="157"/>
      <c r="AN159" s="98"/>
      <c r="AO159" s="157"/>
      <c r="AZ159" s="98"/>
    </row>
    <row r="160" spans="1:52" s="48" customFormat="1" x14ac:dyDescent="0.2">
      <c r="A160" s="121" t="s">
        <v>44</v>
      </c>
      <c r="B160" s="48" t="s">
        <v>48</v>
      </c>
      <c r="C160" s="20">
        <v>111.1829</v>
      </c>
      <c r="D160" s="216">
        <v>110.6876</v>
      </c>
      <c r="E160" s="20">
        <v>110.1165</v>
      </c>
      <c r="F160" s="20">
        <v>110.27209999999999</v>
      </c>
      <c r="G160" s="20">
        <v>111.1097</v>
      </c>
      <c r="H160" s="20">
        <v>110.9803</v>
      </c>
      <c r="I160" s="20">
        <v>109.1263</v>
      </c>
      <c r="J160" s="20">
        <v>107.9588</v>
      </c>
      <c r="K160" s="20">
        <v>107.5998</v>
      </c>
      <c r="L160" s="20">
        <v>107.04949999999999</v>
      </c>
      <c r="M160" s="20">
        <v>106.3758</v>
      </c>
      <c r="N160" s="20">
        <v>104.3886</v>
      </c>
      <c r="O160" s="20">
        <v>102.30549999999999</v>
      </c>
      <c r="P160" s="216">
        <v>-0.44548217396739992</v>
      </c>
      <c r="Q160" s="20">
        <v>-0.51595662025376043</v>
      </c>
      <c r="R160" s="20">
        <v>0.14130489072935723</v>
      </c>
      <c r="S160" s="20">
        <v>0.75957563155141605</v>
      </c>
      <c r="T160" s="20">
        <v>-0.11646147906078763</v>
      </c>
      <c r="U160" s="20">
        <v>-1.6705667582444805</v>
      </c>
      <c r="V160" s="272">
        <v>-1.069861252512001</v>
      </c>
      <c r="W160" s="20">
        <v>-0.33253426307072204</v>
      </c>
      <c r="X160" s="246">
        <v>-0.51143217738323588</v>
      </c>
      <c r="Y160" s="20">
        <v>-0.62933502725374402</v>
      </c>
      <c r="Z160" s="20">
        <v>-1.8680940589871016</v>
      </c>
      <c r="AA160" s="19">
        <v>-1.9955244155013114</v>
      </c>
      <c r="AB160" s="20">
        <f t="shared" si="5"/>
        <v>108.16420833333331</v>
      </c>
      <c r="AC160" s="156"/>
      <c r="AN160" s="162"/>
      <c r="AO160" s="156"/>
      <c r="AZ160" s="162"/>
    </row>
    <row r="161" spans="1:52" s="48" customFormat="1" x14ac:dyDescent="0.2">
      <c r="A161" s="121" t="s">
        <v>46</v>
      </c>
      <c r="B161" s="48" t="s">
        <v>81</v>
      </c>
      <c r="C161" s="20">
        <v>110.6776</v>
      </c>
      <c r="D161" s="216">
        <v>109.8092</v>
      </c>
      <c r="E161" s="20">
        <v>109.18300000000001</v>
      </c>
      <c r="F161" s="20">
        <v>109.50830000000001</v>
      </c>
      <c r="G161" s="20">
        <v>110.51519999999999</v>
      </c>
      <c r="H161" s="20">
        <v>110.1156</v>
      </c>
      <c r="I161" s="20">
        <v>108.81529999999999</v>
      </c>
      <c r="J161" s="20">
        <v>108.2736</v>
      </c>
      <c r="K161" s="20">
        <v>107.5664</v>
      </c>
      <c r="L161" s="20">
        <v>107.42100000000001</v>
      </c>
      <c r="M161" s="20">
        <v>106.5103</v>
      </c>
      <c r="N161" s="20">
        <v>105.6711</v>
      </c>
      <c r="O161" s="20">
        <v>104.197</v>
      </c>
      <c r="P161" s="216">
        <v>-0.78462127837972095</v>
      </c>
      <c r="Q161" s="20">
        <v>-0.57026187241141646</v>
      </c>
      <c r="R161" s="20">
        <v>0.297940155518715</v>
      </c>
      <c r="S161" s="20">
        <v>0.91947368372989757</v>
      </c>
      <c r="T161" s="20">
        <v>-0.36157922168171658</v>
      </c>
      <c r="U161" s="20">
        <v>-1.1808499431506592</v>
      </c>
      <c r="V161" s="272">
        <v>-0.49781602403337732</v>
      </c>
      <c r="W161" s="20">
        <v>-0.65316014245393172</v>
      </c>
      <c r="X161" s="246">
        <v>-0.13517232146840935</v>
      </c>
      <c r="Y161" s="20">
        <v>-0.8477858146917322</v>
      </c>
      <c r="Z161" s="20">
        <v>-0.78790501951454961</v>
      </c>
      <c r="AA161" s="19">
        <v>-1.3949887906911094</v>
      </c>
      <c r="AB161" s="20">
        <f t="shared" si="5"/>
        <v>108.13216666666669</v>
      </c>
      <c r="AC161" s="156"/>
      <c r="AN161" s="162"/>
      <c r="AO161" s="156"/>
      <c r="AZ161" s="162"/>
    </row>
    <row r="162" spans="1:52" s="48" customFormat="1" ht="20.25" customHeight="1" x14ac:dyDescent="0.2">
      <c r="B162" s="22" t="s">
        <v>85</v>
      </c>
      <c r="C162" s="28"/>
      <c r="D162" s="133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133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134"/>
      <c r="AB162" s="132"/>
      <c r="AC162" s="156"/>
      <c r="AN162" s="162"/>
      <c r="AO162" s="156"/>
      <c r="AZ162" s="162"/>
    </row>
    <row r="163" spans="1:52" s="48" customFormat="1" x14ac:dyDescent="0.2">
      <c r="A163" s="56" t="s">
        <v>14</v>
      </c>
      <c r="B163" s="48" t="s">
        <v>15</v>
      </c>
      <c r="C163" s="20">
        <v>114.755</v>
      </c>
      <c r="D163" s="216">
        <v>115.33069999999999</v>
      </c>
      <c r="E163" s="20">
        <v>115.68380000000001</v>
      </c>
      <c r="F163" s="20">
        <v>116.8674</v>
      </c>
      <c r="G163" s="20">
        <v>116.9777</v>
      </c>
      <c r="H163" s="20">
        <v>118.1163</v>
      </c>
      <c r="I163" s="20">
        <v>117.33159999999999</v>
      </c>
      <c r="J163" s="20">
        <v>117.601</v>
      </c>
      <c r="K163" s="20">
        <v>117.52249999999999</v>
      </c>
      <c r="L163" s="20">
        <v>116.22880000000001</v>
      </c>
      <c r="M163" s="20">
        <v>116.37990000000001</v>
      </c>
      <c r="N163" s="20">
        <v>115.94410000000001</v>
      </c>
      <c r="O163" s="20">
        <v>114.0964</v>
      </c>
      <c r="P163" s="216">
        <v>0.50167748681974444</v>
      </c>
      <c r="Q163" s="20">
        <v>0.30616305979241604</v>
      </c>
      <c r="R163" s="20">
        <v>1.0231337490642582</v>
      </c>
      <c r="S163" s="20">
        <v>9.4380468804812268E-2</v>
      </c>
      <c r="T163" s="271">
        <v>0.97334791161050072</v>
      </c>
      <c r="U163" s="20">
        <v>-0.66434522584943889</v>
      </c>
      <c r="V163" s="271">
        <v>0.22960566462914045</v>
      </c>
      <c r="W163" s="20">
        <v>-6.6751133068600907E-2</v>
      </c>
      <c r="X163" s="245">
        <v>-1.10081048309897</v>
      </c>
      <c r="Y163" s="20">
        <v>0.13000220255220699</v>
      </c>
      <c r="Z163" s="20">
        <v>-0.37446328790452676</v>
      </c>
      <c r="AA163" s="19">
        <v>-1.593612784091647</v>
      </c>
      <c r="AB163" s="20">
        <f>AVERAGE(D163:O163)</f>
        <v>116.50668333333333</v>
      </c>
      <c r="AC163" s="156"/>
      <c r="AN163" s="162"/>
      <c r="AO163" s="156"/>
      <c r="AZ163" s="162"/>
    </row>
    <row r="164" spans="1:52" x14ac:dyDescent="0.2">
      <c r="A164" s="3" t="s">
        <v>16</v>
      </c>
      <c r="B164" s="1" t="s">
        <v>83</v>
      </c>
      <c r="C164" s="7">
        <v>114.755</v>
      </c>
      <c r="D164" s="10">
        <v>115.33069999999999</v>
      </c>
      <c r="E164" s="7">
        <v>115.68380000000001</v>
      </c>
      <c r="F164" s="7">
        <v>116.8674</v>
      </c>
      <c r="G164" s="7">
        <v>116.9777</v>
      </c>
      <c r="H164" s="7">
        <v>118.1163</v>
      </c>
      <c r="I164" s="7">
        <v>117.33159999999999</v>
      </c>
      <c r="J164" s="7">
        <v>117.601</v>
      </c>
      <c r="K164" s="7">
        <v>117.52249999999999</v>
      </c>
      <c r="L164" s="7">
        <v>116.22880000000001</v>
      </c>
      <c r="M164" s="7">
        <v>116.37990000000001</v>
      </c>
      <c r="N164" s="7">
        <v>115.94410000000001</v>
      </c>
      <c r="O164" s="7">
        <v>114.0964</v>
      </c>
      <c r="P164" s="10">
        <v>0.50167748681974444</v>
      </c>
      <c r="Q164" s="7">
        <v>0.30616305979241604</v>
      </c>
      <c r="R164" s="7">
        <v>1.0231337490642582</v>
      </c>
      <c r="S164" s="7">
        <v>9.4380468804812268E-2</v>
      </c>
      <c r="T164" s="272">
        <v>0.97334791161050072</v>
      </c>
      <c r="U164" s="7">
        <v>-0.66434522584943889</v>
      </c>
      <c r="V164" s="272">
        <v>0.22960566462914045</v>
      </c>
      <c r="W164" s="7">
        <v>-6.6751133068600907E-2</v>
      </c>
      <c r="X164" s="246">
        <v>-1.10081048309897</v>
      </c>
      <c r="Y164" s="7">
        <v>0.13000220255220699</v>
      </c>
      <c r="Z164" s="7">
        <v>-0.37446328790452676</v>
      </c>
      <c r="AA164" s="11">
        <v>-1.593612784091647</v>
      </c>
      <c r="AB164" s="7">
        <f t="shared" ref="AB164:AB186" si="6">AVERAGE(D164:O164)</f>
        <v>116.50668333333333</v>
      </c>
      <c r="AC164" s="157"/>
      <c r="AN164" s="98"/>
      <c r="AO164" s="157"/>
      <c r="AZ164" s="98"/>
    </row>
    <row r="165" spans="1:52" s="48" customFormat="1" x14ac:dyDescent="0.2">
      <c r="A165" s="56" t="s">
        <v>20</v>
      </c>
      <c r="B165" s="48" t="s">
        <v>21</v>
      </c>
      <c r="C165" s="20">
        <v>110.0645</v>
      </c>
      <c r="D165" s="216">
        <v>110.7132</v>
      </c>
      <c r="E165" s="20">
        <v>111.30500000000001</v>
      </c>
      <c r="F165" s="20">
        <v>111.6382</v>
      </c>
      <c r="G165" s="20">
        <v>111.7931</v>
      </c>
      <c r="H165" s="20">
        <v>112.1944</v>
      </c>
      <c r="I165" s="20">
        <v>112.52800000000001</v>
      </c>
      <c r="J165" s="20">
        <v>113.1157</v>
      </c>
      <c r="K165" s="20">
        <v>113.16589999999999</v>
      </c>
      <c r="L165" s="20">
        <v>113.3443</v>
      </c>
      <c r="M165" s="20">
        <v>113.70650000000001</v>
      </c>
      <c r="N165" s="20">
        <v>114.1803</v>
      </c>
      <c r="O165" s="20">
        <v>114.42919999999999</v>
      </c>
      <c r="P165" s="216">
        <v>0.58938168074175157</v>
      </c>
      <c r="Q165" s="20">
        <v>0.53453427414256505</v>
      </c>
      <c r="R165" s="20">
        <v>0.29935762095143148</v>
      </c>
      <c r="S165" s="20">
        <v>0.1387517892620965</v>
      </c>
      <c r="T165" s="271">
        <v>0.35896669830249472</v>
      </c>
      <c r="U165" s="20">
        <v>0.2973410437597635</v>
      </c>
      <c r="V165" s="271">
        <v>0.52227001279681329</v>
      </c>
      <c r="W165" s="20">
        <v>4.4379339030735418E-2</v>
      </c>
      <c r="X165" s="245">
        <v>0.15764466151023457</v>
      </c>
      <c r="Y165" s="20">
        <v>0.31955731342467281</v>
      </c>
      <c r="Z165" s="20">
        <v>0.41668682089414161</v>
      </c>
      <c r="AA165" s="19">
        <v>0.21798856720466833</v>
      </c>
      <c r="AB165" s="20">
        <f t="shared" si="6"/>
        <v>112.67615000000001</v>
      </c>
      <c r="AC165" s="156"/>
      <c r="AN165" s="162"/>
      <c r="AO165" s="156"/>
      <c r="AZ165" s="162"/>
    </row>
    <row r="166" spans="1:52" s="48" customFormat="1" x14ac:dyDescent="0.2">
      <c r="A166" s="56" t="s">
        <v>22</v>
      </c>
      <c r="B166" s="48" t="s">
        <v>23</v>
      </c>
      <c r="C166" s="20">
        <v>112.4241</v>
      </c>
      <c r="D166" s="216">
        <v>113.3215</v>
      </c>
      <c r="E166" s="20">
        <v>113.5166</v>
      </c>
      <c r="F166" s="20">
        <v>113.66200000000001</v>
      </c>
      <c r="G166" s="20">
        <v>113.8065</v>
      </c>
      <c r="H166" s="20">
        <v>113.8167</v>
      </c>
      <c r="I166" s="20">
        <v>114.41030000000001</v>
      </c>
      <c r="J166" s="20">
        <v>115.3903</v>
      </c>
      <c r="K166" s="20">
        <v>115.0836</v>
      </c>
      <c r="L166" s="20">
        <v>115.57769999999999</v>
      </c>
      <c r="M166" s="20">
        <v>115.6405</v>
      </c>
      <c r="N166" s="20">
        <v>117.10129999999999</v>
      </c>
      <c r="O166" s="20">
        <v>117.9135</v>
      </c>
      <c r="P166" s="216">
        <v>0.79822742632585431</v>
      </c>
      <c r="Q166" s="20">
        <v>0.17216503487863863</v>
      </c>
      <c r="R166" s="20">
        <v>0.12808699344413885</v>
      </c>
      <c r="S166" s="20">
        <v>0.12713131917438864</v>
      </c>
      <c r="T166" s="271">
        <v>8.9625812233901803E-3</v>
      </c>
      <c r="U166" s="20">
        <v>0.52154033634783759</v>
      </c>
      <c r="V166" s="271">
        <v>0.85656623573226331</v>
      </c>
      <c r="W166" s="20">
        <v>-0.26579357190335084</v>
      </c>
      <c r="X166" s="245">
        <v>0.42934006235466121</v>
      </c>
      <c r="Y166" s="20">
        <v>5.433574123728882E-2</v>
      </c>
      <c r="Z166" s="20">
        <v>1.2632252541280882</v>
      </c>
      <c r="AA166" s="19">
        <v>0.69358751781577521</v>
      </c>
      <c r="AB166" s="20">
        <f t="shared" si="6"/>
        <v>114.93670833333333</v>
      </c>
      <c r="AC166" s="156"/>
      <c r="AN166" s="162"/>
      <c r="AO166" s="156"/>
      <c r="AZ166" s="162"/>
    </row>
    <row r="167" spans="1:52" ht="15" customHeight="1" x14ac:dyDescent="0.2">
      <c r="A167" s="3" t="s">
        <v>24</v>
      </c>
      <c r="B167" s="1" t="s">
        <v>304</v>
      </c>
      <c r="C167" s="7">
        <v>113.85980000000001</v>
      </c>
      <c r="D167" s="10">
        <v>115.40689999999999</v>
      </c>
      <c r="E167" s="7">
        <v>115.5722</v>
      </c>
      <c r="F167" s="7">
        <v>115.8064</v>
      </c>
      <c r="G167" s="7">
        <v>115.72329999999999</v>
      </c>
      <c r="H167" s="7">
        <v>115.6614</v>
      </c>
      <c r="I167" s="7">
        <v>116.709</v>
      </c>
      <c r="J167" s="7">
        <v>118.4379</v>
      </c>
      <c r="K167" s="7">
        <v>117.7745</v>
      </c>
      <c r="L167" s="7">
        <v>118.66289999999999</v>
      </c>
      <c r="M167" s="7">
        <v>118.7038</v>
      </c>
      <c r="N167" s="7">
        <v>121.37949999999999</v>
      </c>
      <c r="O167" s="7">
        <v>122.8899</v>
      </c>
      <c r="P167" s="10">
        <v>1.3587763196492406</v>
      </c>
      <c r="Q167" s="7">
        <v>0.14323233706130398</v>
      </c>
      <c r="R167" s="7">
        <v>0.20264388840915143</v>
      </c>
      <c r="S167" s="7">
        <v>-7.1757692148276542E-2</v>
      </c>
      <c r="T167" s="272">
        <v>-5.3489660249918809E-2</v>
      </c>
      <c r="U167" s="7">
        <v>0.90574729339261228</v>
      </c>
      <c r="V167" s="272">
        <v>1.4813767575765331</v>
      </c>
      <c r="W167" s="7">
        <v>-0.5601247573622935</v>
      </c>
      <c r="X167" s="246">
        <v>0.7543228797405126</v>
      </c>
      <c r="Y167" s="7">
        <v>3.4467386183893792E-2</v>
      </c>
      <c r="Z167" s="7">
        <v>2.2540980153962988</v>
      </c>
      <c r="AA167" s="11">
        <v>1.2443616920484961</v>
      </c>
      <c r="AB167" s="7">
        <f t="shared" si="6"/>
        <v>117.72730833333331</v>
      </c>
      <c r="AC167" s="157"/>
      <c r="AN167" s="98"/>
      <c r="AO167" s="157"/>
      <c r="AZ167" s="98"/>
    </row>
    <row r="168" spans="1:52" ht="15" customHeight="1" x14ac:dyDescent="0.2">
      <c r="A168" s="3" t="s">
        <v>26</v>
      </c>
      <c r="B168" s="1" t="s">
        <v>305</v>
      </c>
      <c r="C168" s="7">
        <v>114.32689999999999</v>
      </c>
      <c r="D168" s="10">
        <v>114.34050000000001</v>
      </c>
      <c r="E168" s="7">
        <v>114.5989</v>
      </c>
      <c r="F168" s="7">
        <v>114.6374</v>
      </c>
      <c r="G168" s="7">
        <v>116.9743</v>
      </c>
      <c r="H168" s="7">
        <v>116.9804</v>
      </c>
      <c r="I168" s="7">
        <v>117.0523</v>
      </c>
      <c r="J168" s="7">
        <v>117.7495</v>
      </c>
      <c r="K168" s="7">
        <v>117.7715</v>
      </c>
      <c r="L168" s="7">
        <v>117.5913</v>
      </c>
      <c r="M168" s="7">
        <v>117.5291</v>
      </c>
      <c r="N168" s="7">
        <v>117.51260000000001</v>
      </c>
      <c r="O168" s="7">
        <v>117.2336</v>
      </c>
      <c r="P168" s="10">
        <v>1.1895713082407498E-2</v>
      </c>
      <c r="Q168" s="7">
        <v>0.22599166524546827</v>
      </c>
      <c r="R168" s="7">
        <v>3.3595435907324667E-2</v>
      </c>
      <c r="S168" s="7">
        <v>2.0385144813123817</v>
      </c>
      <c r="T168" s="272">
        <v>5.2148206913856694E-3</v>
      </c>
      <c r="U168" s="7">
        <v>6.1463287867026789E-2</v>
      </c>
      <c r="V168" s="272">
        <v>0.59563118366746759</v>
      </c>
      <c r="W168" s="7">
        <v>1.8683731141113612E-2</v>
      </c>
      <c r="X168" s="246">
        <v>-0.15300815562338874</v>
      </c>
      <c r="Y168" s="7">
        <v>-5.2895069618249177E-2</v>
      </c>
      <c r="Z168" s="7">
        <v>-1.403907627982646E-2</v>
      </c>
      <c r="AA168" s="11">
        <v>-0.23742134885962066</v>
      </c>
      <c r="AB168" s="7">
        <f t="shared" si="6"/>
        <v>116.66428333333334</v>
      </c>
      <c r="AC168" s="157"/>
      <c r="AN168" s="98"/>
      <c r="AO168" s="157"/>
      <c r="AZ168" s="98"/>
    </row>
    <row r="169" spans="1:52" ht="15" customHeight="1" x14ac:dyDescent="0.2">
      <c r="A169" s="3" t="s">
        <v>27</v>
      </c>
      <c r="B169" s="1" t="s">
        <v>306</v>
      </c>
      <c r="C169" s="7">
        <v>108.95440000000001</v>
      </c>
      <c r="D169" s="10">
        <v>108.8323</v>
      </c>
      <c r="E169" s="7">
        <v>108.76690000000001</v>
      </c>
      <c r="F169" s="7">
        <v>108.7971</v>
      </c>
      <c r="G169" s="7">
        <v>108.705</v>
      </c>
      <c r="H169" s="7">
        <v>108.7396</v>
      </c>
      <c r="I169" s="7">
        <v>108.7979</v>
      </c>
      <c r="J169" s="7">
        <v>108.83969999999999</v>
      </c>
      <c r="K169" s="7">
        <v>108.938</v>
      </c>
      <c r="L169" s="7">
        <v>108.86239999999999</v>
      </c>
      <c r="M169" s="7">
        <v>109.0594</v>
      </c>
      <c r="N169" s="7">
        <v>109.05119999999999</v>
      </c>
      <c r="O169" s="7">
        <v>109.0925</v>
      </c>
      <c r="P169" s="10">
        <v>-0.11206523095900964</v>
      </c>
      <c r="Q169" s="7">
        <v>-6.0092454170312296E-2</v>
      </c>
      <c r="R169" s="7">
        <v>2.776580007336199E-2</v>
      </c>
      <c r="S169" s="7">
        <v>-8.465299166981663E-2</v>
      </c>
      <c r="T169" s="272">
        <v>3.1829262683406946E-2</v>
      </c>
      <c r="U169" s="7">
        <v>5.3614322657065762E-2</v>
      </c>
      <c r="V169" s="272">
        <v>3.8419859206836673E-2</v>
      </c>
      <c r="W169" s="7">
        <v>9.0316309214384952E-2</v>
      </c>
      <c r="X169" s="246">
        <v>-6.9397271842707359E-2</v>
      </c>
      <c r="Y169" s="7">
        <v>0.18096238921795105</v>
      </c>
      <c r="Z169" s="7">
        <v>-7.5188383578143709E-3</v>
      </c>
      <c r="AA169" s="11">
        <v>3.7872118784577136E-2</v>
      </c>
      <c r="AB169" s="7">
        <f t="shared" si="6"/>
        <v>108.87349999999998</v>
      </c>
      <c r="AC169" s="157"/>
      <c r="AN169" s="98"/>
      <c r="AO169" s="157"/>
      <c r="AZ169" s="98"/>
    </row>
    <row r="170" spans="1:52" ht="15" customHeight="1" x14ac:dyDescent="0.2">
      <c r="A170" s="3" t="s">
        <v>29</v>
      </c>
      <c r="B170" s="1" t="s">
        <v>307</v>
      </c>
      <c r="C170" s="7">
        <v>113.3486</v>
      </c>
      <c r="D170" s="10">
        <v>113.953</v>
      </c>
      <c r="E170" s="7">
        <v>114.39060000000001</v>
      </c>
      <c r="F170" s="7">
        <v>115.0138</v>
      </c>
      <c r="G170" s="7">
        <v>115.4735</v>
      </c>
      <c r="H170" s="7">
        <v>115.6395</v>
      </c>
      <c r="I170" s="7">
        <v>116.00620000000001</v>
      </c>
      <c r="J170" s="7">
        <v>116.0262</v>
      </c>
      <c r="K170" s="7">
        <v>116.11239999999999</v>
      </c>
      <c r="L170" s="7">
        <v>116.3506</v>
      </c>
      <c r="M170" s="7">
        <v>116.7257</v>
      </c>
      <c r="N170" s="7">
        <v>116.79519999999999</v>
      </c>
      <c r="O170" s="7">
        <v>117.08969999999999</v>
      </c>
      <c r="P170" s="10">
        <v>0.53322228946806427</v>
      </c>
      <c r="Q170" s="7">
        <v>0.38401797232192508</v>
      </c>
      <c r="R170" s="7">
        <v>0.54480000979101173</v>
      </c>
      <c r="S170" s="7">
        <v>0.39969116749468153</v>
      </c>
      <c r="T170" s="272">
        <v>0.14375592668447462</v>
      </c>
      <c r="U170" s="7">
        <v>0.31710617911700473</v>
      </c>
      <c r="V170" s="272">
        <v>1.7240457837594904E-2</v>
      </c>
      <c r="W170" s="7">
        <v>7.4293564729337805E-2</v>
      </c>
      <c r="X170" s="246">
        <v>0.20514604813956666</v>
      </c>
      <c r="Y170" s="7">
        <v>0.32238767999477724</v>
      </c>
      <c r="Z170" s="7">
        <v>5.954130067328E-2</v>
      </c>
      <c r="AA170" s="11">
        <v>0.2521507733194509</v>
      </c>
      <c r="AB170" s="7">
        <f t="shared" si="6"/>
        <v>115.79803333333332</v>
      </c>
      <c r="AC170" s="157"/>
      <c r="AN170" s="98"/>
      <c r="AO170" s="157"/>
      <c r="AZ170" s="98"/>
    </row>
    <row r="171" spans="1:52" ht="15" customHeight="1" x14ac:dyDescent="0.2">
      <c r="A171" s="3" t="s">
        <v>31</v>
      </c>
      <c r="B171" s="1" t="s">
        <v>32</v>
      </c>
      <c r="C171" s="7">
        <v>111.623</v>
      </c>
      <c r="D171" s="10">
        <v>111.93470000000001</v>
      </c>
      <c r="E171" s="7">
        <v>112.2508</v>
      </c>
      <c r="F171" s="7">
        <v>112.51349999999999</v>
      </c>
      <c r="G171" s="7">
        <v>112.5501</v>
      </c>
      <c r="H171" s="7">
        <v>112.91679999999999</v>
      </c>
      <c r="I171" s="7">
        <v>113.2375</v>
      </c>
      <c r="J171" s="7">
        <v>113.28660000000001</v>
      </c>
      <c r="K171" s="7">
        <v>113.29940000000001</v>
      </c>
      <c r="L171" s="7">
        <v>113.3867</v>
      </c>
      <c r="M171" s="7">
        <v>113.6016</v>
      </c>
      <c r="N171" s="7">
        <v>113.84229999999999</v>
      </c>
      <c r="O171" s="7">
        <v>114.08969999999999</v>
      </c>
      <c r="P171" s="10">
        <v>0.27924352507995831</v>
      </c>
      <c r="Q171" s="7">
        <v>0.2823967902714633</v>
      </c>
      <c r="R171" s="7">
        <v>0.23402951248453932</v>
      </c>
      <c r="S171" s="7">
        <v>3.2529429801763404E-2</v>
      </c>
      <c r="T171" s="272">
        <v>0.32581046129678648</v>
      </c>
      <c r="U171" s="7">
        <v>0.28401442478001698</v>
      </c>
      <c r="V171" s="272">
        <v>4.3360194281938325E-2</v>
      </c>
      <c r="W171" s="7">
        <v>1.1298776730874252E-2</v>
      </c>
      <c r="X171" s="246">
        <v>7.705248218437083E-2</v>
      </c>
      <c r="Y171" s="7">
        <v>0.1895284014791859</v>
      </c>
      <c r="Z171" s="7">
        <v>0.2118808185800109</v>
      </c>
      <c r="AA171" s="11">
        <v>0.21731816732444703</v>
      </c>
      <c r="AB171" s="7">
        <f t="shared" si="6"/>
        <v>113.07580833333333</v>
      </c>
      <c r="AC171" s="157"/>
      <c r="AN171" s="98"/>
      <c r="AO171" s="157"/>
      <c r="AZ171" s="98"/>
    </row>
    <row r="172" spans="1:52" ht="15" customHeight="1" x14ac:dyDescent="0.2">
      <c r="A172" s="3" t="s">
        <v>33</v>
      </c>
      <c r="B172" s="1" t="s">
        <v>43</v>
      </c>
      <c r="C172" s="7">
        <v>113.5672</v>
      </c>
      <c r="D172" s="10">
        <v>113.73560000000001</v>
      </c>
      <c r="E172" s="7">
        <v>114.0861</v>
      </c>
      <c r="F172" s="7">
        <v>113.96639999999999</v>
      </c>
      <c r="G172" s="7">
        <v>114.1075</v>
      </c>
      <c r="H172" s="7">
        <v>114.176</v>
      </c>
      <c r="I172" s="7">
        <v>114.28319999999999</v>
      </c>
      <c r="J172" s="7">
        <v>114.1277</v>
      </c>
      <c r="K172" s="7">
        <v>114.1844</v>
      </c>
      <c r="L172" s="7">
        <v>114.264</v>
      </c>
      <c r="M172" s="7">
        <v>114.33920000000001</v>
      </c>
      <c r="N172" s="7">
        <v>114.4085</v>
      </c>
      <c r="O172" s="7">
        <v>114.41249999999999</v>
      </c>
      <c r="P172" s="10">
        <v>0.14828225050895455</v>
      </c>
      <c r="Q172" s="7">
        <v>0.30817088053344482</v>
      </c>
      <c r="R172" s="7">
        <v>-0.10492075721758286</v>
      </c>
      <c r="S172" s="7">
        <v>0.12380842072752028</v>
      </c>
      <c r="T172" s="272">
        <v>6.0031111013737253E-2</v>
      </c>
      <c r="U172" s="7">
        <v>9.3890134529140759E-2</v>
      </c>
      <c r="V172" s="272">
        <v>-0.13606549344084637</v>
      </c>
      <c r="W172" s="7">
        <v>4.9681190455947336E-2</v>
      </c>
      <c r="X172" s="246">
        <v>6.9711799510265182E-2</v>
      </c>
      <c r="Y172" s="7">
        <v>6.58125043758397E-2</v>
      </c>
      <c r="Z172" s="7">
        <v>6.060913492485373E-2</v>
      </c>
      <c r="AA172" s="11">
        <v>3.4962437231417921E-3</v>
      </c>
      <c r="AB172" s="7">
        <f t="shared" si="6"/>
        <v>114.1742583333333</v>
      </c>
      <c r="AC172" s="157"/>
      <c r="AN172" s="98"/>
      <c r="AO172" s="157"/>
      <c r="AZ172" s="98"/>
    </row>
    <row r="173" spans="1:52" ht="15" customHeight="1" x14ac:dyDescent="0.2">
      <c r="A173" s="3" t="s">
        <v>34</v>
      </c>
      <c r="B173" s="1" t="s">
        <v>308</v>
      </c>
      <c r="C173" s="7">
        <v>105.91379999999999</v>
      </c>
      <c r="D173" s="10">
        <v>105.8509</v>
      </c>
      <c r="E173" s="7">
        <v>105.851</v>
      </c>
      <c r="F173" s="7">
        <v>105.8554</v>
      </c>
      <c r="G173" s="7">
        <v>105.8554</v>
      </c>
      <c r="H173" s="7">
        <v>105.8554</v>
      </c>
      <c r="I173" s="7">
        <v>105.8554</v>
      </c>
      <c r="J173" s="7">
        <v>105.8579</v>
      </c>
      <c r="K173" s="7">
        <v>105.8579</v>
      </c>
      <c r="L173" s="7">
        <v>105.8579</v>
      </c>
      <c r="M173" s="7">
        <v>105.9109</v>
      </c>
      <c r="N173" s="7">
        <v>105.9217</v>
      </c>
      <c r="O173" s="7">
        <v>105.996</v>
      </c>
      <c r="P173" s="10">
        <v>-5.938791734410348E-2</v>
      </c>
      <c r="Q173" s="7">
        <v>9.4472508030937535E-5</v>
      </c>
      <c r="R173" s="7">
        <v>4.1567864262066082E-3</v>
      </c>
      <c r="S173" s="7">
        <v>0</v>
      </c>
      <c r="T173" s="272">
        <v>0</v>
      </c>
      <c r="U173" s="7">
        <v>0</v>
      </c>
      <c r="V173" s="272">
        <v>2.3617122980950679E-3</v>
      </c>
      <c r="W173" s="7">
        <v>0</v>
      </c>
      <c r="X173" s="246">
        <v>0</v>
      </c>
      <c r="Y173" s="7">
        <v>5.0067118278368711E-2</v>
      </c>
      <c r="Z173" s="7">
        <v>1.0197250707909434E-2</v>
      </c>
      <c r="AA173" s="11">
        <v>7.0146155131567772E-2</v>
      </c>
      <c r="AB173" s="7">
        <f t="shared" si="6"/>
        <v>105.87715000000001</v>
      </c>
      <c r="AC173" s="157"/>
      <c r="AN173" s="98"/>
      <c r="AO173" s="157"/>
      <c r="AZ173" s="98"/>
    </row>
    <row r="174" spans="1:52" ht="15" customHeight="1" x14ac:dyDescent="0.2">
      <c r="A174" s="3"/>
      <c r="B174" s="1" t="s">
        <v>309</v>
      </c>
      <c r="C174" s="7">
        <v>108.5288</v>
      </c>
      <c r="D174" s="10">
        <v>108.5652</v>
      </c>
      <c r="E174" s="7">
        <v>108.75</v>
      </c>
      <c r="F174" s="7">
        <v>108.6872</v>
      </c>
      <c r="G174" s="7">
        <v>108.6872</v>
      </c>
      <c r="H174" s="7">
        <v>108.9453</v>
      </c>
      <c r="I174" s="7">
        <v>108.9453</v>
      </c>
      <c r="J174" s="7">
        <v>109.2595</v>
      </c>
      <c r="K174" s="7">
        <v>109.6649</v>
      </c>
      <c r="L174" s="7">
        <v>109.8227</v>
      </c>
      <c r="M174" s="7">
        <v>109.8359</v>
      </c>
      <c r="N174" s="7">
        <v>109.7734</v>
      </c>
      <c r="O174" s="7">
        <v>109.7734</v>
      </c>
      <c r="P174" s="10">
        <v>3.3539484450210849E-2</v>
      </c>
      <c r="Q174" s="7">
        <v>0.17022029158514479</v>
      </c>
      <c r="R174" s="7">
        <v>-5.77471264367777E-2</v>
      </c>
      <c r="S174" s="7">
        <v>0</v>
      </c>
      <c r="T174" s="272">
        <v>0.23747046570341207</v>
      </c>
      <c r="U174" s="7">
        <v>0</v>
      </c>
      <c r="V174" s="272">
        <v>0.28840161071657022</v>
      </c>
      <c r="W174" s="7">
        <v>0.37104325024368606</v>
      </c>
      <c r="X174" s="246">
        <v>0.14389289553904175</v>
      </c>
      <c r="Y174" s="7">
        <v>1.2019373044004251E-2</v>
      </c>
      <c r="Z174" s="7">
        <v>-5.690307085388293E-2</v>
      </c>
      <c r="AA174" s="11">
        <v>0</v>
      </c>
      <c r="AB174" s="7">
        <f t="shared" si="6"/>
        <v>109.22583333333334</v>
      </c>
      <c r="AC174" s="157"/>
      <c r="AN174" s="98"/>
      <c r="AO174" s="157"/>
      <c r="AZ174" s="98"/>
    </row>
    <row r="175" spans="1:52" ht="15" customHeight="1" x14ac:dyDescent="0.2">
      <c r="A175" s="3"/>
      <c r="B175" s="1" t="s">
        <v>310</v>
      </c>
      <c r="C175" s="7">
        <v>100.5317</v>
      </c>
      <c r="D175" s="10">
        <v>100.5317</v>
      </c>
      <c r="E175" s="7">
        <v>100.5317</v>
      </c>
      <c r="F175" s="7">
        <v>100.5317</v>
      </c>
      <c r="G175" s="7">
        <v>100.5317</v>
      </c>
      <c r="H175" s="7">
        <v>100.5317</v>
      </c>
      <c r="I175" s="7">
        <v>100.5317</v>
      </c>
      <c r="J175" s="7">
        <v>101.3738</v>
      </c>
      <c r="K175" s="7">
        <v>101.7555</v>
      </c>
      <c r="L175" s="7">
        <v>102.18129999999999</v>
      </c>
      <c r="M175" s="7">
        <v>102.18129999999999</v>
      </c>
      <c r="N175" s="7">
        <v>102.18129999999999</v>
      </c>
      <c r="O175" s="7">
        <v>102.18129999999999</v>
      </c>
      <c r="P175" s="10">
        <v>0</v>
      </c>
      <c r="Q175" s="7">
        <v>0</v>
      </c>
      <c r="R175" s="7">
        <v>0</v>
      </c>
      <c r="S175" s="7">
        <v>0</v>
      </c>
      <c r="T175" s="272">
        <v>0</v>
      </c>
      <c r="U175" s="7">
        <v>0</v>
      </c>
      <c r="V175" s="272">
        <v>0.83764623496867352</v>
      </c>
      <c r="W175" s="7">
        <v>0.37652726838689587</v>
      </c>
      <c r="X175" s="246">
        <v>0.41845403933939229</v>
      </c>
      <c r="Y175" s="7">
        <v>0</v>
      </c>
      <c r="Z175" s="7">
        <v>0</v>
      </c>
      <c r="AA175" s="11">
        <v>0</v>
      </c>
      <c r="AB175" s="7">
        <f t="shared" si="6"/>
        <v>101.25372499999999</v>
      </c>
      <c r="AC175" s="157"/>
      <c r="AN175" s="98"/>
      <c r="AO175" s="157"/>
      <c r="AZ175" s="98"/>
    </row>
    <row r="176" spans="1:52" ht="15" customHeight="1" x14ac:dyDescent="0.2">
      <c r="A176" s="3"/>
      <c r="B176" s="1" t="s">
        <v>311</v>
      </c>
      <c r="C176" s="7">
        <v>107.82550000000001</v>
      </c>
      <c r="D176" s="10">
        <v>108.41849999999999</v>
      </c>
      <c r="E176" s="7">
        <v>108.7717</v>
      </c>
      <c r="F176" s="7">
        <v>108.9744</v>
      </c>
      <c r="G176" s="7">
        <v>109.3943</v>
      </c>
      <c r="H176" s="7">
        <v>109.43129999999999</v>
      </c>
      <c r="I176" s="7">
        <v>109.4695</v>
      </c>
      <c r="J176" s="7">
        <v>109.7959</v>
      </c>
      <c r="K176" s="7">
        <v>109.7959</v>
      </c>
      <c r="L176" s="7">
        <v>109.8831</v>
      </c>
      <c r="M176" s="7">
        <v>109.8831</v>
      </c>
      <c r="N176" s="7">
        <v>110.6104</v>
      </c>
      <c r="O176" s="7">
        <v>110.7032</v>
      </c>
      <c r="P176" s="10">
        <v>0.54996267116775643</v>
      </c>
      <c r="Q176" s="7">
        <v>0.32577466022865204</v>
      </c>
      <c r="R176" s="7">
        <v>0.18635361955362215</v>
      </c>
      <c r="S176" s="7">
        <v>0.38531985493840609</v>
      </c>
      <c r="T176" s="272">
        <v>3.3822603188641387E-2</v>
      </c>
      <c r="U176" s="7">
        <v>3.4907745772921772E-2</v>
      </c>
      <c r="V176" s="272">
        <v>0.2981652423734526</v>
      </c>
      <c r="W176" s="7">
        <v>0</v>
      </c>
      <c r="X176" s="246">
        <v>7.942008763532675E-2</v>
      </c>
      <c r="Y176" s="7">
        <v>0</v>
      </c>
      <c r="Z176" s="7">
        <v>0.66188522165828922</v>
      </c>
      <c r="AA176" s="11">
        <v>8.3898078300048529E-2</v>
      </c>
      <c r="AB176" s="7">
        <f t="shared" si="6"/>
        <v>109.59427499999998</v>
      </c>
      <c r="AC176" s="157"/>
      <c r="AN176" s="98"/>
      <c r="AO176" s="157"/>
      <c r="AZ176" s="98"/>
    </row>
    <row r="177" spans="1:52" ht="15" customHeight="1" x14ac:dyDescent="0.2">
      <c r="A177" s="3"/>
      <c r="B177" s="1" t="s">
        <v>312</v>
      </c>
      <c r="C177" s="7">
        <v>114.6567</v>
      </c>
      <c r="D177" s="10">
        <v>115.43510000000001</v>
      </c>
      <c r="E177" s="7">
        <v>115.7882</v>
      </c>
      <c r="F177" s="7">
        <v>115.99169999999999</v>
      </c>
      <c r="G177" s="7">
        <v>116.404</v>
      </c>
      <c r="H177" s="7">
        <v>116.827</v>
      </c>
      <c r="I177" s="7">
        <v>117.07899999999999</v>
      </c>
      <c r="J177" s="7">
        <v>117.5355</v>
      </c>
      <c r="K177" s="7">
        <v>117.57850000000001</v>
      </c>
      <c r="L177" s="7">
        <v>117.82510000000001</v>
      </c>
      <c r="M177" s="7">
        <v>117.92270000000001</v>
      </c>
      <c r="N177" s="7">
        <v>118.486</v>
      </c>
      <c r="O177" s="7">
        <v>119.0356</v>
      </c>
      <c r="P177" s="10">
        <v>0.67889621801430255</v>
      </c>
      <c r="Q177" s="7">
        <v>0.30588616460677709</v>
      </c>
      <c r="R177" s="7">
        <v>0.17575193327125832</v>
      </c>
      <c r="S177" s="7">
        <v>0.35545646800590203</v>
      </c>
      <c r="T177" s="272">
        <v>0.36338957424143659</v>
      </c>
      <c r="U177" s="7">
        <v>0.21570356167666324</v>
      </c>
      <c r="V177" s="272">
        <v>0.3899076691806434</v>
      </c>
      <c r="W177" s="7">
        <v>3.6584691433657376E-2</v>
      </c>
      <c r="X177" s="246">
        <v>0.20973222145205186</v>
      </c>
      <c r="Y177" s="7">
        <v>8.2834642194235267E-2</v>
      </c>
      <c r="Z177" s="7">
        <v>0.47768580604073529</v>
      </c>
      <c r="AA177" s="11">
        <v>0.46385226946643321</v>
      </c>
      <c r="AB177" s="7">
        <f t="shared" si="6"/>
        <v>117.15903333333331</v>
      </c>
      <c r="AC177" s="157"/>
      <c r="AN177" s="98"/>
      <c r="AO177" s="157"/>
      <c r="AZ177" s="98"/>
    </row>
    <row r="178" spans="1:52" s="48" customFormat="1" x14ac:dyDescent="0.2">
      <c r="A178" s="56" t="s">
        <v>36</v>
      </c>
      <c r="B178" s="48" t="s">
        <v>37</v>
      </c>
      <c r="C178" s="20">
        <v>109.0273</v>
      </c>
      <c r="D178" s="216">
        <v>109.5667</v>
      </c>
      <c r="E178" s="20">
        <v>110.3329</v>
      </c>
      <c r="F178" s="20">
        <v>110.7486</v>
      </c>
      <c r="G178" s="20">
        <v>110.908</v>
      </c>
      <c r="H178" s="20">
        <v>111.4813</v>
      </c>
      <c r="I178" s="20">
        <v>111.70059999999999</v>
      </c>
      <c r="J178" s="20">
        <v>112.11579999999999</v>
      </c>
      <c r="K178" s="20">
        <v>112.32299999999999</v>
      </c>
      <c r="L178" s="20">
        <v>112.3625</v>
      </c>
      <c r="M178" s="20">
        <v>112.8565</v>
      </c>
      <c r="N178" s="20">
        <v>112.8963</v>
      </c>
      <c r="O178" s="20">
        <v>112.8976</v>
      </c>
      <c r="P178" s="216">
        <v>0.49473847375840779</v>
      </c>
      <c r="Q178" s="20">
        <v>0.69930006105869547</v>
      </c>
      <c r="R178" s="20">
        <v>0.37676885135802746</v>
      </c>
      <c r="S178" s="20">
        <v>0.14392958466292585</v>
      </c>
      <c r="T178" s="271">
        <v>0.5169149204746305</v>
      </c>
      <c r="U178" s="20">
        <v>0.19671460594735604</v>
      </c>
      <c r="V178" s="271">
        <v>0.37170794069145441</v>
      </c>
      <c r="W178" s="20">
        <v>0.1848089207765545</v>
      </c>
      <c r="X178" s="245">
        <v>3.516643964281925E-2</v>
      </c>
      <c r="Y178" s="20">
        <v>0.4396484592279451</v>
      </c>
      <c r="Z178" s="20">
        <v>3.5266023667223076E-2</v>
      </c>
      <c r="AA178" s="19">
        <v>1.1514992076804315E-3</v>
      </c>
      <c r="AB178" s="20">
        <f t="shared" si="6"/>
        <v>111.68248333333332</v>
      </c>
      <c r="AC178" s="156"/>
      <c r="AN178" s="162"/>
      <c r="AO178" s="156"/>
      <c r="AZ178" s="162"/>
    </row>
    <row r="179" spans="1:52" ht="15" customHeight="1" x14ac:dyDescent="0.2">
      <c r="A179" s="3" t="s">
        <v>38</v>
      </c>
      <c r="B179" s="1" t="s">
        <v>320</v>
      </c>
      <c r="C179" s="7">
        <v>106.4953</v>
      </c>
      <c r="D179" s="10">
        <v>106.39279999999999</v>
      </c>
      <c r="E179" s="7">
        <v>106.11069999999999</v>
      </c>
      <c r="F179" s="7">
        <v>106.163</v>
      </c>
      <c r="G179" s="7">
        <v>107.6358</v>
      </c>
      <c r="H179" s="7">
        <v>108.07380000000001</v>
      </c>
      <c r="I179" s="7">
        <v>108.1301</v>
      </c>
      <c r="J179" s="7">
        <v>108.29170000000001</v>
      </c>
      <c r="K179" s="7">
        <v>108.29170000000001</v>
      </c>
      <c r="L179" s="7">
        <v>108.1605</v>
      </c>
      <c r="M179" s="7">
        <v>107.96850000000001</v>
      </c>
      <c r="N179" s="7">
        <v>107.9689</v>
      </c>
      <c r="O179" s="7">
        <v>107.25700000000001</v>
      </c>
      <c r="P179" s="10">
        <v>-9.6248379036451615E-2</v>
      </c>
      <c r="Q179" s="7">
        <v>-0.26514952139618453</v>
      </c>
      <c r="R179" s="7">
        <v>4.9288149074506585E-2</v>
      </c>
      <c r="S179" s="7">
        <v>1.3873006603053857</v>
      </c>
      <c r="T179" s="272">
        <v>0.40692780654763788</v>
      </c>
      <c r="U179" s="7">
        <v>5.2094032041061875E-2</v>
      </c>
      <c r="V179" s="272">
        <v>0.14944959821548956</v>
      </c>
      <c r="W179" s="7">
        <v>0</v>
      </c>
      <c r="X179" s="246">
        <v>-0.12115425281901278</v>
      </c>
      <c r="Y179" s="7">
        <v>-0.177513972291172</v>
      </c>
      <c r="Z179" s="7">
        <v>3.7047842657725885E-4</v>
      </c>
      <c r="AA179" s="11">
        <v>-0.65935653692868967</v>
      </c>
      <c r="AB179" s="7">
        <f t="shared" si="6"/>
        <v>107.53704166666667</v>
      </c>
      <c r="AC179" s="157"/>
      <c r="AN179" s="98"/>
      <c r="AO179" s="157"/>
      <c r="AZ179" s="98"/>
    </row>
    <row r="180" spans="1:52" ht="15" customHeight="1" x14ac:dyDescent="0.2">
      <c r="A180" s="3" t="s">
        <v>40</v>
      </c>
      <c r="B180" s="1" t="s">
        <v>321</v>
      </c>
      <c r="C180" s="7">
        <v>111.0457</v>
      </c>
      <c r="D180" s="10">
        <v>111.84220000000001</v>
      </c>
      <c r="E180" s="7">
        <v>113.0091</v>
      </c>
      <c r="F180" s="7">
        <v>113.59569999999999</v>
      </c>
      <c r="G180" s="7">
        <v>113.4224</v>
      </c>
      <c r="H180" s="7">
        <v>114.1465</v>
      </c>
      <c r="I180" s="7">
        <v>114.44540000000001</v>
      </c>
      <c r="J180" s="7">
        <v>115.00530000000001</v>
      </c>
      <c r="K180" s="7">
        <v>115.29519999999999</v>
      </c>
      <c r="L180" s="7">
        <v>115.37869999999999</v>
      </c>
      <c r="M180" s="7">
        <v>116.12569999999999</v>
      </c>
      <c r="N180" s="7">
        <v>116.17919999999999</v>
      </c>
      <c r="O180" s="7">
        <v>116.3447</v>
      </c>
      <c r="P180" s="10">
        <v>0.71727225817839768</v>
      </c>
      <c r="Q180" s="7">
        <v>1.0433449985783525</v>
      </c>
      <c r="R180" s="7">
        <v>0.5190732427742456</v>
      </c>
      <c r="S180" s="7">
        <v>-0.152558591566404</v>
      </c>
      <c r="T180" s="272">
        <v>0.63841004951403524</v>
      </c>
      <c r="U180" s="7">
        <v>0.26185647391729339</v>
      </c>
      <c r="V180" s="272">
        <v>0.48922892488470388</v>
      </c>
      <c r="W180" s="7">
        <v>0.25207533913653429</v>
      </c>
      <c r="X180" s="246">
        <v>7.2422789500344156E-2</v>
      </c>
      <c r="Y180" s="7">
        <v>0.64743319174162994</v>
      </c>
      <c r="Z180" s="7">
        <v>4.607076641949169E-2</v>
      </c>
      <c r="AA180" s="11">
        <v>0.1424523494739236</v>
      </c>
      <c r="AB180" s="7">
        <f t="shared" si="6"/>
        <v>114.56584166666669</v>
      </c>
      <c r="AC180" s="157"/>
      <c r="AN180" s="98"/>
      <c r="AO180" s="157"/>
      <c r="AZ180" s="98"/>
    </row>
    <row r="181" spans="1:52" ht="15" customHeight="1" x14ac:dyDescent="0.2">
      <c r="A181" s="3" t="s">
        <v>41</v>
      </c>
      <c r="B181" s="1" t="s">
        <v>319</v>
      </c>
      <c r="C181" s="7">
        <v>103.0223</v>
      </c>
      <c r="D181" s="10">
        <v>103.0223</v>
      </c>
      <c r="E181" s="7">
        <v>103.0223</v>
      </c>
      <c r="F181" s="7">
        <v>103.0223</v>
      </c>
      <c r="G181" s="7">
        <v>103.0223</v>
      </c>
      <c r="H181" s="7">
        <v>103.0223</v>
      </c>
      <c r="I181" s="7">
        <v>103.0223</v>
      </c>
      <c r="J181" s="7">
        <v>103.0223</v>
      </c>
      <c r="K181" s="7">
        <v>103.9055</v>
      </c>
      <c r="L181" s="7">
        <v>103.9055</v>
      </c>
      <c r="M181" s="7">
        <v>103.9055</v>
      </c>
      <c r="N181" s="7">
        <v>104.3968</v>
      </c>
      <c r="O181" s="7">
        <v>104.3968</v>
      </c>
      <c r="P181" s="10">
        <v>0</v>
      </c>
      <c r="Q181" s="7">
        <v>0</v>
      </c>
      <c r="R181" s="7">
        <v>0</v>
      </c>
      <c r="S181" s="7">
        <v>0</v>
      </c>
      <c r="T181" s="272">
        <v>0</v>
      </c>
      <c r="U181" s="7">
        <v>0</v>
      </c>
      <c r="V181" s="272">
        <v>0</v>
      </c>
      <c r="W181" s="7">
        <v>0.85729012068261157</v>
      </c>
      <c r="X181" s="246">
        <v>0</v>
      </c>
      <c r="Y181" s="7">
        <v>0</v>
      </c>
      <c r="Z181" s="7">
        <v>0.47283348812141363</v>
      </c>
      <c r="AA181" s="11">
        <v>0</v>
      </c>
      <c r="AB181" s="7">
        <f t="shared" si="6"/>
        <v>103.47218333333332</v>
      </c>
      <c r="AC181" s="157"/>
      <c r="AN181" s="98"/>
      <c r="AO181" s="157"/>
      <c r="AZ181" s="98"/>
    </row>
    <row r="182" spans="1:52" ht="15" customHeight="1" x14ac:dyDescent="0.2">
      <c r="A182" s="3" t="s">
        <v>42</v>
      </c>
      <c r="B182" s="1" t="s">
        <v>315</v>
      </c>
      <c r="C182" s="7">
        <v>110.88420000000001</v>
      </c>
      <c r="D182" s="10">
        <v>111.04430000000001</v>
      </c>
      <c r="E182" s="7">
        <v>110.9542</v>
      </c>
      <c r="F182" s="7">
        <v>110.7954</v>
      </c>
      <c r="G182" s="7">
        <v>110.91630000000001</v>
      </c>
      <c r="H182" s="7">
        <v>110.8441</v>
      </c>
      <c r="I182" s="7">
        <v>110.8441</v>
      </c>
      <c r="J182" s="7">
        <v>110.8441</v>
      </c>
      <c r="K182" s="7">
        <v>111.0022</v>
      </c>
      <c r="L182" s="7">
        <v>111.6032</v>
      </c>
      <c r="M182" s="7">
        <v>112.3039</v>
      </c>
      <c r="N182" s="7">
        <v>112.3039</v>
      </c>
      <c r="O182" s="7">
        <v>112.3039</v>
      </c>
      <c r="P182" s="10">
        <v>0.14438486276674214</v>
      </c>
      <c r="Q182" s="7">
        <v>-8.1138788753683647E-2</v>
      </c>
      <c r="R182" s="7">
        <v>-0.14312211705370267</v>
      </c>
      <c r="S182" s="7">
        <v>0.10912005372064726</v>
      </c>
      <c r="T182" s="272">
        <v>-6.5094129537326226E-2</v>
      </c>
      <c r="U182" s="7">
        <v>0</v>
      </c>
      <c r="V182" s="272">
        <v>0</v>
      </c>
      <c r="W182" s="7">
        <v>0.14263276078745243</v>
      </c>
      <c r="X182" s="246">
        <v>0.54143071038231594</v>
      </c>
      <c r="Y182" s="7">
        <v>0.62784938066291796</v>
      </c>
      <c r="Z182" s="7">
        <v>0</v>
      </c>
      <c r="AA182" s="11">
        <v>0</v>
      </c>
      <c r="AB182" s="7">
        <f t="shared" si="6"/>
        <v>111.31329999999998</v>
      </c>
      <c r="AC182" s="157"/>
      <c r="AN182" s="98"/>
      <c r="AO182" s="157"/>
      <c r="AZ182" s="98"/>
    </row>
    <row r="183" spans="1:52" ht="15" customHeight="1" x14ac:dyDescent="0.2">
      <c r="A183" s="3" t="s">
        <v>44</v>
      </c>
      <c r="B183" s="1" t="s">
        <v>316</v>
      </c>
      <c r="C183" s="7">
        <v>101.6832</v>
      </c>
      <c r="D183" s="10">
        <v>101.6936</v>
      </c>
      <c r="E183" s="7">
        <v>101.6936</v>
      </c>
      <c r="F183" s="7">
        <v>101.6936</v>
      </c>
      <c r="G183" s="7">
        <v>101.6949</v>
      </c>
      <c r="H183" s="7">
        <v>101.6949</v>
      </c>
      <c r="I183" s="7">
        <v>101.7146</v>
      </c>
      <c r="J183" s="7">
        <v>101.7146</v>
      </c>
      <c r="K183" s="7">
        <v>101.7165</v>
      </c>
      <c r="L183" s="7">
        <v>101.7165</v>
      </c>
      <c r="M183" s="7">
        <v>101.7353</v>
      </c>
      <c r="N183" s="7">
        <v>101.7353</v>
      </c>
      <c r="O183" s="7">
        <v>101.7353</v>
      </c>
      <c r="P183" s="10">
        <v>1.022784491440492E-2</v>
      </c>
      <c r="Q183" s="7">
        <v>0</v>
      </c>
      <c r="R183" s="7">
        <v>0</v>
      </c>
      <c r="S183" s="7">
        <v>1.2783498666587897E-3</v>
      </c>
      <c r="T183" s="272">
        <v>0</v>
      </c>
      <c r="U183" s="7">
        <v>1.9371669572417368E-2</v>
      </c>
      <c r="V183" s="272">
        <v>0</v>
      </c>
      <c r="W183" s="7">
        <v>1.8679717562591989E-3</v>
      </c>
      <c r="X183" s="246">
        <v>0</v>
      </c>
      <c r="Y183" s="7">
        <v>1.8482743704314263E-2</v>
      </c>
      <c r="Z183" s="7">
        <v>0</v>
      </c>
      <c r="AA183" s="11">
        <v>0</v>
      </c>
      <c r="AB183" s="7">
        <f t="shared" si="6"/>
        <v>101.71155833333334</v>
      </c>
      <c r="AC183" s="157"/>
      <c r="AN183" s="98"/>
      <c r="AO183" s="157"/>
      <c r="AZ183" s="98"/>
    </row>
    <row r="184" spans="1:52" ht="15" customHeight="1" x14ac:dyDescent="0.2">
      <c r="A184" s="3" t="s">
        <v>46</v>
      </c>
      <c r="B184" s="1" t="s">
        <v>71</v>
      </c>
      <c r="C184" s="7">
        <v>103.1504</v>
      </c>
      <c r="D184" s="10">
        <v>103.1504</v>
      </c>
      <c r="E184" s="7">
        <v>103.1504</v>
      </c>
      <c r="F184" s="7">
        <v>103.1504</v>
      </c>
      <c r="G184" s="7">
        <v>106.36190000000001</v>
      </c>
      <c r="H184" s="7">
        <v>106.36190000000001</v>
      </c>
      <c r="I184" s="7">
        <v>106.36190000000001</v>
      </c>
      <c r="J184" s="7">
        <v>106.36190000000001</v>
      </c>
      <c r="K184" s="7">
        <v>106.36190000000001</v>
      </c>
      <c r="L184" s="7">
        <v>106.36190000000001</v>
      </c>
      <c r="M184" s="7">
        <v>106.36190000000001</v>
      </c>
      <c r="N184" s="7">
        <v>106.36190000000001</v>
      </c>
      <c r="O184" s="7">
        <v>106.36190000000001</v>
      </c>
      <c r="P184" s="10">
        <v>0</v>
      </c>
      <c r="Q184" s="7">
        <v>0</v>
      </c>
      <c r="R184" s="7">
        <v>0</v>
      </c>
      <c r="S184" s="7">
        <v>3.1134149746389745</v>
      </c>
      <c r="T184" s="272">
        <v>0</v>
      </c>
      <c r="U184" s="7">
        <v>0</v>
      </c>
      <c r="V184" s="272">
        <v>0</v>
      </c>
      <c r="W184" s="7">
        <v>0</v>
      </c>
      <c r="X184" s="246">
        <v>0</v>
      </c>
      <c r="Y184" s="7">
        <v>0</v>
      </c>
      <c r="Z184" s="7">
        <v>0</v>
      </c>
      <c r="AA184" s="11">
        <v>0</v>
      </c>
      <c r="AB184" s="7">
        <f t="shared" si="6"/>
        <v>105.55902500000002</v>
      </c>
      <c r="AC184" s="157"/>
      <c r="AN184" s="98"/>
      <c r="AO184" s="157"/>
      <c r="AZ184" s="98"/>
    </row>
    <row r="185" spans="1:52" s="48" customFormat="1" x14ac:dyDescent="0.2">
      <c r="A185" s="56" t="s">
        <v>47</v>
      </c>
      <c r="B185" s="48" t="s">
        <v>48</v>
      </c>
      <c r="C185" s="20">
        <v>104.2616</v>
      </c>
      <c r="D185" s="216">
        <v>104.17059999999999</v>
      </c>
      <c r="E185" s="20">
        <v>103.9341</v>
      </c>
      <c r="F185" s="20">
        <v>104.6841</v>
      </c>
      <c r="G185" s="20">
        <v>104.6377</v>
      </c>
      <c r="H185" s="20">
        <v>105.2782</v>
      </c>
      <c r="I185" s="20">
        <v>104.2688</v>
      </c>
      <c r="J185" s="20">
        <v>103.9653</v>
      </c>
      <c r="K185" s="20">
        <v>103.8497</v>
      </c>
      <c r="L185" s="20">
        <v>102.545</v>
      </c>
      <c r="M185" s="20">
        <v>102.3511</v>
      </c>
      <c r="N185" s="20">
        <v>101.5448</v>
      </c>
      <c r="O185" s="20">
        <v>99.709159999999997</v>
      </c>
      <c r="P185" s="216">
        <v>-8.7280456083551547E-2</v>
      </c>
      <c r="Q185" s="20">
        <v>-0.22703142729329812</v>
      </c>
      <c r="R185" s="20">
        <v>0.72161109780139532</v>
      </c>
      <c r="S185" s="20">
        <v>-4.4323827591779032E-2</v>
      </c>
      <c r="T185" s="272">
        <v>0.61211207815156776</v>
      </c>
      <c r="U185" s="20">
        <v>-0.95879298848194539</v>
      </c>
      <c r="V185" s="272">
        <v>-0.29107460716916245</v>
      </c>
      <c r="W185" s="20">
        <v>-0.11119094544045041</v>
      </c>
      <c r="X185" s="246">
        <v>-1.2563348762682962</v>
      </c>
      <c r="Y185" s="20">
        <v>-0.18908771758739995</v>
      </c>
      <c r="Z185" s="20">
        <v>-0.78777853877487136</v>
      </c>
      <c r="AA185" s="19">
        <v>-1.8077144275236132</v>
      </c>
      <c r="AB185" s="20">
        <f t="shared" si="6"/>
        <v>103.41154666666667</v>
      </c>
      <c r="AC185" s="156"/>
      <c r="AN185" s="162"/>
      <c r="AO185" s="156"/>
      <c r="AZ185" s="162"/>
    </row>
    <row r="186" spans="1:52" s="48" customFormat="1" x14ac:dyDescent="0.2">
      <c r="A186" s="56" t="s">
        <v>317</v>
      </c>
      <c r="B186" s="48" t="s">
        <v>73</v>
      </c>
      <c r="C186" s="20">
        <v>105.2535</v>
      </c>
      <c r="D186" s="216">
        <v>105.2606</v>
      </c>
      <c r="E186" s="20">
        <v>104.8498</v>
      </c>
      <c r="F186" s="20">
        <v>105.52500000000001</v>
      </c>
      <c r="G186" s="20">
        <v>105.4727</v>
      </c>
      <c r="H186" s="20">
        <v>105.9516</v>
      </c>
      <c r="I186" s="20">
        <v>105.0411</v>
      </c>
      <c r="J186" s="20">
        <v>104.89239999999999</v>
      </c>
      <c r="K186" s="20">
        <v>104.629</v>
      </c>
      <c r="L186" s="20">
        <v>103.4409</v>
      </c>
      <c r="M186" s="20">
        <v>103.1221</v>
      </c>
      <c r="N186" s="20">
        <v>102.69970000000001</v>
      </c>
      <c r="O186" s="20">
        <v>101.06180000000001</v>
      </c>
      <c r="P186" s="216">
        <v>6.7456189105294462E-3</v>
      </c>
      <c r="Q186" s="20">
        <v>-0.39026948354844526</v>
      </c>
      <c r="R186" s="20">
        <v>0.64396880108498422</v>
      </c>
      <c r="S186" s="20">
        <v>-4.9561715233359352E-2</v>
      </c>
      <c r="T186" s="272">
        <v>0.45405114309200001</v>
      </c>
      <c r="U186" s="20">
        <v>-0.85935464872639866</v>
      </c>
      <c r="V186" s="272">
        <v>-0.14156363556741614</v>
      </c>
      <c r="W186" s="20">
        <v>-0.25111447540526299</v>
      </c>
      <c r="X186" s="246">
        <v>-1.1355360368540326</v>
      </c>
      <c r="Y186" s="20">
        <v>-0.30819530765876552</v>
      </c>
      <c r="Z186" s="20">
        <v>-0.40961151877240293</v>
      </c>
      <c r="AA186" s="19">
        <v>-1.5948439966231662</v>
      </c>
      <c r="AB186" s="20">
        <f t="shared" si="6"/>
        <v>104.32889166666666</v>
      </c>
      <c r="AC186" s="156"/>
      <c r="AN186" s="162"/>
      <c r="AO186" s="156"/>
      <c r="AZ186" s="162"/>
    </row>
    <row r="187" spans="1:52" s="48" customFormat="1" ht="20.25" customHeight="1" x14ac:dyDescent="0.2">
      <c r="B187" s="22" t="s">
        <v>63</v>
      </c>
      <c r="C187" s="28"/>
      <c r="D187" s="133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133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134"/>
      <c r="AB187" s="132"/>
      <c r="AC187" s="156"/>
      <c r="AN187" s="162"/>
      <c r="AO187" s="156"/>
      <c r="AZ187" s="162"/>
    </row>
    <row r="188" spans="1:52" x14ac:dyDescent="0.2">
      <c r="A188" s="1" t="s">
        <v>14</v>
      </c>
      <c r="B188" s="122" t="s">
        <v>15</v>
      </c>
      <c r="C188" s="7">
        <v>159.76920000000001</v>
      </c>
      <c r="D188" s="265">
        <v>161.26679999999999</v>
      </c>
      <c r="E188" s="7">
        <v>160.31720000000001</v>
      </c>
      <c r="F188" s="7">
        <v>165.84200000000001</v>
      </c>
      <c r="G188" s="7">
        <v>164.2047</v>
      </c>
      <c r="H188" s="7">
        <v>157.50290000000001</v>
      </c>
      <c r="I188" s="7">
        <v>153.19479999999999</v>
      </c>
      <c r="J188" s="7">
        <v>155.8759</v>
      </c>
      <c r="K188" s="7">
        <v>156.23500000000001</v>
      </c>
      <c r="L188" s="7">
        <v>159.10429999999999</v>
      </c>
      <c r="M188" s="7">
        <v>160.44159999999999</v>
      </c>
      <c r="N188" s="7">
        <v>164.00890000000001</v>
      </c>
      <c r="O188" s="7">
        <v>166.2724</v>
      </c>
      <c r="P188" s="10">
        <v>0.93735213044815713</v>
      </c>
      <c r="Q188" s="7">
        <v>-0.58883787611583749</v>
      </c>
      <c r="R188" s="7">
        <v>3.4461679719955183</v>
      </c>
      <c r="S188" s="7">
        <v>-0.98726498715645628</v>
      </c>
      <c r="T188" s="20">
        <v>-4.081369169091988</v>
      </c>
      <c r="U188" s="7">
        <v>-2.7352512239457329</v>
      </c>
      <c r="V188" s="20">
        <v>1.7501246778611381</v>
      </c>
      <c r="W188" s="7">
        <v>0.23037557441529585</v>
      </c>
      <c r="X188" s="20">
        <v>1.8365283067174327</v>
      </c>
      <c r="Y188" s="7">
        <v>0.84051782384259832</v>
      </c>
      <c r="Z188" s="7">
        <v>2.2234258446687254</v>
      </c>
      <c r="AA188" s="11">
        <v>1.3801080307227189</v>
      </c>
      <c r="AB188" s="20">
        <f>AVERAGE(D188:O188)</f>
        <v>160.35554166666668</v>
      </c>
      <c r="AC188" s="157"/>
      <c r="AN188" s="98"/>
      <c r="AO188" s="157"/>
      <c r="AZ188" s="98"/>
    </row>
    <row r="189" spans="1:52" x14ac:dyDescent="0.2">
      <c r="A189" s="1" t="s">
        <v>318</v>
      </c>
      <c r="B189" s="122" t="s">
        <v>21</v>
      </c>
      <c r="C189" s="7">
        <v>113.6126</v>
      </c>
      <c r="D189" s="265">
        <v>114.5091</v>
      </c>
      <c r="E189" s="7">
        <v>114.7285</v>
      </c>
      <c r="F189" s="7">
        <v>114.8801</v>
      </c>
      <c r="G189" s="7">
        <v>115.063</v>
      </c>
      <c r="H189" s="7">
        <v>115.0421</v>
      </c>
      <c r="I189" s="7">
        <v>115.5767</v>
      </c>
      <c r="J189" s="7">
        <v>116.5123</v>
      </c>
      <c r="K189" s="7">
        <v>116.2632</v>
      </c>
      <c r="L189" s="7">
        <v>116.7106</v>
      </c>
      <c r="M189" s="7">
        <v>116.84310000000001</v>
      </c>
      <c r="N189" s="7">
        <v>118.2278</v>
      </c>
      <c r="O189" s="7">
        <v>118.96339999999999</v>
      </c>
      <c r="P189" s="10">
        <v>0.78908501345801718</v>
      </c>
      <c r="Q189" s="7">
        <v>0.19160049288658557</v>
      </c>
      <c r="R189" s="7">
        <v>0.13213804765163142</v>
      </c>
      <c r="S189" s="7">
        <v>0.15920947144022649</v>
      </c>
      <c r="T189" s="20">
        <v>-1.8163962351057661E-2</v>
      </c>
      <c r="U189" s="7">
        <v>0.46469944481194059</v>
      </c>
      <c r="V189" s="20">
        <v>0.80950572217410066</v>
      </c>
      <c r="W189" s="7">
        <v>-0.21379716991253161</v>
      </c>
      <c r="X189" s="20">
        <v>0.38481651975861819</v>
      </c>
      <c r="Y189" s="7">
        <v>0.11352867691538505</v>
      </c>
      <c r="Z189" s="7">
        <v>1.1850935142939507</v>
      </c>
      <c r="AA189" s="11">
        <v>0.6221886899696949</v>
      </c>
      <c r="AB189" s="20">
        <f t="shared" ref="AB189:AB210" si="7">AVERAGE(D189:O189)</f>
        <v>116.10999166666666</v>
      </c>
      <c r="AC189" s="157"/>
      <c r="AN189" s="98"/>
      <c r="AO189" s="157"/>
      <c r="AZ189" s="98"/>
    </row>
    <row r="190" spans="1:52" s="48" customFormat="1" x14ac:dyDescent="0.2">
      <c r="A190" s="48" t="s">
        <v>16</v>
      </c>
      <c r="B190" s="56" t="s">
        <v>23</v>
      </c>
      <c r="C190" s="20">
        <v>113.08369999999999</v>
      </c>
      <c r="D190" s="216">
        <v>114.0967</v>
      </c>
      <c r="E190" s="20">
        <v>114.3562</v>
      </c>
      <c r="F190" s="20">
        <v>114.5308</v>
      </c>
      <c r="G190" s="20">
        <v>114.70650000000001</v>
      </c>
      <c r="H190" s="20">
        <v>114.5701</v>
      </c>
      <c r="I190" s="20">
        <v>115.24590000000001</v>
      </c>
      <c r="J190" s="20">
        <v>116.3841</v>
      </c>
      <c r="K190" s="20">
        <v>116.1183</v>
      </c>
      <c r="L190" s="20">
        <v>116.64570000000001</v>
      </c>
      <c r="M190" s="20">
        <v>116.74120000000001</v>
      </c>
      <c r="N190" s="20">
        <v>118.44750000000001</v>
      </c>
      <c r="O190" s="20">
        <v>119.3566</v>
      </c>
      <c r="P190" s="216">
        <v>0.89579665327541047</v>
      </c>
      <c r="Q190" s="20">
        <v>0.22743865510571537</v>
      </c>
      <c r="R190" s="20">
        <v>0.1526808340955699</v>
      </c>
      <c r="S190" s="20">
        <v>0.15340851543864722</v>
      </c>
      <c r="T190" s="20">
        <v>-0.1189121802164733</v>
      </c>
      <c r="U190" s="20">
        <v>0.58985721405498426</v>
      </c>
      <c r="V190" s="20">
        <v>0.98762732557079913</v>
      </c>
      <c r="W190" s="20">
        <v>-0.22838171193487658</v>
      </c>
      <c r="X190" s="20">
        <v>0.45419197490834784</v>
      </c>
      <c r="Y190" s="20">
        <v>8.1871856399336834E-2</v>
      </c>
      <c r="Z190" s="20">
        <v>1.4616090977307059</v>
      </c>
      <c r="AA190" s="19">
        <v>0.76751303320035891</v>
      </c>
      <c r="AB190" s="20">
        <f t="shared" si="7"/>
        <v>115.93329999999999</v>
      </c>
      <c r="AC190" s="21"/>
      <c r="AN190" s="162"/>
      <c r="AO190" s="21"/>
      <c r="AZ190" s="162"/>
    </row>
    <row r="191" spans="1:52" x14ac:dyDescent="0.2">
      <c r="A191" s="1" t="s">
        <v>18</v>
      </c>
      <c r="B191" s="3" t="s">
        <v>304</v>
      </c>
      <c r="C191" s="7">
        <v>114.0617</v>
      </c>
      <c r="D191" s="10">
        <v>115.7098</v>
      </c>
      <c r="E191" s="7">
        <v>116.0367</v>
      </c>
      <c r="F191" s="7">
        <v>116.2954</v>
      </c>
      <c r="G191" s="7">
        <v>116.2838</v>
      </c>
      <c r="H191" s="7">
        <v>115.97499999999999</v>
      </c>
      <c r="I191" s="7">
        <v>117.0736</v>
      </c>
      <c r="J191" s="7">
        <v>118.9533</v>
      </c>
      <c r="K191" s="7">
        <v>118.43600000000001</v>
      </c>
      <c r="L191" s="7">
        <v>119.3253</v>
      </c>
      <c r="M191" s="7">
        <v>119.4384</v>
      </c>
      <c r="N191" s="7">
        <v>122.3267</v>
      </c>
      <c r="O191" s="7">
        <v>123.85120000000001</v>
      </c>
      <c r="P191" s="10">
        <v>1.4449197232725792</v>
      </c>
      <c r="Q191" s="7">
        <v>0.28251712473791751</v>
      </c>
      <c r="R191" s="7">
        <v>0.22294670565433575</v>
      </c>
      <c r="S191" s="7">
        <v>-9.9745991672941375E-3</v>
      </c>
      <c r="T191" s="7">
        <v>-0.26555719713322495</v>
      </c>
      <c r="U191" s="7">
        <v>0.94727311920672963</v>
      </c>
      <c r="V191" s="7">
        <v>1.605571196238947</v>
      </c>
      <c r="W191" s="7">
        <v>-0.43487654398826397</v>
      </c>
      <c r="X191" s="7">
        <v>0.75086966800634225</v>
      </c>
      <c r="Y191" s="7">
        <v>9.4782916950556892E-2</v>
      </c>
      <c r="Z191" s="7">
        <v>2.4182340017950681</v>
      </c>
      <c r="AA191" s="11">
        <v>1.2462528622124225</v>
      </c>
      <c r="AB191" s="7">
        <f t="shared" si="7"/>
        <v>118.30876666666667</v>
      </c>
      <c r="AC191" s="157"/>
      <c r="AN191" s="98"/>
      <c r="AO191" s="157"/>
      <c r="AZ191" s="98"/>
    </row>
    <row r="192" spans="1:52" x14ac:dyDescent="0.2">
      <c r="A192" s="1" t="s">
        <v>56</v>
      </c>
      <c r="B192" s="3" t="s">
        <v>305</v>
      </c>
      <c r="C192" s="7">
        <v>114.1709</v>
      </c>
      <c r="D192" s="10">
        <v>114.18380000000001</v>
      </c>
      <c r="E192" s="7">
        <v>114.491</v>
      </c>
      <c r="F192" s="7">
        <v>114.5806</v>
      </c>
      <c r="G192" s="7">
        <v>116.9755</v>
      </c>
      <c r="H192" s="7">
        <v>117.0226</v>
      </c>
      <c r="I192" s="7">
        <v>117.05459999999999</v>
      </c>
      <c r="J192" s="7">
        <v>117.72839999999999</v>
      </c>
      <c r="K192" s="7">
        <v>117.8374</v>
      </c>
      <c r="L192" s="7">
        <v>117.6995</v>
      </c>
      <c r="M192" s="7">
        <v>117.63420000000001</v>
      </c>
      <c r="N192" s="7">
        <v>117.6122</v>
      </c>
      <c r="O192" s="7">
        <v>117.34180000000001</v>
      </c>
      <c r="P192" s="10">
        <v>1.1298851108296343E-2</v>
      </c>
      <c r="Q192" s="7">
        <v>0.26903991634539626</v>
      </c>
      <c r="R192" s="7">
        <v>7.8259426505143934E-2</v>
      </c>
      <c r="S192" s="7">
        <v>2.0901444048992524</v>
      </c>
      <c r="T192" s="7">
        <v>4.026484178310874E-2</v>
      </c>
      <c r="U192" s="7">
        <v>2.7345145296717454E-2</v>
      </c>
      <c r="V192" s="7">
        <v>0.5756288091198466</v>
      </c>
      <c r="W192" s="7">
        <v>9.2585986049253083E-2</v>
      </c>
      <c r="X192" s="7">
        <v>-0.11702566417792816</v>
      </c>
      <c r="Y192" s="7">
        <v>-5.548026966978914E-2</v>
      </c>
      <c r="Z192" s="7">
        <v>-1.8702044133428519E-2</v>
      </c>
      <c r="AA192" s="11">
        <v>-0.22990812177647821</v>
      </c>
      <c r="AB192" s="7">
        <f t="shared" si="7"/>
        <v>116.68013333333333</v>
      </c>
      <c r="AC192" s="157"/>
      <c r="AN192" s="98"/>
      <c r="AO192" s="157"/>
      <c r="AZ192" s="98"/>
    </row>
    <row r="193" spans="1:52" x14ac:dyDescent="0.2">
      <c r="A193" s="1" t="s">
        <v>58</v>
      </c>
      <c r="B193" s="3" t="s">
        <v>306</v>
      </c>
      <c r="C193" s="7">
        <v>109.348</v>
      </c>
      <c r="D193" s="10">
        <v>109.2911</v>
      </c>
      <c r="E193" s="7">
        <v>109.2808</v>
      </c>
      <c r="F193" s="7">
        <v>109.31570000000001</v>
      </c>
      <c r="G193" s="7">
        <v>109.2512</v>
      </c>
      <c r="H193" s="7">
        <v>109.31270000000001</v>
      </c>
      <c r="I193" s="7">
        <v>109.41070000000001</v>
      </c>
      <c r="J193" s="7">
        <v>109.3991</v>
      </c>
      <c r="K193" s="7">
        <v>109.48569999999999</v>
      </c>
      <c r="L193" s="7">
        <v>109.44029999999999</v>
      </c>
      <c r="M193" s="7">
        <v>109.57550000000001</v>
      </c>
      <c r="N193" s="7">
        <v>109.5675</v>
      </c>
      <c r="O193" s="7">
        <v>109.62649999999999</v>
      </c>
      <c r="P193" s="10">
        <v>-5.2035702527708637E-2</v>
      </c>
      <c r="Q193" s="7">
        <v>-9.4243721583924626E-3</v>
      </c>
      <c r="R193" s="7">
        <v>3.1936076602667146E-2</v>
      </c>
      <c r="S193" s="7">
        <v>-5.9003418539157269E-2</v>
      </c>
      <c r="T193" s="7">
        <v>5.6292287865038954E-2</v>
      </c>
      <c r="U193" s="7">
        <v>8.9651065246763612E-2</v>
      </c>
      <c r="V193" s="7">
        <v>-1.0602253710104575E-2</v>
      </c>
      <c r="W193" s="7">
        <v>7.9159700582536796E-2</v>
      </c>
      <c r="X193" s="7">
        <v>-4.146660248781419E-2</v>
      </c>
      <c r="Y193" s="7">
        <v>0.1235376730509801</v>
      </c>
      <c r="Z193" s="7">
        <v>-7.3009021177268428E-3</v>
      </c>
      <c r="AA193" s="11">
        <v>5.3848084514110023E-2</v>
      </c>
      <c r="AB193" s="7">
        <f t="shared" si="7"/>
        <v>109.41306666666668</v>
      </c>
      <c r="AC193" s="157"/>
      <c r="AN193" s="98"/>
      <c r="AO193" s="157"/>
      <c r="AZ193" s="98"/>
    </row>
    <row r="194" spans="1:52" x14ac:dyDescent="0.2">
      <c r="A194" s="1" t="s">
        <v>20</v>
      </c>
      <c r="B194" s="3" t="s">
        <v>307</v>
      </c>
      <c r="C194" s="7">
        <v>114.1392</v>
      </c>
      <c r="D194" s="10">
        <v>114.6602</v>
      </c>
      <c r="E194" s="7">
        <v>115.0271</v>
      </c>
      <c r="F194" s="7">
        <v>115.4984</v>
      </c>
      <c r="G194" s="7">
        <v>116.0107</v>
      </c>
      <c r="H194" s="7">
        <v>116.15730000000001</v>
      </c>
      <c r="I194" s="7">
        <v>116.42440000000001</v>
      </c>
      <c r="J194" s="7">
        <v>116.46299999999999</v>
      </c>
      <c r="K194" s="7">
        <v>116.60509999999999</v>
      </c>
      <c r="L194" s="7">
        <v>116.7796</v>
      </c>
      <c r="M194" s="7">
        <v>117.05159999999999</v>
      </c>
      <c r="N194" s="7">
        <v>117.0371</v>
      </c>
      <c r="O194" s="7">
        <v>117.2826</v>
      </c>
      <c r="P194" s="10">
        <v>0.45646018195326482</v>
      </c>
      <c r="Q194" s="7">
        <v>0.31998897612249161</v>
      </c>
      <c r="R194" s="7">
        <v>0.40972953330128237</v>
      </c>
      <c r="S194" s="7">
        <v>0.44355592804748478</v>
      </c>
      <c r="T194" s="7">
        <v>0.12636765401812636</v>
      </c>
      <c r="U194" s="7">
        <v>0.22994680489301939</v>
      </c>
      <c r="V194" s="7">
        <v>3.3154562102092167E-2</v>
      </c>
      <c r="W194" s="7">
        <v>0.1220129998368574</v>
      </c>
      <c r="X194" s="7">
        <v>0.14965040122602613</v>
      </c>
      <c r="Y194" s="7">
        <v>0.23291739310632281</v>
      </c>
      <c r="Z194" s="7">
        <v>-1.2387699100224329E-2</v>
      </c>
      <c r="AA194" s="11">
        <v>0.20976254538091504</v>
      </c>
      <c r="AB194" s="7">
        <f t="shared" si="7"/>
        <v>116.24975833333333</v>
      </c>
      <c r="AC194" s="157"/>
      <c r="AN194" s="98"/>
      <c r="AO194" s="157"/>
      <c r="AZ194" s="98"/>
    </row>
    <row r="195" spans="1:52" x14ac:dyDescent="0.2">
      <c r="A195" s="1" t="s">
        <v>22</v>
      </c>
      <c r="B195" s="3" t="s">
        <v>32</v>
      </c>
      <c r="C195" s="7">
        <v>111.16240000000001</v>
      </c>
      <c r="D195" s="10">
        <v>111.4126</v>
      </c>
      <c r="E195" s="7">
        <v>111.75060000000001</v>
      </c>
      <c r="F195" s="7">
        <v>112.0628</v>
      </c>
      <c r="G195" s="7">
        <v>112.1854</v>
      </c>
      <c r="H195" s="7">
        <v>112.49939999999999</v>
      </c>
      <c r="I195" s="7">
        <v>112.7988</v>
      </c>
      <c r="J195" s="7">
        <v>112.8762</v>
      </c>
      <c r="K195" s="7">
        <v>112.9178</v>
      </c>
      <c r="L195" s="7">
        <v>113.0401</v>
      </c>
      <c r="M195" s="7">
        <v>113.17319999999999</v>
      </c>
      <c r="N195" s="7">
        <v>113.4468</v>
      </c>
      <c r="O195" s="7">
        <v>113.66119999999999</v>
      </c>
      <c r="P195" s="10">
        <v>0.22507610486998519</v>
      </c>
      <c r="Q195" s="7">
        <v>0.30337681734382649</v>
      </c>
      <c r="R195" s="7">
        <v>0.27937210180526101</v>
      </c>
      <c r="S195" s="7">
        <v>0.10940294192185597</v>
      </c>
      <c r="T195" s="7">
        <v>0.27989381862523371</v>
      </c>
      <c r="U195" s="7">
        <v>0.2661347527186862</v>
      </c>
      <c r="V195" s="7">
        <v>6.8617751252670459E-2</v>
      </c>
      <c r="W195" s="7">
        <v>3.6854536208698135E-2</v>
      </c>
      <c r="X195" s="7">
        <v>0.10830887601422949</v>
      </c>
      <c r="Y195" s="7">
        <v>0.11774582648104424</v>
      </c>
      <c r="Z195" s="7">
        <v>0.24175334796577444</v>
      </c>
      <c r="AA195" s="11">
        <v>0.18898726098928989</v>
      </c>
      <c r="AB195" s="7">
        <f t="shared" si="7"/>
        <v>112.65207499999998</v>
      </c>
      <c r="AC195" s="157"/>
      <c r="AN195" s="98"/>
      <c r="AO195" s="157"/>
      <c r="AZ195" s="98"/>
    </row>
    <row r="196" spans="1:52" x14ac:dyDescent="0.2">
      <c r="A196" s="1" t="s">
        <v>24</v>
      </c>
      <c r="B196" s="3" t="s">
        <v>43</v>
      </c>
      <c r="C196" s="7">
        <v>115.6519</v>
      </c>
      <c r="D196" s="10">
        <v>115.6794</v>
      </c>
      <c r="E196" s="7">
        <v>115.7426</v>
      </c>
      <c r="F196" s="7">
        <v>115.59480000000001</v>
      </c>
      <c r="G196" s="7">
        <v>115.4481</v>
      </c>
      <c r="H196" s="7">
        <v>115.4539</v>
      </c>
      <c r="I196" s="7">
        <v>115.5427</v>
      </c>
      <c r="J196" s="7">
        <v>115.3695</v>
      </c>
      <c r="K196" s="7">
        <v>115.4051</v>
      </c>
      <c r="L196" s="7">
        <v>115.523</v>
      </c>
      <c r="M196" s="7">
        <v>115.5859</v>
      </c>
      <c r="N196" s="7">
        <v>115.60760000000001</v>
      </c>
      <c r="O196" s="7">
        <v>115.6735</v>
      </c>
      <c r="P196" s="10">
        <v>2.3778251805636925E-2</v>
      </c>
      <c r="Q196" s="7">
        <v>5.4633755016013925E-2</v>
      </c>
      <c r="R196" s="7">
        <v>-0.12769714867299464</v>
      </c>
      <c r="S196" s="7">
        <v>-0.1269088228882353</v>
      </c>
      <c r="T196" s="7">
        <v>5.0239025155093923E-3</v>
      </c>
      <c r="U196" s="7">
        <v>7.6913815817388584E-2</v>
      </c>
      <c r="V196" s="7">
        <v>-0.14990129190333465</v>
      </c>
      <c r="W196" s="7">
        <v>3.0857375649545413E-2</v>
      </c>
      <c r="X196" s="7">
        <v>0.10216186286393901</v>
      </c>
      <c r="Y196" s="7">
        <v>5.4448031993628167E-2</v>
      </c>
      <c r="Z196" s="7">
        <v>1.8773916195669042E-2</v>
      </c>
      <c r="AA196" s="11">
        <v>5.7003172801787412E-2</v>
      </c>
      <c r="AB196" s="7">
        <f t="shared" si="7"/>
        <v>115.55217500000002</v>
      </c>
      <c r="AC196" s="157"/>
      <c r="AN196" s="98"/>
      <c r="AO196" s="157"/>
      <c r="AZ196" s="98"/>
    </row>
    <row r="197" spans="1:52" x14ac:dyDescent="0.2">
      <c r="A197" s="1" t="s">
        <v>26</v>
      </c>
      <c r="B197" s="3" t="s">
        <v>308</v>
      </c>
      <c r="C197" s="7">
        <v>106.23690000000001</v>
      </c>
      <c r="D197" s="10">
        <v>106.1718</v>
      </c>
      <c r="E197" s="7">
        <v>106.1724</v>
      </c>
      <c r="F197" s="7">
        <v>106.1987</v>
      </c>
      <c r="G197" s="7">
        <v>106.1987</v>
      </c>
      <c r="H197" s="7">
        <v>106.1987</v>
      </c>
      <c r="I197" s="7">
        <v>106.1987</v>
      </c>
      <c r="J197" s="7">
        <v>106.21380000000001</v>
      </c>
      <c r="K197" s="7">
        <v>106.21380000000001</v>
      </c>
      <c r="L197" s="7">
        <v>106.21380000000001</v>
      </c>
      <c r="M197" s="7">
        <v>106.26860000000001</v>
      </c>
      <c r="N197" s="7">
        <v>106.2677</v>
      </c>
      <c r="O197" s="7">
        <v>106.3721</v>
      </c>
      <c r="P197" s="10">
        <v>-6.1278143469925266E-2</v>
      </c>
      <c r="Q197" s="7">
        <v>5.6512181199856856E-4</v>
      </c>
      <c r="R197" s="7">
        <v>2.4771032773118259E-2</v>
      </c>
      <c r="S197" s="7">
        <v>0</v>
      </c>
      <c r="T197" s="7">
        <v>0</v>
      </c>
      <c r="U197" s="7">
        <v>0</v>
      </c>
      <c r="V197" s="7">
        <v>1.4218629794906989E-2</v>
      </c>
      <c r="W197" s="7">
        <v>0</v>
      </c>
      <c r="X197" s="7">
        <v>0</v>
      </c>
      <c r="Y197" s="7">
        <v>5.1594048984218793E-2</v>
      </c>
      <c r="Z197" s="7">
        <v>-8.4691056436374907E-4</v>
      </c>
      <c r="AA197" s="11">
        <v>9.8242457491785617E-2</v>
      </c>
      <c r="AB197" s="7">
        <f t="shared" si="7"/>
        <v>106.2240666666667</v>
      </c>
      <c r="AC197" s="157"/>
      <c r="AN197" s="98"/>
      <c r="AO197" s="157"/>
      <c r="AZ197" s="98"/>
    </row>
    <row r="198" spans="1:52" x14ac:dyDescent="0.2">
      <c r="B198" s="3" t="s">
        <v>309</v>
      </c>
      <c r="C198" s="7">
        <v>108.9897</v>
      </c>
      <c r="D198" s="10">
        <v>108.96120000000001</v>
      </c>
      <c r="E198" s="7">
        <v>109.2748</v>
      </c>
      <c r="F198" s="7">
        <v>109.154</v>
      </c>
      <c r="G198" s="7">
        <v>109.1566</v>
      </c>
      <c r="H198" s="7">
        <v>109.52760000000001</v>
      </c>
      <c r="I198" s="7">
        <v>109.52760000000001</v>
      </c>
      <c r="J198" s="7">
        <v>109.99809999999999</v>
      </c>
      <c r="K198" s="7">
        <v>110.6183</v>
      </c>
      <c r="L198" s="7">
        <v>110.8814</v>
      </c>
      <c r="M198" s="7">
        <v>110.9294</v>
      </c>
      <c r="N198" s="7">
        <v>110.8235</v>
      </c>
      <c r="O198" s="7">
        <v>110.8169</v>
      </c>
      <c r="P198" s="10">
        <v>-2.6149259975937152E-2</v>
      </c>
      <c r="Q198" s="7">
        <v>0.28780887141477324</v>
      </c>
      <c r="R198" s="7">
        <v>-0.11054698796063016</v>
      </c>
      <c r="S198" s="7">
        <v>2.3819557689146033E-3</v>
      </c>
      <c r="T198" s="7">
        <v>0.33987866972772085</v>
      </c>
      <c r="U198" s="7">
        <v>0</v>
      </c>
      <c r="V198" s="7">
        <v>0.42957208959201792</v>
      </c>
      <c r="W198" s="7">
        <v>0.56382792066409448</v>
      </c>
      <c r="X198" s="7">
        <v>0.2378449135450412</v>
      </c>
      <c r="Y198" s="7">
        <v>4.3289496705490565E-2</v>
      </c>
      <c r="Z198" s="7">
        <v>-9.5466125301322674E-2</v>
      </c>
      <c r="AA198" s="11">
        <v>-5.9554155932556941E-3</v>
      </c>
      <c r="AB198" s="7">
        <f t="shared" si="7"/>
        <v>109.97244999999999</v>
      </c>
      <c r="AC198" s="157"/>
      <c r="AN198" s="98"/>
      <c r="AO198" s="157"/>
      <c r="AZ198" s="98"/>
    </row>
    <row r="199" spans="1:52" x14ac:dyDescent="0.2">
      <c r="B199" s="3" t="s">
        <v>310</v>
      </c>
      <c r="C199" s="7">
        <v>100.1062</v>
      </c>
      <c r="D199" s="10">
        <v>100.1062</v>
      </c>
      <c r="E199" s="7">
        <v>100.1062</v>
      </c>
      <c r="F199" s="7">
        <v>100.1062</v>
      </c>
      <c r="G199" s="7">
        <v>100.1062</v>
      </c>
      <c r="H199" s="7">
        <v>100.1062</v>
      </c>
      <c r="I199" s="7">
        <v>100.1062</v>
      </c>
      <c r="J199" s="7">
        <v>100.3282</v>
      </c>
      <c r="K199" s="7">
        <v>100.3982</v>
      </c>
      <c r="L199" s="7">
        <v>100.47620000000001</v>
      </c>
      <c r="M199" s="7">
        <v>100.47620000000001</v>
      </c>
      <c r="N199" s="7">
        <v>100.47620000000001</v>
      </c>
      <c r="O199" s="7">
        <v>100.47620000000001</v>
      </c>
      <c r="P199" s="10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0.22176448611573926</v>
      </c>
      <c r="W199" s="7">
        <v>6.9771011540132682E-2</v>
      </c>
      <c r="X199" s="7">
        <v>7.7690635887897347E-2</v>
      </c>
      <c r="Y199" s="7">
        <v>0</v>
      </c>
      <c r="Z199" s="7">
        <v>0</v>
      </c>
      <c r="AA199" s="11">
        <v>0</v>
      </c>
      <c r="AB199" s="7">
        <f t="shared" si="7"/>
        <v>100.27236666666668</v>
      </c>
      <c r="AC199" s="157"/>
      <c r="AN199" s="98"/>
      <c r="AO199" s="157"/>
      <c r="AZ199" s="98"/>
    </row>
    <row r="200" spans="1:52" x14ac:dyDescent="0.2">
      <c r="B200" s="3" t="s">
        <v>311</v>
      </c>
      <c r="C200" s="7">
        <v>107.4044</v>
      </c>
      <c r="D200" s="10">
        <v>107.9404</v>
      </c>
      <c r="E200" s="7">
        <v>108.2948</v>
      </c>
      <c r="F200" s="7">
        <v>108.38979999999999</v>
      </c>
      <c r="G200" s="7">
        <v>108.7521</v>
      </c>
      <c r="H200" s="7">
        <v>108.7859</v>
      </c>
      <c r="I200" s="7">
        <v>108.8232</v>
      </c>
      <c r="J200" s="7">
        <v>109.1662</v>
      </c>
      <c r="K200" s="7">
        <v>109.1662</v>
      </c>
      <c r="L200" s="7">
        <v>109.20099999999999</v>
      </c>
      <c r="M200" s="7">
        <v>109.20099999999999</v>
      </c>
      <c r="N200" s="7">
        <v>109.86539999999999</v>
      </c>
      <c r="O200" s="7">
        <v>109.9502</v>
      </c>
      <c r="P200" s="10">
        <v>0.49904845611539322</v>
      </c>
      <c r="Q200" s="7">
        <v>0.32832933730095337</v>
      </c>
      <c r="R200" s="7">
        <v>8.7723510270113492E-2</v>
      </c>
      <c r="S200" s="7">
        <v>0.33425654443499736</v>
      </c>
      <c r="T200" s="7">
        <v>3.1079859607308167E-2</v>
      </c>
      <c r="U200" s="7">
        <v>3.4287531748141892E-2</v>
      </c>
      <c r="V200" s="7">
        <v>0.31519014327827477</v>
      </c>
      <c r="W200" s="7">
        <v>0</v>
      </c>
      <c r="X200" s="7">
        <v>3.1877998867772213E-2</v>
      </c>
      <c r="Y200" s="7">
        <v>0</v>
      </c>
      <c r="Z200" s="7">
        <v>0.60841933681926041</v>
      </c>
      <c r="AA200" s="11">
        <v>7.7185355899128685E-2</v>
      </c>
      <c r="AB200" s="7">
        <f t="shared" si="7"/>
        <v>108.96135</v>
      </c>
      <c r="AC200" s="157"/>
      <c r="AN200" s="98"/>
      <c r="AO200" s="157"/>
      <c r="AZ200" s="98"/>
    </row>
    <row r="201" spans="1:52" x14ac:dyDescent="0.2">
      <c r="B201" s="3" t="s">
        <v>312</v>
      </c>
      <c r="C201" s="7">
        <v>114.35509999999999</v>
      </c>
      <c r="D201" s="10">
        <v>115.1661</v>
      </c>
      <c r="E201" s="7">
        <v>115.5061</v>
      </c>
      <c r="F201" s="7">
        <v>115.7004</v>
      </c>
      <c r="G201" s="7">
        <v>116.1726</v>
      </c>
      <c r="H201" s="7">
        <v>116.67230000000001</v>
      </c>
      <c r="I201" s="7">
        <v>116.9872</v>
      </c>
      <c r="J201" s="7">
        <v>117.45229999999999</v>
      </c>
      <c r="K201" s="7">
        <v>117.5172</v>
      </c>
      <c r="L201" s="7">
        <v>117.7589</v>
      </c>
      <c r="M201" s="7">
        <v>117.8612</v>
      </c>
      <c r="N201" s="7">
        <v>118.45180000000001</v>
      </c>
      <c r="O201" s="7">
        <v>119.0831</v>
      </c>
      <c r="P201" s="10">
        <v>0.70919443033149121</v>
      </c>
      <c r="Q201" s="7">
        <v>0.29522576522084487</v>
      </c>
      <c r="R201" s="7">
        <v>0.16821622407820744</v>
      </c>
      <c r="S201" s="7">
        <v>0.40812304883993555</v>
      </c>
      <c r="T201" s="7">
        <v>0.43013584958932161</v>
      </c>
      <c r="U201" s="7">
        <v>0.26990125333947679</v>
      </c>
      <c r="V201" s="7">
        <v>0.39756486179683981</v>
      </c>
      <c r="W201" s="7">
        <v>5.5256474330437642E-2</v>
      </c>
      <c r="X201" s="7">
        <v>0.20567202077652844</v>
      </c>
      <c r="Y201" s="7">
        <v>8.6872414738928108E-2</v>
      </c>
      <c r="Z201" s="7">
        <v>0.50109790159951628</v>
      </c>
      <c r="AA201" s="11">
        <v>0.53295939783101309</v>
      </c>
      <c r="AB201" s="7">
        <f t="shared" si="7"/>
        <v>117.02743333333335</v>
      </c>
      <c r="AC201" s="157"/>
      <c r="AN201" s="98"/>
      <c r="AO201" s="157"/>
      <c r="AZ201" s="98"/>
    </row>
    <row r="202" spans="1:52" s="48" customFormat="1" x14ac:dyDescent="0.2">
      <c r="A202" s="48" t="s">
        <v>27</v>
      </c>
      <c r="B202" s="56" t="s">
        <v>37</v>
      </c>
      <c r="C202" s="20">
        <v>115.6416</v>
      </c>
      <c r="D202" s="216">
        <v>116.0792</v>
      </c>
      <c r="E202" s="20">
        <v>116.1396</v>
      </c>
      <c r="F202" s="20">
        <v>116.2098</v>
      </c>
      <c r="G202" s="20">
        <v>116.43210000000001</v>
      </c>
      <c r="H202" s="20">
        <v>116.8601</v>
      </c>
      <c r="I202" s="20">
        <v>116.8526</v>
      </c>
      <c r="J202" s="20">
        <v>116.9939</v>
      </c>
      <c r="K202" s="20">
        <v>116.80240000000001</v>
      </c>
      <c r="L202" s="20">
        <v>116.9665</v>
      </c>
      <c r="M202" s="20">
        <v>117.2398</v>
      </c>
      <c r="N202" s="20">
        <v>117.3618</v>
      </c>
      <c r="O202" s="20">
        <v>117.4237</v>
      </c>
      <c r="P202" s="216">
        <v>0.37841053738447356</v>
      </c>
      <c r="Q202" s="20">
        <v>5.2033439238038631E-2</v>
      </c>
      <c r="R202" s="20">
        <v>6.0444499550540751E-2</v>
      </c>
      <c r="S202" s="20">
        <v>0.19129195644429658</v>
      </c>
      <c r="T202" s="20">
        <v>0.36759622131697123</v>
      </c>
      <c r="U202" s="20">
        <v>-6.4179304998090783E-3</v>
      </c>
      <c r="V202" s="20">
        <v>0.12092157127868879</v>
      </c>
      <c r="W202" s="20">
        <v>-0.16368374761418389</v>
      </c>
      <c r="X202" s="20">
        <v>0.14049368848584495</v>
      </c>
      <c r="Y202" s="20">
        <v>0.23365664527878163</v>
      </c>
      <c r="Z202" s="20">
        <v>0.1040602252818581</v>
      </c>
      <c r="AA202" s="19">
        <v>5.2742885674891056E-2</v>
      </c>
      <c r="AB202" s="20">
        <f t="shared" si="7"/>
        <v>116.780125</v>
      </c>
      <c r="AC202" s="156"/>
      <c r="AN202" s="162"/>
      <c r="AO202" s="156"/>
      <c r="AZ202" s="162"/>
    </row>
    <row r="203" spans="1:52" x14ac:dyDescent="0.2">
      <c r="A203" s="1" t="s">
        <v>29</v>
      </c>
      <c r="B203" s="3" t="s">
        <v>39</v>
      </c>
      <c r="C203" s="7">
        <v>110.1054</v>
      </c>
      <c r="D203" s="10">
        <v>111.0331</v>
      </c>
      <c r="E203" s="7">
        <v>110.96939999999999</v>
      </c>
      <c r="F203" s="7">
        <v>111.23560000000001</v>
      </c>
      <c r="G203" s="7">
        <v>111.33920000000001</v>
      </c>
      <c r="H203" s="7">
        <v>111.1755</v>
      </c>
      <c r="I203" s="7">
        <v>111.4147</v>
      </c>
      <c r="J203" s="7">
        <v>111.423</v>
      </c>
      <c r="K203" s="7">
        <v>111.5712</v>
      </c>
      <c r="L203" s="7">
        <v>112.7848</v>
      </c>
      <c r="M203" s="7">
        <v>112.89190000000001</v>
      </c>
      <c r="N203" s="7">
        <v>112.41419999999999</v>
      </c>
      <c r="O203" s="7">
        <v>112.5535</v>
      </c>
      <c r="P203" s="10">
        <v>0.84255631422255528</v>
      </c>
      <c r="Q203" s="7">
        <v>-5.737027967336894E-2</v>
      </c>
      <c r="R203" s="7">
        <v>0.23988595054133122</v>
      </c>
      <c r="S203" s="7">
        <v>9.3135650816824955E-2</v>
      </c>
      <c r="T203" s="7">
        <v>-0.14702818055097011</v>
      </c>
      <c r="U203" s="7">
        <v>0.21515531749350961</v>
      </c>
      <c r="V203" s="7">
        <v>7.4496453340587238E-3</v>
      </c>
      <c r="W203" s="7">
        <v>0.13300665033251913</v>
      </c>
      <c r="X203" s="7">
        <v>1.0877359031721443</v>
      </c>
      <c r="Y203" s="7">
        <v>9.4959604485713167E-2</v>
      </c>
      <c r="Z203" s="7">
        <v>-0.42314816209135719</v>
      </c>
      <c r="AA203" s="11">
        <v>0.12391672938116872</v>
      </c>
      <c r="AB203" s="7">
        <f t="shared" si="7"/>
        <v>111.73384166666666</v>
      </c>
      <c r="AC203" s="157"/>
      <c r="AN203" s="98"/>
      <c r="AO203" s="157"/>
      <c r="AZ203" s="98"/>
    </row>
    <row r="204" spans="1:52" x14ac:dyDescent="0.2">
      <c r="A204" s="1" t="s">
        <v>31</v>
      </c>
      <c r="B204" s="3" t="s">
        <v>313</v>
      </c>
      <c r="C204" s="7">
        <v>121.8496</v>
      </c>
      <c r="D204" s="10">
        <v>122.8883</v>
      </c>
      <c r="E204" s="7">
        <v>123.4032</v>
      </c>
      <c r="F204" s="7">
        <v>123.40689999999999</v>
      </c>
      <c r="G204" s="7">
        <v>123.2962</v>
      </c>
      <c r="H204" s="7">
        <v>123.3702</v>
      </c>
      <c r="I204" s="7">
        <v>122.7166</v>
      </c>
      <c r="J204" s="7">
        <v>122.4909</v>
      </c>
      <c r="K204" s="7">
        <v>121.83669999999999</v>
      </c>
      <c r="L204" s="7">
        <v>122.10599999999999</v>
      </c>
      <c r="M204" s="7">
        <v>122.5767</v>
      </c>
      <c r="N204" s="7">
        <v>122.958</v>
      </c>
      <c r="O204" s="7">
        <v>122.94840000000001</v>
      </c>
      <c r="P204" s="10">
        <v>0.85244432480697985</v>
      </c>
      <c r="Q204" s="7">
        <v>0.41899839122194488</v>
      </c>
      <c r="R204" s="7">
        <v>2.9983015027121901E-3</v>
      </c>
      <c r="S204" s="7">
        <v>-8.9703249980344901E-2</v>
      </c>
      <c r="T204" s="7">
        <v>6.001807030549041E-2</v>
      </c>
      <c r="U204" s="7">
        <v>-0.52978758241455171</v>
      </c>
      <c r="V204" s="7">
        <v>-0.18391969790558355</v>
      </c>
      <c r="W204" s="7">
        <v>-0.53408049087728393</v>
      </c>
      <c r="X204" s="7">
        <v>0.22103356377840272</v>
      </c>
      <c r="Y204" s="7">
        <v>0.3854847427644898</v>
      </c>
      <c r="Z204" s="7">
        <v>0.31107053787546568</v>
      </c>
      <c r="AA204" s="11">
        <v>-7.8075440394214587E-3</v>
      </c>
      <c r="AB204" s="7">
        <f t="shared" si="7"/>
        <v>122.833175</v>
      </c>
      <c r="AC204" s="157"/>
      <c r="AN204" s="98"/>
      <c r="AO204" s="157"/>
      <c r="AZ204" s="98"/>
    </row>
    <row r="205" spans="1:52" x14ac:dyDescent="0.2">
      <c r="A205" s="1" t="s">
        <v>33</v>
      </c>
      <c r="B205" s="3" t="s">
        <v>314</v>
      </c>
      <c r="C205" s="7">
        <v>104.7</v>
      </c>
      <c r="D205" s="10">
        <v>104.24679999999999</v>
      </c>
      <c r="E205" s="7">
        <v>103.4616</v>
      </c>
      <c r="F205" s="7">
        <v>103.5424</v>
      </c>
      <c r="G205" s="7">
        <v>104.313</v>
      </c>
      <c r="H205" s="7">
        <v>105.4508</v>
      </c>
      <c r="I205" s="7">
        <v>106.255</v>
      </c>
      <c r="J205" s="7">
        <v>107.1294</v>
      </c>
      <c r="K205" s="7">
        <v>107.1464</v>
      </c>
      <c r="L205" s="7">
        <v>107.1515</v>
      </c>
      <c r="M205" s="7">
        <v>107.4845</v>
      </c>
      <c r="N205" s="7">
        <v>107.5791</v>
      </c>
      <c r="O205" s="7">
        <v>107.58920000000001</v>
      </c>
      <c r="P205" s="10">
        <v>-0.43285577841452683</v>
      </c>
      <c r="Q205" s="7">
        <v>-0.75321256863518982</v>
      </c>
      <c r="R205" s="7">
        <v>7.809660782357554E-2</v>
      </c>
      <c r="S205" s="7">
        <v>0.74423617764317007</v>
      </c>
      <c r="T205" s="7">
        <v>1.0907557063836708</v>
      </c>
      <c r="U205" s="7">
        <v>0.76263053480864484</v>
      </c>
      <c r="V205" s="7">
        <v>0.82292597995389261</v>
      </c>
      <c r="W205" s="7">
        <v>1.5868659770330001E-2</v>
      </c>
      <c r="X205" s="7">
        <v>4.7598426078699534E-3</v>
      </c>
      <c r="Y205" s="7">
        <v>0.31077493082224555</v>
      </c>
      <c r="Z205" s="7">
        <v>8.8012690201842866E-2</v>
      </c>
      <c r="AA205" s="11">
        <v>9.3884406915548061E-3</v>
      </c>
      <c r="AB205" s="7">
        <f t="shared" si="7"/>
        <v>105.94580833333332</v>
      </c>
      <c r="AC205" s="157"/>
      <c r="AN205" s="98"/>
      <c r="AO205" s="157"/>
      <c r="AZ205" s="98"/>
    </row>
    <row r="206" spans="1:52" x14ac:dyDescent="0.2">
      <c r="A206" s="1" t="s">
        <v>34</v>
      </c>
      <c r="B206" s="3" t="s">
        <v>315</v>
      </c>
      <c r="C206" s="7">
        <v>118.3078</v>
      </c>
      <c r="D206" s="10">
        <v>118.69840000000001</v>
      </c>
      <c r="E206" s="7">
        <v>118.7354</v>
      </c>
      <c r="F206" s="7">
        <v>118.76049999999999</v>
      </c>
      <c r="G206" s="7">
        <v>119.04349999999999</v>
      </c>
      <c r="H206" s="7">
        <v>119.30410000000001</v>
      </c>
      <c r="I206" s="7">
        <v>119.38679999999999</v>
      </c>
      <c r="J206" s="7">
        <v>119.42619999999999</v>
      </c>
      <c r="K206" s="7">
        <v>119.3719</v>
      </c>
      <c r="L206" s="7">
        <v>119.79770000000001</v>
      </c>
      <c r="M206" s="7">
        <v>120.0258</v>
      </c>
      <c r="N206" s="7">
        <v>120.0895</v>
      </c>
      <c r="O206" s="7">
        <v>120.3676</v>
      </c>
      <c r="P206" s="10">
        <v>0.33015574628216082</v>
      </c>
      <c r="Q206" s="7">
        <v>3.1171439547619788E-2</v>
      </c>
      <c r="R206" s="7">
        <v>2.113944114391731E-2</v>
      </c>
      <c r="S206" s="7">
        <v>0.23829471920377676</v>
      </c>
      <c r="T206" s="7">
        <v>0.21891157434048128</v>
      </c>
      <c r="U206" s="7">
        <v>6.931865711236114E-2</v>
      </c>
      <c r="V206" s="7">
        <v>3.30019734174972E-2</v>
      </c>
      <c r="W206" s="7">
        <v>-4.546740999880914E-2</v>
      </c>
      <c r="X206" s="7">
        <v>0.35670036248062525</v>
      </c>
      <c r="Y206" s="7">
        <v>0.19040432328834173</v>
      </c>
      <c r="Z206" s="7">
        <v>5.3071922869913975E-2</v>
      </c>
      <c r="AA206" s="11">
        <v>0.23157728194387928</v>
      </c>
      <c r="AB206" s="7">
        <f t="shared" si="7"/>
        <v>119.41728333333333</v>
      </c>
      <c r="AC206" s="157"/>
      <c r="AN206" s="98"/>
      <c r="AO206" s="157"/>
      <c r="AZ206" s="98"/>
    </row>
    <row r="207" spans="1:52" x14ac:dyDescent="0.2">
      <c r="A207" s="1" t="s">
        <v>36</v>
      </c>
      <c r="B207" s="3" t="s">
        <v>316</v>
      </c>
      <c r="C207" s="7">
        <v>109.2444</v>
      </c>
      <c r="D207" s="10">
        <v>109.70780000000001</v>
      </c>
      <c r="E207" s="7">
        <v>109.8847</v>
      </c>
      <c r="F207" s="7">
        <v>110.0155</v>
      </c>
      <c r="G207" s="7">
        <v>110.3532</v>
      </c>
      <c r="H207" s="7">
        <v>110.5064</v>
      </c>
      <c r="I207" s="7">
        <v>110.4239</v>
      </c>
      <c r="J207" s="7">
        <v>110.5155</v>
      </c>
      <c r="K207" s="7">
        <v>110.59229999999999</v>
      </c>
      <c r="L207" s="7">
        <v>110.6283</v>
      </c>
      <c r="M207" s="7">
        <v>111.1585</v>
      </c>
      <c r="N207" s="7">
        <v>111.395</v>
      </c>
      <c r="O207" s="7">
        <v>111.33329999999999</v>
      </c>
      <c r="P207" s="10">
        <v>0.42418650292372617</v>
      </c>
      <c r="Q207" s="7">
        <v>0.16124651118697958</v>
      </c>
      <c r="R207" s="7">
        <v>0.11903386003693672</v>
      </c>
      <c r="S207" s="7">
        <v>0.30695674700382958</v>
      </c>
      <c r="T207" s="7">
        <v>0.13882696650391491</v>
      </c>
      <c r="U207" s="7">
        <v>-7.4656309498812759E-2</v>
      </c>
      <c r="V207" s="7">
        <v>8.295305635826998E-2</v>
      </c>
      <c r="W207" s="7">
        <v>6.949251462463775E-2</v>
      </c>
      <c r="X207" s="7">
        <v>3.2551995030396665E-2</v>
      </c>
      <c r="Y207" s="7">
        <v>0.47926253951295261</v>
      </c>
      <c r="Z207" s="7">
        <v>0.21275925817638092</v>
      </c>
      <c r="AA207" s="11">
        <v>-5.5388482427399674E-2</v>
      </c>
      <c r="AB207" s="7">
        <f t="shared" si="7"/>
        <v>110.54286666666667</v>
      </c>
      <c r="AC207" s="157"/>
      <c r="AN207" s="98"/>
      <c r="AO207" s="157"/>
      <c r="AZ207" s="98"/>
    </row>
    <row r="208" spans="1:52" x14ac:dyDescent="0.2">
      <c r="A208" s="1" t="s">
        <v>38</v>
      </c>
      <c r="B208" s="3" t="s">
        <v>71</v>
      </c>
      <c r="C208" s="7">
        <v>117.51909999999999</v>
      </c>
      <c r="D208" s="10">
        <v>117.9345</v>
      </c>
      <c r="E208" s="7">
        <v>118.2627</v>
      </c>
      <c r="F208" s="7">
        <v>118.3749</v>
      </c>
      <c r="G208" s="7">
        <v>118.4944</v>
      </c>
      <c r="H208" s="7">
        <v>118.9628</v>
      </c>
      <c r="I208" s="7">
        <v>118.9628</v>
      </c>
      <c r="J208" s="7">
        <v>118.9628</v>
      </c>
      <c r="K208" s="7">
        <v>118.9628</v>
      </c>
      <c r="L208" s="7">
        <v>118.9781</v>
      </c>
      <c r="M208" s="7">
        <v>118.9781</v>
      </c>
      <c r="N208" s="7">
        <v>119.033</v>
      </c>
      <c r="O208" s="7">
        <v>119.0842</v>
      </c>
      <c r="P208" s="10">
        <v>0.35347445649260872</v>
      </c>
      <c r="Q208" s="7">
        <v>0.2782900677918636</v>
      </c>
      <c r="R208" s="7">
        <v>9.4873531553060608E-2</v>
      </c>
      <c r="S208" s="7">
        <v>0.1009504548683903</v>
      </c>
      <c r="T208" s="7">
        <v>0.39529294211372235</v>
      </c>
      <c r="U208" s="7">
        <v>0</v>
      </c>
      <c r="V208" s="7">
        <v>0</v>
      </c>
      <c r="W208" s="7">
        <v>0</v>
      </c>
      <c r="X208" s="7">
        <v>1.2861163321640308E-2</v>
      </c>
      <c r="Y208" s="7">
        <v>0</v>
      </c>
      <c r="Z208" s="7">
        <v>4.6142945634535686E-2</v>
      </c>
      <c r="AA208" s="11">
        <v>4.3013282031028673E-2</v>
      </c>
      <c r="AB208" s="7">
        <f t="shared" si="7"/>
        <v>118.74925833333333</v>
      </c>
      <c r="AC208" s="157"/>
      <c r="AN208" s="98"/>
      <c r="AO208" s="157"/>
      <c r="AZ208" s="98"/>
    </row>
    <row r="209" spans="1:52" s="48" customFormat="1" x14ac:dyDescent="0.2">
      <c r="A209" s="48" t="s">
        <v>40</v>
      </c>
      <c r="B209" s="56" t="s">
        <v>48</v>
      </c>
      <c r="C209" s="20">
        <v>140.62629999999999</v>
      </c>
      <c r="D209" s="216">
        <v>140.83320000000001</v>
      </c>
      <c r="E209" s="20">
        <v>139.7362</v>
      </c>
      <c r="F209" s="20">
        <v>144.36099999999999</v>
      </c>
      <c r="G209" s="20">
        <v>142.70859999999999</v>
      </c>
      <c r="H209" s="20">
        <v>136.90889999999999</v>
      </c>
      <c r="I209" s="20">
        <v>132.54810000000001</v>
      </c>
      <c r="J209" s="20">
        <v>133.785</v>
      </c>
      <c r="K209" s="20">
        <v>134.38040000000001</v>
      </c>
      <c r="L209" s="20">
        <v>136.32380000000001</v>
      </c>
      <c r="M209" s="20">
        <v>137.31370000000001</v>
      </c>
      <c r="N209" s="20">
        <v>138.72280000000001</v>
      </c>
      <c r="O209" s="20">
        <v>139.76759999999999</v>
      </c>
      <c r="P209" s="216">
        <v>0.14712752877663618</v>
      </c>
      <c r="Q209" s="20">
        <v>-0.77893564869647813</v>
      </c>
      <c r="R209" s="20">
        <v>3.3096649257672626</v>
      </c>
      <c r="S209" s="20">
        <v>-1.1446304749897827</v>
      </c>
      <c r="T209" s="20">
        <v>-4.0640157635909837</v>
      </c>
      <c r="U209" s="20">
        <v>-3.1851837243597627</v>
      </c>
      <c r="V209" s="20">
        <v>0.93317067540009346</v>
      </c>
      <c r="W209" s="20">
        <v>0.44504241880630274</v>
      </c>
      <c r="X209" s="20">
        <v>1.4461930460096835</v>
      </c>
      <c r="Y209" s="20">
        <v>0.72613879601361297</v>
      </c>
      <c r="Z209" s="20">
        <v>1.0261903946947719</v>
      </c>
      <c r="AA209" s="19">
        <v>0.75315665485412697</v>
      </c>
      <c r="AB209" s="20">
        <f t="shared" si="7"/>
        <v>138.11577499999999</v>
      </c>
      <c r="AC209" s="156"/>
      <c r="AN209" s="162"/>
      <c r="AO209" s="156"/>
      <c r="AZ209" s="162"/>
    </row>
    <row r="210" spans="1:52" s="48" customFormat="1" x14ac:dyDescent="0.2">
      <c r="A210" s="56" t="s">
        <v>41</v>
      </c>
      <c r="B210" s="48" t="s">
        <v>73</v>
      </c>
      <c r="C210" s="20">
        <v>138.15889999999999</v>
      </c>
      <c r="D210" s="216">
        <v>138.92830000000001</v>
      </c>
      <c r="E210" s="20">
        <v>138.0384</v>
      </c>
      <c r="F210" s="20">
        <v>142.70920000000001</v>
      </c>
      <c r="G210" s="20">
        <v>141.03049999999999</v>
      </c>
      <c r="H210" s="20">
        <v>134.779</v>
      </c>
      <c r="I210" s="20">
        <v>131.10079999999999</v>
      </c>
      <c r="J210" s="20">
        <v>133.23419999999999</v>
      </c>
      <c r="K210" s="20">
        <v>133.76009999999999</v>
      </c>
      <c r="L210" s="20">
        <v>136.0256</v>
      </c>
      <c r="M210" s="20">
        <v>136.84909999999999</v>
      </c>
      <c r="N210" s="20">
        <v>139.7465</v>
      </c>
      <c r="O210" s="20">
        <v>141.60040000000001</v>
      </c>
      <c r="P210" s="216">
        <v>0.55689499554499844</v>
      </c>
      <c r="Q210" s="20">
        <v>-0.64054623859934323</v>
      </c>
      <c r="R210" s="20">
        <v>3.3836961309316931</v>
      </c>
      <c r="S210" s="20">
        <v>-1.1763081847561478</v>
      </c>
      <c r="T210" s="20">
        <v>-4.4327290905158767</v>
      </c>
      <c r="U210" s="20">
        <v>-2.7290601651592636</v>
      </c>
      <c r="V210" s="20">
        <v>1.6272974688178825</v>
      </c>
      <c r="W210" s="20">
        <v>0.39471847318481829</v>
      </c>
      <c r="X210" s="20">
        <v>1.6937038773146875</v>
      </c>
      <c r="Y210" s="20">
        <v>0.6054007480944732</v>
      </c>
      <c r="Z210" s="20">
        <v>2.117222546585988</v>
      </c>
      <c r="AA210" s="19">
        <v>1.3266164089977281</v>
      </c>
      <c r="AB210" s="20">
        <f t="shared" si="7"/>
        <v>137.31684166666665</v>
      </c>
      <c r="AC210" s="156"/>
      <c r="AN210" s="162"/>
      <c r="AO210" s="156"/>
      <c r="AZ210" s="162"/>
    </row>
    <row r="211" spans="1:52" s="48" customFormat="1" ht="20.25" customHeight="1" x14ac:dyDescent="0.2">
      <c r="B211" s="22" t="s">
        <v>279</v>
      </c>
      <c r="C211" s="28"/>
      <c r="D211" s="133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133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4"/>
      <c r="AB211" s="132"/>
      <c r="AC211" s="156"/>
      <c r="AN211" s="162"/>
      <c r="AO211" s="156"/>
      <c r="AZ211" s="162"/>
    </row>
    <row r="212" spans="1:52" x14ac:dyDescent="0.2">
      <c r="A212" s="1" t="s">
        <v>14</v>
      </c>
      <c r="B212" s="1" t="s">
        <v>15</v>
      </c>
      <c r="C212" s="7">
        <v>160.5736</v>
      </c>
      <c r="D212" s="10">
        <v>162.0883</v>
      </c>
      <c r="E212" s="7">
        <v>161.1181</v>
      </c>
      <c r="F212" s="7">
        <v>166.75290000000001</v>
      </c>
      <c r="G212" s="7">
        <v>165.0607</v>
      </c>
      <c r="H212" s="7">
        <v>158.20570000000001</v>
      </c>
      <c r="I212" s="7">
        <v>153.8329</v>
      </c>
      <c r="J212" s="7">
        <v>156.57810000000001</v>
      </c>
      <c r="K212" s="7">
        <v>156.95400000000001</v>
      </c>
      <c r="L212" s="1">
        <v>159.89609999999999</v>
      </c>
      <c r="M212" s="7">
        <v>161.27250000000001</v>
      </c>
      <c r="N212" s="7">
        <v>164.93940000000001</v>
      </c>
      <c r="O212" s="7">
        <v>167.29409999999999</v>
      </c>
      <c r="P212" s="10">
        <v>0.94330574889023167</v>
      </c>
      <c r="Q212" s="7">
        <v>-0.59856263530434062</v>
      </c>
      <c r="R212" s="7">
        <v>3.4973103580541309</v>
      </c>
      <c r="S212" s="7">
        <v>-1.0147949450954159</v>
      </c>
      <c r="T212" s="7">
        <v>-4.1530176474472666</v>
      </c>
      <c r="U212" s="7">
        <v>-2.7639964931731362</v>
      </c>
      <c r="V212" s="20">
        <v>1.7845337375815</v>
      </c>
      <c r="W212" s="7">
        <v>0.2400718874478624</v>
      </c>
      <c r="X212" s="20">
        <v>1.874498260636863</v>
      </c>
      <c r="Y212" s="7">
        <v>0.86080898783648763</v>
      </c>
      <c r="Z212" s="7">
        <v>2.2737292470818011</v>
      </c>
      <c r="AA212" s="11">
        <v>1.4276152332311018</v>
      </c>
      <c r="AB212" s="7">
        <f>AVERAGE(D212:O212)</f>
        <v>161.16606666666667</v>
      </c>
      <c r="AC212" s="157"/>
      <c r="AN212" s="98"/>
      <c r="AO212" s="157"/>
      <c r="AZ212" s="98"/>
    </row>
    <row r="213" spans="1:52" x14ac:dyDescent="0.2">
      <c r="A213" s="1" t="s">
        <v>318</v>
      </c>
      <c r="B213" s="1" t="s">
        <v>21</v>
      </c>
      <c r="C213" s="7">
        <v>113.627</v>
      </c>
      <c r="D213" s="10">
        <v>114.5194</v>
      </c>
      <c r="E213" s="7">
        <v>114.7325</v>
      </c>
      <c r="F213" s="7">
        <v>114.8819</v>
      </c>
      <c r="G213" s="7">
        <v>115.0671</v>
      </c>
      <c r="H213" s="7">
        <v>115.0438</v>
      </c>
      <c r="I213" s="7">
        <v>115.58029999999999</v>
      </c>
      <c r="J213" s="7">
        <v>116.5171</v>
      </c>
      <c r="K213" s="7">
        <v>116.2632</v>
      </c>
      <c r="L213" s="1">
        <v>116.7111</v>
      </c>
      <c r="M213" s="7">
        <v>116.8412</v>
      </c>
      <c r="N213" s="7">
        <v>118.2325</v>
      </c>
      <c r="O213" s="7">
        <v>118.97190000000001</v>
      </c>
      <c r="P213" s="10">
        <v>0.78537671504132744</v>
      </c>
      <c r="Q213" s="7">
        <v>0.18608200881247819</v>
      </c>
      <c r="R213" s="7">
        <v>0.13021593707101298</v>
      </c>
      <c r="S213" s="7">
        <v>0.16120903292859423</v>
      </c>
      <c r="T213" s="7">
        <v>-2.0249054682000226E-2</v>
      </c>
      <c r="U213" s="7">
        <v>0.46634412284711518</v>
      </c>
      <c r="V213" s="240">
        <v>0.81051874757203879</v>
      </c>
      <c r="W213" s="7">
        <v>-0.21790792939405593</v>
      </c>
      <c r="X213" s="240">
        <v>0.38524657845303084</v>
      </c>
      <c r="Y213" s="7">
        <v>0.11147183087126997</v>
      </c>
      <c r="Z213" s="7">
        <v>1.1907614779718123</v>
      </c>
      <c r="AA213" s="11">
        <v>0.62537796291206171</v>
      </c>
      <c r="AB213" s="7">
        <f t="shared" ref="AB213:AB234" si="8">AVERAGE(D213:O213)</f>
        <v>116.1135</v>
      </c>
      <c r="AC213" s="157"/>
      <c r="AN213" s="98"/>
      <c r="AO213" s="157"/>
      <c r="AZ213" s="98"/>
    </row>
    <row r="214" spans="1:52" s="48" customFormat="1" x14ac:dyDescent="0.2">
      <c r="A214" s="48" t="s">
        <v>16</v>
      </c>
      <c r="B214" s="56" t="s">
        <v>23</v>
      </c>
      <c r="C214" s="20">
        <v>113.07729999999999</v>
      </c>
      <c r="D214" s="216">
        <v>114.09</v>
      </c>
      <c r="E214" s="20">
        <v>114.3466</v>
      </c>
      <c r="F214" s="20">
        <v>114.51949999999999</v>
      </c>
      <c r="G214" s="20">
        <v>114.6962</v>
      </c>
      <c r="H214" s="20">
        <v>114.5585</v>
      </c>
      <c r="I214" s="20">
        <v>115.23439999999999</v>
      </c>
      <c r="J214" s="20">
        <v>116.3721</v>
      </c>
      <c r="K214" s="20">
        <v>116.1054</v>
      </c>
      <c r="L214" s="48">
        <v>116.6306</v>
      </c>
      <c r="M214" s="20">
        <v>116.7261</v>
      </c>
      <c r="N214" s="20">
        <v>118.4328</v>
      </c>
      <c r="O214" s="20">
        <v>119.342</v>
      </c>
      <c r="P214" s="216">
        <v>0.89558204874011804</v>
      </c>
      <c r="Q214" s="20">
        <v>0.22491015864667518</v>
      </c>
      <c r="R214" s="20">
        <v>0.15120694450031616</v>
      </c>
      <c r="S214" s="20">
        <v>0.15429686647253174</v>
      </c>
      <c r="T214" s="20">
        <v>-0.12005628782820135</v>
      </c>
      <c r="U214" s="20">
        <v>0.59000423364481791</v>
      </c>
      <c r="V214" s="240">
        <v>0.98729198919767847</v>
      </c>
      <c r="W214" s="20">
        <v>-0.22917864333461385</v>
      </c>
      <c r="X214" s="240">
        <v>0.45234760829384169</v>
      </c>
      <c r="Y214" s="20">
        <v>8.1882456233613857E-2</v>
      </c>
      <c r="Z214" s="20">
        <v>1.4621408579572159</v>
      </c>
      <c r="AA214" s="19">
        <v>0.7676927337696976</v>
      </c>
      <c r="AB214" s="20">
        <f t="shared" si="8"/>
        <v>115.92118333333336</v>
      </c>
      <c r="AC214" s="156"/>
      <c r="AN214" s="162"/>
      <c r="AO214" s="156"/>
      <c r="AZ214" s="162"/>
    </row>
    <row r="215" spans="1:52" x14ac:dyDescent="0.2">
      <c r="A215" s="1" t="s">
        <v>18</v>
      </c>
      <c r="B215" s="1" t="s">
        <v>304</v>
      </c>
      <c r="C215" s="7">
        <v>114.0509</v>
      </c>
      <c r="D215" s="10">
        <v>115.7009</v>
      </c>
      <c r="E215" s="7">
        <v>116.0243</v>
      </c>
      <c r="F215" s="7">
        <v>116.2805</v>
      </c>
      <c r="G215" s="7">
        <v>116.27079999999999</v>
      </c>
      <c r="H215" s="7">
        <v>115.95950000000001</v>
      </c>
      <c r="I215" s="7">
        <v>117.05970000000001</v>
      </c>
      <c r="J215" s="7">
        <v>118.9423</v>
      </c>
      <c r="K215" s="7">
        <v>118.4228</v>
      </c>
      <c r="L215" s="1">
        <v>119.3099</v>
      </c>
      <c r="M215" s="7">
        <v>119.4234</v>
      </c>
      <c r="N215" s="7">
        <v>122.3165</v>
      </c>
      <c r="O215" s="7">
        <v>123.8428</v>
      </c>
      <c r="P215" s="10">
        <v>1.4467224721593654</v>
      </c>
      <c r="Q215" s="7">
        <v>0.27951381536357306</v>
      </c>
      <c r="R215" s="7">
        <v>0.22081581186010765</v>
      </c>
      <c r="S215" s="7">
        <v>-8.3418973946701013E-3</v>
      </c>
      <c r="T215" s="7">
        <v>-0.26773704145837873</v>
      </c>
      <c r="U215" s="7">
        <v>0.94877953078445576</v>
      </c>
      <c r="V215" s="7">
        <v>1.6082392146913043</v>
      </c>
      <c r="W215" s="7">
        <v>-0.43676639849742932</v>
      </c>
      <c r="X215" s="7">
        <v>0.74909561334473074</v>
      </c>
      <c r="Y215" s="7">
        <v>9.5130412480441212E-2</v>
      </c>
      <c r="Z215" s="7">
        <v>2.422557053307814</v>
      </c>
      <c r="AA215" s="11">
        <v>1.2478283796544145</v>
      </c>
      <c r="AB215" s="7">
        <f>AVERAGE(D215:O215)</f>
        <v>118.29611666666665</v>
      </c>
      <c r="AC215" s="157"/>
      <c r="AN215" s="98"/>
      <c r="AO215" s="157"/>
      <c r="AZ215" s="98"/>
    </row>
    <row r="216" spans="1:52" x14ac:dyDescent="0.2">
      <c r="A216" s="1" t="s">
        <v>56</v>
      </c>
      <c r="B216" s="1" t="s">
        <v>305</v>
      </c>
      <c r="C216" s="7">
        <v>114.17870000000001</v>
      </c>
      <c r="D216" s="10">
        <v>114.19119999999999</v>
      </c>
      <c r="E216" s="7">
        <v>114.4986</v>
      </c>
      <c r="F216" s="7">
        <v>114.58839999999999</v>
      </c>
      <c r="G216" s="7">
        <v>116.98520000000001</v>
      </c>
      <c r="H216" s="7">
        <v>117.0321</v>
      </c>
      <c r="I216" s="7">
        <v>117.0635</v>
      </c>
      <c r="J216" s="7">
        <v>117.73390000000001</v>
      </c>
      <c r="K216" s="7">
        <v>117.84310000000001</v>
      </c>
      <c r="L216" s="1">
        <v>117.7055</v>
      </c>
      <c r="M216" s="7">
        <v>117.6401</v>
      </c>
      <c r="N216" s="7">
        <v>117.6185</v>
      </c>
      <c r="O216" s="7">
        <v>117.3477</v>
      </c>
      <c r="P216" s="10">
        <v>1.0947751200520439E-2</v>
      </c>
      <c r="Q216" s="7">
        <v>0.26919762643706452</v>
      </c>
      <c r="R216" s="7">
        <v>7.842890655431313E-2</v>
      </c>
      <c r="S216" s="7">
        <v>2.0916602378600393</v>
      </c>
      <c r="T216" s="7">
        <v>4.0090541367620629E-2</v>
      </c>
      <c r="U216" s="7">
        <v>2.6830245718913855E-2</v>
      </c>
      <c r="V216" s="7">
        <v>0.57268063914029632</v>
      </c>
      <c r="W216" s="7">
        <v>9.2751535454105652E-2</v>
      </c>
      <c r="X216" s="7">
        <v>-0.11676542792917544</v>
      </c>
      <c r="Y216" s="7">
        <v>-5.5562399378106198E-2</v>
      </c>
      <c r="Z216" s="7">
        <v>-1.8361086058245872E-2</v>
      </c>
      <c r="AA216" s="11">
        <v>-0.23023588976223483</v>
      </c>
      <c r="AB216" s="7">
        <f t="shared" si="8"/>
        <v>116.68731666666667</v>
      </c>
      <c r="AC216" s="157"/>
      <c r="AN216" s="98"/>
      <c r="AO216" s="157"/>
      <c r="AZ216" s="98"/>
    </row>
    <row r="217" spans="1:52" x14ac:dyDescent="0.2">
      <c r="A217" s="1" t="s">
        <v>58</v>
      </c>
      <c r="B217" s="1" t="s">
        <v>306</v>
      </c>
      <c r="C217" s="7">
        <v>109.3335</v>
      </c>
      <c r="D217" s="10">
        <v>109.2753</v>
      </c>
      <c r="E217" s="7">
        <v>109.265</v>
      </c>
      <c r="F217" s="7">
        <v>109.3001</v>
      </c>
      <c r="G217" s="7">
        <v>109.2367</v>
      </c>
      <c r="H217" s="7">
        <v>109.2978</v>
      </c>
      <c r="I217" s="7">
        <v>109.39530000000001</v>
      </c>
      <c r="J217" s="7">
        <v>109.3828</v>
      </c>
      <c r="K217" s="7">
        <v>109.4695</v>
      </c>
      <c r="L217" s="1">
        <v>109.4247</v>
      </c>
      <c r="M217" s="7">
        <v>109.5591</v>
      </c>
      <c r="N217" s="7">
        <v>109.5519</v>
      </c>
      <c r="O217" s="7">
        <v>109.6113</v>
      </c>
      <c r="P217" s="10">
        <v>-5.3231626171300991E-2</v>
      </c>
      <c r="Q217" s="7">
        <v>-9.4257348183906728E-3</v>
      </c>
      <c r="R217" s="7">
        <v>3.2123735871504973E-2</v>
      </c>
      <c r="S217" s="7">
        <v>-5.8005436408568208E-2</v>
      </c>
      <c r="T217" s="7">
        <v>5.5933582761101497E-2</v>
      </c>
      <c r="U217" s="7">
        <v>8.9205821160179624E-2</v>
      </c>
      <c r="V217" s="242">
        <v>-1.1426450679327944E-2</v>
      </c>
      <c r="W217" s="7">
        <v>7.9262918850123917E-2</v>
      </c>
      <c r="X217" s="242">
        <v>-4.0924641110076383E-2</v>
      </c>
      <c r="Y217" s="7">
        <v>0.12282418868865934</v>
      </c>
      <c r="Z217" s="7">
        <v>-6.5717954966747916E-3</v>
      </c>
      <c r="AA217" s="11">
        <v>5.4220876132679181E-2</v>
      </c>
      <c r="AB217" s="7">
        <f t="shared" si="8"/>
        <v>109.39745833333335</v>
      </c>
      <c r="AC217" s="157"/>
      <c r="AN217" s="98"/>
      <c r="AO217" s="157"/>
      <c r="AZ217" s="98"/>
    </row>
    <row r="218" spans="1:52" x14ac:dyDescent="0.2">
      <c r="A218" s="1" t="s">
        <v>20</v>
      </c>
      <c r="B218" s="1" t="s">
        <v>307</v>
      </c>
      <c r="C218" s="7">
        <v>114.12560000000001</v>
      </c>
      <c r="D218" s="10">
        <v>114.6461</v>
      </c>
      <c r="E218" s="7">
        <v>115.01309999999999</v>
      </c>
      <c r="F218" s="7">
        <v>115.4819</v>
      </c>
      <c r="G218" s="7">
        <v>115.99339999999999</v>
      </c>
      <c r="H218" s="7">
        <v>116.13939999999999</v>
      </c>
      <c r="I218" s="7">
        <v>116.4045</v>
      </c>
      <c r="J218" s="7">
        <v>116.4426</v>
      </c>
      <c r="K218" s="7">
        <v>116.5866</v>
      </c>
      <c r="L218" s="1">
        <v>116.7612</v>
      </c>
      <c r="M218" s="7">
        <v>117.0309</v>
      </c>
      <c r="N218" s="7">
        <v>117.0159</v>
      </c>
      <c r="O218" s="7">
        <v>117.2607</v>
      </c>
      <c r="P218" s="10">
        <v>0.45607646312483646</v>
      </c>
      <c r="Q218" s="7">
        <v>0.32011555560982036</v>
      </c>
      <c r="R218" s="7">
        <v>0.40760574230240004</v>
      </c>
      <c r="S218" s="7">
        <v>0.44292655385822205</v>
      </c>
      <c r="T218" s="7">
        <v>0.12586923049070103</v>
      </c>
      <c r="U218" s="7">
        <v>0.22826017699420173</v>
      </c>
      <c r="V218" s="7">
        <v>3.2730693401028334E-2</v>
      </c>
      <c r="W218" s="7">
        <v>0.1236660809703712</v>
      </c>
      <c r="X218" s="7">
        <v>0.14975992095146276</v>
      </c>
      <c r="Y218" s="7">
        <v>0.23098426532101438</v>
      </c>
      <c r="Z218" s="7">
        <v>-1.2817127784201068E-2</v>
      </c>
      <c r="AA218" s="11">
        <v>0.20920233916929057</v>
      </c>
      <c r="AB218" s="7">
        <f t="shared" si="8"/>
        <v>116.23135833333333</v>
      </c>
      <c r="AC218" s="157"/>
      <c r="AN218" s="98"/>
      <c r="AO218" s="157"/>
      <c r="AZ218" s="98"/>
    </row>
    <row r="219" spans="1:52" x14ac:dyDescent="0.2">
      <c r="A219" s="1" t="s">
        <v>22</v>
      </c>
      <c r="B219" s="1" t="s">
        <v>32</v>
      </c>
      <c r="C219" s="7">
        <v>111.1189</v>
      </c>
      <c r="D219" s="10">
        <v>111.36660000000001</v>
      </c>
      <c r="E219" s="7">
        <v>111.70359999999999</v>
      </c>
      <c r="F219" s="7">
        <v>112.0167</v>
      </c>
      <c r="G219" s="7">
        <v>112.1378</v>
      </c>
      <c r="H219" s="7">
        <v>112.44710000000001</v>
      </c>
      <c r="I219" s="7">
        <v>112.74460000000001</v>
      </c>
      <c r="J219" s="7">
        <v>112.8216</v>
      </c>
      <c r="K219" s="7">
        <v>112.863</v>
      </c>
      <c r="L219" s="1">
        <v>112.98480000000001</v>
      </c>
      <c r="M219" s="7">
        <v>113.1156</v>
      </c>
      <c r="N219" s="7">
        <v>113.39060000000001</v>
      </c>
      <c r="O219" s="7">
        <v>113.604</v>
      </c>
      <c r="P219" s="10">
        <v>0.22291437370241146</v>
      </c>
      <c r="Q219" s="7">
        <v>0.30260419192108684</v>
      </c>
      <c r="R219" s="7">
        <v>0.28029535305935149</v>
      </c>
      <c r="S219" s="7">
        <v>0.10810888019375542</v>
      </c>
      <c r="T219" s="7">
        <v>0.27582135551081566</v>
      </c>
      <c r="U219" s="7">
        <v>0.26456885059730256</v>
      </c>
      <c r="V219" s="7">
        <v>6.8295953863864153E-2</v>
      </c>
      <c r="W219" s="7">
        <v>3.669510093811458E-2</v>
      </c>
      <c r="X219" s="7">
        <v>0.10791844980197893</v>
      </c>
      <c r="Y219" s="7">
        <v>0.11576778469315659</v>
      </c>
      <c r="Z219" s="7">
        <v>0.24311412395815046</v>
      </c>
      <c r="AA219" s="11">
        <v>0.18819902178839595</v>
      </c>
      <c r="AB219" s="7">
        <f t="shared" si="8"/>
        <v>112.59966666666666</v>
      </c>
      <c r="AC219" s="157"/>
      <c r="AN219" s="98"/>
      <c r="AO219" s="157"/>
      <c r="AZ219" s="98"/>
    </row>
    <row r="220" spans="1:52" x14ac:dyDescent="0.2">
      <c r="A220" s="1" t="s">
        <v>24</v>
      </c>
      <c r="B220" s="1" t="s">
        <v>43</v>
      </c>
      <c r="C220" s="7">
        <v>115.6568</v>
      </c>
      <c r="D220" s="10">
        <v>115.68210000000001</v>
      </c>
      <c r="E220" s="7">
        <v>115.74</v>
      </c>
      <c r="F220" s="7">
        <v>115.5924</v>
      </c>
      <c r="G220" s="7">
        <v>115.43899999999999</v>
      </c>
      <c r="H220" s="7">
        <v>115.44450000000001</v>
      </c>
      <c r="I220" s="7">
        <v>115.5322</v>
      </c>
      <c r="J220" s="7">
        <v>115.35899999999999</v>
      </c>
      <c r="K220" s="7">
        <v>115.3943</v>
      </c>
      <c r="L220" s="1">
        <v>115.51139999999999</v>
      </c>
      <c r="M220" s="7">
        <v>115.5736</v>
      </c>
      <c r="N220" s="7">
        <v>115.59480000000001</v>
      </c>
      <c r="O220" s="7">
        <v>115.66200000000001</v>
      </c>
      <c r="P220" s="10">
        <v>2.1875064847031417E-2</v>
      </c>
      <c r="Q220" s="7">
        <v>5.0050958618480641E-2</v>
      </c>
      <c r="R220" s="7">
        <v>-0.12752721617418097</v>
      </c>
      <c r="S220" s="7">
        <v>-0.1327076866645254</v>
      </c>
      <c r="T220" s="7">
        <v>4.7644210362287019E-3</v>
      </c>
      <c r="U220" s="7">
        <v>7.5967239669276668E-2</v>
      </c>
      <c r="V220" s="7">
        <v>-0.14991491549542763</v>
      </c>
      <c r="W220" s="7">
        <v>3.060012656143565E-2</v>
      </c>
      <c r="X220" s="7">
        <v>0.10147814926733258</v>
      </c>
      <c r="Y220" s="7">
        <v>5.3847499034730996E-2</v>
      </c>
      <c r="Z220" s="7">
        <v>1.8343289470958278E-2</v>
      </c>
      <c r="AA220" s="11">
        <v>5.8134102918124084E-2</v>
      </c>
      <c r="AB220" s="7">
        <f t="shared" si="8"/>
        <v>115.543775</v>
      </c>
      <c r="AC220" s="157"/>
      <c r="AN220" s="98"/>
      <c r="AO220" s="157"/>
      <c r="AZ220" s="98"/>
    </row>
    <row r="221" spans="1:52" x14ac:dyDescent="0.2">
      <c r="A221" s="1" t="s">
        <v>26</v>
      </c>
      <c r="B221" s="1" t="s">
        <v>308</v>
      </c>
      <c r="C221" s="7">
        <v>106.221</v>
      </c>
      <c r="D221" s="10">
        <v>106.1551</v>
      </c>
      <c r="E221" s="7">
        <v>106.15560000000001</v>
      </c>
      <c r="F221" s="7">
        <v>106.18129999999999</v>
      </c>
      <c r="G221" s="7">
        <v>106.18129999999999</v>
      </c>
      <c r="H221" s="7">
        <v>106.18129999999999</v>
      </c>
      <c r="I221" s="7">
        <v>106.18129999999999</v>
      </c>
      <c r="J221" s="7">
        <v>106.196</v>
      </c>
      <c r="K221" s="7">
        <v>106.196</v>
      </c>
      <c r="L221" s="1">
        <v>106.196</v>
      </c>
      <c r="M221" s="7">
        <v>106.25149999999999</v>
      </c>
      <c r="N221" s="7">
        <v>106.2474</v>
      </c>
      <c r="O221" s="7">
        <v>106.351</v>
      </c>
      <c r="P221" s="10">
        <v>-6.2040462808671717E-2</v>
      </c>
      <c r="Q221" s="7">
        <v>4.7100892938953232E-4</v>
      </c>
      <c r="R221" s="7">
        <v>2.4209744940432994E-2</v>
      </c>
      <c r="S221" s="7">
        <v>0</v>
      </c>
      <c r="T221" s="7">
        <v>0</v>
      </c>
      <c r="U221" s="7">
        <v>0</v>
      </c>
      <c r="V221" s="7">
        <v>1.3844245644011537E-2</v>
      </c>
      <c r="W221" s="7">
        <v>0</v>
      </c>
      <c r="X221" s="7">
        <v>0</v>
      </c>
      <c r="Y221" s="7">
        <v>5.2261855437111558E-2</v>
      </c>
      <c r="Z221" s="7">
        <v>-3.8587690526665484E-3</v>
      </c>
      <c r="AA221" s="11">
        <v>9.7508268437627776E-2</v>
      </c>
      <c r="AB221" s="7">
        <f t="shared" si="8"/>
        <v>106.20614999999998</v>
      </c>
      <c r="AC221" s="157"/>
      <c r="AN221" s="98"/>
      <c r="AO221" s="157"/>
      <c r="AZ221" s="98"/>
    </row>
    <row r="222" spans="1:52" x14ac:dyDescent="0.2">
      <c r="B222" s="1" t="s">
        <v>309</v>
      </c>
      <c r="C222" s="7">
        <v>109.02209999999999</v>
      </c>
      <c r="D222" s="10">
        <v>108.9939</v>
      </c>
      <c r="E222" s="7">
        <v>109.309</v>
      </c>
      <c r="F222" s="7">
        <v>109.187</v>
      </c>
      <c r="G222" s="7">
        <v>109.1896</v>
      </c>
      <c r="H222" s="7">
        <v>109.56100000000001</v>
      </c>
      <c r="I222" s="7">
        <v>109.56100000000001</v>
      </c>
      <c r="J222" s="7">
        <v>110.0324</v>
      </c>
      <c r="K222" s="7">
        <v>110.6546</v>
      </c>
      <c r="L222" s="1">
        <v>110.91970000000001</v>
      </c>
      <c r="M222" s="7">
        <v>110.9686</v>
      </c>
      <c r="N222" s="7">
        <v>110.8631</v>
      </c>
      <c r="O222" s="7">
        <v>110.8563</v>
      </c>
      <c r="P222" s="10">
        <v>-2.5866315178297086E-2</v>
      </c>
      <c r="Q222" s="7">
        <v>0.28909874772808486</v>
      </c>
      <c r="R222" s="7">
        <v>-0.11161020592997822</v>
      </c>
      <c r="S222" s="7">
        <v>2.381235861413031E-3</v>
      </c>
      <c r="T222" s="7">
        <v>0.34014228461319429</v>
      </c>
      <c r="U222" s="7">
        <v>0</v>
      </c>
      <c r="V222" s="7">
        <v>0.43026259344108619</v>
      </c>
      <c r="W222" s="7">
        <v>0.56546980707501293</v>
      </c>
      <c r="X222" s="7">
        <v>0.23957431503073878</v>
      </c>
      <c r="Y222" s="7">
        <v>4.4085946860646992E-2</v>
      </c>
      <c r="Z222" s="7">
        <v>-9.5071939269299757E-2</v>
      </c>
      <c r="AA222" s="11">
        <v>-6.1336910117057546E-3</v>
      </c>
      <c r="AB222" s="7">
        <f t="shared" si="8"/>
        <v>110.00801666666666</v>
      </c>
      <c r="AC222" s="157"/>
      <c r="AN222" s="98"/>
      <c r="AO222" s="157"/>
      <c r="AZ222" s="98"/>
    </row>
    <row r="223" spans="1:52" x14ac:dyDescent="0.2">
      <c r="B223" s="1" t="s">
        <v>310</v>
      </c>
      <c r="C223" s="7">
        <v>100.0973</v>
      </c>
      <c r="D223" s="10">
        <v>100.0973</v>
      </c>
      <c r="E223" s="7">
        <v>100.0973</v>
      </c>
      <c r="F223" s="7">
        <v>100.0973</v>
      </c>
      <c r="G223" s="7">
        <v>100.0973</v>
      </c>
      <c r="H223" s="7">
        <v>100.0973</v>
      </c>
      <c r="I223" s="7">
        <v>100.0973</v>
      </c>
      <c r="J223" s="7">
        <v>100.3099</v>
      </c>
      <c r="K223" s="7">
        <v>100.3729</v>
      </c>
      <c r="L223" s="1">
        <v>100.4432</v>
      </c>
      <c r="M223" s="7">
        <v>100.4432</v>
      </c>
      <c r="N223" s="7">
        <v>100.4432</v>
      </c>
      <c r="O223" s="7">
        <v>100.4432</v>
      </c>
      <c r="P223" s="10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0.21239334127893036</v>
      </c>
      <c r="W223" s="7">
        <v>6.2805366170240809E-2</v>
      </c>
      <c r="X223" s="7">
        <v>7.0038825220754941E-2</v>
      </c>
      <c r="Y223" s="7">
        <v>0</v>
      </c>
      <c r="Z223" s="7">
        <v>0</v>
      </c>
      <c r="AA223" s="11">
        <v>0</v>
      </c>
      <c r="AB223" s="7">
        <f t="shared" si="8"/>
        <v>100.25328333333333</v>
      </c>
      <c r="AC223" s="157"/>
      <c r="AN223" s="98"/>
      <c r="AO223" s="157"/>
      <c r="AZ223" s="98"/>
    </row>
    <row r="224" spans="1:52" x14ac:dyDescent="0.2">
      <c r="B224" s="1" t="s">
        <v>311</v>
      </c>
      <c r="C224" s="7">
        <v>107.41540000000001</v>
      </c>
      <c r="D224" s="10">
        <v>107.9537</v>
      </c>
      <c r="E224" s="7">
        <v>108.3105</v>
      </c>
      <c r="F224" s="7">
        <v>108.4042</v>
      </c>
      <c r="G224" s="7">
        <v>108.76430000000001</v>
      </c>
      <c r="H224" s="7">
        <v>108.7984</v>
      </c>
      <c r="I224" s="7">
        <v>108.83580000000001</v>
      </c>
      <c r="J224" s="7">
        <v>109.1758</v>
      </c>
      <c r="K224" s="7">
        <v>109.1758</v>
      </c>
      <c r="L224" s="1">
        <v>109.2107</v>
      </c>
      <c r="M224" s="7">
        <v>109.2107</v>
      </c>
      <c r="N224" s="7">
        <v>109.8754</v>
      </c>
      <c r="O224" s="7">
        <v>109.9607</v>
      </c>
      <c r="P224" s="10">
        <v>0.501138570447061</v>
      </c>
      <c r="Q224" s="7">
        <v>0.33051206211552442</v>
      </c>
      <c r="R224" s="7">
        <v>8.6510541452581552E-2</v>
      </c>
      <c r="S224" s="7">
        <v>0.33218270140825057</v>
      </c>
      <c r="T224" s="7">
        <v>3.1352199205065566E-2</v>
      </c>
      <c r="U224" s="7">
        <v>3.4375505522144821E-2</v>
      </c>
      <c r="V224" s="7">
        <v>0.31239720753648081</v>
      </c>
      <c r="W224" s="7">
        <v>0</v>
      </c>
      <c r="X224" s="7">
        <v>3.1966791175340584E-2</v>
      </c>
      <c r="Y224" s="7">
        <v>0</v>
      </c>
      <c r="Z224" s="7">
        <v>0.60863999589783446</v>
      </c>
      <c r="AA224" s="11">
        <v>7.7633392005857282E-2</v>
      </c>
      <c r="AB224" s="7">
        <f t="shared" si="8"/>
        <v>108.973</v>
      </c>
      <c r="AC224" s="157"/>
      <c r="AN224" s="98"/>
      <c r="AO224" s="157"/>
      <c r="AZ224" s="98"/>
    </row>
    <row r="225" spans="1:52" x14ac:dyDescent="0.2">
      <c r="B225" s="1" t="s">
        <v>312</v>
      </c>
      <c r="C225" s="7">
        <v>114.3887</v>
      </c>
      <c r="D225" s="10">
        <v>115.2047</v>
      </c>
      <c r="E225" s="7">
        <v>115.5462</v>
      </c>
      <c r="F225" s="7">
        <v>115.7418</v>
      </c>
      <c r="G225" s="7">
        <v>116.21729999999999</v>
      </c>
      <c r="H225" s="7">
        <v>116.7189</v>
      </c>
      <c r="I225" s="7">
        <v>117.03489999999999</v>
      </c>
      <c r="J225" s="7">
        <v>117.5001</v>
      </c>
      <c r="K225" s="7">
        <v>117.56440000000001</v>
      </c>
      <c r="L225" s="1">
        <v>117.8075</v>
      </c>
      <c r="M225" s="7">
        <v>117.9092</v>
      </c>
      <c r="N225" s="7">
        <v>118.5022</v>
      </c>
      <c r="O225" s="7">
        <v>119.13500000000001</v>
      </c>
      <c r="P225" s="10">
        <v>0.71335717601476589</v>
      </c>
      <c r="Q225" s="7">
        <v>0.29642887833568976</v>
      </c>
      <c r="R225" s="7">
        <v>0.16928293617617793</v>
      </c>
      <c r="S225" s="7">
        <v>0.41082824009994379</v>
      </c>
      <c r="T225" s="7">
        <v>0.43160527735544585</v>
      </c>
      <c r="U225" s="7">
        <v>0.27073593051338579</v>
      </c>
      <c r="V225" s="242">
        <v>0.39748827059279757</v>
      </c>
      <c r="W225" s="7">
        <v>5.4723357682251256E-2</v>
      </c>
      <c r="X225" s="242">
        <v>0.20678028382741573</v>
      </c>
      <c r="Y225" s="7">
        <v>8.6327271183917739E-2</v>
      </c>
      <c r="Z225" s="7">
        <v>0.50292937277159333</v>
      </c>
      <c r="AA225" s="11">
        <v>0.53399852492190281</v>
      </c>
      <c r="AB225" s="7">
        <f t="shared" si="8"/>
        <v>117.07351666666665</v>
      </c>
      <c r="AC225" s="157"/>
      <c r="AN225" s="98"/>
      <c r="AO225" s="157"/>
      <c r="AZ225" s="98"/>
    </row>
    <row r="226" spans="1:52" s="48" customFormat="1" x14ac:dyDescent="0.2">
      <c r="A226" s="48" t="s">
        <v>27</v>
      </c>
      <c r="B226" s="48" t="s">
        <v>37</v>
      </c>
      <c r="C226" s="20">
        <v>115.6979</v>
      </c>
      <c r="D226" s="216">
        <v>116.1147</v>
      </c>
      <c r="E226" s="20">
        <v>116.16330000000001</v>
      </c>
      <c r="F226" s="20">
        <v>116.2321</v>
      </c>
      <c r="G226" s="20">
        <v>116.4607</v>
      </c>
      <c r="H226" s="20">
        <v>116.89060000000001</v>
      </c>
      <c r="I226" s="20">
        <v>116.88330000000001</v>
      </c>
      <c r="J226" s="20">
        <v>117.0206</v>
      </c>
      <c r="K226" s="20">
        <v>116.81829999999999</v>
      </c>
      <c r="L226" s="48">
        <v>116.98480000000001</v>
      </c>
      <c r="M226" s="20">
        <v>117.25369999999999</v>
      </c>
      <c r="N226" s="20">
        <v>117.37869999999999</v>
      </c>
      <c r="O226" s="20">
        <v>117.4431</v>
      </c>
      <c r="P226" s="216">
        <v>0.36024854383700561</v>
      </c>
      <c r="Q226" s="20">
        <v>4.1855165625030707E-2</v>
      </c>
      <c r="R226" s="20">
        <v>5.9226967553432083E-2</v>
      </c>
      <c r="S226" s="20">
        <v>0.19667544507928542</v>
      </c>
      <c r="T226" s="20">
        <v>0.36913739999845741</v>
      </c>
      <c r="U226" s="20">
        <v>-6.2451557268084438E-3</v>
      </c>
      <c r="V226" s="20">
        <v>0.11746759374521099</v>
      </c>
      <c r="W226" s="20">
        <v>-0.17287554498952162</v>
      </c>
      <c r="X226" s="20">
        <v>0.14252903868658715</v>
      </c>
      <c r="Y226" s="20">
        <v>0.22985892184282736</v>
      </c>
      <c r="Z226" s="20">
        <v>0.10660644397575514</v>
      </c>
      <c r="AA226" s="19">
        <v>5.4865150150756686E-2</v>
      </c>
      <c r="AB226" s="20">
        <f t="shared" si="8"/>
        <v>116.80365833333333</v>
      </c>
      <c r="AC226" s="156"/>
      <c r="AN226" s="162"/>
      <c r="AO226" s="156"/>
      <c r="AZ226" s="162"/>
    </row>
    <row r="227" spans="1:52" x14ac:dyDescent="0.2">
      <c r="A227" s="1" t="s">
        <v>29</v>
      </c>
      <c r="B227" s="1" t="s">
        <v>39</v>
      </c>
      <c r="C227" s="7">
        <v>110.1862</v>
      </c>
      <c r="D227" s="10">
        <v>111.137</v>
      </c>
      <c r="E227" s="7">
        <v>111.0782</v>
      </c>
      <c r="F227" s="7">
        <v>111.3492</v>
      </c>
      <c r="G227" s="7">
        <v>111.4221</v>
      </c>
      <c r="H227" s="7">
        <v>111.2449</v>
      </c>
      <c r="I227" s="7">
        <v>111.48820000000001</v>
      </c>
      <c r="J227" s="7">
        <v>111.4931</v>
      </c>
      <c r="K227" s="7">
        <v>111.6446</v>
      </c>
      <c r="L227" s="1">
        <v>112.8883</v>
      </c>
      <c r="M227" s="7">
        <v>113.0021</v>
      </c>
      <c r="N227" s="7">
        <v>112.5138</v>
      </c>
      <c r="O227" s="7">
        <v>112.6721</v>
      </c>
      <c r="P227" s="10">
        <v>0.86290297696081808</v>
      </c>
      <c r="Q227" s="7">
        <v>-5.2907672512309198E-2</v>
      </c>
      <c r="R227" s="7">
        <v>0.24397226458477075</v>
      </c>
      <c r="S227" s="7">
        <v>6.5469711502196853E-2</v>
      </c>
      <c r="T227" s="7">
        <v>-0.15903487728197471</v>
      </c>
      <c r="U227" s="7">
        <v>0.21870665531633807</v>
      </c>
      <c r="V227" s="7">
        <v>4.395083964035775E-3</v>
      </c>
      <c r="W227" s="7">
        <v>0.13588284835563694</v>
      </c>
      <c r="X227" s="7">
        <v>1.1139813300419403</v>
      </c>
      <c r="Y227" s="7">
        <v>0.10080761248065361</v>
      </c>
      <c r="Z227" s="7">
        <v>-0.43211586333350915</v>
      </c>
      <c r="AA227" s="11">
        <v>0.14069385266518153</v>
      </c>
      <c r="AB227" s="7">
        <f t="shared" si="8"/>
        <v>111.82779999999998</v>
      </c>
      <c r="AC227" s="157"/>
      <c r="AN227" s="98"/>
      <c r="AO227" s="157"/>
      <c r="AZ227" s="98"/>
    </row>
    <row r="228" spans="1:52" x14ac:dyDescent="0.2">
      <c r="A228" s="1" t="s">
        <v>31</v>
      </c>
      <c r="B228" s="1" t="s">
        <v>313</v>
      </c>
      <c r="C228" s="7">
        <v>122.0915</v>
      </c>
      <c r="D228" s="10">
        <v>123.13549999999999</v>
      </c>
      <c r="E228" s="7">
        <v>123.63590000000001</v>
      </c>
      <c r="F228" s="7">
        <v>123.62649999999999</v>
      </c>
      <c r="G228" s="7">
        <v>123.5172</v>
      </c>
      <c r="H228" s="7">
        <v>123.5767</v>
      </c>
      <c r="I228" s="7">
        <v>122.90170000000001</v>
      </c>
      <c r="J228" s="7">
        <v>122.6585</v>
      </c>
      <c r="K228" s="7">
        <v>121.98309999999999</v>
      </c>
      <c r="L228" s="1">
        <v>122.25660000000001</v>
      </c>
      <c r="M228" s="7">
        <v>122.72110000000001</v>
      </c>
      <c r="N228" s="7">
        <v>123.1097</v>
      </c>
      <c r="O228" s="7">
        <v>123.0962</v>
      </c>
      <c r="P228" s="10">
        <v>0.85509638263105703</v>
      </c>
      <c r="Q228" s="7">
        <v>0.40638158776308486</v>
      </c>
      <c r="R228" s="7">
        <v>-7.6029696876179324E-3</v>
      </c>
      <c r="S228" s="7">
        <v>-8.8411465179383392E-2</v>
      </c>
      <c r="T228" s="7">
        <v>4.8171428756480783E-2</v>
      </c>
      <c r="U228" s="7">
        <v>-0.54621947341205679</v>
      </c>
      <c r="V228" s="7">
        <v>-0.19788172173371207</v>
      </c>
      <c r="W228" s="7">
        <v>-0.55063448517633129</v>
      </c>
      <c r="X228" s="7">
        <v>0.22421138665930998</v>
      </c>
      <c r="Y228" s="7">
        <v>0.3799385881825611</v>
      </c>
      <c r="Z228" s="7">
        <v>0.31665296350831007</v>
      </c>
      <c r="AA228" s="11">
        <v>-1.0965829662494197E-2</v>
      </c>
      <c r="AB228" s="7">
        <f t="shared" si="8"/>
        <v>123.01822499999999</v>
      </c>
      <c r="AC228" s="157"/>
      <c r="AN228" s="98"/>
      <c r="AO228" s="157"/>
      <c r="AZ228" s="98"/>
    </row>
    <row r="229" spans="1:52" x14ac:dyDescent="0.2">
      <c r="A229" s="1" t="s">
        <v>33</v>
      </c>
      <c r="B229" s="1" t="s">
        <v>314</v>
      </c>
      <c r="C229" s="7">
        <v>104.6983</v>
      </c>
      <c r="D229" s="10">
        <v>104.2029</v>
      </c>
      <c r="E229" s="7">
        <v>103.3827</v>
      </c>
      <c r="F229" s="7">
        <v>103.4653</v>
      </c>
      <c r="G229" s="7">
        <v>104.2595</v>
      </c>
      <c r="H229" s="7">
        <v>105.4114</v>
      </c>
      <c r="I229" s="7">
        <v>106.2389</v>
      </c>
      <c r="J229" s="7">
        <v>107.1212</v>
      </c>
      <c r="K229" s="7">
        <v>107.1212</v>
      </c>
      <c r="L229" s="1">
        <v>107.1241</v>
      </c>
      <c r="M229" s="7">
        <v>107.4646</v>
      </c>
      <c r="N229" s="7">
        <v>107.55880000000001</v>
      </c>
      <c r="O229" s="7">
        <v>107.56910000000001</v>
      </c>
      <c r="P229" s="10">
        <v>-0.47316909634636239</v>
      </c>
      <c r="Q229" s="7">
        <v>-0.78711820880225003</v>
      </c>
      <c r="R229" s="7">
        <v>7.9897313573740414E-2</v>
      </c>
      <c r="S229" s="7">
        <v>0.76760034523652243</v>
      </c>
      <c r="T229" s="7">
        <v>1.1048393671559884</v>
      </c>
      <c r="U229" s="7">
        <v>0.78501945709856857</v>
      </c>
      <c r="V229" s="7">
        <v>0.83048676144049005</v>
      </c>
      <c r="W229" s="7">
        <v>0</v>
      </c>
      <c r="X229" s="7">
        <v>2.7072138848302616E-3</v>
      </c>
      <c r="Y229" s="7">
        <v>0.31785564592841931</v>
      </c>
      <c r="Z229" s="7">
        <v>8.7656772555800455E-2</v>
      </c>
      <c r="AA229" s="11">
        <v>9.5761574134341984E-3</v>
      </c>
      <c r="AB229" s="7">
        <f t="shared" si="8"/>
        <v>105.90997500000002</v>
      </c>
      <c r="AC229" s="157"/>
      <c r="AN229" s="98"/>
      <c r="AO229" s="157"/>
      <c r="AZ229" s="98"/>
    </row>
    <row r="230" spans="1:52" x14ac:dyDescent="0.2">
      <c r="A230" s="1" t="s">
        <v>34</v>
      </c>
      <c r="B230" s="1" t="s">
        <v>315</v>
      </c>
      <c r="C230" s="7">
        <v>118.2362</v>
      </c>
      <c r="D230" s="10">
        <v>118.6015</v>
      </c>
      <c r="E230" s="7">
        <v>118.63639999999999</v>
      </c>
      <c r="F230" s="7">
        <v>118.664</v>
      </c>
      <c r="G230" s="7">
        <v>118.95350000000001</v>
      </c>
      <c r="H230" s="7">
        <v>119.22029999999999</v>
      </c>
      <c r="I230" s="7">
        <v>119.30410000000001</v>
      </c>
      <c r="J230" s="7">
        <v>119.34350000000001</v>
      </c>
      <c r="K230" s="7">
        <v>119.2876</v>
      </c>
      <c r="L230" s="1">
        <v>119.7188</v>
      </c>
      <c r="M230" s="7">
        <v>119.9311</v>
      </c>
      <c r="N230" s="7">
        <v>119.9965</v>
      </c>
      <c r="O230" s="7">
        <v>120.2838</v>
      </c>
      <c r="P230" s="10">
        <v>0.3089578318653719</v>
      </c>
      <c r="Q230" s="7">
        <v>2.9426272011731109E-2</v>
      </c>
      <c r="R230" s="7">
        <v>2.3264360685259104E-2</v>
      </c>
      <c r="S230" s="7">
        <v>0.24396615654284692</v>
      </c>
      <c r="T230" s="7">
        <v>0.22428932313886457</v>
      </c>
      <c r="U230" s="7">
        <v>7.0290042887000581E-2</v>
      </c>
      <c r="V230" s="7">
        <v>3.3024849942290789E-2</v>
      </c>
      <c r="W230" s="7">
        <v>-4.6839584895707158E-2</v>
      </c>
      <c r="X230" s="7">
        <v>0.36147931553657214</v>
      </c>
      <c r="Y230" s="7">
        <v>0.17733221515751832</v>
      </c>
      <c r="Z230" s="7">
        <v>5.4531310060523745E-2</v>
      </c>
      <c r="AA230" s="11">
        <v>0.23942364985645573</v>
      </c>
      <c r="AB230" s="7">
        <f t="shared" si="8"/>
        <v>119.32842499999998</v>
      </c>
      <c r="AC230" s="157"/>
      <c r="AN230" s="98"/>
      <c r="AO230" s="157"/>
      <c r="AZ230" s="98"/>
    </row>
    <row r="231" spans="1:52" x14ac:dyDescent="0.2">
      <c r="A231" s="1" t="s">
        <v>36</v>
      </c>
      <c r="B231" s="1" t="s">
        <v>316</v>
      </c>
      <c r="C231" s="7">
        <v>109.3047</v>
      </c>
      <c r="D231" s="10">
        <v>109.77290000000001</v>
      </c>
      <c r="E231" s="7">
        <v>109.9515</v>
      </c>
      <c r="F231" s="7">
        <v>110.0812</v>
      </c>
      <c r="G231" s="7">
        <v>110.4233</v>
      </c>
      <c r="H231" s="7">
        <v>110.5766</v>
      </c>
      <c r="I231" s="7">
        <v>110.49120000000001</v>
      </c>
      <c r="J231" s="7">
        <v>110.5834</v>
      </c>
      <c r="K231" s="7">
        <v>110.6561</v>
      </c>
      <c r="L231" s="1">
        <v>110.6956</v>
      </c>
      <c r="M231" s="7">
        <v>111.236</v>
      </c>
      <c r="N231" s="7">
        <v>111.4796</v>
      </c>
      <c r="O231" s="7">
        <v>111.4153</v>
      </c>
      <c r="P231" s="10">
        <v>0.42834388640196647</v>
      </c>
      <c r="Q231" s="7">
        <v>0.1626995369530993</v>
      </c>
      <c r="R231" s="7">
        <v>0.11796110103090882</v>
      </c>
      <c r="S231" s="7">
        <v>0.31077059479729696</v>
      </c>
      <c r="T231" s="7">
        <v>0.13882939560763133</v>
      </c>
      <c r="U231" s="7">
        <v>-7.7231529998202889E-2</v>
      </c>
      <c r="V231" s="7">
        <v>8.3445559465361197E-2</v>
      </c>
      <c r="W231" s="7">
        <v>6.574223617649444E-2</v>
      </c>
      <c r="X231" s="7">
        <v>3.5696179424364191E-2</v>
      </c>
      <c r="Y231" s="7">
        <v>0.48818561894059503</v>
      </c>
      <c r="Z231" s="7">
        <v>0.21899385091157603</v>
      </c>
      <c r="AA231" s="11">
        <v>-5.7678714311858767E-2</v>
      </c>
      <c r="AB231" s="7">
        <f t="shared" si="8"/>
        <v>110.61355833333334</v>
      </c>
      <c r="AC231" s="157"/>
      <c r="AN231" s="98"/>
      <c r="AO231" s="157"/>
      <c r="AZ231" s="98"/>
    </row>
    <row r="232" spans="1:52" x14ac:dyDescent="0.2">
      <c r="A232" s="1" t="s">
        <v>38</v>
      </c>
      <c r="B232" s="1" t="s">
        <v>71</v>
      </c>
      <c r="C232" s="7">
        <v>117.89490000000001</v>
      </c>
      <c r="D232" s="10">
        <v>118.31959999999999</v>
      </c>
      <c r="E232" s="7">
        <v>118.6122</v>
      </c>
      <c r="F232" s="7">
        <v>118.6917</v>
      </c>
      <c r="G232" s="7">
        <v>118.7971</v>
      </c>
      <c r="H232" s="7">
        <v>119.276</v>
      </c>
      <c r="I232" s="7">
        <v>119.276</v>
      </c>
      <c r="J232" s="7">
        <v>119.276</v>
      </c>
      <c r="K232" s="7">
        <v>119.276</v>
      </c>
      <c r="L232" s="1">
        <v>119.29170000000001</v>
      </c>
      <c r="M232" s="7">
        <v>119.29170000000001</v>
      </c>
      <c r="N232" s="7">
        <v>119.34780000000001</v>
      </c>
      <c r="O232" s="7">
        <v>119.40009999999999</v>
      </c>
      <c r="P232" s="10">
        <v>0.36023610860180311</v>
      </c>
      <c r="Q232" s="7">
        <v>0.247296305937484</v>
      </c>
      <c r="R232" s="7">
        <v>6.7025145811304324E-2</v>
      </c>
      <c r="S232" s="7">
        <v>8.880149159545532E-2</v>
      </c>
      <c r="T232" s="7">
        <v>0.40312431869127774</v>
      </c>
      <c r="U232" s="7">
        <v>0</v>
      </c>
      <c r="V232" s="242">
        <v>0</v>
      </c>
      <c r="W232" s="7">
        <v>0</v>
      </c>
      <c r="X232" s="242">
        <v>1.316274858312619E-2</v>
      </c>
      <c r="Y232" s="7">
        <v>0</v>
      </c>
      <c r="Z232" s="7">
        <v>4.7027580292678117E-2</v>
      </c>
      <c r="AA232" s="11">
        <v>4.3821503203233102E-2</v>
      </c>
      <c r="AB232" s="7">
        <f t="shared" si="8"/>
        <v>119.071325</v>
      </c>
      <c r="AC232" s="157"/>
      <c r="AN232" s="98"/>
      <c r="AO232" s="157"/>
      <c r="AZ232" s="98"/>
    </row>
    <row r="233" spans="1:52" s="48" customFormat="1" x14ac:dyDescent="0.2">
      <c r="A233" s="48" t="s">
        <v>40</v>
      </c>
      <c r="B233" s="48" t="s">
        <v>48</v>
      </c>
      <c r="C233" s="20">
        <v>141.31639999999999</v>
      </c>
      <c r="D233" s="216">
        <v>141.53790000000001</v>
      </c>
      <c r="E233" s="20">
        <v>140.42930000000001</v>
      </c>
      <c r="F233" s="20">
        <v>145.1516</v>
      </c>
      <c r="G233" s="20">
        <v>143.44739999999999</v>
      </c>
      <c r="H233" s="20">
        <v>137.51779999999999</v>
      </c>
      <c r="I233" s="20">
        <v>133.09620000000001</v>
      </c>
      <c r="J233" s="20">
        <v>134.38210000000001</v>
      </c>
      <c r="K233" s="20">
        <v>134.99889999999999</v>
      </c>
      <c r="L233" s="48">
        <v>137.0016</v>
      </c>
      <c r="M233" s="20">
        <v>138.02699999999999</v>
      </c>
      <c r="N233" s="20">
        <v>139.5042</v>
      </c>
      <c r="O233" s="20">
        <v>140.6164</v>
      </c>
      <c r="P233" s="216">
        <v>0.15674047739683453</v>
      </c>
      <c r="Q233" s="20">
        <v>-0.78325310747156451</v>
      </c>
      <c r="R233" s="20">
        <v>3.3627597659462731</v>
      </c>
      <c r="S233" s="20">
        <v>-1.1740828209954379</v>
      </c>
      <c r="T233" s="20">
        <v>-4.1336406236711118</v>
      </c>
      <c r="U233" s="20">
        <v>-3.2152928566338201</v>
      </c>
      <c r="V233" s="240">
        <v>0.966143285833854</v>
      </c>
      <c r="W233" s="20">
        <v>0.45898970175342069</v>
      </c>
      <c r="X233" s="240">
        <v>1.4834935692068636</v>
      </c>
      <c r="Y233" s="20">
        <v>0.74845841216452258</v>
      </c>
      <c r="Z233" s="20">
        <v>1.070225390684439</v>
      </c>
      <c r="AA233" s="19">
        <v>0.79725198237759254</v>
      </c>
      <c r="AB233" s="20">
        <f t="shared" si="8"/>
        <v>138.80920000000003</v>
      </c>
      <c r="AC233" s="156"/>
      <c r="AN233" s="162"/>
      <c r="AO233" s="156"/>
      <c r="AZ233" s="162"/>
    </row>
    <row r="234" spans="1:52" s="48" customFormat="1" x14ac:dyDescent="0.2">
      <c r="A234" s="48" t="s">
        <v>41</v>
      </c>
      <c r="B234" s="48" t="s">
        <v>73</v>
      </c>
      <c r="C234" s="20">
        <v>138.7869</v>
      </c>
      <c r="D234" s="216">
        <v>139.5932</v>
      </c>
      <c r="E234" s="20">
        <v>138.69970000000001</v>
      </c>
      <c r="F234" s="20">
        <v>143.46549999999999</v>
      </c>
      <c r="G234" s="20">
        <v>141.73079999999999</v>
      </c>
      <c r="H234" s="20">
        <v>135.3451</v>
      </c>
      <c r="I234" s="20">
        <v>131.61240000000001</v>
      </c>
      <c r="J234" s="20">
        <v>133.8039</v>
      </c>
      <c r="K234" s="20">
        <v>134.35740000000001</v>
      </c>
      <c r="L234" s="48">
        <v>136.68109999999999</v>
      </c>
      <c r="M234" s="20">
        <v>137.54140000000001</v>
      </c>
      <c r="N234" s="20">
        <v>140.51910000000001</v>
      </c>
      <c r="O234" s="20">
        <v>142.4469</v>
      </c>
      <c r="P234" s="216">
        <v>0.58096261246558079</v>
      </c>
      <c r="Q234" s="20">
        <v>-0.64007415834008308</v>
      </c>
      <c r="R234" s="20">
        <v>3.4360564586657247</v>
      </c>
      <c r="S234" s="20">
        <v>-1.2091408735898204</v>
      </c>
      <c r="T234" s="20">
        <v>-4.5055132688166486</v>
      </c>
      <c r="U234" s="20">
        <v>-2.7579129203790855</v>
      </c>
      <c r="V234" s="20">
        <v>1.6651166607401662</v>
      </c>
      <c r="W234" s="20">
        <v>0.41366507254273893</v>
      </c>
      <c r="X234" s="20">
        <v>1.7294916394630839</v>
      </c>
      <c r="Y234" s="20">
        <v>0.62942133184472737</v>
      </c>
      <c r="Z234" s="20">
        <v>2.1649481537922388</v>
      </c>
      <c r="AA234" s="19">
        <v>1.371913142056838</v>
      </c>
      <c r="AB234" s="20">
        <f t="shared" si="8"/>
        <v>137.98304166666665</v>
      </c>
      <c r="AC234" s="156"/>
      <c r="AN234" s="162"/>
      <c r="AO234" s="156"/>
      <c r="AZ234" s="162"/>
    </row>
    <row r="235" spans="1:52" x14ac:dyDescent="0.2">
      <c r="D235" s="169"/>
      <c r="P235" s="157"/>
      <c r="AB235" s="176"/>
      <c r="AC235" s="157"/>
      <c r="AN235" s="98"/>
      <c r="AO235" s="157"/>
      <c r="AZ235" s="98"/>
    </row>
    <row r="236" spans="1:52" x14ac:dyDescent="0.2">
      <c r="B236" s="48" t="s">
        <v>64</v>
      </c>
      <c r="D236" s="169"/>
      <c r="P236" s="157"/>
      <c r="AB236" s="176"/>
      <c r="AC236" s="157"/>
      <c r="AN236" s="98"/>
      <c r="AO236" s="157"/>
      <c r="AZ236" s="98"/>
    </row>
    <row r="237" spans="1:52" x14ac:dyDescent="0.2">
      <c r="B237" s="136" t="s">
        <v>49</v>
      </c>
      <c r="C237" s="103">
        <f>C30</f>
        <v>102.9614</v>
      </c>
      <c r="D237" s="170">
        <f t="shared" ref="D237:L237" si="9">D30</f>
        <v>101.8986</v>
      </c>
      <c r="E237" s="103">
        <f t="shared" ref="E237:F237" si="10">E30</f>
        <v>102.51949999999999</v>
      </c>
      <c r="F237" s="103">
        <f t="shared" si="10"/>
        <v>102.8074</v>
      </c>
      <c r="G237" s="103">
        <f t="shared" ref="G237:J237" si="11">G30</f>
        <v>103.94159999999999</v>
      </c>
      <c r="H237" s="103">
        <f t="shared" si="11"/>
        <v>103.5744</v>
      </c>
      <c r="I237" s="103">
        <f t="shared" si="11"/>
        <v>103.17740000000001</v>
      </c>
      <c r="J237" s="103">
        <f t="shared" si="11"/>
        <v>102.01130000000001</v>
      </c>
      <c r="K237" s="103">
        <f t="shared" ref="K237" si="12">K30</f>
        <v>101.4509</v>
      </c>
      <c r="L237" s="103">
        <f t="shared" si="9"/>
        <v>105.6332</v>
      </c>
      <c r="M237" s="103">
        <f t="shared" ref="M237:N237" si="13">M30</f>
        <v>110.7204</v>
      </c>
      <c r="N237" s="103">
        <f t="shared" si="13"/>
        <v>107.5959</v>
      </c>
      <c r="O237" s="103">
        <f t="shared" ref="O237:T237" si="14">O30</f>
        <v>106.30289999999999</v>
      </c>
      <c r="P237" s="170">
        <f t="shared" si="14"/>
        <v>-1.0322314964637191</v>
      </c>
      <c r="Q237" s="103">
        <f t="shared" si="14"/>
        <v>0.60933123713180726</v>
      </c>
      <c r="R237" s="103">
        <f t="shared" si="14"/>
        <v>0.28082462360819904</v>
      </c>
      <c r="S237" s="103">
        <f t="shared" si="14"/>
        <v>1.1032279777525671</v>
      </c>
      <c r="T237" s="103">
        <f t="shared" si="14"/>
        <v>-0.35327530074580044</v>
      </c>
      <c r="U237" s="103">
        <f t="shared" ref="U237:V237" si="15">U30</f>
        <v>-0.38329934810145305</v>
      </c>
      <c r="V237" s="103">
        <f t="shared" si="15"/>
        <v>-1.1301893631744937</v>
      </c>
      <c r="W237" s="103">
        <f t="shared" ref="W237:X237" si="16">W30</f>
        <v>-0.54935090524285191</v>
      </c>
      <c r="X237" s="103">
        <f t="shared" si="16"/>
        <v>4.1224868384607705</v>
      </c>
      <c r="Y237" s="103">
        <f t="shared" ref="Y237" si="17">Y30</f>
        <v>4.8159101494605823</v>
      </c>
      <c r="Z237" s="103">
        <f t="shared" ref="Z237:AB237" si="18">Z30</f>
        <v>-2.8219731865130524</v>
      </c>
      <c r="AA237" s="102">
        <f t="shared" si="18"/>
        <v>-1.2017186528483021</v>
      </c>
      <c r="AB237" s="82">
        <f t="shared" si="18"/>
        <v>104.31901439299965</v>
      </c>
      <c r="AC237" s="157"/>
      <c r="AN237" s="98"/>
      <c r="AO237" s="157"/>
      <c r="AZ237" s="98"/>
    </row>
    <row r="238" spans="1:52" x14ac:dyDescent="0.2">
      <c r="B238" s="136" t="s">
        <v>52</v>
      </c>
      <c r="C238" s="103">
        <f t="shared" ref="C238:AA238" si="19">C57</f>
        <v>105.4619</v>
      </c>
      <c r="D238" s="170">
        <f>D57</f>
        <v>111.7307</v>
      </c>
      <c r="E238" s="103">
        <f>E57</f>
        <v>114.0102</v>
      </c>
      <c r="F238" s="103">
        <f>F57</f>
        <v>113.65470000000001</v>
      </c>
      <c r="G238" s="103">
        <f>G57</f>
        <v>105.2226</v>
      </c>
      <c r="H238" s="103">
        <f>H57</f>
        <v>99.962159999999997</v>
      </c>
      <c r="I238" s="103">
        <f t="shared" ref="I238:J238" si="20">I57</f>
        <v>105.0701</v>
      </c>
      <c r="J238" s="103">
        <f t="shared" si="20"/>
        <v>112.5847</v>
      </c>
      <c r="K238" s="103">
        <f t="shared" ref="K238" si="21">K57</f>
        <v>113.9735</v>
      </c>
      <c r="L238" s="103">
        <f t="shared" si="19"/>
        <v>114.07389999999999</v>
      </c>
      <c r="M238" s="103">
        <f t="shared" ref="M238:N238" si="22">M57</f>
        <v>111.78740000000001</v>
      </c>
      <c r="N238" s="103">
        <f t="shared" si="22"/>
        <v>119.7954</v>
      </c>
      <c r="O238" s="103">
        <f t="shared" si="19"/>
        <v>126.5698</v>
      </c>
      <c r="P238" s="170">
        <f t="shared" ref="P238:U238" si="23">P57</f>
        <v>5.9441371718127574</v>
      </c>
      <c r="Q238" s="103">
        <f t="shared" si="23"/>
        <v>2.0401733811745553</v>
      </c>
      <c r="R238" s="103">
        <f t="shared" si="23"/>
        <v>-0.31181420609734234</v>
      </c>
      <c r="S238" s="103">
        <f t="shared" si="23"/>
        <v>-7.4190508619529192</v>
      </c>
      <c r="T238" s="103">
        <f t="shared" si="23"/>
        <v>-4.9993442473385015</v>
      </c>
      <c r="U238" s="103">
        <f t="shared" si="23"/>
        <v>5.1098735761612186</v>
      </c>
      <c r="V238" s="103">
        <f t="shared" ref="V238:W238" si="24">V57</f>
        <v>7.1519871019443224</v>
      </c>
      <c r="W238" s="103">
        <f t="shared" si="24"/>
        <v>1.2335601551543003</v>
      </c>
      <c r="X238" s="103">
        <f t="shared" ref="X238:Y238" si="25">X57</f>
        <v>8.8090652651707096E-2</v>
      </c>
      <c r="Y238" s="103">
        <f t="shared" si="25"/>
        <v>-2.0044024093153556</v>
      </c>
      <c r="Z238" s="103">
        <f t="shared" si="19"/>
        <v>7.1635980441445062</v>
      </c>
      <c r="AA238" s="102">
        <f t="shared" si="19"/>
        <v>5.6549750658205573</v>
      </c>
      <c r="AB238" s="82">
        <f>AB57</f>
        <v>112.36959666666667</v>
      </c>
      <c r="AC238" s="157"/>
      <c r="AN238" s="98"/>
      <c r="AO238" s="157"/>
      <c r="AZ238" s="98"/>
    </row>
    <row r="239" spans="1:52" x14ac:dyDescent="0.2">
      <c r="B239" s="136" t="s">
        <v>53</v>
      </c>
      <c r="C239" s="103">
        <f t="shared" ref="C239:AB239" si="26">C82</f>
        <v>151.3074</v>
      </c>
      <c r="D239" s="170">
        <f t="shared" si="26"/>
        <v>151.36320000000001</v>
      </c>
      <c r="E239" s="103">
        <f t="shared" ref="E239:F239" si="27">E82</f>
        <v>149.744</v>
      </c>
      <c r="F239" s="103">
        <f t="shared" si="27"/>
        <v>155.63220000000001</v>
      </c>
      <c r="G239" s="103">
        <f t="shared" ref="G239:J239" si="28">G82</f>
        <v>153.9674</v>
      </c>
      <c r="H239" s="103">
        <f t="shared" si="28"/>
        <v>146.87610000000001</v>
      </c>
      <c r="I239" s="103">
        <f t="shared" si="28"/>
        <v>140.9554</v>
      </c>
      <c r="J239" s="103">
        <f t="shared" si="28"/>
        <v>142.27449999999999</v>
      </c>
      <c r="K239" s="103">
        <f t="shared" ref="K239" si="29">K82</f>
        <v>143.07310000000001</v>
      </c>
      <c r="L239" s="103">
        <f t="shared" si="26"/>
        <v>144.9598</v>
      </c>
      <c r="M239" s="103">
        <f t="shared" ref="M239:N239" si="30">M82</f>
        <v>145.75129999999999</v>
      </c>
      <c r="N239" s="103">
        <f t="shared" si="30"/>
        <v>147.55950000000001</v>
      </c>
      <c r="O239" s="103">
        <f t="shared" si="26"/>
        <v>148.66890000000001</v>
      </c>
      <c r="P239" s="170">
        <f t="shared" ref="P239:U239" si="31">P82</f>
        <v>3.6878566415129037E-2</v>
      </c>
      <c r="Q239" s="103">
        <f t="shared" si="31"/>
        <v>-1.0697448256907929</v>
      </c>
      <c r="R239" s="103">
        <f t="shared" si="31"/>
        <v>3.9321775830751227</v>
      </c>
      <c r="S239" s="103">
        <f t="shared" si="31"/>
        <v>-1.0697015142110782</v>
      </c>
      <c r="T239" s="103">
        <f t="shared" si="31"/>
        <v>-4.6057152358226414</v>
      </c>
      <c r="U239" s="103">
        <f t="shared" si="31"/>
        <v>-4.0310847033656332</v>
      </c>
      <c r="V239" s="103">
        <f t="shared" ref="V239:W239" si="32">V82</f>
        <v>0.9358279285504435</v>
      </c>
      <c r="W239" s="103">
        <f t="shared" si="32"/>
        <v>0.56130929997998358</v>
      </c>
      <c r="X239" s="103">
        <f t="shared" ref="X239:Y239" si="33">X82</f>
        <v>1.3186965264609423</v>
      </c>
      <c r="Y239" s="103">
        <f t="shared" si="33"/>
        <v>0.54601344648653283</v>
      </c>
      <c r="Z239" s="103">
        <f t="shared" si="26"/>
        <v>1.2406064302685658</v>
      </c>
      <c r="AA239" s="102">
        <f t="shared" si="26"/>
        <v>0.75183231171154252</v>
      </c>
      <c r="AB239" s="82">
        <f t="shared" si="26"/>
        <v>147.56878333333336</v>
      </c>
      <c r="AC239" s="157"/>
      <c r="AN239" s="98"/>
      <c r="AO239" s="157"/>
      <c r="AZ239" s="98"/>
    </row>
    <row r="240" spans="1:52" x14ac:dyDescent="0.2">
      <c r="B240" s="136" t="s">
        <v>60</v>
      </c>
      <c r="C240" s="103">
        <f t="shared" ref="C240:AB240" si="34">C110</f>
        <v>97.68271</v>
      </c>
      <c r="D240" s="170">
        <f t="shared" si="34"/>
        <v>95.731530000000006</v>
      </c>
      <c r="E240" s="103">
        <f t="shared" ref="E240:F240" si="35">E110</f>
        <v>94.959789999999998</v>
      </c>
      <c r="F240" s="103">
        <f t="shared" si="35"/>
        <v>96.161619999999999</v>
      </c>
      <c r="G240" s="103">
        <f t="shared" ref="G240:J240" si="36">G110</f>
        <v>95.605909999999994</v>
      </c>
      <c r="H240" s="103">
        <f t="shared" si="36"/>
        <v>96.734719999999996</v>
      </c>
      <c r="I240" s="103">
        <f t="shared" si="36"/>
        <v>97.396039999999999</v>
      </c>
      <c r="J240" s="103">
        <f t="shared" si="36"/>
        <v>95.547300000000007</v>
      </c>
      <c r="K240" s="103">
        <f t="shared" ref="K240" si="37">K110</f>
        <v>94.506550000000004</v>
      </c>
      <c r="L240" s="103">
        <f t="shared" si="34"/>
        <v>94.56814</v>
      </c>
      <c r="M240" s="103">
        <f t="shared" ref="M240:N240" si="38">M110</f>
        <v>92.766800000000003</v>
      </c>
      <c r="N240" s="103">
        <f t="shared" si="38"/>
        <v>90.919960000000003</v>
      </c>
      <c r="O240" s="103">
        <f t="shared" si="34"/>
        <v>90.46996</v>
      </c>
      <c r="P240" s="170">
        <f t="shared" ref="P240:U240" si="39">P110</f>
        <v>-1.9974671054887747</v>
      </c>
      <c r="Q240" s="103">
        <f t="shared" si="39"/>
        <v>-0.80615028298409963</v>
      </c>
      <c r="R240" s="103">
        <f t="shared" si="39"/>
        <v>1.2656199008022249</v>
      </c>
      <c r="S240" s="103">
        <f t="shared" si="39"/>
        <v>-0.57789167861357249</v>
      </c>
      <c r="T240" s="103">
        <f t="shared" si="39"/>
        <v>1.1806906079341764</v>
      </c>
      <c r="U240" s="103">
        <f t="shared" si="39"/>
        <v>0.68364285336227104</v>
      </c>
      <c r="V240" s="103">
        <f t="shared" ref="V240:W240" si="40">V110</f>
        <v>-1.8981675230327559</v>
      </c>
      <c r="W240" s="103">
        <f t="shared" si="40"/>
        <v>-1.0892510829714734</v>
      </c>
      <c r="X240" s="103">
        <f t="shared" ref="X240:Y240" si="41">X110</f>
        <v>6.5170086094556795E-2</v>
      </c>
      <c r="Y240" s="103">
        <f t="shared" si="41"/>
        <v>-1.9048064178908415</v>
      </c>
      <c r="Z240" s="103">
        <f t="shared" si="34"/>
        <v>-1.9908415510721509</v>
      </c>
      <c r="AA240" s="102">
        <f t="shared" si="34"/>
        <v>-0.49494082487498103</v>
      </c>
      <c r="AB240" s="82">
        <f t="shared" si="34"/>
        <v>94.614026666666646</v>
      </c>
      <c r="AC240" s="157"/>
      <c r="AN240" s="98"/>
      <c r="AO240" s="157"/>
      <c r="AZ240" s="98"/>
    </row>
    <row r="241" spans="2:52" x14ac:dyDescent="0.2">
      <c r="B241" s="136" t="s">
        <v>62</v>
      </c>
      <c r="C241" s="103">
        <f t="shared" ref="C241:AB241" si="42">C136</f>
        <v>109.621</v>
      </c>
      <c r="D241" s="170">
        <f t="shared" si="42"/>
        <v>109.2223</v>
      </c>
      <c r="E241" s="103">
        <f t="shared" ref="E241:F241" si="43">E136</f>
        <v>108.7251</v>
      </c>
      <c r="F241" s="103">
        <f t="shared" si="43"/>
        <v>109.01349999999999</v>
      </c>
      <c r="G241" s="103">
        <f t="shared" ref="G241:J241" si="44">G136</f>
        <v>109.65089999999999</v>
      </c>
      <c r="H241" s="103">
        <f t="shared" si="44"/>
        <v>109.6914</v>
      </c>
      <c r="I241" s="103">
        <f t="shared" si="44"/>
        <v>108.0294</v>
      </c>
      <c r="J241" s="103">
        <f t="shared" si="44"/>
        <v>107.0592</v>
      </c>
      <c r="K241" s="103">
        <f t="shared" ref="K241" si="45">K136</f>
        <v>106.7543</v>
      </c>
      <c r="L241" s="103">
        <f t="shared" si="42"/>
        <v>106.0361</v>
      </c>
      <c r="M241" s="103">
        <f t="shared" ref="M241:N241" si="46">M136</f>
        <v>105.4693</v>
      </c>
      <c r="N241" s="103">
        <f t="shared" si="46"/>
        <v>103.7514</v>
      </c>
      <c r="O241" s="103">
        <f t="shared" si="42"/>
        <v>101.7252</v>
      </c>
      <c r="P241" s="170">
        <f t="shared" ref="P241:U241" si="47">P136</f>
        <v>-0.36370768374671908</v>
      </c>
      <c r="Q241" s="103">
        <f t="shared" si="47"/>
        <v>-0.45521839404591052</v>
      </c>
      <c r="R241" s="103">
        <f t="shared" si="47"/>
        <v>0.26525613680741228</v>
      </c>
      <c r="S241" s="103">
        <f t="shared" si="47"/>
        <v>0.58469822544914118</v>
      </c>
      <c r="T241" s="103">
        <f t="shared" si="47"/>
        <v>3.6935401351022787E-2</v>
      </c>
      <c r="U241" s="103">
        <f t="shared" si="47"/>
        <v>-1.5151598028651343</v>
      </c>
      <c r="V241" s="103">
        <f t="shared" ref="V241:W241" si="48">V136</f>
        <v>-0.89808885358984814</v>
      </c>
      <c r="W241" s="103">
        <f t="shared" si="48"/>
        <v>-0.28479570181731556</v>
      </c>
      <c r="X241" s="103">
        <f t="shared" ref="X241:Y241" si="49">X136</f>
        <v>-0.67275978578848428</v>
      </c>
      <c r="Y241" s="103">
        <f t="shared" si="49"/>
        <v>-0.5345349366866573</v>
      </c>
      <c r="Z241" s="103">
        <f t="shared" si="42"/>
        <v>-1.6288152097340174</v>
      </c>
      <c r="AA241" s="102">
        <f t="shared" si="42"/>
        <v>-1.9529375025300892</v>
      </c>
      <c r="AB241" s="82">
        <f t="shared" si="42"/>
        <v>107.06678677269804</v>
      </c>
      <c r="AC241" s="157"/>
      <c r="AN241" s="98"/>
      <c r="AO241" s="157"/>
      <c r="AZ241" s="98"/>
    </row>
    <row r="242" spans="2:52" x14ac:dyDescent="0.2">
      <c r="B242" s="136" t="s">
        <v>82</v>
      </c>
      <c r="C242" s="103">
        <f t="shared" ref="C242:AB242" si="50">C160</f>
        <v>111.1829</v>
      </c>
      <c r="D242" s="170">
        <f>D160</f>
        <v>110.6876</v>
      </c>
      <c r="E242" s="103">
        <f>E160</f>
        <v>110.1165</v>
      </c>
      <c r="F242" s="103">
        <f>F160</f>
        <v>110.27209999999999</v>
      </c>
      <c r="G242" s="103">
        <f>G160</f>
        <v>111.1097</v>
      </c>
      <c r="H242" s="103">
        <f>H160</f>
        <v>110.9803</v>
      </c>
      <c r="I242" s="103">
        <f t="shared" ref="I242:J242" si="51">I160</f>
        <v>109.1263</v>
      </c>
      <c r="J242" s="103">
        <f t="shared" si="51"/>
        <v>107.9588</v>
      </c>
      <c r="K242" s="103">
        <f t="shared" ref="K242" si="52">K160</f>
        <v>107.5998</v>
      </c>
      <c r="L242" s="103">
        <f t="shared" si="50"/>
        <v>107.04949999999999</v>
      </c>
      <c r="M242" s="103">
        <f t="shared" ref="M242:N242" si="53">M160</f>
        <v>106.3758</v>
      </c>
      <c r="N242" s="103">
        <f t="shared" si="53"/>
        <v>104.3886</v>
      </c>
      <c r="O242" s="103">
        <f t="shared" si="50"/>
        <v>102.30549999999999</v>
      </c>
      <c r="P242" s="170">
        <f t="shared" ref="P242:U242" si="54">P160</f>
        <v>-0.44548217396739992</v>
      </c>
      <c r="Q242" s="103">
        <f t="shared" si="54"/>
        <v>-0.51595662025376043</v>
      </c>
      <c r="R242" s="103">
        <f t="shared" si="54"/>
        <v>0.14130489072935723</v>
      </c>
      <c r="S242" s="103">
        <f t="shared" si="54"/>
        <v>0.75957563155141605</v>
      </c>
      <c r="T242" s="103">
        <f t="shared" si="54"/>
        <v>-0.11646147906078763</v>
      </c>
      <c r="U242" s="103">
        <f t="shared" si="54"/>
        <v>-1.6705667582444805</v>
      </c>
      <c r="V242" s="103">
        <f t="shared" ref="V242:W242" si="55">V160</f>
        <v>-1.069861252512001</v>
      </c>
      <c r="W242" s="103">
        <f t="shared" si="55"/>
        <v>-0.33253426307072204</v>
      </c>
      <c r="X242" s="103">
        <f t="shared" ref="X242:Y242" si="56">X160</f>
        <v>-0.51143217738323588</v>
      </c>
      <c r="Y242" s="103">
        <f t="shared" si="56"/>
        <v>-0.62933502725374402</v>
      </c>
      <c r="Z242" s="103">
        <f t="shared" si="50"/>
        <v>-1.8680940589871016</v>
      </c>
      <c r="AA242" s="102">
        <f t="shared" si="50"/>
        <v>-1.9955244155013114</v>
      </c>
      <c r="AB242" s="82">
        <f t="shared" si="50"/>
        <v>108.16420833333331</v>
      </c>
      <c r="AC242" s="157"/>
      <c r="AN242" s="98"/>
      <c r="AO242" s="157"/>
      <c r="AZ242" s="98"/>
    </row>
    <row r="243" spans="2:52" x14ac:dyDescent="0.2">
      <c r="B243" s="136" t="s">
        <v>85</v>
      </c>
      <c r="C243" s="103">
        <f t="shared" ref="C243:AB243" si="57">C185</f>
        <v>104.2616</v>
      </c>
      <c r="D243" s="170">
        <f t="shared" si="57"/>
        <v>104.17059999999999</v>
      </c>
      <c r="E243" s="103">
        <f t="shared" ref="E243:F243" si="58">E185</f>
        <v>103.9341</v>
      </c>
      <c r="F243" s="103">
        <f t="shared" si="58"/>
        <v>104.6841</v>
      </c>
      <c r="G243" s="103">
        <f t="shared" ref="G243:J243" si="59">G185</f>
        <v>104.6377</v>
      </c>
      <c r="H243" s="103">
        <f t="shared" si="59"/>
        <v>105.2782</v>
      </c>
      <c r="I243" s="103">
        <f t="shared" si="59"/>
        <v>104.2688</v>
      </c>
      <c r="J243" s="103">
        <f t="shared" si="59"/>
        <v>103.9653</v>
      </c>
      <c r="K243" s="103">
        <f t="shared" ref="K243:L243" si="60">K185</f>
        <v>103.8497</v>
      </c>
      <c r="L243" s="103">
        <f t="shared" si="60"/>
        <v>102.545</v>
      </c>
      <c r="M243" s="103">
        <f t="shared" ref="M243:N243" si="61">M185</f>
        <v>102.3511</v>
      </c>
      <c r="N243" s="103">
        <f t="shared" si="61"/>
        <v>101.5448</v>
      </c>
      <c r="O243" s="103">
        <f t="shared" si="57"/>
        <v>99.709159999999997</v>
      </c>
      <c r="P243" s="170">
        <f t="shared" ref="P243:U243" si="62">P185</f>
        <v>-8.7280456083551547E-2</v>
      </c>
      <c r="Q243" s="103">
        <f t="shared" si="62"/>
        <v>-0.22703142729329812</v>
      </c>
      <c r="R243" s="103">
        <f t="shared" si="62"/>
        <v>0.72161109780139532</v>
      </c>
      <c r="S243" s="103">
        <f t="shared" si="62"/>
        <v>-4.4323827591779032E-2</v>
      </c>
      <c r="T243" s="103">
        <f t="shared" si="62"/>
        <v>0.61211207815156776</v>
      </c>
      <c r="U243" s="103">
        <f t="shared" si="62"/>
        <v>-0.95879298848194539</v>
      </c>
      <c r="V243" s="103">
        <f t="shared" ref="V243:W243" si="63">V185</f>
        <v>-0.29107460716916245</v>
      </c>
      <c r="W243" s="103">
        <f t="shared" si="63"/>
        <v>-0.11119094544045041</v>
      </c>
      <c r="X243" s="103">
        <f t="shared" ref="X243:Y243" si="64">X185</f>
        <v>-1.2563348762682962</v>
      </c>
      <c r="Y243" s="103">
        <f t="shared" si="64"/>
        <v>-0.18908771758739995</v>
      </c>
      <c r="Z243" s="103">
        <f t="shared" si="57"/>
        <v>-0.78777853877487136</v>
      </c>
      <c r="AA243" s="102">
        <f t="shared" si="57"/>
        <v>-1.8077144275236132</v>
      </c>
      <c r="AB243" s="82">
        <f t="shared" si="57"/>
        <v>103.41154666666667</v>
      </c>
      <c r="AC243" s="157"/>
      <c r="AN243" s="98"/>
      <c r="AO243" s="157"/>
      <c r="AZ243" s="98"/>
    </row>
    <row r="244" spans="2:52" x14ac:dyDescent="0.2">
      <c r="B244" s="136" t="s">
        <v>63</v>
      </c>
      <c r="C244" s="103">
        <f t="shared" ref="C244:AB244" si="65">C209</f>
        <v>140.62629999999999</v>
      </c>
      <c r="D244" s="170">
        <f t="shared" si="65"/>
        <v>140.83320000000001</v>
      </c>
      <c r="E244" s="103">
        <f t="shared" ref="E244:F244" si="66">E209</f>
        <v>139.7362</v>
      </c>
      <c r="F244" s="103">
        <f t="shared" si="66"/>
        <v>144.36099999999999</v>
      </c>
      <c r="G244" s="103">
        <f t="shared" ref="G244:J244" si="67">G209</f>
        <v>142.70859999999999</v>
      </c>
      <c r="H244" s="103">
        <f t="shared" si="67"/>
        <v>136.90889999999999</v>
      </c>
      <c r="I244" s="103">
        <f t="shared" si="67"/>
        <v>132.54810000000001</v>
      </c>
      <c r="J244" s="103">
        <f t="shared" si="67"/>
        <v>133.785</v>
      </c>
      <c r="K244" s="103">
        <f t="shared" ref="K244:L244" si="68">K209</f>
        <v>134.38040000000001</v>
      </c>
      <c r="L244" s="103">
        <f t="shared" si="68"/>
        <v>136.32380000000001</v>
      </c>
      <c r="M244" s="103">
        <f t="shared" ref="M244:N244" si="69">M209</f>
        <v>137.31370000000001</v>
      </c>
      <c r="N244" s="103">
        <f t="shared" si="69"/>
        <v>138.72280000000001</v>
      </c>
      <c r="O244" s="103">
        <f t="shared" si="65"/>
        <v>139.76759999999999</v>
      </c>
      <c r="P244" s="170">
        <f t="shared" ref="P244:U244" si="70">P209</f>
        <v>0.14712752877663618</v>
      </c>
      <c r="Q244" s="103">
        <f t="shared" si="70"/>
        <v>-0.77893564869647813</v>
      </c>
      <c r="R244" s="103">
        <f t="shared" si="70"/>
        <v>3.3096649257672626</v>
      </c>
      <c r="S244" s="103">
        <f t="shared" si="70"/>
        <v>-1.1446304749897827</v>
      </c>
      <c r="T244" s="103">
        <f t="shared" si="70"/>
        <v>-4.0640157635909837</v>
      </c>
      <c r="U244" s="103">
        <f t="shared" si="70"/>
        <v>-3.1851837243597627</v>
      </c>
      <c r="V244" s="103">
        <f t="shared" ref="V244:W244" si="71">V209</f>
        <v>0.93317067540009346</v>
      </c>
      <c r="W244" s="103">
        <f t="shared" si="71"/>
        <v>0.44504241880630274</v>
      </c>
      <c r="X244" s="103">
        <f t="shared" ref="X244:Y244" si="72">X209</f>
        <v>1.4461930460096835</v>
      </c>
      <c r="Y244" s="103">
        <f t="shared" si="72"/>
        <v>0.72613879601361297</v>
      </c>
      <c r="Z244" s="103">
        <f t="shared" si="65"/>
        <v>1.0261903946947719</v>
      </c>
      <c r="AA244" s="102">
        <f t="shared" si="65"/>
        <v>0.75315665485412697</v>
      </c>
      <c r="AB244" s="82">
        <f t="shared" si="65"/>
        <v>138.11577499999999</v>
      </c>
      <c r="AC244" s="157"/>
      <c r="AN244" s="98"/>
      <c r="AO244" s="157"/>
      <c r="AZ244" s="98"/>
    </row>
    <row r="245" spans="2:52" x14ac:dyDescent="0.2">
      <c r="B245" s="136" t="s">
        <v>279</v>
      </c>
      <c r="C245" s="103">
        <f t="shared" ref="C245:AB245" si="73">C233</f>
        <v>141.31639999999999</v>
      </c>
      <c r="D245" s="170">
        <f t="shared" si="73"/>
        <v>141.53790000000001</v>
      </c>
      <c r="E245" s="103">
        <f t="shared" ref="E245:F245" si="74">E233</f>
        <v>140.42930000000001</v>
      </c>
      <c r="F245" s="103">
        <f t="shared" si="74"/>
        <v>145.1516</v>
      </c>
      <c r="G245" s="103">
        <f t="shared" ref="G245:J245" si="75">G233</f>
        <v>143.44739999999999</v>
      </c>
      <c r="H245" s="103">
        <f t="shared" si="75"/>
        <v>137.51779999999999</v>
      </c>
      <c r="I245" s="103">
        <f t="shared" si="75"/>
        <v>133.09620000000001</v>
      </c>
      <c r="J245" s="103">
        <f t="shared" si="75"/>
        <v>134.38210000000001</v>
      </c>
      <c r="K245" s="103">
        <f t="shared" ref="K245:L245" si="76">K233</f>
        <v>134.99889999999999</v>
      </c>
      <c r="L245" s="103">
        <f t="shared" si="76"/>
        <v>137.0016</v>
      </c>
      <c r="M245" s="103">
        <f t="shared" ref="M245:N245" si="77">M233</f>
        <v>138.02699999999999</v>
      </c>
      <c r="N245" s="103">
        <f t="shared" si="77"/>
        <v>139.5042</v>
      </c>
      <c r="O245" s="103">
        <f t="shared" si="73"/>
        <v>140.6164</v>
      </c>
      <c r="P245" s="170">
        <f t="shared" ref="P245:U245" si="78">P233</f>
        <v>0.15674047739683453</v>
      </c>
      <c r="Q245" s="103">
        <f t="shared" si="78"/>
        <v>-0.78325310747156451</v>
      </c>
      <c r="R245" s="103">
        <f t="shared" si="78"/>
        <v>3.3627597659462731</v>
      </c>
      <c r="S245" s="103">
        <f t="shared" si="78"/>
        <v>-1.1740828209954379</v>
      </c>
      <c r="T245" s="103">
        <f t="shared" si="78"/>
        <v>-4.1336406236711118</v>
      </c>
      <c r="U245" s="103">
        <f t="shared" si="78"/>
        <v>-3.2152928566338201</v>
      </c>
      <c r="V245" s="103">
        <f t="shared" ref="V245:W245" si="79">V233</f>
        <v>0.966143285833854</v>
      </c>
      <c r="W245" s="103">
        <f t="shared" si="79"/>
        <v>0.45898970175342069</v>
      </c>
      <c r="X245" s="103">
        <f t="shared" ref="X245:Y245" si="80">X233</f>
        <v>1.4834935692068636</v>
      </c>
      <c r="Y245" s="103">
        <f t="shared" si="80"/>
        <v>0.74845841216452258</v>
      </c>
      <c r="Z245" s="103">
        <f t="shared" si="73"/>
        <v>1.070225390684439</v>
      </c>
      <c r="AA245" s="102">
        <f t="shared" si="73"/>
        <v>0.79725198237759254</v>
      </c>
      <c r="AB245" s="82">
        <f t="shared" si="73"/>
        <v>138.80920000000003</v>
      </c>
      <c r="AC245" s="157"/>
      <c r="AN245" s="98"/>
      <c r="AO245" s="157"/>
      <c r="AZ245" s="98"/>
    </row>
    <row r="246" spans="2:52" x14ac:dyDescent="0.2">
      <c r="B246" s="177" t="s">
        <v>280</v>
      </c>
      <c r="D246" s="157"/>
      <c r="N246" s="1"/>
      <c r="P246" s="157"/>
      <c r="AA246" s="98"/>
      <c r="AC246" s="157"/>
      <c r="AN246" s="98"/>
      <c r="AO246" s="157"/>
      <c r="AZ246" s="98"/>
    </row>
    <row r="247" spans="2:52" x14ac:dyDescent="0.2">
      <c r="B247" s="139" t="s">
        <v>49</v>
      </c>
      <c r="C247" s="106">
        <f t="shared" ref="C247:AB247" si="81">C7</f>
        <v>115.92489999999999</v>
      </c>
      <c r="D247" s="171">
        <f t="shared" si="81"/>
        <v>115.8372</v>
      </c>
      <c r="E247" s="106">
        <f t="shared" ref="E247:F247" si="82">E7</f>
        <v>116.79640000000001</v>
      </c>
      <c r="F247" s="106">
        <f t="shared" si="82"/>
        <v>117.3124</v>
      </c>
      <c r="G247" s="106">
        <f t="shared" ref="G247:J247" si="83">G7</f>
        <v>118.77979999999999</v>
      </c>
      <c r="H247" s="106">
        <f t="shared" si="83"/>
        <v>117.9629</v>
      </c>
      <c r="I247" s="106">
        <f t="shared" si="83"/>
        <v>118.09569999999999</v>
      </c>
      <c r="J247" s="106">
        <f t="shared" si="83"/>
        <v>118.0424</v>
      </c>
      <c r="K247" s="106">
        <f t="shared" ref="K247:L247" si="84">K7</f>
        <v>117.10769999999999</v>
      </c>
      <c r="L247" s="106">
        <f t="shared" si="84"/>
        <v>121.9824</v>
      </c>
      <c r="M247" s="106">
        <f t="shared" ref="M247:N247" si="85">M7</f>
        <v>127.8113</v>
      </c>
      <c r="N247" s="106">
        <f t="shared" si="85"/>
        <v>126.2058</v>
      </c>
      <c r="O247" s="105">
        <f t="shared" si="81"/>
        <v>125.521</v>
      </c>
      <c r="P247" s="106">
        <f t="shared" ref="P247:U247" si="86">P7</f>
        <v>-7.565242670038802E-2</v>
      </c>
      <c r="Q247" s="106">
        <f t="shared" si="86"/>
        <v>0.82805868926390647</v>
      </c>
      <c r="R247" s="106">
        <f t="shared" si="86"/>
        <v>0.44179443886968361</v>
      </c>
      <c r="S247" s="106">
        <f t="shared" si="86"/>
        <v>1.2508481626835679</v>
      </c>
      <c r="T247" s="106">
        <f t="shared" si="86"/>
        <v>-0.68774320212695239</v>
      </c>
      <c r="U247" s="106">
        <f t="shared" si="86"/>
        <v>0.11257776809487467</v>
      </c>
      <c r="V247" s="106">
        <f t="shared" ref="V247:W247" si="87">V7</f>
        <v>-4.5132887988295102E-2</v>
      </c>
      <c r="W247" s="106">
        <f t="shared" si="87"/>
        <v>-0.7918341206210705</v>
      </c>
      <c r="X247" s="106">
        <f t="shared" ref="X247:Y247" si="88">X7</f>
        <v>4.1625785494890639</v>
      </c>
      <c r="Y247" s="106">
        <f t="shared" si="88"/>
        <v>4.7784762391951663</v>
      </c>
      <c r="Z247" s="106">
        <f t="shared" si="81"/>
        <v>-1.2561487129854765</v>
      </c>
      <c r="AA247" s="105">
        <f t="shared" si="81"/>
        <v>-0.54260580734007124</v>
      </c>
      <c r="AB247" s="84">
        <f t="shared" si="81"/>
        <v>120.12125000000002</v>
      </c>
      <c r="AC247" s="157"/>
      <c r="AN247" s="98"/>
      <c r="AO247" s="157"/>
      <c r="AZ247" s="98"/>
    </row>
    <row r="248" spans="2:52" x14ac:dyDescent="0.2">
      <c r="B248" s="139" t="s">
        <v>52</v>
      </c>
      <c r="C248" s="106">
        <f t="shared" ref="C248:AA248" si="89">C33</f>
        <v>118.8544</v>
      </c>
      <c r="D248" s="171">
        <f t="shared" si="89"/>
        <v>126.7535</v>
      </c>
      <c r="E248" s="106">
        <f t="shared" ref="E248:F248" si="90">E33</f>
        <v>129.65979999999999</v>
      </c>
      <c r="F248" s="106">
        <f t="shared" si="90"/>
        <v>129.39619999999999</v>
      </c>
      <c r="G248" s="106">
        <f t="shared" ref="G248:J248" si="91">G33</f>
        <v>120.0485</v>
      </c>
      <c r="H248" s="106">
        <f t="shared" si="91"/>
        <v>114.2102</v>
      </c>
      <c r="I248" s="106">
        <f t="shared" si="91"/>
        <v>120.3845</v>
      </c>
      <c r="J248" s="106">
        <f t="shared" si="91"/>
        <v>129.685</v>
      </c>
      <c r="K248" s="106">
        <f t="shared" ref="K248:L248" si="92">K33</f>
        <v>131.1112</v>
      </c>
      <c r="L248" s="106">
        <f t="shared" si="92"/>
        <v>131.71289999999999</v>
      </c>
      <c r="M248" s="106">
        <f t="shared" ref="M248:N248" si="93">M33</f>
        <v>129.1771</v>
      </c>
      <c r="N248" s="106">
        <f t="shared" si="93"/>
        <v>139.26769999999999</v>
      </c>
      <c r="O248" s="105">
        <f t="shared" si="89"/>
        <v>147.72499999999999</v>
      </c>
      <c r="P248" s="106">
        <f t="shared" ref="P248:U248" si="94">P33</f>
        <v>6.646030773787091</v>
      </c>
      <c r="Q248" s="106">
        <f t="shared" si="94"/>
        <v>2.2928755418982414</v>
      </c>
      <c r="R248" s="106">
        <f t="shared" si="94"/>
        <v>-0.20330125451373265</v>
      </c>
      <c r="S248" s="106">
        <f t="shared" si="94"/>
        <v>-7.2240915884701327</v>
      </c>
      <c r="T248" s="106">
        <f t="shared" si="94"/>
        <v>-4.8632844225458909</v>
      </c>
      <c r="U248" s="106">
        <f t="shared" si="94"/>
        <v>5.406084570379881</v>
      </c>
      <c r="V248" s="106">
        <f t="shared" ref="V248:W248" si="95">V33</f>
        <v>7.7256623568648779</v>
      </c>
      <c r="W248" s="106">
        <f t="shared" si="95"/>
        <v>1.0997416817673549</v>
      </c>
      <c r="X248" s="106">
        <f t="shared" ref="X248:Y248" si="96">X33</f>
        <v>0.45892341767903422</v>
      </c>
      <c r="Y248" s="106">
        <f t="shared" si="96"/>
        <v>-1.9252480205052009</v>
      </c>
      <c r="Z248" s="106">
        <f t="shared" si="89"/>
        <v>7.811446456066899</v>
      </c>
      <c r="AA248" s="105">
        <f t="shared" si="89"/>
        <v>6.0726930939478461</v>
      </c>
      <c r="AB248" s="84">
        <f>AB33</f>
        <v>129.09429999999998</v>
      </c>
      <c r="AC248" s="157"/>
      <c r="AN248" s="98"/>
      <c r="AO248" s="157"/>
      <c r="AZ248" s="98"/>
    </row>
    <row r="249" spans="2:52" x14ac:dyDescent="0.2">
      <c r="B249" s="139" t="s">
        <v>53</v>
      </c>
      <c r="C249" s="106">
        <f t="shared" ref="C249:AB249" si="97">C60</f>
        <v>172.3074</v>
      </c>
      <c r="D249" s="171">
        <f t="shared" si="97"/>
        <v>173.69659999999999</v>
      </c>
      <c r="E249" s="106">
        <f t="shared" ref="E249:F249" si="98">E60</f>
        <v>172.13910000000001</v>
      </c>
      <c r="F249" s="106">
        <f t="shared" si="98"/>
        <v>179.13380000000001</v>
      </c>
      <c r="G249" s="106">
        <f t="shared" ref="G249:J249" si="99">G60</f>
        <v>177.5069</v>
      </c>
      <c r="H249" s="106">
        <f t="shared" si="99"/>
        <v>169.36449999999999</v>
      </c>
      <c r="I249" s="106">
        <f t="shared" si="99"/>
        <v>163.3058</v>
      </c>
      <c r="J249" s="106">
        <f t="shared" si="99"/>
        <v>166.12639999999999</v>
      </c>
      <c r="K249" s="106">
        <f t="shared" ref="K249:L249" si="100">K60</f>
        <v>166.6893</v>
      </c>
      <c r="L249" s="106">
        <f t="shared" si="100"/>
        <v>169.62710000000001</v>
      </c>
      <c r="M249" s="106">
        <f t="shared" ref="M249:N249" si="101">M60</f>
        <v>170.78450000000001</v>
      </c>
      <c r="N249" s="106">
        <f t="shared" si="101"/>
        <v>174.92140000000001</v>
      </c>
      <c r="O249" s="105">
        <f t="shared" si="97"/>
        <v>177.3484</v>
      </c>
      <c r="P249" s="106">
        <f t="shared" ref="P249:U249" si="102">P60</f>
        <v>0.80623351057469861</v>
      </c>
      <c r="Q249" s="106">
        <f t="shared" si="102"/>
        <v>-0.89667846117884642</v>
      </c>
      <c r="R249" s="106">
        <f t="shared" si="102"/>
        <v>4.0633998899726995</v>
      </c>
      <c r="S249" s="106">
        <f t="shared" si="102"/>
        <v>-0.90820381189926536</v>
      </c>
      <c r="T249" s="106">
        <f t="shared" si="102"/>
        <v>-4.5870892906134966</v>
      </c>
      <c r="U249" s="106">
        <f t="shared" si="102"/>
        <v>-3.5773140179907759</v>
      </c>
      <c r="V249" s="106">
        <f t="shared" ref="V249:W249" si="103">V60</f>
        <v>1.7271891139200104</v>
      </c>
      <c r="W249" s="106">
        <f t="shared" si="103"/>
        <v>0.33883837848771375</v>
      </c>
      <c r="X249" s="106">
        <f t="shared" ref="X249:Y249" si="104">X60</f>
        <v>1.7624406605583021</v>
      </c>
      <c r="Y249" s="106">
        <f t="shared" si="104"/>
        <v>0.68232021888011729</v>
      </c>
      <c r="Z249" s="106">
        <f t="shared" si="97"/>
        <v>2.4222924211506296</v>
      </c>
      <c r="AA249" s="105">
        <f t="shared" si="97"/>
        <v>1.3874803197321726</v>
      </c>
      <c r="AB249" s="84">
        <f t="shared" si="97"/>
        <v>171.72031666666666</v>
      </c>
      <c r="AC249" s="157"/>
      <c r="AN249" s="98"/>
      <c r="AO249" s="157"/>
      <c r="AZ249" s="98"/>
    </row>
    <row r="250" spans="2:52" x14ac:dyDescent="0.2">
      <c r="B250" s="139" t="s">
        <v>60</v>
      </c>
      <c r="C250" s="106">
        <f t="shared" ref="C250:AB250" si="105">C85</f>
        <v>110.26390000000001</v>
      </c>
      <c r="D250" s="171">
        <f>D85</f>
        <v>108.8882</v>
      </c>
      <c r="E250" s="106">
        <f t="shared" ref="E250:F250" si="106">E85</f>
        <v>108.267</v>
      </c>
      <c r="F250" s="106">
        <f t="shared" si="106"/>
        <v>109.8104</v>
      </c>
      <c r="G250" s="106">
        <f t="shared" ref="G250:J250" si="107">G85</f>
        <v>109.2569</v>
      </c>
      <c r="H250" s="106">
        <f t="shared" si="107"/>
        <v>110.3599</v>
      </c>
      <c r="I250" s="106">
        <f t="shared" si="107"/>
        <v>111.7046</v>
      </c>
      <c r="J250" s="106">
        <f t="shared" si="107"/>
        <v>110.61790000000001</v>
      </c>
      <c r="K250" s="106">
        <f t="shared" ref="K250:L250" si="108">K85</f>
        <v>109.1962</v>
      </c>
      <c r="L250" s="106">
        <f t="shared" si="108"/>
        <v>109.6497</v>
      </c>
      <c r="M250" s="106">
        <f t="shared" ref="M250:N250" si="109">M85</f>
        <v>107.6666</v>
      </c>
      <c r="N250" s="106">
        <f t="shared" si="109"/>
        <v>106.9444</v>
      </c>
      <c r="O250" s="105">
        <f t="shared" si="105"/>
        <v>107.22020000000001</v>
      </c>
      <c r="P250" s="106">
        <f t="shared" si="105"/>
        <v>-1.247643154287132</v>
      </c>
      <c r="Q250" s="106">
        <f t="shared" ref="Q250:R250" si="110">Q85</f>
        <v>-0.5704934051623608</v>
      </c>
      <c r="R250" s="106">
        <f t="shared" si="110"/>
        <v>1.4255497981841239</v>
      </c>
      <c r="S250" s="106">
        <f t="shared" ref="S250:T250" si="111">S85</f>
        <v>-0.50405061815638563</v>
      </c>
      <c r="T250" s="106">
        <f t="shared" si="111"/>
        <v>1.0095472231044396</v>
      </c>
      <c r="U250" s="106">
        <f t="shared" ref="U250:V250" si="112">U85</f>
        <v>1.2184679398948379</v>
      </c>
      <c r="V250" s="106">
        <f t="shared" si="112"/>
        <v>-0.97283370604253838</v>
      </c>
      <c r="W250" s="106">
        <f t="shared" ref="W250:X250" si="113">W85</f>
        <v>-1.2852350297736634</v>
      </c>
      <c r="X250" s="106">
        <f t="shared" si="113"/>
        <v>0.41530749238525799</v>
      </c>
      <c r="Y250" s="106">
        <f t="shared" ref="Y250" si="114">Y85</f>
        <v>-1.8085776796470883</v>
      </c>
      <c r="Z250" s="106">
        <f t="shared" si="105"/>
        <v>-0.67077440914824171</v>
      </c>
      <c r="AA250" s="105">
        <f t="shared" si="105"/>
        <v>0.25789101626639993</v>
      </c>
      <c r="AB250" s="84">
        <f t="shared" si="105"/>
        <v>109.13183333333335</v>
      </c>
      <c r="AC250" s="157"/>
      <c r="AN250" s="98"/>
      <c r="AO250" s="157"/>
      <c r="AZ250" s="98"/>
    </row>
    <row r="251" spans="2:52" x14ac:dyDescent="0.2">
      <c r="B251" s="139" t="s">
        <v>62</v>
      </c>
      <c r="C251" s="106">
        <f t="shared" ref="C251:AB251" si="115">C113</f>
        <v>123.8365</v>
      </c>
      <c r="D251" s="171">
        <f t="shared" si="115"/>
        <v>124.57</v>
      </c>
      <c r="E251" s="106">
        <f t="shared" ref="E251:F251" si="116">E113</f>
        <v>124.54340000000001</v>
      </c>
      <c r="F251" s="106">
        <f t="shared" si="116"/>
        <v>125.14700000000001</v>
      </c>
      <c r="G251" s="106">
        <f t="shared" ref="G251:J251" si="117">G113</f>
        <v>125.96559999999999</v>
      </c>
      <c r="H251" s="106">
        <f t="shared" si="117"/>
        <v>126.108</v>
      </c>
      <c r="I251" s="106">
        <f t="shared" si="117"/>
        <v>124.6849</v>
      </c>
      <c r="J251" s="106">
        <f t="shared" si="117"/>
        <v>124.505</v>
      </c>
      <c r="K251" s="106">
        <f t="shared" ref="K251:L251" si="118">K113</f>
        <v>124.11620000000001</v>
      </c>
      <c r="L251" s="106">
        <f t="shared" si="118"/>
        <v>123.7295</v>
      </c>
      <c r="M251" s="106">
        <f t="shared" ref="M251:N251" si="119">M113</f>
        <v>123.3233</v>
      </c>
      <c r="N251" s="106">
        <f t="shared" si="119"/>
        <v>122.4443</v>
      </c>
      <c r="O251" s="105">
        <f t="shared" si="115"/>
        <v>120.62990000000001</v>
      </c>
      <c r="P251" s="106">
        <f t="shared" ref="P251:U251" si="120">P113</f>
        <v>0.59231325174725724</v>
      </c>
      <c r="Q251" s="106">
        <f t="shared" si="120"/>
        <v>-2.1353455888245762E-2</v>
      </c>
      <c r="R251" s="106">
        <f t="shared" si="120"/>
        <v>0.48465033072808367</v>
      </c>
      <c r="S251" s="106">
        <f t="shared" si="120"/>
        <v>0.65411076573948179</v>
      </c>
      <c r="T251" s="106">
        <f t="shared" si="120"/>
        <v>0.1130467365693564</v>
      </c>
      <c r="U251" s="106">
        <f t="shared" si="120"/>
        <v>-1.128477178291627</v>
      </c>
      <c r="V251" s="106">
        <f t="shared" ref="V251:W251" si="121">V113</f>
        <v>-0.14428371037712145</v>
      </c>
      <c r="W251" s="106">
        <f t="shared" si="121"/>
        <v>-0.31227661539696328</v>
      </c>
      <c r="X251" s="106">
        <f t="shared" ref="X251:Y251" si="122">X113</f>
        <v>-0.3115628741453611</v>
      </c>
      <c r="Y251" s="106">
        <f t="shared" si="122"/>
        <v>-0.3282968087642788</v>
      </c>
      <c r="Z251" s="106">
        <f t="shared" si="115"/>
        <v>-0.71276068674776372</v>
      </c>
      <c r="AA251" s="105">
        <f t="shared" si="115"/>
        <v>-1.4818166300922069</v>
      </c>
      <c r="AB251" s="84">
        <f t="shared" si="115"/>
        <v>124.14725833333334</v>
      </c>
      <c r="AC251" s="157"/>
      <c r="AN251" s="98"/>
      <c r="AO251" s="157"/>
      <c r="AZ251" s="98"/>
    </row>
    <row r="252" spans="2:52" x14ac:dyDescent="0.2">
      <c r="B252" s="139" t="s">
        <v>82</v>
      </c>
      <c r="C252" s="106">
        <f t="shared" ref="C252:AB252" si="123">C139</f>
        <v>126.574</v>
      </c>
      <c r="D252" s="171">
        <f t="shared" si="123"/>
        <v>127.355</v>
      </c>
      <c r="E252" s="106">
        <f t="shared" ref="E252:F252" si="124">E139</f>
        <v>127.214</v>
      </c>
      <c r="F252" s="106">
        <f t="shared" si="124"/>
        <v>127.6427</v>
      </c>
      <c r="G252" s="106">
        <f t="shared" ref="G252:J252" si="125">G139</f>
        <v>128.67490000000001</v>
      </c>
      <c r="H252" s="106">
        <f t="shared" si="125"/>
        <v>128.51689999999999</v>
      </c>
      <c r="I252" s="106">
        <f t="shared" si="125"/>
        <v>126.9014</v>
      </c>
      <c r="J252" s="106">
        <f t="shared" si="125"/>
        <v>126.5861</v>
      </c>
      <c r="K252" s="106">
        <f t="shared" ref="K252:L252" si="126">K139</f>
        <v>126.1037</v>
      </c>
      <c r="L252" s="106">
        <f t="shared" si="126"/>
        <v>125.9905</v>
      </c>
      <c r="M252" s="106">
        <f t="shared" ref="M252:N252" si="127">M139</f>
        <v>125.41630000000001</v>
      </c>
      <c r="N252" s="106">
        <f t="shared" si="127"/>
        <v>124.4036</v>
      </c>
      <c r="O252" s="105">
        <f t="shared" si="123"/>
        <v>122.5993</v>
      </c>
      <c r="P252" s="106">
        <f t="shared" ref="P252:U252" si="128">P139</f>
        <v>0.61703035378514226</v>
      </c>
      <c r="Q252" s="106">
        <f t="shared" si="128"/>
        <v>-0.11071414549880675</v>
      </c>
      <c r="R252" s="106">
        <f t="shared" si="128"/>
        <v>0.33699121165909907</v>
      </c>
      <c r="S252" s="106">
        <f t="shared" si="128"/>
        <v>0.80866355851137839</v>
      </c>
      <c r="T252" s="106">
        <f t="shared" si="128"/>
        <v>-0.12279007016909704</v>
      </c>
      <c r="U252" s="106">
        <f t="shared" si="128"/>
        <v>-1.2570331217139514</v>
      </c>
      <c r="V252" s="106">
        <f t="shared" ref="V252:W252" si="129">V139</f>
        <v>-0.24846061587972512</v>
      </c>
      <c r="W252" s="106">
        <f t="shared" si="129"/>
        <v>-0.38108449505909286</v>
      </c>
      <c r="X252" s="106">
        <f t="shared" ref="X252:Y252" si="130">X139</f>
        <v>-8.9767389854545257E-2</v>
      </c>
      <c r="Y252" s="106">
        <f t="shared" si="130"/>
        <v>-0.45574864771549478</v>
      </c>
      <c r="Z252" s="106">
        <f t="shared" si="123"/>
        <v>-0.80747079925018472</v>
      </c>
      <c r="AA252" s="105">
        <f t="shared" si="123"/>
        <v>-1.4503599574288828</v>
      </c>
      <c r="AB252" s="84">
        <f t="shared" si="123"/>
        <v>126.4503666666667</v>
      </c>
      <c r="AC252" s="157"/>
      <c r="AN252" s="98"/>
      <c r="AO252" s="157"/>
      <c r="AZ252" s="98"/>
    </row>
    <row r="253" spans="2:52" x14ac:dyDescent="0.2">
      <c r="B253" s="139" t="s">
        <v>85</v>
      </c>
      <c r="C253" s="106">
        <f t="shared" ref="C253" si="131">C163</f>
        <v>114.755</v>
      </c>
      <c r="D253" s="171">
        <f>D163</f>
        <v>115.33069999999999</v>
      </c>
      <c r="E253" s="106">
        <f>E163</f>
        <v>115.68380000000001</v>
      </c>
      <c r="F253" s="106">
        <f>F163</f>
        <v>116.8674</v>
      </c>
      <c r="G253" s="106">
        <f>G163</f>
        <v>116.9777</v>
      </c>
      <c r="H253" s="106">
        <f>H163</f>
        <v>118.1163</v>
      </c>
      <c r="I253" s="106">
        <f t="shared" ref="I253:J253" si="132">I163</f>
        <v>117.33159999999999</v>
      </c>
      <c r="J253" s="106">
        <f t="shared" si="132"/>
        <v>117.601</v>
      </c>
      <c r="K253" s="106">
        <f t="shared" ref="K253:L253" si="133">K163</f>
        <v>117.52249999999999</v>
      </c>
      <c r="L253" s="106">
        <f t="shared" si="133"/>
        <v>116.22880000000001</v>
      </c>
      <c r="M253" s="106">
        <f t="shared" ref="M253:N253" si="134">M163</f>
        <v>116.37990000000001</v>
      </c>
      <c r="N253" s="106">
        <f t="shared" si="134"/>
        <v>115.94410000000001</v>
      </c>
      <c r="O253" s="105">
        <f t="shared" ref="O253" si="135">O163</f>
        <v>114.0964</v>
      </c>
      <c r="P253" s="106">
        <f t="shared" ref="P253:U253" si="136">P163</f>
        <v>0.50167748681974444</v>
      </c>
      <c r="Q253" s="106">
        <f t="shared" si="136"/>
        <v>0.30616305979241604</v>
      </c>
      <c r="R253" s="106">
        <f t="shared" si="136"/>
        <v>1.0231337490642582</v>
      </c>
      <c r="S253" s="106">
        <f t="shared" si="136"/>
        <v>9.4380468804812268E-2</v>
      </c>
      <c r="T253" s="106">
        <f t="shared" si="136"/>
        <v>0.97334791161050072</v>
      </c>
      <c r="U253" s="106">
        <f t="shared" si="136"/>
        <v>-0.66434522584943889</v>
      </c>
      <c r="V253" s="106">
        <f t="shared" ref="V253:W253" si="137">V163</f>
        <v>0.22960566462914045</v>
      </c>
      <c r="W253" s="106">
        <f t="shared" si="137"/>
        <v>-6.6751133068600907E-2</v>
      </c>
      <c r="X253" s="106">
        <f t="shared" ref="X253:Y253" si="138">X163</f>
        <v>-1.10081048309897</v>
      </c>
      <c r="Y253" s="106">
        <f t="shared" si="138"/>
        <v>0.13000220255220699</v>
      </c>
      <c r="Z253" s="106">
        <f t="shared" ref="Z253:AA253" si="139">Z163</f>
        <v>-0.37446328790452676</v>
      </c>
      <c r="AA253" s="105">
        <f t="shared" si="139"/>
        <v>-1.593612784091647</v>
      </c>
      <c r="AB253" s="84">
        <f t="shared" ref="AB253" si="140">AB139</f>
        <v>126.4503666666667</v>
      </c>
      <c r="AC253" s="157"/>
      <c r="AN253" s="98"/>
      <c r="AO253" s="157"/>
      <c r="AZ253" s="98"/>
    </row>
    <row r="254" spans="2:52" x14ac:dyDescent="0.2">
      <c r="B254" s="139" t="s">
        <v>63</v>
      </c>
      <c r="C254" s="106">
        <f t="shared" ref="C254:AB254" si="141">C188</f>
        <v>159.76920000000001</v>
      </c>
      <c r="D254" s="171">
        <f t="shared" si="141"/>
        <v>161.26679999999999</v>
      </c>
      <c r="E254" s="106">
        <f t="shared" ref="E254:F254" si="142">E188</f>
        <v>160.31720000000001</v>
      </c>
      <c r="F254" s="106">
        <f t="shared" si="142"/>
        <v>165.84200000000001</v>
      </c>
      <c r="G254" s="106">
        <f t="shared" ref="G254:J254" si="143">G188</f>
        <v>164.2047</v>
      </c>
      <c r="H254" s="106">
        <f t="shared" si="143"/>
        <v>157.50290000000001</v>
      </c>
      <c r="I254" s="106">
        <f t="shared" si="143"/>
        <v>153.19479999999999</v>
      </c>
      <c r="J254" s="106">
        <f t="shared" si="143"/>
        <v>155.8759</v>
      </c>
      <c r="K254" s="106">
        <f t="shared" ref="K254:L254" si="144">K188</f>
        <v>156.23500000000001</v>
      </c>
      <c r="L254" s="106">
        <f t="shared" si="144"/>
        <v>159.10429999999999</v>
      </c>
      <c r="M254" s="106">
        <f t="shared" ref="M254:N254" si="145">M188</f>
        <v>160.44159999999999</v>
      </c>
      <c r="N254" s="106">
        <f t="shared" si="145"/>
        <v>164.00890000000001</v>
      </c>
      <c r="O254" s="105">
        <f t="shared" si="141"/>
        <v>166.2724</v>
      </c>
      <c r="P254" s="106">
        <f t="shared" ref="P254:U254" si="146">P188</f>
        <v>0.93735213044815713</v>
      </c>
      <c r="Q254" s="106">
        <f t="shared" si="146"/>
        <v>-0.58883787611583749</v>
      </c>
      <c r="R254" s="106">
        <f t="shared" si="146"/>
        <v>3.4461679719955183</v>
      </c>
      <c r="S254" s="106">
        <f t="shared" si="146"/>
        <v>-0.98726498715645628</v>
      </c>
      <c r="T254" s="106">
        <f t="shared" si="146"/>
        <v>-4.081369169091988</v>
      </c>
      <c r="U254" s="106">
        <f t="shared" si="146"/>
        <v>-2.7352512239457329</v>
      </c>
      <c r="V254" s="106">
        <f t="shared" ref="V254:W254" si="147">V188</f>
        <v>1.7501246778611381</v>
      </c>
      <c r="W254" s="106">
        <f t="shared" si="147"/>
        <v>0.23037557441529585</v>
      </c>
      <c r="X254" s="106">
        <f t="shared" ref="X254:Y254" si="148">X188</f>
        <v>1.8365283067174327</v>
      </c>
      <c r="Y254" s="106">
        <f t="shared" si="148"/>
        <v>0.84051782384259832</v>
      </c>
      <c r="Z254" s="106">
        <f t="shared" si="141"/>
        <v>2.2234258446687254</v>
      </c>
      <c r="AA254" s="105">
        <f t="shared" si="141"/>
        <v>1.3801080307227189</v>
      </c>
      <c r="AB254" s="84">
        <f t="shared" si="141"/>
        <v>160.35554166666668</v>
      </c>
      <c r="AC254" s="157"/>
      <c r="AN254" s="98"/>
      <c r="AO254" s="157"/>
      <c r="AZ254" s="98"/>
    </row>
    <row r="255" spans="2:52" x14ac:dyDescent="0.2">
      <c r="B255" s="139" t="s">
        <v>279</v>
      </c>
      <c r="C255" s="106">
        <f t="shared" ref="C255:AB255" si="149">C212</f>
        <v>160.5736</v>
      </c>
      <c r="D255" s="171">
        <f t="shared" si="149"/>
        <v>162.0883</v>
      </c>
      <c r="E255" s="106">
        <f t="shared" ref="E255:F255" si="150">E212</f>
        <v>161.1181</v>
      </c>
      <c r="F255" s="106">
        <f t="shared" si="150"/>
        <v>166.75290000000001</v>
      </c>
      <c r="G255" s="106">
        <f t="shared" ref="G255:J255" si="151">G212</f>
        <v>165.0607</v>
      </c>
      <c r="H255" s="106">
        <f t="shared" si="151"/>
        <v>158.20570000000001</v>
      </c>
      <c r="I255" s="106">
        <f t="shared" si="151"/>
        <v>153.8329</v>
      </c>
      <c r="J255" s="106">
        <f t="shared" si="151"/>
        <v>156.57810000000001</v>
      </c>
      <c r="K255" s="106">
        <f t="shared" ref="K255:L255" si="152">K212</f>
        <v>156.95400000000001</v>
      </c>
      <c r="L255" s="106">
        <f t="shared" si="152"/>
        <v>159.89609999999999</v>
      </c>
      <c r="M255" s="106">
        <f t="shared" ref="M255:N255" si="153">M212</f>
        <v>161.27250000000001</v>
      </c>
      <c r="N255" s="106">
        <f t="shared" si="153"/>
        <v>164.93940000000001</v>
      </c>
      <c r="O255" s="105">
        <f t="shared" si="149"/>
        <v>167.29409999999999</v>
      </c>
      <c r="P255" s="106">
        <f t="shared" ref="P255:U255" si="154">P212</f>
        <v>0.94330574889023167</v>
      </c>
      <c r="Q255" s="106">
        <f t="shared" si="154"/>
        <v>-0.59856263530434062</v>
      </c>
      <c r="R255" s="106">
        <f t="shared" si="154"/>
        <v>3.4973103580541309</v>
      </c>
      <c r="S255" s="106">
        <f t="shared" si="154"/>
        <v>-1.0147949450954159</v>
      </c>
      <c r="T255" s="106">
        <f t="shared" si="154"/>
        <v>-4.1530176474472666</v>
      </c>
      <c r="U255" s="106">
        <f t="shared" si="154"/>
        <v>-2.7639964931731362</v>
      </c>
      <c r="V255" s="106">
        <f t="shared" ref="V255:W255" si="155">V212</f>
        <v>1.7845337375815</v>
      </c>
      <c r="W255" s="106">
        <f t="shared" si="155"/>
        <v>0.2400718874478624</v>
      </c>
      <c r="X255" s="106">
        <f t="shared" ref="X255:Y255" si="156">X212</f>
        <v>1.874498260636863</v>
      </c>
      <c r="Y255" s="106">
        <f t="shared" si="156"/>
        <v>0.86080898783648763</v>
      </c>
      <c r="Z255" s="106">
        <f t="shared" si="149"/>
        <v>2.2737292470818011</v>
      </c>
      <c r="AA255" s="105">
        <f t="shared" si="149"/>
        <v>1.4276152332311018</v>
      </c>
      <c r="AB255" s="84">
        <f t="shared" si="149"/>
        <v>161.16606666666667</v>
      </c>
      <c r="AC255" s="157"/>
      <c r="AN255" s="98"/>
      <c r="AO255" s="157"/>
      <c r="AZ255" s="98"/>
    </row>
    <row r="256" spans="2:52" x14ac:dyDescent="0.2">
      <c r="B256" s="177" t="s">
        <v>281</v>
      </c>
      <c r="D256" s="157"/>
      <c r="N256" s="1"/>
      <c r="O256" s="98"/>
      <c r="AA256" s="98"/>
      <c r="AC256" s="157"/>
      <c r="AN256" s="98"/>
      <c r="AO256" s="157"/>
      <c r="AZ256" s="98"/>
    </row>
    <row r="257" spans="2:52" x14ac:dyDescent="0.2">
      <c r="B257" s="140" t="s">
        <v>49</v>
      </c>
      <c r="C257" s="110">
        <f t="shared" ref="C257:AA257" si="157">C10</f>
        <v>112.5907</v>
      </c>
      <c r="D257" s="172">
        <f t="shared" si="157"/>
        <v>113.6789</v>
      </c>
      <c r="E257" s="110">
        <f t="shared" ref="E257:F257" si="158">E10</f>
        <v>113.9259</v>
      </c>
      <c r="F257" s="110">
        <f t="shared" si="158"/>
        <v>114.10890000000001</v>
      </c>
      <c r="G257" s="110">
        <f t="shared" ref="G257:J257" si="159">G10</f>
        <v>114.27549999999999</v>
      </c>
      <c r="H257" s="110">
        <f t="shared" si="159"/>
        <v>113.89190000000001</v>
      </c>
      <c r="I257" s="110">
        <f t="shared" si="159"/>
        <v>114.4589</v>
      </c>
      <c r="J257" s="110">
        <f t="shared" si="159"/>
        <v>115.715</v>
      </c>
      <c r="K257" s="110">
        <f t="shared" ref="K257:L257" si="160">K10</f>
        <v>115.4329</v>
      </c>
      <c r="L257" s="110">
        <f t="shared" si="160"/>
        <v>115.4773</v>
      </c>
      <c r="M257" s="110">
        <f t="shared" ref="M257:N257" si="161">M10</f>
        <v>115.43600000000001</v>
      </c>
      <c r="N257" s="110">
        <f t="shared" si="161"/>
        <v>117.2961</v>
      </c>
      <c r="O257" s="109">
        <f t="shared" si="157"/>
        <v>118.07859999999999</v>
      </c>
      <c r="P257" s="110">
        <f t="shared" ref="P257:U257" si="162">P10</f>
        <v>0.96650966731710564</v>
      </c>
      <c r="Q257" s="110">
        <f t="shared" si="162"/>
        <v>0.21727866824890096</v>
      </c>
      <c r="R257" s="110">
        <f t="shared" si="162"/>
        <v>0.16063072576122459</v>
      </c>
      <c r="S257" s="110">
        <f t="shared" si="162"/>
        <v>0.14600088161395677</v>
      </c>
      <c r="T257" s="110">
        <f t="shared" si="162"/>
        <v>-0.33568000140011384</v>
      </c>
      <c r="U257" s="110">
        <f t="shared" si="162"/>
        <v>0.49784049611955994</v>
      </c>
      <c r="V257" s="110">
        <f t="shared" ref="V257:W257" si="163">V10</f>
        <v>1.0974244903629193</v>
      </c>
      <c r="W257" s="110">
        <f t="shared" si="163"/>
        <v>-0.24378861858877393</v>
      </c>
      <c r="X257" s="110">
        <f t="shared" ref="X257:Y257" si="164">X10</f>
        <v>3.8463904138244812E-2</v>
      </c>
      <c r="Y257" s="110">
        <f t="shared" si="164"/>
        <v>-3.5764604818429739E-2</v>
      </c>
      <c r="Z257" s="110">
        <f t="shared" si="157"/>
        <v>1.6113690703073464</v>
      </c>
      <c r="AA257" s="109">
        <f t="shared" si="157"/>
        <v>0.66711510442376076</v>
      </c>
      <c r="AB257" s="88">
        <f>AB10</f>
        <v>115.14799166666666</v>
      </c>
      <c r="AC257" s="157"/>
      <c r="AN257" s="98"/>
      <c r="AO257" s="157"/>
      <c r="AZ257" s="98"/>
    </row>
    <row r="258" spans="2:52" x14ac:dyDescent="0.2">
      <c r="B258" s="140" t="s">
        <v>52</v>
      </c>
      <c r="C258" s="110">
        <f t="shared" ref="C258:AA258" si="165">C37</f>
        <v>112.699</v>
      </c>
      <c r="D258" s="172">
        <f t="shared" si="165"/>
        <v>113.4455</v>
      </c>
      <c r="E258" s="110">
        <f t="shared" ref="E258:F258" si="166">E37</f>
        <v>113.7265</v>
      </c>
      <c r="F258" s="110">
        <f t="shared" si="166"/>
        <v>113.8503</v>
      </c>
      <c r="G258" s="110">
        <f t="shared" ref="G258:J258" si="167">G37</f>
        <v>114.09010000000001</v>
      </c>
      <c r="H258" s="110">
        <f t="shared" si="167"/>
        <v>114.2535</v>
      </c>
      <c r="I258" s="110">
        <f t="shared" si="167"/>
        <v>114.5754</v>
      </c>
      <c r="J258" s="110">
        <f t="shared" si="167"/>
        <v>115.1888</v>
      </c>
      <c r="K258" s="110">
        <f t="shared" ref="K258:L258" si="168">K37</f>
        <v>115.0365</v>
      </c>
      <c r="L258" s="110">
        <f t="shared" si="168"/>
        <v>115.4628</v>
      </c>
      <c r="M258" s="110">
        <f t="shared" ref="M258:N258" si="169">M37</f>
        <v>115.556</v>
      </c>
      <c r="N258" s="110">
        <f t="shared" si="169"/>
        <v>116.2547</v>
      </c>
      <c r="O258" s="109">
        <f t="shared" si="165"/>
        <v>116.71429999999999</v>
      </c>
      <c r="P258" s="110">
        <f t="shared" ref="P258:U258" si="170">P37</f>
        <v>0.6623838720840447</v>
      </c>
      <c r="Q258" s="110">
        <f t="shared" si="170"/>
        <v>0.24769603025241718</v>
      </c>
      <c r="R258" s="110">
        <f t="shared" si="170"/>
        <v>0.10885765410876339</v>
      </c>
      <c r="S258" s="110">
        <f t="shared" si="170"/>
        <v>0.21062746431059243</v>
      </c>
      <c r="T258" s="110">
        <f t="shared" si="170"/>
        <v>0.14322013917070434</v>
      </c>
      <c r="U258" s="110">
        <f t="shared" si="170"/>
        <v>0.2817419160025727</v>
      </c>
      <c r="V258" s="110">
        <f t="shared" ref="V258:W258" si="171">V37</f>
        <v>0.53536797602277508</v>
      </c>
      <c r="W258" s="110">
        <f t="shared" si="171"/>
        <v>-0.13221771561123719</v>
      </c>
      <c r="X258" s="110">
        <f t="shared" ref="X258:Y258" si="172">X37</f>
        <v>0.37057803392835981</v>
      </c>
      <c r="Y258" s="110">
        <f t="shared" si="172"/>
        <v>8.0718638383960858E-2</v>
      </c>
      <c r="Z258" s="110">
        <f t="shared" si="165"/>
        <v>0.60464190522344341</v>
      </c>
      <c r="AA258" s="109">
        <f t="shared" si="165"/>
        <v>0.39533885511725092</v>
      </c>
      <c r="AB258" s="88">
        <f>AB37</f>
        <v>114.84620000000001</v>
      </c>
      <c r="AC258" s="157"/>
      <c r="AN258" s="98"/>
      <c r="AO258" s="157"/>
      <c r="AZ258" s="98"/>
    </row>
    <row r="259" spans="2:52" x14ac:dyDescent="0.2">
      <c r="B259" s="140" t="s">
        <v>53</v>
      </c>
      <c r="C259" s="110">
        <f t="shared" ref="C259:AB259" si="173">C62</f>
        <v>113.879</v>
      </c>
      <c r="D259" s="172">
        <f t="shared" si="173"/>
        <v>114.7548</v>
      </c>
      <c r="E259" s="110">
        <f t="shared" ref="E259:F259" si="174">E62</f>
        <v>114.9556</v>
      </c>
      <c r="F259" s="110">
        <f t="shared" si="174"/>
        <v>115.1007</v>
      </c>
      <c r="G259" s="110">
        <f t="shared" ref="G259:J259" si="175">G62</f>
        <v>115.28870000000001</v>
      </c>
      <c r="H259" s="110">
        <f t="shared" si="175"/>
        <v>115.3111</v>
      </c>
      <c r="I259" s="110">
        <f t="shared" si="175"/>
        <v>115.8563</v>
      </c>
      <c r="J259" s="110">
        <f t="shared" si="175"/>
        <v>116.7647</v>
      </c>
      <c r="K259" s="110">
        <f t="shared" ref="K259:L259" si="176">K62</f>
        <v>116.5064</v>
      </c>
      <c r="L259" s="110">
        <f t="shared" si="176"/>
        <v>117.0166</v>
      </c>
      <c r="M259" s="110">
        <f t="shared" ref="M259:N259" si="177">M62</f>
        <v>117.17529999999999</v>
      </c>
      <c r="N259" s="110">
        <f t="shared" si="177"/>
        <v>118.5429</v>
      </c>
      <c r="O259" s="109">
        <f t="shared" si="173"/>
        <v>119.2908</v>
      </c>
      <c r="P259" s="110">
        <f t="shared" ref="P259:U259" si="178">P62</f>
        <v>0.76906189903318267</v>
      </c>
      <c r="Q259" s="110">
        <f t="shared" si="178"/>
        <v>0.17498178725421593</v>
      </c>
      <c r="R259" s="110">
        <f t="shared" si="178"/>
        <v>0.12622264596070079</v>
      </c>
      <c r="S259" s="110">
        <f t="shared" si="178"/>
        <v>0.16333523601507408</v>
      </c>
      <c r="T259" s="110">
        <f t="shared" si="178"/>
        <v>1.9429484416070637E-2</v>
      </c>
      <c r="U259" s="110">
        <f t="shared" si="178"/>
        <v>0.47280790834534436</v>
      </c>
      <c r="V259" s="110">
        <f t="shared" ref="V259:W259" si="179">V62</f>
        <v>0.78407475467454102</v>
      </c>
      <c r="W259" s="110">
        <f t="shared" si="179"/>
        <v>-0.22121411693774359</v>
      </c>
      <c r="X259" s="110">
        <f t="shared" ref="X259:Y259" si="180">X62</f>
        <v>0.43791585698296193</v>
      </c>
      <c r="Y259" s="110">
        <f t="shared" si="180"/>
        <v>0.1356217835760021</v>
      </c>
      <c r="Z259" s="110">
        <f t="shared" si="173"/>
        <v>1.1671401737396963</v>
      </c>
      <c r="AA259" s="109">
        <f t="shared" si="173"/>
        <v>0.63091083481170218</v>
      </c>
      <c r="AB259" s="88">
        <f t="shared" si="173"/>
        <v>116.38032499999998</v>
      </c>
      <c r="AC259" s="157"/>
      <c r="AN259" s="98"/>
      <c r="AO259" s="157"/>
      <c r="AZ259" s="98"/>
    </row>
    <row r="260" spans="2:52" x14ac:dyDescent="0.2">
      <c r="B260" s="140" t="s">
        <v>60</v>
      </c>
      <c r="C260" s="110">
        <f t="shared" ref="C260:AB260" si="181">C90</f>
        <v>112.8797</v>
      </c>
      <c r="D260" s="172">
        <f t="shared" si="181"/>
        <v>113.7433</v>
      </c>
      <c r="E260" s="110">
        <f t="shared" ref="E260:F260" si="182">E90</f>
        <v>114.01349999999999</v>
      </c>
      <c r="F260" s="110">
        <f t="shared" si="182"/>
        <v>114.1936</v>
      </c>
      <c r="G260" s="110">
        <f t="shared" ref="G260:J260" si="183">G90</f>
        <v>114.2783</v>
      </c>
      <c r="H260" s="110">
        <f t="shared" si="183"/>
        <v>114.0851</v>
      </c>
      <c r="I260" s="110">
        <f t="shared" si="183"/>
        <v>114.69110000000001</v>
      </c>
      <c r="J260" s="110">
        <f t="shared" si="183"/>
        <v>115.77290000000001</v>
      </c>
      <c r="K260" s="110">
        <f t="shared" ref="K260:L260" si="184">K90</f>
        <v>115.5436</v>
      </c>
      <c r="L260" s="110">
        <f t="shared" si="184"/>
        <v>115.9478</v>
      </c>
      <c r="M260" s="110">
        <f t="shared" ref="M260:N260" si="185">M90</f>
        <v>116.0615</v>
      </c>
      <c r="N260" s="110">
        <f t="shared" si="185"/>
        <v>117.62479999999999</v>
      </c>
      <c r="O260" s="109">
        <f t="shared" si="181"/>
        <v>118.5147</v>
      </c>
      <c r="P260" s="110">
        <f t="shared" si="181"/>
        <v>0.76506227426189588</v>
      </c>
      <c r="Q260" s="110">
        <f t="shared" ref="Q260:R260" si="186">Q90</f>
        <v>0.23755245363901736</v>
      </c>
      <c r="R260" s="110">
        <f t="shared" si="186"/>
        <v>0.15796374990681819</v>
      </c>
      <c r="S260" s="110">
        <f t="shared" ref="S260:T260" si="187">S90</f>
        <v>7.4172282859983396E-2</v>
      </c>
      <c r="T260" s="110">
        <f t="shared" si="187"/>
        <v>-0.1690609678302919</v>
      </c>
      <c r="U260" s="110">
        <f t="shared" ref="U260:V260" si="188">U90</f>
        <v>0.53118242434814777</v>
      </c>
      <c r="V260" s="110">
        <f t="shared" si="188"/>
        <v>0.94322924795385266</v>
      </c>
      <c r="W260" s="110">
        <f t="shared" ref="W260:X260" si="189">W90</f>
        <v>-0.19806016779402533</v>
      </c>
      <c r="X260" s="110">
        <f t="shared" si="189"/>
        <v>0.34982465493545556</v>
      </c>
      <c r="Y260" s="110">
        <f t="shared" ref="Y260" si="190">Y90</f>
        <v>9.8061368995353393E-2</v>
      </c>
      <c r="Z260" s="110">
        <f t="shared" si="181"/>
        <v>1.3469582936632718</v>
      </c>
      <c r="AA260" s="109">
        <f t="shared" si="181"/>
        <v>0.75655814080024919</v>
      </c>
      <c r="AB260" s="88">
        <f t="shared" si="181"/>
        <v>115.37251666666667</v>
      </c>
      <c r="AC260" s="157"/>
      <c r="AN260" s="98"/>
      <c r="AO260" s="157"/>
      <c r="AZ260" s="98"/>
    </row>
    <row r="261" spans="2:52" x14ac:dyDescent="0.2">
      <c r="B261" s="140" t="s">
        <v>62</v>
      </c>
      <c r="C261" s="110">
        <f t="shared" ref="C261:AB261" si="191">C116</f>
        <v>112.9679</v>
      </c>
      <c r="D261" s="172">
        <f t="shared" si="191"/>
        <v>114.0518</v>
      </c>
      <c r="E261" s="110">
        <f t="shared" ref="E261:F261" si="192">E116</f>
        <v>114.5489</v>
      </c>
      <c r="F261" s="110">
        <f t="shared" si="192"/>
        <v>114.7996</v>
      </c>
      <c r="G261" s="110">
        <f t="shared" ref="G261:J261" si="193">G116</f>
        <v>114.87869999999999</v>
      </c>
      <c r="H261" s="110">
        <f t="shared" si="193"/>
        <v>114.9661</v>
      </c>
      <c r="I261" s="110">
        <f t="shared" si="193"/>
        <v>115.41759999999999</v>
      </c>
      <c r="J261" s="110">
        <f t="shared" si="193"/>
        <v>116.2955</v>
      </c>
      <c r="K261" s="110">
        <f t="shared" ref="K261:L261" si="194">K116</f>
        <v>116.2634</v>
      </c>
      <c r="L261" s="110">
        <f t="shared" si="194"/>
        <v>116.6863</v>
      </c>
      <c r="M261" s="110">
        <f t="shared" ref="M261:N261" si="195">M116</f>
        <v>116.9282</v>
      </c>
      <c r="N261" s="110">
        <f t="shared" si="195"/>
        <v>118.017</v>
      </c>
      <c r="O261" s="109">
        <f t="shared" si="191"/>
        <v>118.58410000000001</v>
      </c>
      <c r="P261" s="110">
        <f t="shared" ref="P261:U261" si="196">P116</f>
        <v>0.95947609896262553</v>
      </c>
      <c r="Q261" s="110">
        <f t="shared" si="196"/>
        <v>0.43585458537261418</v>
      </c>
      <c r="R261" s="110">
        <f t="shared" si="196"/>
        <v>0.21885849624046569</v>
      </c>
      <c r="S261" s="110">
        <f t="shared" si="196"/>
        <v>6.8902679103408748E-2</v>
      </c>
      <c r="T261" s="110">
        <f t="shared" si="196"/>
        <v>7.6080248122587013E-2</v>
      </c>
      <c r="U261" s="110">
        <f t="shared" si="196"/>
        <v>0.39272446399416505</v>
      </c>
      <c r="V261" s="110">
        <f t="shared" ref="V261:W261" si="197">V116</f>
        <v>0.76062922812466294</v>
      </c>
      <c r="W261" s="110">
        <f t="shared" si="197"/>
        <v>-2.7602099823294795E-2</v>
      </c>
      <c r="X261" s="110">
        <f t="shared" ref="X261:Y261" si="198">X116</f>
        <v>0.36374301800910558</v>
      </c>
      <c r="Y261" s="110">
        <f t="shared" si="198"/>
        <v>0.20730797017302041</v>
      </c>
      <c r="Z261" s="110">
        <f t="shared" si="191"/>
        <v>0.93116972637908735</v>
      </c>
      <c r="AA261" s="109">
        <f t="shared" si="191"/>
        <v>0.48052399230620219</v>
      </c>
      <c r="AB261" s="88">
        <f t="shared" si="191"/>
        <v>115.95310000000002</v>
      </c>
      <c r="AC261" s="157"/>
      <c r="AN261" s="98"/>
      <c r="AO261" s="157"/>
      <c r="AZ261" s="98"/>
    </row>
    <row r="262" spans="2:52" x14ac:dyDescent="0.2">
      <c r="B262" s="140" t="s">
        <v>82</v>
      </c>
      <c r="C262" s="110">
        <f t="shared" ref="C262:AB262" si="199">C142</f>
        <v>113.843</v>
      </c>
      <c r="D262" s="172">
        <f t="shared" si="199"/>
        <v>115.0581</v>
      </c>
      <c r="E262" s="110">
        <f t="shared" ref="E262:F262" si="200">E142</f>
        <v>115.52670000000001</v>
      </c>
      <c r="F262" s="110">
        <f t="shared" si="200"/>
        <v>115.7525</v>
      </c>
      <c r="G262" s="110">
        <f t="shared" ref="G262:J262" si="201">G142</f>
        <v>115.80889999999999</v>
      </c>
      <c r="H262" s="110">
        <f t="shared" si="201"/>
        <v>115.80159999999999</v>
      </c>
      <c r="I262" s="110">
        <f t="shared" si="201"/>
        <v>116.28870000000001</v>
      </c>
      <c r="J262" s="110">
        <f t="shared" si="201"/>
        <v>117.254</v>
      </c>
      <c r="K262" s="110">
        <f t="shared" ref="K262:L262" si="202">K142</f>
        <v>117.197</v>
      </c>
      <c r="L262" s="110">
        <f t="shared" si="202"/>
        <v>117.69370000000001</v>
      </c>
      <c r="M262" s="110">
        <f t="shared" ref="M262:N262" si="203">M142</f>
        <v>117.8993</v>
      </c>
      <c r="N262" s="110">
        <f t="shared" si="203"/>
        <v>119.1735</v>
      </c>
      <c r="O262" s="109">
        <f t="shared" si="199"/>
        <v>119.8365</v>
      </c>
      <c r="P262" s="110">
        <f t="shared" ref="P262:U262" si="204">P142</f>
        <v>1.0673471359679494</v>
      </c>
      <c r="Q262" s="110">
        <f t="shared" si="204"/>
        <v>0.40727249971971485</v>
      </c>
      <c r="R262" s="110">
        <f t="shared" si="204"/>
        <v>0.19545265293650077</v>
      </c>
      <c r="S262" s="110">
        <f t="shared" si="204"/>
        <v>4.8724649575600056E-2</v>
      </c>
      <c r="T262" s="110">
        <f t="shared" si="204"/>
        <v>-6.3034879011895899E-3</v>
      </c>
      <c r="U262" s="110">
        <f t="shared" si="204"/>
        <v>0.42063322095723404</v>
      </c>
      <c r="V262" s="110">
        <f t="shared" ref="V262:W262" si="205">V142</f>
        <v>0.83008925200814787</v>
      </c>
      <c r="W262" s="110">
        <f t="shared" si="205"/>
        <v>-4.8612414075427837E-2</v>
      </c>
      <c r="X262" s="110">
        <f t="shared" ref="X262:Y262" si="206">X142</f>
        <v>0.42381630929119696</v>
      </c>
      <c r="Y262" s="110">
        <f t="shared" si="206"/>
        <v>0.17469074385459016</v>
      </c>
      <c r="Z262" s="110">
        <f t="shared" si="199"/>
        <v>1.0807528119335803</v>
      </c>
      <c r="AA262" s="109">
        <f t="shared" si="199"/>
        <v>0.55633173482359477</v>
      </c>
      <c r="AB262" s="88">
        <f t="shared" si="199"/>
        <v>116.94087500000001</v>
      </c>
      <c r="AC262" s="157"/>
      <c r="AN262" s="98"/>
      <c r="AO262" s="157"/>
      <c r="AZ262" s="98"/>
    </row>
    <row r="263" spans="2:52" x14ac:dyDescent="0.2">
      <c r="B263" s="140" t="s">
        <v>85</v>
      </c>
      <c r="C263" s="110">
        <f t="shared" ref="C263:AB263" si="207">C165</f>
        <v>110.0645</v>
      </c>
      <c r="D263" s="172">
        <f t="shared" si="207"/>
        <v>110.7132</v>
      </c>
      <c r="E263" s="110">
        <f t="shared" ref="E263:F263" si="208">E165</f>
        <v>111.30500000000001</v>
      </c>
      <c r="F263" s="110">
        <f t="shared" si="208"/>
        <v>111.6382</v>
      </c>
      <c r="G263" s="110">
        <f t="shared" ref="G263:J263" si="209">G165</f>
        <v>111.7931</v>
      </c>
      <c r="H263" s="110">
        <f t="shared" si="209"/>
        <v>112.1944</v>
      </c>
      <c r="I263" s="110">
        <f t="shared" si="209"/>
        <v>112.52800000000001</v>
      </c>
      <c r="J263" s="110">
        <f t="shared" si="209"/>
        <v>113.1157</v>
      </c>
      <c r="K263" s="110">
        <f t="shared" ref="K263:L263" si="210">K165</f>
        <v>113.16589999999999</v>
      </c>
      <c r="L263" s="110">
        <f t="shared" si="210"/>
        <v>113.3443</v>
      </c>
      <c r="M263" s="110">
        <f t="shared" ref="M263:N263" si="211">M165</f>
        <v>113.70650000000001</v>
      </c>
      <c r="N263" s="110">
        <f t="shared" si="211"/>
        <v>114.1803</v>
      </c>
      <c r="O263" s="109">
        <f t="shared" si="207"/>
        <v>114.42919999999999</v>
      </c>
      <c r="P263" s="110">
        <f t="shared" ref="P263:U263" si="212">P165</f>
        <v>0.58938168074175157</v>
      </c>
      <c r="Q263" s="110">
        <f t="shared" si="212"/>
        <v>0.53453427414256505</v>
      </c>
      <c r="R263" s="110">
        <f t="shared" si="212"/>
        <v>0.29935762095143148</v>
      </c>
      <c r="S263" s="110">
        <f t="shared" si="212"/>
        <v>0.1387517892620965</v>
      </c>
      <c r="T263" s="110">
        <f t="shared" si="212"/>
        <v>0.35896669830249472</v>
      </c>
      <c r="U263" s="110">
        <f t="shared" si="212"/>
        <v>0.2973410437597635</v>
      </c>
      <c r="V263" s="110">
        <f t="shared" ref="V263:W263" si="213">V165</f>
        <v>0.52227001279681329</v>
      </c>
      <c r="W263" s="110">
        <f t="shared" si="213"/>
        <v>4.4379339030735418E-2</v>
      </c>
      <c r="X263" s="110">
        <f t="shared" ref="X263:Y263" si="214">X165</f>
        <v>0.15764466151023457</v>
      </c>
      <c r="Y263" s="110">
        <f t="shared" si="214"/>
        <v>0.31955731342467281</v>
      </c>
      <c r="Z263" s="110">
        <f t="shared" si="207"/>
        <v>0.41668682089414161</v>
      </c>
      <c r="AA263" s="109">
        <f t="shared" si="207"/>
        <v>0.21798856720466833</v>
      </c>
      <c r="AB263" s="88">
        <f t="shared" si="207"/>
        <v>112.67615000000001</v>
      </c>
      <c r="AC263" s="157"/>
      <c r="AN263" s="98"/>
      <c r="AO263" s="157"/>
      <c r="AZ263" s="98"/>
    </row>
    <row r="264" spans="2:52" x14ac:dyDescent="0.2">
      <c r="B264" s="140" t="s">
        <v>63</v>
      </c>
      <c r="C264" s="110">
        <f t="shared" ref="C264:AB264" si="215">C189</f>
        <v>113.6126</v>
      </c>
      <c r="D264" s="172">
        <f t="shared" si="215"/>
        <v>114.5091</v>
      </c>
      <c r="E264" s="110">
        <f t="shared" ref="E264:F264" si="216">E189</f>
        <v>114.7285</v>
      </c>
      <c r="F264" s="110">
        <f t="shared" si="216"/>
        <v>114.8801</v>
      </c>
      <c r="G264" s="110">
        <f t="shared" ref="G264:J264" si="217">G189</f>
        <v>115.063</v>
      </c>
      <c r="H264" s="110">
        <f t="shared" si="217"/>
        <v>115.0421</v>
      </c>
      <c r="I264" s="110">
        <f t="shared" si="217"/>
        <v>115.5767</v>
      </c>
      <c r="J264" s="110">
        <f t="shared" si="217"/>
        <v>116.5123</v>
      </c>
      <c r="K264" s="110">
        <f t="shared" ref="K264:L264" si="218">K189</f>
        <v>116.2632</v>
      </c>
      <c r="L264" s="110">
        <f t="shared" si="218"/>
        <v>116.7106</v>
      </c>
      <c r="M264" s="110">
        <f t="shared" ref="M264:N264" si="219">M189</f>
        <v>116.84310000000001</v>
      </c>
      <c r="N264" s="110">
        <f t="shared" si="219"/>
        <v>118.2278</v>
      </c>
      <c r="O264" s="109">
        <f t="shared" si="215"/>
        <v>118.96339999999999</v>
      </c>
      <c r="P264" s="110">
        <f t="shared" ref="P264:U264" si="220">P189</f>
        <v>0.78908501345801718</v>
      </c>
      <c r="Q264" s="110">
        <f t="shared" si="220"/>
        <v>0.19160049288658557</v>
      </c>
      <c r="R264" s="110">
        <f t="shared" si="220"/>
        <v>0.13213804765163142</v>
      </c>
      <c r="S264" s="110">
        <f t="shared" si="220"/>
        <v>0.15920947144022649</v>
      </c>
      <c r="T264" s="110">
        <f t="shared" si="220"/>
        <v>-1.8163962351057661E-2</v>
      </c>
      <c r="U264" s="110">
        <f t="shared" si="220"/>
        <v>0.46469944481194059</v>
      </c>
      <c r="V264" s="110">
        <f t="shared" ref="V264:W264" si="221">V189</f>
        <v>0.80950572217410066</v>
      </c>
      <c r="W264" s="110">
        <f t="shared" si="221"/>
        <v>-0.21379716991253161</v>
      </c>
      <c r="X264" s="110">
        <f t="shared" ref="X264:Y264" si="222">X189</f>
        <v>0.38481651975861819</v>
      </c>
      <c r="Y264" s="110">
        <f t="shared" si="222"/>
        <v>0.11352867691538505</v>
      </c>
      <c r="Z264" s="110">
        <f t="shared" si="215"/>
        <v>1.1850935142939507</v>
      </c>
      <c r="AA264" s="109">
        <f t="shared" si="215"/>
        <v>0.6221886899696949</v>
      </c>
      <c r="AB264" s="88">
        <f t="shared" si="215"/>
        <v>116.10999166666666</v>
      </c>
      <c r="AC264" s="157"/>
      <c r="AN264" s="98"/>
      <c r="AO264" s="157"/>
      <c r="AZ264" s="98"/>
    </row>
    <row r="265" spans="2:52" x14ac:dyDescent="0.2">
      <c r="B265" s="140" t="s">
        <v>279</v>
      </c>
      <c r="C265" s="110">
        <f t="shared" ref="C265:AB265" si="223">C213</f>
        <v>113.627</v>
      </c>
      <c r="D265" s="172">
        <f t="shared" si="223"/>
        <v>114.5194</v>
      </c>
      <c r="E265" s="110">
        <f t="shared" ref="E265:F265" si="224">E213</f>
        <v>114.7325</v>
      </c>
      <c r="F265" s="110">
        <f t="shared" si="224"/>
        <v>114.8819</v>
      </c>
      <c r="G265" s="110">
        <f t="shared" ref="G265:J265" si="225">G213</f>
        <v>115.0671</v>
      </c>
      <c r="H265" s="110">
        <f t="shared" si="225"/>
        <v>115.0438</v>
      </c>
      <c r="I265" s="110">
        <f t="shared" si="225"/>
        <v>115.58029999999999</v>
      </c>
      <c r="J265" s="110">
        <f t="shared" si="225"/>
        <v>116.5171</v>
      </c>
      <c r="K265" s="110">
        <f t="shared" ref="K265:L265" si="226">K213</f>
        <v>116.2632</v>
      </c>
      <c r="L265" s="110">
        <f t="shared" si="226"/>
        <v>116.7111</v>
      </c>
      <c r="M265" s="110">
        <f t="shared" ref="M265:N265" si="227">M213</f>
        <v>116.8412</v>
      </c>
      <c r="N265" s="110">
        <f t="shared" si="227"/>
        <v>118.2325</v>
      </c>
      <c r="O265" s="109">
        <f t="shared" si="223"/>
        <v>118.97190000000001</v>
      </c>
      <c r="P265" s="110">
        <f t="shared" ref="P265:U265" si="228">P213</f>
        <v>0.78537671504132744</v>
      </c>
      <c r="Q265" s="110">
        <f t="shared" si="228"/>
        <v>0.18608200881247819</v>
      </c>
      <c r="R265" s="110">
        <f t="shared" si="228"/>
        <v>0.13021593707101298</v>
      </c>
      <c r="S265" s="110">
        <f t="shared" si="228"/>
        <v>0.16120903292859423</v>
      </c>
      <c r="T265" s="110">
        <f t="shared" si="228"/>
        <v>-2.0249054682000226E-2</v>
      </c>
      <c r="U265" s="110">
        <f t="shared" si="228"/>
        <v>0.46634412284711518</v>
      </c>
      <c r="V265" s="110">
        <f t="shared" ref="V265:W265" si="229">V213</f>
        <v>0.81051874757203879</v>
      </c>
      <c r="W265" s="110">
        <f t="shared" si="229"/>
        <v>-0.21790792939405593</v>
      </c>
      <c r="X265" s="110">
        <f t="shared" ref="X265:Y265" si="230">X213</f>
        <v>0.38524657845303084</v>
      </c>
      <c r="Y265" s="110">
        <f t="shared" si="230"/>
        <v>0.11147183087126997</v>
      </c>
      <c r="Z265" s="110">
        <f t="shared" si="223"/>
        <v>1.1907614779718123</v>
      </c>
      <c r="AA265" s="109">
        <f t="shared" si="223"/>
        <v>0.62537796291206171</v>
      </c>
      <c r="AB265" s="88">
        <f t="shared" si="223"/>
        <v>116.1135</v>
      </c>
      <c r="AC265" s="157"/>
      <c r="AN265" s="98"/>
      <c r="AO265" s="157"/>
      <c r="AZ265" s="98"/>
    </row>
    <row r="266" spans="2:52" x14ac:dyDescent="0.2">
      <c r="B266" s="177" t="s">
        <v>282</v>
      </c>
      <c r="D266" s="157"/>
      <c r="N266" s="1"/>
      <c r="O266" s="98"/>
      <c r="AA266" s="98"/>
      <c r="AC266" s="157"/>
      <c r="AN266" s="98"/>
      <c r="AO266" s="157"/>
      <c r="AZ266" s="98"/>
    </row>
    <row r="267" spans="2:52" x14ac:dyDescent="0.2">
      <c r="B267" s="141" t="s">
        <v>49</v>
      </c>
      <c r="C267" s="101">
        <f t="shared" ref="C267:AB267" si="231">C31</f>
        <v>102.1923</v>
      </c>
      <c r="D267" s="173">
        <f t="shared" si="231"/>
        <v>101.47410000000001</v>
      </c>
      <c r="E267" s="101">
        <f t="shared" ref="E267:F267" si="232">E31</f>
        <v>102.1574</v>
      </c>
      <c r="F267" s="101">
        <f t="shared" si="232"/>
        <v>102.282</v>
      </c>
      <c r="G267" s="101">
        <f t="shared" ref="G267:J267" si="233">G31</f>
        <v>103.3137</v>
      </c>
      <c r="H267" s="101">
        <f t="shared" si="233"/>
        <v>102.6315</v>
      </c>
      <c r="I267" s="101">
        <f t="shared" si="233"/>
        <v>102.73480000000001</v>
      </c>
      <c r="J267" s="101">
        <f t="shared" si="233"/>
        <v>102.67919999999999</v>
      </c>
      <c r="K267" s="101">
        <f t="shared" ref="K267:L267" si="234">K31</f>
        <v>101.9222</v>
      </c>
      <c r="L267" s="101">
        <f t="shared" si="234"/>
        <v>105.961</v>
      </c>
      <c r="M267" s="101">
        <f t="shared" ref="M267:N267" si="235">M31</f>
        <v>110.99590000000001</v>
      </c>
      <c r="N267" s="101">
        <f t="shared" si="235"/>
        <v>109.5939</v>
      </c>
      <c r="O267" s="100">
        <f t="shared" si="231"/>
        <v>108.9944</v>
      </c>
      <c r="P267" s="101">
        <f t="shared" ref="P267:U267" si="236">P31</f>
        <v>-0.70279267616052865</v>
      </c>
      <c r="Q267" s="101">
        <f t="shared" si="236"/>
        <v>0.67337379686046828</v>
      </c>
      <c r="R267" s="101">
        <f t="shared" si="236"/>
        <v>0.12196864837985397</v>
      </c>
      <c r="S267" s="101">
        <f t="shared" si="236"/>
        <v>1.008681879509592</v>
      </c>
      <c r="T267" s="101">
        <f t="shared" si="236"/>
        <v>-0.66031900899880136</v>
      </c>
      <c r="U267" s="101">
        <f t="shared" si="236"/>
        <v>0.100651359475409</v>
      </c>
      <c r="V267" s="101">
        <f t="shared" ref="V267:W267" si="237">V31</f>
        <v>-5.4119928203503122E-2</v>
      </c>
      <c r="W267" s="101">
        <f t="shared" si="237"/>
        <v>-0.73724766067518144</v>
      </c>
      <c r="X267" s="101">
        <f t="shared" ref="X267:Y267" si="238">X31</f>
        <v>3.962630319989163</v>
      </c>
      <c r="Y267" s="101">
        <f t="shared" si="238"/>
        <v>4.7516539104010036</v>
      </c>
      <c r="Z267" s="101">
        <f t="shared" si="231"/>
        <v>-1.2631097184670794</v>
      </c>
      <c r="AA267" s="100">
        <f t="shared" si="231"/>
        <v>-0.54701949652307846</v>
      </c>
      <c r="AB267" s="87">
        <f t="shared" si="231"/>
        <v>104.5675805135658</v>
      </c>
      <c r="AC267" s="157"/>
      <c r="AN267" s="98"/>
      <c r="AO267" s="157"/>
      <c r="AZ267" s="98"/>
    </row>
    <row r="268" spans="2:52" x14ac:dyDescent="0.2">
      <c r="B268" s="141" t="s">
        <v>52</v>
      </c>
      <c r="C268" s="101">
        <f t="shared" ref="C268:AA268" si="239">C58</f>
        <v>104.78189999999999</v>
      </c>
      <c r="D268" s="173">
        <f t="shared" si="239"/>
        <v>111.24550000000001</v>
      </c>
      <c r="E268" s="101">
        <f t="shared" ref="E268:F268" si="240">E58</f>
        <v>113.6057</v>
      </c>
      <c r="F268" s="101">
        <f t="shared" si="240"/>
        <v>113.3018</v>
      </c>
      <c r="G268" s="101">
        <f t="shared" ref="G268:J268" si="241">G58</f>
        <v>105.0936</v>
      </c>
      <c r="H268" s="101">
        <f t="shared" si="241"/>
        <v>99.982889999999998</v>
      </c>
      <c r="I268" s="101">
        <f t="shared" si="241"/>
        <v>105.3703</v>
      </c>
      <c r="J268" s="101">
        <f t="shared" si="241"/>
        <v>113.4276</v>
      </c>
      <c r="K268" s="101">
        <f t="shared" ref="K268:L268" si="242">K58</f>
        <v>114.6408</v>
      </c>
      <c r="L268" s="101">
        <f t="shared" si="242"/>
        <v>115.1764</v>
      </c>
      <c r="M268" s="101">
        <f t="shared" ref="M268:N268" si="243">M58</f>
        <v>112.9622</v>
      </c>
      <c r="N268" s="101">
        <f t="shared" si="243"/>
        <v>121.65430000000001</v>
      </c>
      <c r="O268" s="100">
        <f t="shared" si="239"/>
        <v>128.75229999999999</v>
      </c>
      <c r="P268" s="101">
        <f t="shared" ref="P268:U268" si="244">P58</f>
        <v>6.1686226342526851</v>
      </c>
      <c r="Q268" s="101">
        <f t="shared" si="244"/>
        <v>2.121613907978293</v>
      </c>
      <c r="R268" s="101">
        <f t="shared" si="244"/>
        <v>-0.26750418332882836</v>
      </c>
      <c r="S268" s="101">
        <f t="shared" si="244"/>
        <v>-7.2445450999013294</v>
      </c>
      <c r="T268" s="101">
        <f t="shared" si="244"/>
        <v>-4.8630078330174218</v>
      </c>
      <c r="U268" s="101">
        <f t="shared" si="244"/>
        <v>5.3883319435955519</v>
      </c>
      <c r="V268" s="101">
        <f t="shared" ref="V268:W268" si="245">V58</f>
        <v>7.6466518554089706</v>
      </c>
      <c r="W268" s="101">
        <f t="shared" si="245"/>
        <v>1.0695809485522048</v>
      </c>
      <c r="X268" s="101">
        <f t="shared" ref="X268:Y268" si="246">X58</f>
        <v>0.46719841452606953</v>
      </c>
      <c r="Y268" s="101">
        <f t="shared" si="246"/>
        <v>-1.9224424448064059</v>
      </c>
      <c r="Z268" s="101">
        <f t="shared" si="239"/>
        <v>7.694697872385639</v>
      </c>
      <c r="AA268" s="100">
        <f t="shared" si="239"/>
        <v>5.834565650371573</v>
      </c>
      <c r="AB268" s="87">
        <f>AB58</f>
        <v>112.93444916666665</v>
      </c>
      <c r="AC268" s="157"/>
      <c r="AN268" s="98"/>
      <c r="AO268" s="157"/>
      <c r="AZ268" s="98"/>
    </row>
    <row r="269" spans="2:52" x14ac:dyDescent="0.2">
      <c r="B269" s="141" t="s">
        <v>53</v>
      </c>
      <c r="C269" s="101">
        <f t="shared" ref="C269:AB269" si="247">C83</f>
        <v>148.09569999999999</v>
      </c>
      <c r="D269" s="173">
        <f t="shared" si="247"/>
        <v>148.7841</v>
      </c>
      <c r="E269" s="101">
        <f t="shared" ref="E269:F269" si="248">E83</f>
        <v>147.4324</v>
      </c>
      <c r="F269" s="101">
        <f t="shared" si="248"/>
        <v>153.3946</v>
      </c>
      <c r="G269" s="101">
        <f t="shared" ref="G269:J269" si="249">G83</f>
        <v>151.67679999999999</v>
      </c>
      <c r="H269" s="101">
        <f t="shared" si="249"/>
        <v>144.03299999999999</v>
      </c>
      <c r="I269" s="101">
        <f t="shared" si="249"/>
        <v>138.8955</v>
      </c>
      <c r="J269" s="101">
        <f t="shared" si="249"/>
        <v>141.09229999999999</v>
      </c>
      <c r="K269" s="101">
        <f t="shared" ref="K269:L269" si="250">K83</f>
        <v>141.86949999999999</v>
      </c>
      <c r="L269" s="101">
        <f t="shared" si="250"/>
        <v>144.12110000000001</v>
      </c>
      <c r="M269" s="101">
        <f t="shared" ref="M269:N269" si="251">M83</f>
        <v>144.6996</v>
      </c>
      <c r="N269" s="101">
        <f t="shared" si="251"/>
        <v>147.9948</v>
      </c>
      <c r="O269" s="100">
        <f t="shared" si="247"/>
        <v>149.9727</v>
      </c>
      <c r="P269" s="101">
        <f t="shared" ref="P269:U269" si="252">P83</f>
        <v>0.46483456305618698</v>
      </c>
      <c r="Q269" s="101">
        <f t="shared" si="252"/>
        <v>-0.90849761500052351</v>
      </c>
      <c r="R269" s="101">
        <f t="shared" si="252"/>
        <v>4.044022887777718</v>
      </c>
      <c r="S269" s="101">
        <f t="shared" si="252"/>
        <v>-1.1198568919636096</v>
      </c>
      <c r="T269" s="101">
        <f t="shared" si="252"/>
        <v>-5.0395314247136014</v>
      </c>
      <c r="U269" s="101">
        <f t="shared" si="252"/>
        <v>-3.5668909208306356</v>
      </c>
      <c r="V269" s="101">
        <f t="shared" ref="V269:W269" si="253">V83</f>
        <v>1.58162071485397</v>
      </c>
      <c r="W269" s="101">
        <f t="shared" si="253"/>
        <v>0.55084508509677255</v>
      </c>
      <c r="X269" s="101">
        <f t="shared" ref="X269:Y269" si="254">X83</f>
        <v>1.5870923630519773</v>
      </c>
      <c r="Y269" s="101">
        <f t="shared" si="254"/>
        <v>0.40139854608380809</v>
      </c>
      <c r="Z269" s="101">
        <f t="shared" si="247"/>
        <v>2.2772695985337861</v>
      </c>
      <c r="AA269" s="100">
        <f t="shared" si="247"/>
        <v>1.3364658758280734</v>
      </c>
      <c r="AB269" s="87">
        <f t="shared" si="247"/>
        <v>146.16386666666665</v>
      </c>
      <c r="AC269" s="157"/>
      <c r="AN269" s="98"/>
      <c r="AO269" s="157"/>
      <c r="AZ269" s="98"/>
    </row>
    <row r="270" spans="2:52" x14ac:dyDescent="0.2">
      <c r="B270" s="141" t="s">
        <v>60</v>
      </c>
      <c r="C270" s="101">
        <f t="shared" ref="C270:AB270" si="255">C111</f>
        <v>98.399870000000007</v>
      </c>
      <c r="D270" s="173">
        <f t="shared" si="255"/>
        <v>97.430139999999994</v>
      </c>
      <c r="E270" s="101">
        <f t="shared" ref="E270:F270" si="256">E111</f>
        <v>96.717439999999996</v>
      </c>
      <c r="F270" s="101">
        <f t="shared" si="256"/>
        <v>97.965699999999998</v>
      </c>
      <c r="G270" s="101">
        <f t="shared" ref="G270:J270" si="257">G111</f>
        <v>97.543210000000002</v>
      </c>
      <c r="H270" s="101">
        <f t="shared" si="257"/>
        <v>98.746920000000003</v>
      </c>
      <c r="I270" s="101">
        <f t="shared" si="257"/>
        <v>99.948250000000002</v>
      </c>
      <c r="J270" s="101">
        <f t="shared" si="257"/>
        <v>99.039420000000007</v>
      </c>
      <c r="K270" s="101">
        <f t="shared" ref="K270:L270" si="258">K111</f>
        <v>97.775989999999993</v>
      </c>
      <c r="L270" s="101">
        <f t="shared" si="258"/>
        <v>98.698840000000004</v>
      </c>
      <c r="M270" s="101">
        <f t="shared" ref="M270:N270" si="259">M111</f>
        <v>96.785709999999995</v>
      </c>
      <c r="N270" s="101">
        <f t="shared" si="259"/>
        <v>96.559250000000006</v>
      </c>
      <c r="O270" s="100">
        <f t="shared" si="255"/>
        <v>96.771900000000002</v>
      </c>
      <c r="P270" s="101">
        <f t="shared" ref="P270:U270" si="260">P111</f>
        <v>-0.98549926946042976</v>
      </c>
      <c r="Q270" s="101">
        <f t="shared" si="260"/>
        <v>-0.73149848701849152</v>
      </c>
      <c r="R270" s="101">
        <f t="shared" si="260"/>
        <v>1.2906255583274351</v>
      </c>
      <c r="S270" s="101">
        <f t="shared" si="260"/>
        <v>-0.4312631870134101</v>
      </c>
      <c r="T270" s="101">
        <f t="shared" si="260"/>
        <v>1.234027463316002</v>
      </c>
      <c r="U270" s="101">
        <f t="shared" si="260"/>
        <v>1.2165746536702093</v>
      </c>
      <c r="V270" s="101">
        <f t="shared" ref="V270:W270" si="261">V111</f>
        <v>-0.90930056304136864</v>
      </c>
      <c r="W270" s="101">
        <f t="shared" si="261"/>
        <v>-1.2756839650313114</v>
      </c>
      <c r="X270" s="101">
        <f t="shared" ref="X270:Y270" si="262">X111</f>
        <v>0.94384112091323358</v>
      </c>
      <c r="Y270" s="101">
        <f t="shared" si="262"/>
        <v>-1.9383510485027073</v>
      </c>
      <c r="Z270" s="101">
        <f t="shared" si="255"/>
        <v>-0.23398082216888094</v>
      </c>
      <c r="AA270" s="100">
        <f t="shared" si="255"/>
        <v>0.22022747691184058</v>
      </c>
      <c r="AB270" s="87">
        <f t="shared" si="255"/>
        <v>97.831897500000011</v>
      </c>
      <c r="AC270" s="157"/>
      <c r="AN270" s="98"/>
      <c r="AO270" s="157"/>
      <c r="AZ270" s="98"/>
    </row>
    <row r="271" spans="2:52" x14ac:dyDescent="0.2">
      <c r="B271" s="141" t="s">
        <v>62</v>
      </c>
      <c r="C271" s="101">
        <f t="shared" ref="C271:AB271" si="263">C137</f>
        <v>109.46680000000001</v>
      </c>
      <c r="D271" s="173">
        <f t="shared" si="263"/>
        <v>108.801</v>
      </c>
      <c r="E271" s="101">
        <f t="shared" ref="E271:F271" si="264">E137</f>
        <v>108.2208</v>
      </c>
      <c r="F271" s="101">
        <f t="shared" si="264"/>
        <v>108.6215</v>
      </c>
      <c r="G271" s="101">
        <f t="shared" ref="G271:J271" si="265">G137</f>
        <v>109.3903</v>
      </c>
      <c r="H271" s="101">
        <f t="shared" si="265"/>
        <v>109.18470000000001</v>
      </c>
      <c r="I271" s="101">
        <f t="shared" si="265"/>
        <v>107.9697</v>
      </c>
      <c r="J271" s="101">
        <f t="shared" si="265"/>
        <v>107.5154</v>
      </c>
      <c r="K271" s="101">
        <f t="shared" ref="K271:L271" si="266">K137</f>
        <v>106.90819999999999</v>
      </c>
      <c r="L271" s="101">
        <f t="shared" si="266"/>
        <v>106.5292</v>
      </c>
      <c r="M271" s="101">
        <f t="shared" ref="M271:N271" si="267">M137</f>
        <v>105.7508</v>
      </c>
      <c r="N271" s="101">
        <f t="shared" si="267"/>
        <v>105.0048</v>
      </c>
      <c r="O271" s="100">
        <f t="shared" si="263"/>
        <v>103.4937</v>
      </c>
      <c r="P271" s="101">
        <f t="shared" ref="P271:U271" si="268">P137</f>
        <v>-0.60822094004758009</v>
      </c>
      <c r="Q271" s="101">
        <f t="shared" si="268"/>
        <v>-0.53326715747098363</v>
      </c>
      <c r="R271" s="101">
        <f t="shared" si="268"/>
        <v>0.37026153937135975</v>
      </c>
      <c r="S271" s="101">
        <f t="shared" si="268"/>
        <v>0.70777884672923763</v>
      </c>
      <c r="T271" s="101">
        <f t="shared" si="268"/>
        <v>-0.18795085121806029</v>
      </c>
      <c r="U271" s="101">
        <f t="shared" si="268"/>
        <v>-1.1127932759809784</v>
      </c>
      <c r="V271" s="101">
        <f t="shared" ref="V271:W271" si="269">V137</f>
        <v>-0.42076619644215318</v>
      </c>
      <c r="W271" s="101">
        <f t="shared" si="269"/>
        <v>-0.56475630467821902</v>
      </c>
      <c r="X271" s="101">
        <f t="shared" ref="X271:Y271" si="270">X137</f>
        <v>-0.35450975696905446</v>
      </c>
      <c r="Y271" s="101">
        <f t="shared" si="270"/>
        <v>-0.73069167890118847</v>
      </c>
      <c r="Z271" s="101">
        <f t="shared" si="263"/>
        <v>-0.70543201564432145</v>
      </c>
      <c r="AA271" s="100">
        <f t="shared" si="263"/>
        <v>-1.4390770707624785</v>
      </c>
      <c r="AB271" s="87">
        <f t="shared" si="263"/>
        <v>107.27390452440457</v>
      </c>
      <c r="AC271" s="157"/>
      <c r="AN271" s="98"/>
      <c r="AO271" s="157"/>
      <c r="AZ271" s="98"/>
    </row>
    <row r="272" spans="2:52" x14ac:dyDescent="0.2">
      <c r="B272" s="141" t="s">
        <v>82</v>
      </c>
      <c r="C272" s="101">
        <f t="shared" ref="C272:AB272" si="271">C161</f>
        <v>110.6776</v>
      </c>
      <c r="D272" s="173">
        <f t="shared" si="271"/>
        <v>109.8092</v>
      </c>
      <c r="E272" s="101">
        <f t="shared" ref="E272:F272" si="272">E161</f>
        <v>109.18300000000001</v>
      </c>
      <c r="F272" s="101">
        <f t="shared" si="272"/>
        <v>109.50830000000001</v>
      </c>
      <c r="G272" s="101">
        <f t="shared" ref="G272:J272" si="273">G161</f>
        <v>110.51519999999999</v>
      </c>
      <c r="H272" s="101">
        <f t="shared" si="273"/>
        <v>110.1156</v>
      </c>
      <c r="I272" s="101">
        <f t="shared" si="273"/>
        <v>108.81529999999999</v>
      </c>
      <c r="J272" s="101">
        <f t="shared" si="273"/>
        <v>108.2736</v>
      </c>
      <c r="K272" s="101">
        <f t="shared" ref="K272:L272" si="274">K161</f>
        <v>107.5664</v>
      </c>
      <c r="L272" s="101">
        <f t="shared" si="274"/>
        <v>107.42100000000001</v>
      </c>
      <c r="M272" s="101">
        <f t="shared" ref="M272:N272" si="275">M161</f>
        <v>106.5103</v>
      </c>
      <c r="N272" s="101">
        <f t="shared" si="275"/>
        <v>105.6711</v>
      </c>
      <c r="O272" s="100">
        <f t="shared" si="271"/>
        <v>104.197</v>
      </c>
      <c r="P272" s="101">
        <f t="shared" ref="P272:U272" si="276">P161</f>
        <v>-0.78462127837972095</v>
      </c>
      <c r="Q272" s="101">
        <f t="shared" si="276"/>
        <v>-0.57026187241141646</v>
      </c>
      <c r="R272" s="101">
        <f t="shared" si="276"/>
        <v>0.297940155518715</v>
      </c>
      <c r="S272" s="101">
        <f t="shared" si="276"/>
        <v>0.91947368372989757</v>
      </c>
      <c r="T272" s="101">
        <f t="shared" si="276"/>
        <v>-0.36157922168171658</v>
      </c>
      <c r="U272" s="101">
        <f t="shared" si="276"/>
        <v>-1.1808499431506592</v>
      </c>
      <c r="V272" s="101">
        <f t="shared" ref="V272:W272" si="277">V161</f>
        <v>-0.49781602403337732</v>
      </c>
      <c r="W272" s="101">
        <f t="shared" si="277"/>
        <v>-0.65316014245393172</v>
      </c>
      <c r="X272" s="101">
        <f t="shared" ref="X272:Y272" si="278">X161</f>
        <v>-0.13517232146840935</v>
      </c>
      <c r="Y272" s="101">
        <f t="shared" si="278"/>
        <v>-0.8477858146917322</v>
      </c>
      <c r="Z272" s="101">
        <f t="shared" si="271"/>
        <v>-0.78790501951454961</v>
      </c>
      <c r="AA272" s="100">
        <f t="shared" si="271"/>
        <v>-1.3949887906911094</v>
      </c>
      <c r="AB272" s="87">
        <f t="shared" si="271"/>
        <v>108.13216666666669</v>
      </c>
      <c r="AC272" s="157"/>
      <c r="AN272" s="98"/>
      <c r="AO272" s="157"/>
      <c r="AZ272" s="98"/>
    </row>
    <row r="273" spans="2:52" x14ac:dyDescent="0.2">
      <c r="B273" s="141" t="s">
        <v>85</v>
      </c>
      <c r="C273" s="101">
        <f t="shared" ref="C273:AB273" si="279">C186</f>
        <v>105.2535</v>
      </c>
      <c r="D273" s="173">
        <f t="shared" si="279"/>
        <v>105.2606</v>
      </c>
      <c r="E273" s="101">
        <f t="shared" ref="E273:F273" si="280">E186</f>
        <v>104.8498</v>
      </c>
      <c r="F273" s="101">
        <f t="shared" si="280"/>
        <v>105.52500000000001</v>
      </c>
      <c r="G273" s="101">
        <f t="shared" ref="G273:J273" si="281">G186</f>
        <v>105.4727</v>
      </c>
      <c r="H273" s="101">
        <f t="shared" si="281"/>
        <v>105.9516</v>
      </c>
      <c r="I273" s="101">
        <f t="shared" si="281"/>
        <v>105.0411</v>
      </c>
      <c r="J273" s="101">
        <f t="shared" si="281"/>
        <v>104.89239999999999</v>
      </c>
      <c r="K273" s="101">
        <f t="shared" ref="K273:L273" si="282">K186</f>
        <v>104.629</v>
      </c>
      <c r="L273" s="101">
        <f t="shared" si="282"/>
        <v>103.4409</v>
      </c>
      <c r="M273" s="101">
        <f t="shared" ref="M273:N273" si="283">M186</f>
        <v>103.1221</v>
      </c>
      <c r="N273" s="101">
        <f t="shared" si="283"/>
        <v>102.69970000000001</v>
      </c>
      <c r="O273" s="100">
        <f t="shared" si="279"/>
        <v>101.06180000000001</v>
      </c>
      <c r="P273" s="101">
        <f t="shared" ref="P273:U273" si="284">P186</f>
        <v>6.7456189105294462E-3</v>
      </c>
      <c r="Q273" s="101">
        <f t="shared" si="284"/>
        <v>-0.39026948354844526</v>
      </c>
      <c r="R273" s="101">
        <f t="shared" si="284"/>
        <v>0.64396880108498422</v>
      </c>
      <c r="S273" s="101">
        <f t="shared" si="284"/>
        <v>-4.9561715233359352E-2</v>
      </c>
      <c r="T273" s="101">
        <f t="shared" si="284"/>
        <v>0.45405114309200001</v>
      </c>
      <c r="U273" s="101">
        <f t="shared" si="284"/>
        <v>-0.85935464872639866</v>
      </c>
      <c r="V273" s="101">
        <f t="shared" ref="V273:W273" si="285">V186</f>
        <v>-0.14156363556741614</v>
      </c>
      <c r="W273" s="101">
        <f t="shared" si="285"/>
        <v>-0.25111447540526299</v>
      </c>
      <c r="X273" s="101">
        <f t="shared" ref="X273:Y273" si="286">X186</f>
        <v>-1.1355360368540326</v>
      </c>
      <c r="Y273" s="101">
        <f t="shared" si="286"/>
        <v>-0.30819530765876552</v>
      </c>
      <c r="Z273" s="101">
        <f t="shared" si="279"/>
        <v>-0.40961151877240293</v>
      </c>
      <c r="AA273" s="100">
        <f t="shared" si="279"/>
        <v>-1.5948439966231662</v>
      </c>
      <c r="AB273" s="87">
        <f t="shared" si="279"/>
        <v>104.32889166666666</v>
      </c>
      <c r="AC273" s="157"/>
      <c r="AN273" s="98"/>
      <c r="AO273" s="157"/>
      <c r="AZ273" s="98"/>
    </row>
    <row r="274" spans="2:52" x14ac:dyDescent="0.2">
      <c r="B274" s="141" t="s">
        <v>283</v>
      </c>
      <c r="C274" s="101">
        <f t="shared" ref="C274:AB274" si="287">C210</f>
        <v>138.15889999999999</v>
      </c>
      <c r="D274" s="173">
        <f t="shared" si="287"/>
        <v>138.92830000000001</v>
      </c>
      <c r="E274" s="101">
        <f t="shared" ref="E274:F274" si="288">E210</f>
        <v>138.0384</v>
      </c>
      <c r="F274" s="101">
        <f t="shared" si="288"/>
        <v>142.70920000000001</v>
      </c>
      <c r="G274" s="101">
        <f t="shared" ref="G274:J274" si="289">G210</f>
        <v>141.03049999999999</v>
      </c>
      <c r="H274" s="101">
        <f t="shared" si="289"/>
        <v>134.779</v>
      </c>
      <c r="I274" s="101">
        <f t="shared" si="289"/>
        <v>131.10079999999999</v>
      </c>
      <c r="J274" s="101">
        <f t="shared" si="289"/>
        <v>133.23419999999999</v>
      </c>
      <c r="K274" s="101">
        <f t="shared" ref="K274:L274" si="290">K210</f>
        <v>133.76009999999999</v>
      </c>
      <c r="L274" s="101">
        <f t="shared" si="290"/>
        <v>136.0256</v>
      </c>
      <c r="M274" s="101">
        <f t="shared" ref="M274:N274" si="291">M210</f>
        <v>136.84909999999999</v>
      </c>
      <c r="N274" s="101">
        <f t="shared" si="291"/>
        <v>139.7465</v>
      </c>
      <c r="O274" s="100">
        <f t="shared" si="287"/>
        <v>141.60040000000001</v>
      </c>
      <c r="P274" s="101">
        <f t="shared" ref="P274:U274" si="292">P210</f>
        <v>0.55689499554499844</v>
      </c>
      <c r="Q274" s="101">
        <f t="shared" si="292"/>
        <v>-0.64054623859934323</v>
      </c>
      <c r="R274" s="101">
        <f t="shared" si="292"/>
        <v>3.3836961309316931</v>
      </c>
      <c r="S274" s="101">
        <f t="shared" si="292"/>
        <v>-1.1763081847561478</v>
      </c>
      <c r="T274" s="101">
        <f t="shared" si="292"/>
        <v>-4.4327290905158767</v>
      </c>
      <c r="U274" s="101">
        <f t="shared" si="292"/>
        <v>-2.7290601651592636</v>
      </c>
      <c r="V274" s="101">
        <f t="shared" ref="V274:W274" si="293">V210</f>
        <v>1.6272974688178825</v>
      </c>
      <c r="W274" s="101">
        <f t="shared" si="293"/>
        <v>0.39471847318481829</v>
      </c>
      <c r="X274" s="101">
        <f t="shared" ref="X274:Y274" si="294">X210</f>
        <v>1.6937038773146875</v>
      </c>
      <c r="Y274" s="101">
        <f t="shared" si="294"/>
        <v>0.6054007480944732</v>
      </c>
      <c r="Z274" s="101">
        <f t="shared" si="287"/>
        <v>2.117222546585988</v>
      </c>
      <c r="AA274" s="100">
        <f t="shared" si="287"/>
        <v>1.3266164089977281</v>
      </c>
      <c r="AB274" s="87">
        <f t="shared" si="287"/>
        <v>137.31684166666665</v>
      </c>
      <c r="AC274" s="157"/>
      <c r="AN274" s="98"/>
      <c r="AO274" s="157"/>
      <c r="AZ274" s="98"/>
    </row>
    <row r="275" spans="2:52" x14ac:dyDescent="0.2">
      <c r="B275" s="141" t="s">
        <v>284</v>
      </c>
      <c r="C275" s="101">
        <f t="shared" ref="C275:AB275" si="295">C234</f>
        <v>138.7869</v>
      </c>
      <c r="D275" s="173">
        <f t="shared" si="295"/>
        <v>139.5932</v>
      </c>
      <c r="E275" s="101">
        <f t="shared" ref="E275:F275" si="296">E234</f>
        <v>138.69970000000001</v>
      </c>
      <c r="F275" s="101">
        <f t="shared" si="296"/>
        <v>143.46549999999999</v>
      </c>
      <c r="G275" s="101">
        <f t="shared" ref="G275:J275" si="297">G234</f>
        <v>141.73079999999999</v>
      </c>
      <c r="H275" s="101">
        <f t="shared" si="297"/>
        <v>135.3451</v>
      </c>
      <c r="I275" s="101">
        <f t="shared" si="297"/>
        <v>131.61240000000001</v>
      </c>
      <c r="J275" s="101">
        <f t="shared" si="297"/>
        <v>133.8039</v>
      </c>
      <c r="K275" s="101">
        <f t="shared" ref="K275:L275" si="298">K234</f>
        <v>134.35740000000001</v>
      </c>
      <c r="L275" s="101">
        <f t="shared" si="298"/>
        <v>136.68109999999999</v>
      </c>
      <c r="M275" s="101">
        <f t="shared" ref="M275:N275" si="299">M234</f>
        <v>137.54140000000001</v>
      </c>
      <c r="N275" s="101">
        <f t="shared" si="299"/>
        <v>140.51910000000001</v>
      </c>
      <c r="O275" s="100">
        <f t="shared" si="295"/>
        <v>142.4469</v>
      </c>
      <c r="P275" s="101">
        <f t="shared" ref="P275:U275" si="300">P234</f>
        <v>0.58096261246558079</v>
      </c>
      <c r="Q275" s="101">
        <f t="shared" si="300"/>
        <v>-0.64007415834008308</v>
      </c>
      <c r="R275" s="101">
        <f t="shared" si="300"/>
        <v>3.4360564586657247</v>
      </c>
      <c r="S275" s="101">
        <f t="shared" si="300"/>
        <v>-1.2091408735898204</v>
      </c>
      <c r="T275" s="101">
        <f t="shared" si="300"/>
        <v>-4.5055132688166486</v>
      </c>
      <c r="U275" s="101">
        <f t="shared" si="300"/>
        <v>-2.7579129203790855</v>
      </c>
      <c r="V275" s="101">
        <f t="shared" ref="V275:W275" si="301">V234</f>
        <v>1.6651166607401662</v>
      </c>
      <c r="W275" s="101">
        <f t="shared" si="301"/>
        <v>0.41366507254273893</v>
      </c>
      <c r="X275" s="101">
        <f t="shared" ref="X275:Y275" si="302">X234</f>
        <v>1.7294916394630839</v>
      </c>
      <c r="Y275" s="101">
        <f t="shared" si="302"/>
        <v>0.62942133184472737</v>
      </c>
      <c r="Z275" s="101">
        <f t="shared" si="295"/>
        <v>2.1649481537922388</v>
      </c>
      <c r="AA275" s="100">
        <f t="shared" si="295"/>
        <v>1.371913142056838</v>
      </c>
      <c r="AB275" s="87">
        <f t="shared" si="295"/>
        <v>137.98304166666665</v>
      </c>
      <c r="AC275" s="157"/>
      <c r="AN275" s="98"/>
      <c r="AO275" s="157"/>
      <c r="AZ275" s="98"/>
    </row>
    <row r="276" spans="2:52" x14ac:dyDescent="0.2">
      <c r="B276" s="177" t="s">
        <v>296</v>
      </c>
      <c r="D276" s="157"/>
      <c r="O276" s="98"/>
      <c r="AB276" s="176"/>
      <c r="AC276" s="157"/>
      <c r="AN276" s="98"/>
      <c r="AO276" s="157"/>
      <c r="AZ276" s="98"/>
    </row>
    <row r="277" spans="2:52" x14ac:dyDescent="0.2">
      <c r="B277" s="142" t="s">
        <v>285</v>
      </c>
      <c r="C277" s="221">
        <v>110.18170000000001</v>
      </c>
      <c r="D277" s="217">
        <v>111.2743</v>
      </c>
      <c r="E277" s="219">
        <v>112.35890000000001</v>
      </c>
      <c r="F277" s="221">
        <v>113.074</v>
      </c>
      <c r="G277" s="221">
        <v>113.73480000000001</v>
      </c>
      <c r="H277" s="221">
        <v>112.2749</v>
      </c>
      <c r="I277" s="221">
        <v>111.96420000000001</v>
      </c>
      <c r="J277" s="221">
        <v>113.62130000000001</v>
      </c>
      <c r="K277" s="221">
        <v>115.3639</v>
      </c>
      <c r="L277" s="221">
        <v>118.0309</v>
      </c>
      <c r="M277" s="221">
        <v>117.5052</v>
      </c>
      <c r="N277" s="221">
        <v>116.7483</v>
      </c>
      <c r="O277" s="256">
        <v>116.07940000000001</v>
      </c>
      <c r="P277" s="96">
        <v>0.99163472700093591</v>
      </c>
      <c r="Q277" s="203">
        <v>0.97470844570579984</v>
      </c>
      <c r="R277" s="221">
        <v>0.6364426850031395</v>
      </c>
      <c r="S277" s="221">
        <v>0.58439605921786519</v>
      </c>
      <c r="T277" s="221">
        <v>-1.2836000942543571</v>
      </c>
      <c r="U277" s="96">
        <v>-0.27673148673478853</v>
      </c>
      <c r="V277" s="96">
        <v>1.4800266513760647</v>
      </c>
      <c r="W277" s="221">
        <v>1.5336913061195354</v>
      </c>
      <c r="X277" s="96">
        <v>2.3118150478615944</v>
      </c>
      <c r="Y277" s="221">
        <v>-0.44539184230570167</v>
      </c>
      <c r="Z277" s="221">
        <v>-0.64414170606917964</v>
      </c>
      <c r="AA277" s="108">
        <v>-0.57294196146752763</v>
      </c>
      <c r="AB277" s="261">
        <f t="shared" ref="AB277:AB286" si="303">AVERAGE(P277:AA277)</f>
        <v>0.44082565262111501</v>
      </c>
      <c r="AC277" s="158">
        <f t="shared" ref="AC277:AN286" si="304">_xlfn.RANK.AVG(D277,D$277:D$286,)</f>
        <v>7</v>
      </c>
      <c r="AD277" s="144">
        <f t="shared" si="304"/>
        <v>6</v>
      </c>
      <c r="AE277" s="144">
        <f t="shared" si="304"/>
        <v>6</v>
      </c>
      <c r="AF277" s="144">
        <f t="shared" si="304"/>
        <v>6</v>
      </c>
      <c r="AG277" s="144">
        <f t="shared" si="304"/>
        <v>6</v>
      </c>
      <c r="AH277" s="144">
        <f t="shared" si="304"/>
        <v>5</v>
      </c>
      <c r="AI277" s="144">
        <f t="shared" si="304"/>
        <v>6</v>
      </c>
      <c r="AJ277" s="144">
        <f t="shared" si="304"/>
        <v>6</v>
      </c>
      <c r="AK277" s="144">
        <f t="shared" si="304"/>
        <v>6</v>
      </c>
      <c r="AL277" s="144">
        <f>_xlfn.RANK.AVG(M277,M$277:M$286,)</f>
        <v>6</v>
      </c>
      <c r="AM277" s="144">
        <f>_xlfn.RANK.AVG(N277,N$277:N$286,)</f>
        <v>6</v>
      </c>
      <c r="AN277" s="144">
        <f>_xlfn.RANK.AVG(O277,O$277:O$286,)</f>
        <v>7</v>
      </c>
      <c r="AO277" s="158">
        <f t="shared" ref="AO277:AZ286" si="305">_xlfn.RANK.AVG(P277,P$277:P$286,)</f>
        <v>3</v>
      </c>
      <c r="AP277" s="144">
        <f t="shared" si="305"/>
        <v>5</v>
      </c>
      <c r="AQ277" s="144">
        <f t="shared" si="305"/>
        <v>8</v>
      </c>
      <c r="AR277" s="144">
        <f t="shared" si="305"/>
        <v>2</v>
      </c>
      <c r="AS277" s="144">
        <f t="shared" si="305"/>
        <v>4</v>
      </c>
      <c r="AT277" s="144">
        <f t="shared" si="305"/>
        <v>6</v>
      </c>
      <c r="AU277" s="144">
        <f t="shared" si="305"/>
        <v>4</v>
      </c>
      <c r="AV277" s="144">
        <f t="shared" si="305"/>
        <v>2</v>
      </c>
      <c r="AW277" s="144">
        <f t="shared" si="305"/>
        <v>3</v>
      </c>
      <c r="AX277" s="144">
        <f t="shared" si="305"/>
        <v>9</v>
      </c>
      <c r="AY277" s="144">
        <f t="shared" si="305"/>
        <v>10</v>
      </c>
      <c r="AZ277" s="163">
        <f t="shared" si="305"/>
        <v>10</v>
      </c>
    </row>
    <row r="278" spans="2:52" x14ac:dyDescent="0.2">
      <c r="B278" s="142" t="s">
        <v>286</v>
      </c>
      <c r="C278" s="221">
        <v>124.5641</v>
      </c>
      <c r="D278" s="217">
        <v>123.7835</v>
      </c>
      <c r="E278" s="219">
        <v>125.33669999999999</v>
      </c>
      <c r="F278" s="221">
        <v>127.3969</v>
      </c>
      <c r="G278" s="221">
        <v>126.4198</v>
      </c>
      <c r="H278" s="221">
        <v>123.5108</v>
      </c>
      <c r="I278" s="221">
        <v>122.1935</v>
      </c>
      <c r="J278" s="221">
        <v>122.32510000000001</v>
      </c>
      <c r="K278" s="221">
        <v>122.9935</v>
      </c>
      <c r="L278" s="221">
        <v>126.20010000000001</v>
      </c>
      <c r="M278" s="221">
        <v>126.78530000000001</v>
      </c>
      <c r="N278" s="221">
        <v>127.8121</v>
      </c>
      <c r="O278" s="256">
        <v>129.04040000000001</v>
      </c>
      <c r="P278" s="96">
        <v>-0.62666530725946934</v>
      </c>
      <c r="Q278" s="203">
        <v>1.2547714356113615</v>
      </c>
      <c r="R278" s="221">
        <v>1.6437324422934454</v>
      </c>
      <c r="S278" s="221">
        <v>-0.76697313670898359</v>
      </c>
      <c r="T278" s="221">
        <v>-2.3010635992146735</v>
      </c>
      <c r="U278" s="96">
        <v>-1.0665464072777466</v>
      </c>
      <c r="V278" s="96">
        <v>0.10769803631126527</v>
      </c>
      <c r="W278" s="221">
        <v>0.54641279671955412</v>
      </c>
      <c r="X278" s="96">
        <v>2.607129645062551</v>
      </c>
      <c r="Y278" s="221">
        <v>0.46370803192707477</v>
      </c>
      <c r="Z278" s="221">
        <v>0.80987306888100941</v>
      </c>
      <c r="AA278" s="108">
        <v>0.9610201225079662</v>
      </c>
      <c r="AB278" s="261">
        <f t="shared" si="303"/>
        <v>0.30275809407111282</v>
      </c>
      <c r="AC278" s="158">
        <f t="shared" si="304"/>
        <v>5</v>
      </c>
      <c r="AD278" s="144">
        <f t="shared" si="304"/>
        <v>4</v>
      </c>
      <c r="AE278" s="144">
        <f t="shared" si="304"/>
        <v>4</v>
      </c>
      <c r="AF278" s="144">
        <f t="shared" si="304"/>
        <v>4</v>
      </c>
      <c r="AG278" s="144">
        <f t="shared" si="304"/>
        <v>4</v>
      </c>
      <c r="AH278" s="144">
        <f t="shared" si="304"/>
        <v>4</v>
      </c>
      <c r="AI278" s="144">
        <f t="shared" si="304"/>
        <v>4</v>
      </c>
      <c r="AJ278" s="144">
        <f t="shared" si="304"/>
        <v>4</v>
      </c>
      <c r="AK278" s="144">
        <f t="shared" si="304"/>
        <v>4</v>
      </c>
      <c r="AL278" s="144">
        <f t="shared" si="304"/>
        <v>4</v>
      </c>
      <c r="AM278" s="144">
        <f t="shared" si="304"/>
        <v>4</v>
      </c>
      <c r="AN278" s="144">
        <f t="shared" si="304"/>
        <v>4</v>
      </c>
      <c r="AO278" s="158">
        <f t="shared" si="305"/>
        <v>8</v>
      </c>
      <c r="AP278" s="144">
        <f t="shared" si="305"/>
        <v>4</v>
      </c>
      <c r="AQ278" s="144">
        <f t="shared" si="305"/>
        <v>5</v>
      </c>
      <c r="AR278" s="144">
        <f t="shared" si="305"/>
        <v>5</v>
      </c>
      <c r="AS278" s="144">
        <f t="shared" si="305"/>
        <v>6</v>
      </c>
      <c r="AT278" s="144">
        <f t="shared" si="305"/>
        <v>7</v>
      </c>
      <c r="AU278" s="144">
        <f t="shared" si="305"/>
        <v>9</v>
      </c>
      <c r="AV278" s="144">
        <f t="shared" si="305"/>
        <v>7</v>
      </c>
      <c r="AW278" s="144">
        <f t="shared" si="305"/>
        <v>2</v>
      </c>
      <c r="AX278" s="144">
        <f t="shared" si="305"/>
        <v>7</v>
      </c>
      <c r="AY278" s="144">
        <f t="shared" si="305"/>
        <v>7</v>
      </c>
      <c r="AZ278" s="163">
        <f t="shared" si="305"/>
        <v>5</v>
      </c>
    </row>
    <row r="279" spans="2:52" x14ac:dyDescent="0.2">
      <c r="B279" s="142" t="s">
        <v>287</v>
      </c>
      <c r="C279" s="221">
        <v>110.4102</v>
      </c>
      <c r="D279" s="217">
        <v>111.7958</v>
      </c>
      <c r="E279" s="219">
        <v>111.4693</v>
      </c>
      <c r="F279" s="221">
        <v>109.8695</v>
      </c>
      <c r="G279" s="221">
        <v>107.40779999999999</v>
      </c>
      <c r="H279" s="221">
        <v>107.0937</v>
      </c>
      <c r="I279" s="221">
        <v>107.5528</v>
      </c>
      <c r="J279" s="221">
        <v>107.93640000000001</v>
      </c>
      <c r="K279" s="221">
        <v>108.9568</v>
      </c>
      <c r="L279" s="221">
        <v>110.82389999999999</v>
      </c>
      <c r="M279" s="219">
        <v>111.6156</v>
      </c>
      <c r="N279" s="219">
        <v>113.3242</v>
      </c>
      <c r="O279" s="256">
        <v>115.35850000000001</v>
      </c>
      <c r="P279" s="96">
        <v>1.2549565166986352</v>
      </c>
      <c r="Q279" s="203">
        <v>-0.29205032747204795</v>
      </c>
      <c r="R279" s="221">
        <v>-1.4351933671423449</v>
      </c>
      <c r="S279" s="221">
        <v>-2.2405672183818144</v>
      </c>
      <c r="T279" s="221">
        <v>-0.29243686212732806</v>
      </c>
      <c r="U279" s="96">
        <v>0.42869001631282372</v>
      </c>
      <c r="V279" s="96">
        <v>0.35666203018424553</v>
      </c>
      <c r="W279" s="221">
        <v>0.94537153360682324</v>
      </c>
      <c r="X279" s="96">
        <v>1.7136149372962435</v>
      </c>
      <c r="Y279" s="219">
        <v>0.71437659205280257</v>
      </c>
      <c r="Z279" s="221">
        <v>1.5307896028870553</v>
      </c>
      <c r="AA279" s="108">
        <v>1.7951152534057171</v>
      </c>
      <c r="AB279" s="261">
        <f t="shared" si="303"/>
        <v>0.37327739227673423</v>
      </c>
      <c r="AC279" s="158">
        <f t="shared" si="304"/>
        <v>6</v>
      </c>
      <c r="AD279" s="144">
        <f t="shared" si="304"/>
        <v>7</v>
      </c>
      <c r="AE279" s="144">
        <f t="shared" si="304"/>
        <v>7</v>
      </c>
      <c r="AF279" s="144">
        <f t="shared" si="304"/>
        <v>7</v>
      </c>
      <c r="AG279" s="144">
        <f t="shared" si="304"/>
        <v>7</v>
      </c>
      <c r="AH279" s="144">
        <f t="shared" si="304"/>
        <v>8</v>
      </c>
      <c r="AI279" s="144">
        <f t="shared" si="304"/>
        <v>8</v>
      </c>
      <c r="AJ279" s="144">
        <f t="shared" si="304"/>
        <v>8</v>
      </c>
      <c r="AK279" s="144">
        <f t="shared" si="304"/>
        <v>8</v>
      </c>
      <c r="AL279" s="144">
        <f t="shared" si="304"/>
        <v>8</v>
      </c>
      <c r="AM279" s="144">
        <f t="shared" si="304"/>
        <v>8</v>
      </c>
      <c r="AN279" s="144">
        <f t="shared" si="304"/>
        <v>8</v>
      </c>
      <c r="AO279" s="158">
        <f t="shared" si="305"/>
        <v>1</v>
      </c>
      <c r="AP279" s="144">
        <f t="shared" si="305"/>
        <v>8</v>
      </c>
      <c r="AQ279" s="144">
        <f t="shared" si="305"/>
        <v>10</v>
      </c>
      <c r="AR279" s="144">
        <f t="shared" si="305"/>
        <v>9</v>
      </c>
      <c r="AS279" s="144">
        <f t="shared" si="305"/>
        <v>2</v>
      </c>
      <c r="AT279" s="144">
        <f t="shared" si="305"/>
        <v>5</v>
      </c>
      <c r="AU279" s="144">
        <f t="shared" si="305"/>
        <v>8</v>
      </c>
      <c r="AV279" s="144">
        <f t="shared" si="305"/>
        <v>5</v>
      </c>
      <c r="AW279" s="144">
        <f t="shared" si="305"/>
        <v>6</v>
      </c>
      <c r="AX279" s="144">
        <f t="shared" si="305"/>
        <v>6</v>
      </c>
      <c r="AY279" s="144">
        <f t="shared" si="305"/>
        <v>2</v>
      </c>
      <c r="AZ279" s="163">
        <f t="shared" si="305"/>
        <v>1</v>
      </c>
    </row>
    <row r="280" spans="2:52" x14ac:dyDescent="0.2">
      <c r="B280" s="142" t="s">
        <v>288</v>
      </c>
      <c r="C280" s="221">
        <v>152.935</v>
      </c>
      <c r="D280" s="217">
        <v>151.90729999999999</v>
      </c>
      <c r="E280" s="219">
        <v>154.5198</v>
      </c>
      <c r="F280" s="221">
        <v>161.23929999999999</v>
      </c>
      <c r="G280" s="221">
        <v>157.3416</v>
      </c>
      <c r="H280" s="221">
        <v>151.68989999999999</v>
      </c>
      <c r="I280" s="221">
        <v>145.3152</v>
      </c>
      <c r="J280" s="221">
        <v>148.3117</v>
      </c>
      <c r="K280" s="221">
        <v>150.46430000000001</v>
      </c>
      <c r="L280" s="221">
        <v>151.26140000000001</v>
      </c>
      <c r="M280" s="219">
        <v>152.49850000000001</v>
      </c>
      <c r="N280" s="219">
        <v>154.33369999999999</v>
      </c>
      <c r="O280" s="256">
        <v>156.2927</v>
      </c>
      <c r="P280" s="96">
        <v>-0.67198483015660904</v>
      </c>
      <c r="Q280" s="203">
        <v>1.719798851009801</v>
      </c>
      <c r="R280" s="221">
        <v>4.348633637889761</v>
      </c>
      <c r="S280" s="221">
        <v>-2.4173387009246419</v>
      </c>
      <c r="T280" s="221">
        <v>-3.5919934715294652</v>
      </c>
      <c r="U280" s="96">
        <v>-4.2024551403883779</v>
      </c>
      <c r="V280" s="96">
        <v>2.0620692123053868</v>
      </c>
      <c r="W280" s="221">
        <v>1.4514026877178312</v>
      </c>
      <c r="X280" s="96">
        <v>0.52976021554614638</v>
      </c>
      <c r="Y280" s="219">
        <v>0.81785571203228191</v>
      </c>
      <c r="Z280" s="221">
        <v>1.2034216730000533</v>
      </c>
      <c r="AA280" s="108">
        <v>1.2693274378829791</v>
      </c>
      <c r="AB280" s="261">
        <f t="shared" si="303"/>
        <v>0.20987477369876226</v>
      </c>
      <c r="AC280" s="158">
        <f t="shared" si="304"/>
        <v>1</v>
      </c>
      <c r="AD280" s="144">
        <f t="shared" si="304"/>
        <v>1</v>
      </c>
      <c r="AE280" s="144">
        <f t="shared" si="304"/>
        <v>1</v>
      </c>
      <c r="AF280" s="144">
        <f t="shared" si="304"/>
        <v>1</v>
      </c>
      <c r="AG280" s="144">
        <f t="shared" si="304"/>
        <v>1</v>
      </c>
      <c r="AH280" s="144">
        <f t="shared" si="304"/>
        <v>1</v>
      </c>
      <c r="AI280" s="144">
        <f t="shared" si="304"/>
        <v>1</v>
      </c>
      <c r="AJ280" s="144">
        <f t="shared" si="304"/>
        <v>1</v>
      </c>
      <c r="AK280" s="144">
        <f t="shared" si="304"/>
        <v>2</v>
      </c>
      <c r="AL280" s="144">
        <f t="shared" si="304"/>
        <v>2</v>
      </c>
      <c r="AM280" s="144">
        <f t="shared" si="304"/>
        <v>2</v>
      </c>
      <c r="AN280" s="144">
        <f t="shared" si="304"/>
        <v>2</v>
      </c>
      <c r="AO280" s="158">
        <f t="shared" si="305"/>
        <v>9</v>
      </c>
      <c r="AP280" s="144">
        <f t="shared" si="305"/>
        <v>2</v>
      </c>
      <c r="AQ280" s="144">
        <f t="shared" si="305"/>
        <v>1</v>
      </c>
      <c r="AR280" s="144">
        <f t="shared" si="305"/>
        <v>10</v>
      </c>
      <c r="AS280" s="144">
        <f t="shared" si="305"/>
        <v>8</v>
      </c>
      <c r="AT280" s="144">
        <f t="shared" si="305"/>
        <v>10</v>
      </c>
      <c r="AU280" s="144">
        <f t="shared" si="305"/>
        <v>2</v>
      </c>
      <c r="AV280" s="144">
        <f t="shared" si="305"/>
        <v>3</v>
      </c>
      <c r="AW280" s="144">
        <f t="shared" si="305"/>
        <v>9</v>
      </c>
      <c r="AX280" s="144">
        <f t="shared" si="305"/>
        <v>4</v>
      </c>
      <c r="AY280" s="144">
        <f t="shared" si="305"/>
        <v>4</v>
      </c>
      <c r="AZ280" s="163">
        <f t="shared" si="305"/>
        <v>4</v>
      </c>
    </row>
    <row r="281" spans="2:52" s="48" customFormat="1" x14ac:dyDescent="0.2">
      <c r="B281" s="145" t="s">
        <v>289</v>
      </c>
      <c r="C281" s="143">
        <v>140.62629999999999</v>
      </c>
      <c r="D281" s="174">
        <v>140.83320000000001</v>
      </c>
      <c r="E281" s="208">
        <v>139.7362</v>
      </c>
      <c r="F281" s="143">
        <v>144.36099999999999</v>
      </c>
      <c r="G281" s="143">
        <v>142.70859999999999</v>
      </c>
      <c r="H281" s="143">
        <v>136.90889999999999</v>
      </c>
      <c r="I281" s="143">
        <v>132.54810000000001</v>
      </c>
      <c r="J281" s="143">
        <v>133.785</v>
      </c>
      <c r="K281" s="143">
        <v>134.38040000000001</v>
      </c>
      <c r="L281" s="143">
        <v>136.32380000000001</v>
      </c>
      <c r="M281" s="208">
        <v>137.31370000000001</v>
      </c>
      <c r="N281" s="208">
        <v>138.72280000000001</v>
      </c>
      <c r="O281" s="167">
        <v>139.76759999999999</v>
      </c>
      <c r="P281" s="146">
        <v>0.14712752877663618</v>
      </c>
      <c r="Q281" s="204">
        <v>-0.77893564869647813</v>
      </c>
      <c r="R281" s="143">
        <v>3.3096649257672626</v>
      </c>
      <c r="S281" s="143">
        <v>-1.1446304749897827</v>
      </c>
      <c r="T281" s="143">
        <v>-4.0640157635909837</v>
      </c>
      <c r="U281" s="146">
        <v>-3.1851837243597627</v>
      </c>
      <c r="V281" s="146">
        <v>0.93317067540009346</v>
      </c>
      <c r="W281" s="143">
        <v>0.44504241880630274</v>
      </c>
      <c r="X281" s="146">
        <v>1.4461930460096835</v>
      </c>
      <c r="Y281" s="208">
        <v>0.72613879601361297</v>
      </c>
      <c r="Z281" s="143">
        <v>1.0261903946947719</v>
      </c>
      <c r="AA281" s="279">
        <v>0.75315665485412697</v>
      </c>
      <c r="AB281" s="262">
        <f t="shared" si="303"/>
        <v>-3.2173430942876419E-2</v>
      </c>
      <c r="AC281" s="159">
        <f t="shared" si="304"/>
        <v>2</v>
      </c>
      <c r="AD281" s="147">
        <f t="shared" si="304"/>
        <v>3</v>
      </c>
      <c r="AE281" s="147">
        <f t="shared" si="304"/>
        <v>2</v>
      </c>
      <c r="AF281" s="147">
        <f t="shared" si="304"/>
        <v>2</v>
      </c>
      <c r="AG281" s="147">
        <f t="shared" si="304"/>
        <v>3</v>
      </c>
      <c r="AH281" s="147">
        <f t="shared" si="304"/>
        <v>3</v>
      </c>
      <c r="AI281" s="147">
        <f t="shared" si="304"/>
        <v>3</v>
      </c>
      <c r="AJ281" s="147">
        <f t="shared" si="304"/>
        <v>3</v>
      </c>
      <c r="AK281" s="147">
        <f t="shared" si="304"/>
        <v>3</v>
      </c>
      <c r="AL281" s="147">
        <f t="shared" si="304"/>
        <v>3</v>
      </c>
      <c r="AM281" s="147">
        <f t="shared" si="304"/>
        <v>3</v>
      </c>
      <c r="AN281" s="147">
        <f t="shared" si="304"/>
        <v>3</v>
      </c>
      <c r="AO281" s="159">
        <f t="shared" si="305"/>
        <v>5</v>
      </c>
      <c r="AP281" s="147">
        <f t="shared" si="305"/>
        <v>9</v>
      </c>
      <c r="AQ281" s="147">
        <f t="shared" si="305"/>
        <v>2</v>
      </c>
      <c r="AR281" s="147">
        <f t="shared" si="305"/>
        <v>6</v>
      </c>
      <c r="AS281" s="147">
        <f t="shared" si="305"/>
        <v>9</v>
      </c>
      <c r="AT281" s="147">
        <f t="shared" si="305"/>
        <v>9</v>
      </c>
      <c r="AU281" s="147">
        <f t="shared" si="305"/>
        <v>6</v>
      </c>
      <c r="AV281" s="147">
        <f t="shared" si="305"/>
        <v>8</v>
      </c>
      <c r="AW281" s="147">
        <f t="shared" si="305"/>
        <v>8</v>
      </c>
      <c r="AX281" s="147">
        <f t="shared" si="305"/>
        <v>5</v>
      </c>
      <c r="AY281" s="147">
        <f t="shared" si="305"/>
        <v>5</v>
      </c>
      <c r="AZ281" s="164">
        <f t="shared" si="305"/>
        <v>6</v>
      </c>
    </row>
    <row r="282" spans="2:52" x14ac:dyDescent="0.2">
      <c r="B282" s="142" t="s">
        <v>290</v>
      </c>
      <c r="C282" s="221">
        <v>100.3289</v>
      </c>
      <c r="D282" s="217">
        <v>99.969629999999995</v>
      </c>
      <c r="E282" s="219">
        <v>102.3794</v>
      </c>
      <c r="F282" s="221">
        <v>103.6123</v>
      </c>
      <c r="G282" s="221">
        <v>105.16549999999999</v>
      </c>
      <c r="H282" s="221">
        <v>103.0337</v>
      </c>
      <c r="I282" s="221">
        <v>103.599</v>
      </c>
      <c r="J282" s="221">
        <v>105.6219</v>
      </c>
      <c r="K282" s="221">
        <v>104.2328</v>
      </c>
      <c r="L282" s="221">
        <v>105.9746</v>
      </c>
      <c r="M282" s="219">
        <v>108.0527</v>
      </c>
      <c r="N282" s="219">
        <v>109.6234</v>
      </c>
      <c r="O282" s="256">
        <v>109.5181</v>
      </c>
      <c r="P282" s="203">
        <v>-0.35809223464027745</v>
      </c>
      <c r="Q282" s="203">
        <v>2.4105020694785093</v>
      </c>
      <c r="R282" s="221">
        <v>1.2042461667093192</v>
      </c>
      <c r="S282" s="221">
        <v>1.4990498232352623</v>
      </c>
      <c r="T282" s="221">
        <v>-2.0270906333350753</v>
      </c>
      <c r="U282" s="96">
        <v>0.54865543991917953</v>
      </c>
      <c r="V282" s="96">
        <v>1.9526250253380752</v>
      </c>
      <c r="W282" s="221">
        <v>-1.3151628592176425</v>
      </c>
      <c r="X282" s="96">
        <v>1.6710670729367316</v>
      </c>
      <c r="Y282" s="219">
        <v>1.9609415841154449</v>
      </c>
      <c r="Z282" s="221">
        <v>1.4536425281367353</v>
      </c>
      <c r="AA282" s="108">
        <v>-9.6056134000587212E-2</v>
      </c>
      <c r="AB282" s="261">
        <f t="shared" si="303"/>
        <v>0.74202732072297284</v>
      </c>
      <c r="AC282" s="158">
        <f t="shared" si="304"/>
        <v>10</v>
      </c>
      <c r="AD282" s="144">
        <f t="shared" si="304"/>
        <v>10</v>
      </c>
      <c r="AE282" s="144">
        <f t="shared" si="304"/>
        <v>10</v>
      </c>
      <c r="AF282" s="144">
        <f t="shared" si="304"/>
        <v>8</v>
      </c>
      <c r="AG282" s="144">
        <f t="shared" si="304"/>
        <v>10</v>
      </c>
      <c r="AH282" s="144">
        <f t="shared" si="304"/>
        <v>10</v>
      </c>
      <c r="AI282" s="144">
        <f t="shared" si="304"/>
        <v>9</v>
      </c>
      <c r="AJ282" s="144">
        <f t="shared" si="304"/>
        <v>10</v>
      </c>
      <c r="AK282" s="144">
        <f t="shared" si="304"/>
        <v>9</v>
      </c>
      <c r="AL282" s="144">
        <f t="shared" si="304"/>
        <v>9</v>
      </c>
      <c r="AM282" s="144">
        <f t="shared" si="304"/>
        <v>9</v>
      </c>
      <c r="AN282" s="144">
        <f t="shared" si="304"/>
        <v>9</v>
      </c>
      <c r="AO282" s="158">
        <f t="shared" si="305"/>
        <v>7</v>
      </c>
      <c r="AP282" s="144">
        <f t="shared" si="305"/>
        <v>1</v>
      </c>
      <c r="AQ282" s="144">
        <f t="shared" si="305"/>
        <v>7</v>
      </c>
      <c r="AR282" s="144">
        <f t="shared" si="305"/>
        <v>1</v>
      </c>
      <c r="AS282" s="144">
        <f t="shared" si="305"/>
        <v>5</v>
      </c>
      <c r="AT282" s="144">
        <f t="shared" si="305"/>
        <v>4</v>
      </c>
      <c r="AU282" s="144">
        <f t="shared" si="305"/>
        <v>3</v>
      </c>
      <c r="AV282" s="144">
        <f t="shared" si="305"/>
        <v>10</v>
      </c>
      <c r="AW282" s="144">
        <f t="shared" si="305"/>
        <v>7</v>
      </c>
      <c r="AX282" s="144">
        <f t="shared" si="305"/>
        <v>1</v>
      </c>
      <c r="AY282" s="144">
        <f t="shared" si="305"/>
        <v>3</v>
      </c>
      <c r="AZ282" s="163">
        <f t="shared" si="305"/>
        <v>9</v>
      </c>
    </row>
    <row r="283" spans="2:52" x14ac:dyDescent="0.2">
      <c r="B283" s="142" t="s">
        <v>291</v>
      </c>
      <c r="C283" s="221">
        <v>139.8492</v>
      </c>
      <c r="D283" s="217">
        <v>139.5821</v>
      </c>
      <c r="E283" s="219">
        <v>141.3792</v>
      </c>
      <c r="F283" s="221">
        <v>144.31809999999999</v>
      </c>
      <c r="G283" s="221">
        <v>142.20959999999999</v>
      </c>
      <c r="H283" s="221">
        <v>138.8013</v>
      </c>
      <c r="I283" s="221">
        <v>142.14429999999999</v>
      </c>
      <c r="J283" s="221">
        <v>143.72669999999999</v>
      </c>
      <c r="K283" s="221">
        <v>147.14940000000001</v>
      </c>
      <c r="L283" s="221">
        <v>152.65389999999999</v>
      </c>
      <c r="M283" s="219">
        <v>154.27590000000001</v>
      </c>
      <c r="N283" s="219">
        <v>157.4203</v>
      </c>
      <c r="O283" s="256">
        <v>158.40819999999999</v>
      </c>
      <c r="P283" s="203">
        <v>-0.19099143935038546</v>
      </c>
      <c r="Q283" s="203">
        <v>1.2874860028613986</v>
      </c>
      <c r="R283" s="221">
        <v>2.078735768769373</v>
      </c>
      <c r="S283" s="221">
        <v>-1.4610087023041409</v>
      </c>
      <c r="T283" s="221">
        <v>-2.3966736422857506</v>
      </c>
      <c r="U283" s="96">
        <v>2.4084788831228452</v>
      </c>
      <c r="V283" s="96">
        <v>1.1132349309821126</v>
      </c>
      <c r="W283" s="221">
        <v>2.3813946886695514</v>
      </c>
      <c r="X283" s="96">
        <v>3.7407559935684267</v>
      </c>
      <c r="Y283" s="219">
        <v>1.0625342686954045</v>
      </c>
      <c r="Z283" s="221">
        <v>2.038166687084626</v>
      </c>
      <c r="AA283" s="108">
        <v>0.62755565832360638</v>
      </c>
      <c r="AB283" s="261">
        <f t="shared" si="303"/>
        <v>1.0574724248447558</v>
      </c>
      <c r="AC283" s="158">
        <f t="shared" si="304"/>
        <v>3</v>
      </c>
      <c r="AD283" s="144">
        <f t="shared" si="304"/>
        <v>2</v>
      </c>
      <c r="AE283" s="144">
        <f t="shared" si="304"/>
        <v>3</v>
      </c>
      <c r="AF283" s="144">
        <f t="shared" si="304"/>
        <v>3</v>
      </c>
      <c r="AG283" s="144">
        <f t="shared" si="304"/>
        <v>2</v>
      </c>
      <c r="AH283" s="144">
        <f t="shared" si="304"/>
        <v>2</v>
      </c>
      <c r="AI283" s="144">
        <f t="shared" si="304"/>
        <v>2</v>
      </c>
      <c r="AJ283" s="144">
        <f t="shared" si="304"/>
        <v>2</v>
      </c>
      <c r="AK283" s="144">
        <f t="shared" si="304"/>
        <v>1</v>
      </c>
      <c r="AL283" s="144">
        <f t="shared" si="304"/>
        <v>1</v>
      </c>
      <c r="AM283" s="144">
        <f t="shared" si="304"/>
        <v>1</v>
      </c>
      <c r="AN283" s="144">
        <f t="shared" si="304"/>
        <v>1</v>
      </c>
      <c r="AO283" s="158">
        <f t="shared" si="305"/>
        <v>6</v>
      </c>
      <c r="AP283" s="144">
        <f t="shared" si="305"/>
        <v>3</v>
      </c>
      <c r="AQ283" s="144">
        <f t="shared" si="305"/>
        <v>3</v>
      </c>
      <c r="AR283" s="144">
        <f t="shared" si="305"/>
        <v>7</v>
      </c>
      <c r="AS283" s="144">
        <f t="shared" si="305"/>
        <v>7</v>
      </c>
      <c r="AT283" s="144">
        <f t="shared" si="305"/>
        <v>2</v>
      </c>
      <c r="AU283" s="144">
        <f t="shared" si="305"/>
        <v>5</v>
      </c>
      <c r="AV283" s="144">
        <f t="shared" si="305"/>
        <v>1</v>
      </c>
      <c r="AW283" s="144">
        <f t="shared" si="305"/>
        <v>1</v>
      </c>
      <c r="AX283" s="144">
        <f t="shared" si="305"/>
        <v>2</v>
      </c>
      <c r="AY283" s="144">
        <f t="shared" si="305"/>
        <v>1</v>
      </c>
      <c r="AZ283" s="163">
        <f t="shared" si="305"/>
        <v>8</v>
      </c>
    </row>
    <row r="284" spans="2:52" x14ac:dyDescent="0.2">
      <c r="B284" s="142" t="s">
        <v>292</v>
      </c>
      <c r="C284" s="221">
        <v>102.1855</v>
      </c>
      <c r="D284" s="217">
        <v>103.29340000000001</v>
      </c>
      <c r="E284" s="219">
        <v>103.6289</v>
      </c>
      <c r="F284" s="221">
        <v>104.28749999999999</v>
      </c>
      <c r="G284" s="221">
        <v>104.3188</v>
      </c>
      <c r="H284" s="221">
        <v>105.9937</v>
      </c>
      <c r="I284" s="221">
        <v>108.9556</v>
      </c>
      <c r="J284" s="221">
        <v>109.92959999999999</v>
      </c>
      <c r="K284" s="221">
        <v>110.96169999999999</v>
      </c>
      <c r="L284" s="221">
        <v>113.44889999999999</v>
      </c>
      <c r="M284" s="219">
        <v>114.4547</v>
      </c>
      <c r="N284" s="219">
        <v>115.4046</v>
      </c>
      <c r="O284" s="256">
        <v>117.13030000000001</v>
      </c>
      <c r="P284" s="203">
        <v>1.0842047061471547</v>
      </c>
      <c r="Q284" s="203">
        <v>0.32480293997486392</v>
      </c>
      <c r="R284" s="221">
        <v>0.63553699788378792</v>
      </c>
      <c r="S284" s="221">
        <v>3.0013184705742935E-2</v>
      </c>
      <c r="T284" s="221">
        <v>1.6055591130266147</v>
      </c>
      <c r="U284" s="96">
        <v>2.7944113659585428</v>
      </c>
      <c r="V284" s="96">
        <v>0.89394211954226255</v>
      </c>
      <c r="W284" s="221">
        <v>0.93887360638081085</v>
      </c>
      <c r="X284" s="96">
        <v>2.2414941371662489</v>
      </c>
      <c r="Y284" s="219">
        <v>0.88656655110803884</v>
      </c>
      <c r="Z284" s="221">
        <v>0.82993533686253118</v>
      </c>
      <c r="AA284" s="108">
        <v>1.4953476724498012</v>
      </c>
      <c r="AB284" s="261">
        <f t="shared" si="303"/>
        <v>1.1467239776005334</v>
      </c>
      <c r="AC284" s="158">
        <f t="shared" si="304"/>
        <v>9</v>
      </c>
      <c r="AD284" s="144">
        <f t="shared" si="304"/>
        <v>9</v>
      </c>
      <c r="AE284" s="144">
        <f t="shared" si="304"/>
        <v>9</v>
      </c>
      <c r="AF284" s="144">
        <f t="shared" si="304"/>
        <v>10</v>
      </c>
      <c r="AG284" s="144">
        <f t="shared" si="304"/>
        <v>8</v>
      </c>
      <c r="AH284" s="144">
        <f t="shared" si="304"/>
        <v>7</v>
      </c>
      <c r="AI284" s="144">
        <f t="shared" si="304"/>
        <v>7</v>
      </c>
      <c r="AJ284" s="144">
        <f t="shared" si="304"/>
        <v>7</v>
      </c>
      <c r="AK284" s="144">
        <f t="shared" si="304"/>
        <v>7</v>
      </c>
      <c r="AL284" s="144">
        <f t="shared" si="304"/>
        <v>7</v>
      </c>
      <c r="AM284" s="144">
        <f t="shared" si="304"/>
        <v>7</v>
      </c>
      <c r="AN284" s="144">
        <f t="shared" si="304"/>
        <v>6</v>
      </c>
      <c r="AO284" s="158">
        <f t="shared" si="305"/>
        <v>2</v>
      </c>
      <c r="AP284" s="144">
        <f t="shared" si="305"/>
        <v>6</v>
      </c>
      <c r="AQ284" s="144">
        <f t="shared" si="305"/>
        <v>9</v>
      </c>
      <c r="AR284" s="144">
        <f t="shared" si="305"/>
        <v>3</v>
      </c>
      <c r="AS284" s="144">
        <f t="shared" si="305"/>
        <v>1</v>
      </c>
      <c r="AT284" s="144">
        <f t="shared" si="305"/>
        <v>1</v>
      </c>
      <c r="AU284" s="144">
        <f t="shared" si="305"/>
        <v>7</v>
      </c>
      <c r="AV284" s="144">
        <f t="shared" si="305"/>
        <v>6</v>
      </c>
      <c r="AW284" s="144">
        <f t="shared" si="305"/>
        <v>5</v>
      </c>
      <c r="AX284" s="144">
        <f t="shared" si="305"/>
        <v>3</v>
      </c>
      <c r="AY284" s="144">
        <f t="shared" si="305"/>
        <v>6</v>
      </c>
      <c r="AZ284" s="163">
        <f t="shared" si="305"/>
        <v>3</v>
      </c>
    </row>
    <row r="285" spans="2:52" x14ac:dyDescent="0.2">
      <c r="B285" s="142" t="s">
        <v>293</v>
      </c>
      <c r="C285" s="221">
        <v>125.5526</v>
      </c>
      <c r="D285" s="217">
        <v>124.101</v>
      </c>
      <c r="E285" s="219">
        <v>121.3064</v>
      </c>
      <c r="F285" s="221">
        <v>123.4277</v>
      </c>
      <c r="G285" s="221">
        <v>121.1023</v>
      </c>
      <c r="H285" s="221">
        <v>114.8039</v>
      </c>
      <c r="I285" s="221">
        <v>111.4228</v>
      </c>
      <c r="J285" s="221">
        <v>113.9105</v>
      </c>
      <c r="K285" s="221">
        <v>115.4319</v>
      </c>
      <c r="L285" s="221">
        <v>118.0389</v>
      </c>
      <c r="M285" s="219">
        <v>118.2038</v>
      </c>
      <c r="N285" s="219">
        <v>118.2306</v>
      </c>
      <c r="O285" s="256">
        <v>120.0577</v>
      </c>
      <c r="P285" s="203">
        <v>-1.1561688089294837</v>
      </c>
      <c r="Q285" s="203">
        <v>-2.2518754885133907</v>
      </c>
      <c r="R285" s="221">
        <v>1.7487123515329817</v>
      </c>
      <c r="S285" s="221">
        <v>-1.8840179311451173</v>
      </c>
      <c r="T285" s="221">
        <v>-5.2008921382996034</v>
      </c>
      <c r="U285" s="96">
        <v>-2.9451090076208244</v>
      </c>
      <c r="V285" s="96">
        <v>2.2326669227483098</v>
      </c>
      <c r="W285" s="221">
        <v>1.3356099744975221</v>
      </c>
      <c r="X285" s="96">
        <v>2.2584744771592598</v>
      </c>
      <c r="Y285" s="219">
        <v>0.13969970916367649</v>
      </c>
      <c r="Z285" s="221">
        <v>2.2672705953610952E-2</v>
      </c>
      <c r="AA285" s="108">
        <v>1.5453698111994709</v>
      </c>
      <c r="AB285" s="261">
        <f t="shared" si="303"/>
        <v>-0.34623811852113223</v>
      </c>
      <c r="AC285" s="158">
        <f t="shared" si="304"/>
        <v>4</v>
      </c>
      <c r="AD285" s="144">
        <f t="shared" si="304"/>
        <v>5</v>
      </c>
      <c r="AE285" s="144">
        <f t="shared" si="304"/>
        <v>5</v>
      </c>
      <c r="AF285" s="144">
        <f t="shared" si="304"/>
        <v>5</v>
      </c>
      <c r="AG285" s="144">
        <f t="shared" si="304"/>
        <v>5</v>
      </c>
      <c r="AH285" s="144">
        <f t="shared" si="304"/>
        <v>6</v>
      </c>
      <c r="AI285" s="144">
        <f t="shared" si="304"/>
        <v>5</v>
      </c>
      <c r="AJ285" s="144">
        <f t="shared" si="304"/>
        <v>5</v>
      </c>
      <c r="AK285" s="144">
        <f t="shared" si="304"/>
        <v>5</v>
      </c>
      <c r="AL285" s="144">
        <f t="shared" si="304"/>
        <v>5</v>
      </c>
      <c r="AM285" s="144">
        <f t="shared" si="304"/>
        <v>5</v>
      </c>
      <c r="AN285" s="144">
        <f t="shared" si="304"/>
        <v>5</v>
      </c>
      <c r="AO285" s="158">
        <f t="shared" si="305"/>
        <v>10</v>
      </c>
      <c r="AP285" s="144">
        <f t="shared" si="305"/>
        <v>10</v>
      </c>
      <c r="AQ285" s="144">
        <f t="shared" si="305"/>
        <v>4</v>
      </c>
      <c r="AR285" s="144">
        <f t="shared" si="305"/>
        <v>8</v>
      </c>
      <c r="AS285" s="144">
        <f t="shared" si="305"/>
        <v>10</v>
      </c>
      <c r="AT285" s="144">
        <f t="shared" si="305"/>
        <v>8</v>
      </c>
      <c r="AU285" s="144">
        <f t="shared" si="305"/>
        <v>1</v>
      </c>
      <c r="AV285" s="144">
        <f t="shared" si="305"/>
        <v>4</v>
      </c>
      <c r="AW285" s="144">
        <f t="shared" si="305"/>
        <v>4</v>
      </c>
      <c r="AX285" s="144">
        <f t="shared" si="305"/>
        <v>8</v>
      </c>
      <c r="AY285" s="144">
        <f t="shared" si="305"/>
        <v>9</v>
      </c>
      <c r="AZ285" s="163">
        <f t="shared" si="305"/>
        <v>2</v>
      </c>
    </row>
    <row r="286" spans="2:52" x14ac:dyDescent="0.2">
      <c r="B286" s="142" t="s">
        <v>294</v>
      </c>
      <c r="C286" s="221">
        <v>103.52930000000001</v>
      </c>
      <c r="D286" s="217">
        <v>104.36320000000001</v>
      </c>
      <c r="E286" s="219">
        <v>104.2587</v>
      </c>
      <c r="F286" s="221">
        <v>105.6173</v>
      </c>
      <c r="G286" s="221">
        <v>105.01009999999999</v>
      </c>
      <c r="H286" s="221">
        <v>104.5091</v>
      </c>
      <c r="I286" s="221">
        <v>105.6648</v>
      </c>
      <c r="J286" s="221">
        <v>104.7782</v>
      </c>
      <c r="K286" s="221">
        <v>104.7295</v>
      </c>
      <c r="L286" s="221">
        <v>104.2577</v>
      </c>
      <c r="M286" s="219">
        <v>103.051</v>
      </c>
      <c r="N286" s="219">
        <v>103.5009</v>
      </c>
      <c r="O286" s="256">
        <v>104.16249999999999</v>
      </c>
      <c r="P286" s="203">
        <v>0.80547246045322407</v>
      </c>
      <c r="Q286" s="203">
        <v>-0.1001310806874469</v>
      </c>
      <c r="R286" s="221">
        <v>1.3031046809522808</v>
      </c>
      <c r="S286" s="221">
        <v>-0.57490581561922716</v>
      </c>
      <c r="T286" s="221">
        <v>-0.47709696495859977</v>
      </c>
      <c r="U286" s="96">
        <v>1.1058367166112768</v>
      </c>
      <c r="V286" s="96">
        <v>-0.83906845042057665</v>
      </c>
      <c r="W286" s="221">
        <v>-4.6479134018332667E-2</v>
      </c>
      <c r="X286" s="96">
        <v>-0.45049389140595703</v>
      </c>
      <c r="Y286" s="219">
        <v>-1.1574205070704591</v>
      </c>
      <c r="Z286" s="221">
        <v>0.43657994585205334</v>
      </c>
      <c r="AA286" s="108">
        <v>0.63922149469230971</v>
      </c>
      <c r="AB286" s="261">
        <f t="shared" si="303"/>
        <v>5.3718287865045455E-2</v>
      </c>
      <c r="AC286" s="158">
        <f t="shared" si="304"/>
        <v>8</v>
      </c>
      <c r="AD286" s="144">
        <f t="shared" si="304"/>
        <v>8</v>
      </c>
      <c r="AE286" s="144">
        <f t="shared" si="304"/>
        <v>8</v>
      </c>
      <c r="AF286" s="144">
        <f t="shared" si="304"/>
        <v>9</v>
      </c>
      <c r="AG286" s="144">
        <f t="shared" si="304"/>
        <v>9</v>
      </c>
      <c r="AH286" s="144">
        <f t="shared" si="304"/>
        <v>9</v>
      </c>
      <c r="AI286" s="144">
        <f t="shared" si="304"/>
        <v>10</v>
      </c>
      <c r="AJ286" s="144">
        <f t="shared" si="304"/>
        <v>9</v>
      </c>
      <c r="AK286" s="144">
        <f t="shared" si="304"/>
        <v>10</v>
      </c>
      <c r="AL286" s="144">
        <f t="shared" si="304"/>
        <v>10</v>
      </c>
      <c r="AM286" s="144">
        <f t="shared" si="304"/>
        <v>10</v>
      </c>
      <c r="AN286" s="144">
        <f t="shared" si="304"/>
        <v>10</v>
      </c>
      <c r="AO286" s="158">
        <f t="shared" si="305"/>
        <v>4</v>
      </c>
      <c r="AP286" s="144">
        <f t="shared" si="305"/>
        <v>7</v>
      </c>
      <c r="AQ286" s="144">
        <f t="shared" si="305"/>
        <v>6</v>
      </c>
      <c r="AR286" s="144">
        <f t="shared" si="305"/>
        <v>4</v>
      </c>
      <c r="AS286" s="144">
        <f t="shared" si="305"/>
        <v>3</v>
      </c>
      <c r="AT286" s="144">
        <f t="shared" si="305"/>
        <v>3</v>
      </c>
      <c r="AU286" s="144">
        <f t="shared" si="305"/>
        <v>10</v>
      </c>
      <c r="AV286" s="144">
        <f t="shared" si="305"/>
        <v>9</v>
      </c>
      <c r="AW286" s="144">
        <f t="shared" si="305"/>
        <v>10</v>
      </c>
      <c r="AX286" s="144">
        <f t="shared" si="305"/>
        <v>10</v>
      </c>
      <c r="AY286" s="144">
        <f t="shared" si="305"/>
        <v>8</v>
      </c>
      <c r="AZ286" s="163">
        <f t="shared" si="305"/>
        <v>7</v>
      </c>
    </row>
    <row r="287" spans="2:52" x14ac:dyDescent="0.2">
      <c r="B287" s="177" t="s">
        <v>297</v>
      </c>
      <c r="D287" s="157"/>
      <c r="O287" s="98"/>
      <c r="AA287" s="98"/>
      <c r="AB287" s="176"/>
      <c r="AC287" s="157"/>
      <c r="AN287" s="98"/>
      <c r="AO287" s="157"/>
      <c r="AZ287" s="98"/>
    </row>
    <row r="288" spans="2:52" x14ac:dyDescent="0.2">
      <c r="B288" s="148" t="s">
        <v>285</v>
      </c>
      <c r="C288" s="222">
        <v>109.66630000000001</v>
      </c>
      <c r="D288" s="218">
        <v>111.3426</v>
      </c>
      <c r="E288" s="222">
        <v>112.48909999999999</v>
      </c>
      <c r="F288" s="222">
        <v>113.1058</v>
      </c>
      <c r="G288" s="222">
        <v>113.3062</v>
      </c>
      <c r="H288" s="222">
        <v>111.65130000000001</v>
      </c>
      <c r="I288" s="222">
        <v>111.38290000000001</v>
      </c>
      <c r="J288" s="222">
        <v>113.2612</v>
      </c>
      <c r="K288" s="222">
        <v>115.3167</v>
      </c>
      <c r="L288" s="222">
        <v>118.178</v>
      </c>
      <c r="M288" s="220">
        <v>117.3262</v>
      </c>
      <c r="N288" s="222">
        <v>116.92149999999999</v>
      </c>
      <c r="O288" s="257">
        <v>116.4479</v>
      </c>
      <c r="P288" s="97">
        <v>1.5285461440752515</v>
      </c>
      <c r="Q288" s="205">
        <v>1.0297047132005082</v>
      </c>
      <c r="R288" s="222">
        <v>0.54823089526008195</v>
      </c>
      <c r="S288" s="222">
        <v>0.17717924279745326</v>
      </c>
      <c r="T288" s="222">
        <v>-1.4605555565361805</v>
      </c>
      <c r="U288" s="97">
        <v>-0.24039128966702555</v>
      </c>
      <c r="V288" s="97">
        <v>1.686345031418643</v>
      </c>
      <c r="W288" s="222">
        <v>1.7791562114687516</v>
      </c>
      <c r="X288" s="97">
        <v>2.5523096788525845</v>
      </c>
      <c r="Y288" s="222">
        <v>-0.7207771327996727</v>
      </c>
      <c r="Z288" s="222">
        <v>-0.34493574325257736</v>
      </c>
      <c r="AA288" s="111">
        <v>-0.40505809453350367</v>
      </c>
      <c r="AB288" s="263">
        <f t="shared" ref="AB288:AB297" si="306">AVERAGE(P288:AA288)</f>
        <v>0.51081284169035956</v>
      </c>
      <c r="AC288" s="160">
        <f t="shared" ref="AC288:AO297" si="307">_xlfn.RANK.AVG(D288,D$288:D$297,)</f>
        <v>6</v>
      </c>
      <c r="AD288" s="150">
        <f t="shared" si="307"/>
        <v>6</v>
      </c>
      <c r="AE288" s="150">
        <f t="shared" si="307"/>
        <v>6</v>
      </c>
      <c r="AF288" s="150">
        <f t="shared" si="307"/>
        <v>6</v>
      </c>
      <c r="AG288" s="150">
        <f t="shared" si="307"/>
        <v>5</v>
      </c>
      <c r="AH288" s="150">
        <f t="shared" si="307"/>
        <v>5</v>
      </c>
      <c r="AI288" s="150">
        <f t="shared" si="307"/>
        <v>5</v>
      </c>
      <c r="AJ288" s="150">
        <f t="shared" si="307"/>
        <v>5</v>
      </c>
      <c r="AK288" s="150">
        <f t="shared" si="307"/>
        <v>5</v>
      </c>
      <c r="AL288" s="150">
        <f t="shared" si="307"/>
        <v>5</v>
      </c>
      <c r="AM288" s="150">
        <f t="shared" si="307"/>
        <v>6</v>
      </c>
      <c r="AN288" s="150">
        <f t="shared" si="307"/>
        <v>7</v>
      </c>
      <c r="AO288" s="160">
        <f>_xlfn.RANK.AVG(P288,P$288:P$297,)</f>
        <v>1</v>
      </c>
      <c r="AP288" s="150">
        <f t="shared" ref="AP288:AZ297" si="308">_xlfn.RANK.AVG(Q288,Q$288:Q$297,)</f>
        <v>5</v>
      </c>
      <c r="AQ288" s="150">
        <f t="shared" si="308"/>
        <v>9</v>
      </c>
      <c r="AR288" s="150">
        <f t="shared" si="308"/>
        <v>2</v>
      </c>
      <c r="AS288" s="150">
        <f t="shared" si="308"/>
        <v>4</v>
      </c>
      <c r="AT288" s="150">
        <f t="shared" si="308"/>
        <v>6</v>
      </c>
      <c r="AU288" s="150">
        <f t="shared" si="308"/>
        <v>4</v>
      </c>
      <c r="AV288" s="150">
        <f t="shared" si="308"/>
        <v>2</v>
      </c>
      <c r="AW288" s="150">
        <f t="shared" si="308"/>
        <v>4</v>
      </c>
      <c r="AX288" s="150">
        <f>_xlfn.RANK.AVG(Y288,Y$288:Y$297,)</f>
        <v>9</v>
      </c>
      <c r="AY288" s="150">
        <f>_xlfn.RANK.AVG(Z288,Z$288:Z$297,)</f>
        <v>10</v>
      </c>
      <c r="AZ288" s="165">
        <f>_xlfn.RANK.AVG(AA288,AA$288:AA$297,)</f>
        <v>10</v>
      </c>
    </row>
    <row r="289" spans="2:52" x14ac:dyDescent="0.2">
      <c r="B289" s="148" t="s">
        <v>286</v>
      </c>
      <c r="C289" s="222">
        <v>121.72709999999999</v>
      </c>
      <c r="D289" s="218">
        <v>121.527</v>
      </c>
      <c r="E289" s="222">
        <v>123.23390000000001</v>
      </c>
      <c r="F289" s="222">
        <v>124.82599999999999</v>
      </c>
      <c r="G289" s="222">
        <v>123.58199999999999</v>
      </c>
      <c r="H289" s="222">
        <v>120.5607</v>
      </c>
      <c r="I289" s="222">
        <v>119.8477</v>
      </c>
      <c r="J289" s="222">
        <v>120.178</v>
      </c>
      <c r="K289" s="222">
        <v>121.7015</v>
      </c>
      <c r="L289" s="222">
        <v>124.39700000000001</v>
      </c>
      <c r="M289" s="220">
        <v>124.54389999999999</v>
      </c>
      <c r="N289" s="222">
        <v>126.7316</v>
      </c>
      <c r="O289" s="257">
        <v>128.15819999999999</v>
      </c>
      <c r="P289" s="97">
        <v>-0.16438410181462629</v>
      </c>
      <c r="Q289" s="205">
        <v>1.4045438462234767</v>
      </c>
      <c r="R289" s="222">
        <v>1.2919334696053502</v>
      </c>
      <c r="S289" s="222">
        <v>-0.996587249451236</v>
      </c>
      <c r="T289" s="222">
        <v>-2.4447735107054398</v>
      </c>
      <c r="U289" s="97">
        <v>-0.5914033345858094</v>
      </c>
      <c r="V289" s="97">
        <v>0.27559978205672203</v>
      </c>
      <c r="W289" s="222">
        <v>0.90138565659295433</v>
      </c>
      <c r="X289" s="97">
        <v>2.6159447906303765</v>
      </c>
      <c r="Y289" s="222">
        <v>0.11808966454173978</v>
      </c>
      <c r="Z289" s="222">
        <v>1.7565693703184233</v>
      </c>
      <c r="AA289" s="111">
        <v>1.1256860956541173</v>
      </c>
      <c r="AB289" s="263">
        <f t="shared" si="306"/>
        <v>0.44105037325550406</v>
      </c>
      <c r="AC289" s="160">
        <f t="shared" si="307"/>
        <v>4</v>
      </c>
      <c r="AD289" s="150">
        <f t="shared" si="307"/>
        <v>4</v>
      </c>
      <c r="AE289" s="150">
        <f t="shared" si="307"/>
        <v>4</v>
      </c>
      <c r="AF289" s="150">
        <f t="shared" si="307"/>
        <v>4</v>
      </c>
      <c r="AG289" s="150">
        <f t="shared" si="307"/>
        <v>4</v>
      </c>
      <c r="AH289" s="150">
        <f t="shared" si="307"/>
        <v>4</v>
      </c>
      <c r="AI289" s="150">
        <f t="shared" si="307"/>
        <v>4</v>
      </c>
      <c r="AJ289" s="150">
        <f t="shared" si="307"/>
        <v>4</v>
      </c>
      <c r="AK289" s="150">
        <f t="shared" si="307"/>
        <v>4</v>
      </c>
      <c r="AL289" s="150">
        <f t="shared" si="307"/>
        <v>4</v>
      </c>
      <c r="AM289" s="150">
        <f t="shared" si="307"/>
        <v>4</v>
      </c>
      <c r="AN289" s="150">
        <f t="shared" si="307"/>
        <v>4</v>
      </c>
      <c r="AO289" s="160">
        <f t="shared" si="307"/>
        <v>8</v>
      </c>
      <c r="AP289" s="150">
        <f t="shared" si="308"/>
        <v>4</v>
      </c>
      <c r="AQ289" s="150">
        <f t="shared" si="308"/>
        <v>7</v>
      </c>
      <c r="AR289" s="150">
        <f t="shared" si="308"/>
        <v>4</v>
      </c>
      <c r="AS289" s="150">
        <f t="shared" si="308"/>
        <v>6</v>
      </c>
      <c r="AT289" s="150">
        <f t="shared" si="308"/>
        <v>7</v>
      </c>
      <c r="AU289" s="150">
        <f t="shared" si="308"/>
        <v>9</v>
      </c>
      <c r="AV289" s="150">
        <f t="shared" si="308"/>
        <v>6</v>
      </c>
      <c r="AW289" s="150">
        <f t="shared" si="308"/>
        <v>2</v>
      </c>
      <c r="AX289" s="150">
        <f t="shared" si="308"/>
        <v>8</v>
      </c>
      <c r="AY289" s="150">
        <f t="shared" si="308"/>
        <v>6</v>
      </c>
      <c r="AZ289" s="165">
        <f t="shared" si="308"/>
        <v>7</v>
      </c>
    </row>
    <row r="290" spans="2:52" x14ac:dyDescent="0.2">
      <c r="B290" s="148" t="s">
        <v>287</v>
      </c>
      <c r="C290" s="222">
        <v>108.3832</v>
      </c>
      <c r="D290" s="218">
        <v>109.6724</v>
      </c>
      <c r="E290" s="222">
        <v>109.4177</v>
      </c>
      <c r="F290" s="222">
        <v>107.7555</v>
      </c>
      <c r="G290" s="222">
        <v>105.2937</v>
      </c>
      <c r="H290" s="222">
        <v>104.90430000000001</v>
      </c>
      <c r="I290" s="222">
        <v>105.72620000000001</v>
      </c>
      <c r="J290" s="222">
        <v>106.9769</v>
      </c>
      <c r="K290" s="222">
        <v>108.1677</v>
      </c>
      <c r="L290" s="222">
        <v>109.9213</v>
      </c>
      <c r="M290" s="220">
        <v>110.2354</v>
      </c>
      <c r="N290" s="222">
        <v>113.33839999999999</v>
      </c>
      <c r="O290" s="257">
        <v>115.2102</v>
      </c>
      <c r="P290" s="97">
        <v>1.1894832409450855</v>
      </c>
      <c r="Q290" s="205">
        <v>-0.23223709885075888</v>
      </c>
      <c r="R290" s="222">
        <v>-1.5191326449011435</v>
      </c>
      <c r="S290" s="222">
        <v>-2.2846165624956467</v>
      </c>
      <c r="T290" s="222">
        <v>-0.36982269594476674</v>
      </c>
      <c r="U290" s="97">
        <v>0.78347598716163136</v>
      </c>
      <c r="V290" s="97">
        <v>1.1829612716620808</v>
      </c>
      <c r="W290" s="222">
        <v>1.0288971018837807</v>
      </c>
      <c r="X290" s="97">
        <v>1.7572167434558004</v>
      </c>
      <c r="Y290" s="222">
        <v>0.28574989560712644</v>
      </c>
      <c r="Z290" s="222">
        <v>2.8148852365029695</v>
      </c>
      <c r="AA290" s="111">
        <v>1.6515144028855246</v>
      </c>
      <c r="AB290" s="263">
        <f t="shared" si="306"/>
        <v>0.52403123982597355</v>
      </c>
      <c r="AC290" s="160">
        <f t="shared" si="307"/>
        <v>7</v>
      </c>
      <c r="AD290" s="150">
        <f t="shared" si="307"/>
        <v>7</v>
      </c>
      <c r="AE290" s="150">
        <f t="shared" si="307"/>
        <v>7</v>
      </c>
      <c r="AF290" s="150">
        <f t="shared" si="307"/>
        <v>7</v>
      </c>
      <c r="AG290" s="150">
        <f t="shared" si="307"/>
        <v>8</v>
      </c>
      <c r="AH290" s="150">
        <f t="shared" si="307"/>
        <v>8</v>
      </c>
      <c r="AI290" s="150">
        <f t="shared" si="307"/>
        <v>8</v>
      </c>
      <c r="AJ290" s="150">
        <f t="shared" si="307"/>
        <v>8</v>
      </c>
      <c r="AK290" s="150">
        <f t="shared" si="307"/>
        <v>8</v>
      </c>
      <c r="AL290" s="150">
        <f t="shared" si="307"/>
        <v>8</v>
      </c>
      <c r="AM290" s="150">
        <f t="shared" si="307"/>
        <v>8</v>
      </c>
      <c r="AN290" s="150">
        <f t="shared" si="307"/>
        <v>8</v>
      </c>
      <c r="AO290" s="160">
        <f t="shared" si="307"/>
        <v>3</v>
      </c>
      <c r="AP290" s="150">
        <f t="shared" si="308"/>
        <v>8</v>
      </c>
      <c r="AQ290" s="150">
        <f t="shared" si="308"/>
        <v>10</v>
      </c>
      <c r="AR290" s="150">
        <f t="shared" si="308"/>
        <v>9</v>
      </c>
      <c r="AS290" s="150">
        <f t="shared" si="308"/>
        <v>2</v>
      </c>
      <c r="AT290" s="150">
        <f t="shared" si="308"/>
        <v>5</v>
      </c>
      <c r="AU290" s="150">
        <f t="shared" si="308"/>
        <v>7</v>
      </c>
      <c r="AV290" s="150">
        <f t="shared" si="308"/>
        <v>5</v>
      </c>
      <c r="AW290" s="150">
        <f t="shared" si="308"/>
        <v>7</v>
      </c>
      <c r="AX290" s="150">
        <f t="shared" si="308"/>
        <v>7</v>
      </c>
      <c r="AY290" s="150">
        <f t="shared" si="308"/>
        <v>1</v>
      </c>
      <c r="AZ290" s="165">
        <f t="shared" si="308"/>
        <v>1</v>
      </c>
    </row>
    <row r="291" spans="2:52" x14ac:dyDescent="0.2">
      <c r="B291" s="148" t="s">
        <v>288</v>
      </c>
      <c r="C291" s="222">
        <v>146.9443</v>
      </c>
      <c r="D291" s="218">
        <v>146.61279999999999</v>
      </c>
      <c r="E291" s="222">
        <v>149.32380000000001</v>
      </c>
      <c r="F291" s="222">
        <v>155.77850000000001</v>
      </c>
      <c r="G291" s="222">
        <v>151.94049999999999</v>
      </c>
      <c r="H291" s="222">
        <v>146.48480000000001</v>
      </c>
      <c r="I291" s="222">
        <v>140.19999999999999</v>
      </c>
      <c r="J291" s="222">
        <v>143.47579999999999</v>
      </c>
      <c r="K291" s="222">
        <v>146.97829999999999</v>
      </c>
      <c r="L291" s="222">
        <v>146.71190000000001</v>
      </c>
      <c r="M291" s="220">
        <v>147.8492</v>
      </c>
      <c r="N291" s="222">
        <v>150.92259999999999</v>
      </c>
      <c r="O291" s="257">
        <v>153.06790000000001</v>
      </c>
      <c r="P291" s="97">
        <v>-0.225595684895573</v>
      </c>
      <c r="Q291" s="205">
        <v>1.8490882105791671</v>
      </c>
      <c r="R291" s="222">
        <v>4.3226197029542526</v>
      </c>
      <c r="S291" s="222">
        <v>-2.4637546259593091</v>
      </c>
      <c r="T291" s="222">
        <v>-3.5906818787617389</v>
      </c>
      <c r="U291" s="97">
        <v>-4.2904110187541766</v>
      </c>
      <c r="V291" s="97">
        <v>2.3365192582025704</v>
      </c>
      <c r="W291" s="222">
        <v>1.5309255668437984</v>
      </c>
      <c r="X291" s="97">
        <v>0.76366758241759614</v>
      </c>
      <c r="Y291" s="222">
        <v>0.77519274169306096</v>
      </c>
      <c r="Z291" s="222">
        <v>2.0787396888180609</v>
      </c>
      <c r="AA291" s="111">
        <v>1.4214570912507605</v>
      </c>
      <c r="AB291" s="263">
        <f t="shared" si="306"/>
        <v>0.3756472195323724</v>
      </c>
      <c r="AC291" s="160">
        <f t="shared" si="307"/>
        <v>1</v>
      </c>
      <c r="AD291" s="150">
        <f t="shared" si="307"/>
        <v>1</v>
      </c>
      <c r="AE291" s="150">
        <f t="shared" si="307"/>
        <v>1</v>
      </c>
      <c r="AF291" s="150">
        <f t="shared" si="307"/>
        <v>1</v>
      </c>
      <c r="AG291" s="150">
        <f t="shared" si="307"/>
        <v>1</v>
      </c>
      <c r="AH291" s="150">
        <f t="shared" si="307"/>
        <v>1</v>
      </c>
      <c r="AI291" s="150">
        <f t="shared" si="307"/>
        <v>1</v>
      </c>
      <c r="AJ291" s="150">
        <f t="shared" si="307"/>
        <v>1</v>
      </c>
      <c r="AK291" s="150">
        <f t="shared" si="307"/>
        <v>2</v>
      </c>
      <c r="AL291" s="150">
        <f t="shared" si="307"/>
        <v>2</v>
      </c>
      <c r="AM291" s="150">
        <f t="shared" si="307"/>
        <v>2</v>
      </c>
      <c r="AN291" s="150">
        <f t="shared" si="307"/>
        <v>2</v>
      </c>
      <c r="AO291" s="160">
        <f t="shared" si="307"/>
        <v>9</v>
      </c>
      <c r="AP291" s="150">
        <f t="shared" si="308"/>
        <v>2</v>
      </c>
      <c r="AQ291" s="150">
        <f t="shared" si="308"/>
        <v>1</v>
      </c>
      <c r="AR291" s="150">
        <f t="shared" si="308"/>
        <v>10</v>
      </c>
      <c r="AS291" s="150">
        <f t="shared" si="308"/>
        <v>8</v>
      </c>
      <c r="AT291" s="150">
        <f t="shared" si="308"/>
        <v>10</v>
      </c>
      <c r="AU291" s="150">
        <f t="shared" si="308"/>
        <v>1</v>
      </c>
      <c r="AV291" s="150">
        <f t="shared" si="308"/>
        <v>3</v>
      </c>
      <c r="AW291" s="150">
        <f t="shared" si="308"/>
        <v>9</v>
      </c>
      <c r="AX291" s="150">
        <f t="shared" si="308"/>
        <v>4</v>
      </c>
      <c r="AY291" s="150">
        <f t="shared" si="308"/>
        <v>5</v>
      </c>
      <c r="AZ291" s="165">
        <f t="shared" si="308"/>
        <v>4</v>
      </c>
    </row>
    <row r="292" spans="2:52" s="48" customFormat="1" x14ac:dyDescent="0.2">
      <c r="B292" s="151" t="s">
        <v>289</v>
      </c>
      <c r="C292" s="149">
        <v>138.15889999999999</v>
      </c>
      <c r="D292" s="175">
        <v>138.92830000000001</v>
      </c>
      <c r="E292" s="149">
        <v>138.0384</v>
      </c>
      <c r="F292" s="149">
        <v>142.70920000000001</v>
      </c>
      <c r="G292" s="149">
        <v>141.03049999999999</v>
      </c>
      <c r="H292" s="149">
        <v>134.779</v>
      </c>
      <c r="I292" s="149">
        <v>131.10079999999999</v>
      </c>
      <c r="J292" s="149">
        <v>133.23419999999999</v>
      </c>
      <c r="K292" s="149">
        <v>134.35740000000001</v>
      </c>
      <c r="L292" s="149">
        <v>136.0256</v>
      </c>
      <c r="M292" s="207">
        <v>136.84909999999999</v>
      </c>
      <c r="N292" s="149">
        <v>139.7465</v>
      </c>
      <c r="O292" s="168">
        <v>141.60040000000001</v>
      </c>
      <c r="P292" s="152">
        <v>0.55689499554499844</v>
      </c>
      <c r="Q292" s="206">
        <v>-0.64054623859934323</v>
      </c>
      <c r="R292" s="149">
        <v>3.3836961309316931</v>
      </c>
      <c r="S292" s="149">
        <v>-1.1763081847561478</v>
      </c>
      <c r="T292" s="149">
        <v>-4.4327290905158767</v>
      </c>
      <c r="U292" s="152">
        <v>-2.7290601651592636</v>
      </c>
      <c r="V292" s="152">
        <v>1.6272974688178825</v>
      </c>
      <c r="W292" s="149">
        <v>0.41366507254273893</v>
      </c>
      <c r="X292" s="152">
        <v>1.6937038773146875</v>
      </c>
      <c r="Y292" s="149">
        <v>0.6054007480944732</v>
      </c>
      <c r="Z292" s="149">
        <v>2.117222546585988</v>
      </c>
      <c r="AA292" s="280">
        <v>1.3266164089977281</v>
      </c>
      <c r="AB292" s="264">
        <f t="shared" si="306"/>
        <v>0.22882113081662989</v>
      </c>
      <c r="AC292" s="161">
        <f t="shared" si="307"/>
        <v>2</v>
      </c>
      <c r="AD292" s="153">
        <f t="shared" si="307"/>
        <v>2</v>
      </c>
      <c r="AE292" s="153">
        <f t="shared" si="307"/>
        <v>2</v>
      </c>
      <c r="AF292" s="153">
        <f t="shared" si="307"/>
        <v>2</v>
      </c>
      <c r="AG292" s="153">
        <f t="shared" si="307"/>
        <v>2</v>
      </c>
      <c r="AH292" s="153">
        <f t="shared" si="307"/>
        <v>3</v>
      </c>
      <c r="AI292" s="153">
        <f t="shared" si="307"/>
        <v>3</v>
      </c>
      <c r="AJ292" s="153">
        <f t="shared" si="307"/>
        <v>3</v>
      </c>
      <c r="AK292" s="153">
        <f t="shared" si="307"/>
        <v>3</v>
      </c>
      <c r="AL292" s="153">
        <f t="shared" si="307"/>
        <v>3</v>
      </c>
      <c r="AM292" s="153">
        <f t="shared" si="307"/>
        <v>3</v>
      </c>
      <c r="AN292" s="153">
        <f t="shared" si="307"/>
        <v>3</v>
      </c>
      <c r="AO292" s="161">
        <f t="shared" si="307"/>
        <v>5</v>
      </c>
      <c r="AP292" s="153">
        <f t="shared" si="308"/>
        <v>9</v>
      </c>
      <c r="AQ292" s="153">
        <f t="shared" si="308"/>
        <v>2</v>
      </c>
      <c r="AR292" s="153">
        <f t="shared" si="308"/>
        <v>5</v>
      </c>
      <c r="AS292" s="153">
        <f t="shared" si="308"/>
        <v>9</v>
      </c>
      <c r="AT292" s="153">
        <f t="shared" si="308"/>
        <v>9</v>
      </c>
      <c r="AU292" s="153">
        <f t="shared" si="308"/>
        <v>6</v>
      </c>
      <c r="AV292" s="153">
        <f t="shared" si="308"/>
        <v>8</v>
      </c>
      <c r="AW292" s="153">
        <f t="shared" si="308"/>
        <v>8</v>
      </c>
      <c r="AX292" s="153">
        <f t="shared" si="308"/>
        <v>5</v>
      </c>
      <c r="AY292" s="153">
        <f t="shared" si="308"/>
        <v>4</v>
      </c>
      <c r="AZ292" s="166">
        <f t="shared" si="308"/>
        <v>6</v>
      </c>
    </row>
    <row r="293" spans="2:52" x14ac:dyDescent="0.2">
      <c r="B293" s="148" t="s">
        <v>290</v>
      </c>
      <c r="C293" s="222">
        <v>98.102580000000003</v>
      </c>
      <c r="D293" s="218">
        <v>98.336569999999995</v>
      </c>
      <c r="E293" s="222">
        <v>100.5444</v>
      </c>
      <c r="F293" s="222">
        <v>101.9032</v>
      </c>
      <c r="G293" s="222">
        <v>103.3439</v>
      </c>
      <c r="H293" s="222">
        <v>101.8231</v>
      </c>
      <c r="I293" s="222">
        <v>102.9267</v>
      </c>
      <c r="J293" s="222">
        <v>105.14790000000001</v>
      </c>
      <c r="K293" s="222">
        <v>103.3788</v>
      </c>
      <c r="L293" s="222">
        <v>105.73869999999999</v>
      </c>
      <c r="M293" s="220">
        <v>108.1163</v>
      </c>
      <c r="N293" s="222">
        <v>110.604</v>
      </c>
      <c r="O293" s="257">
        <v>110.98399999999999</v>
      </c>
      <c r="P293" s="97">
        <v>0.23851564352333188</v>
      </c>
      <c r="Q293" s="205">
        <v>2.2451769468876139</v>
      </c>
      <c r="R293" s="222">
        <v>1.3514427456924525</v>
      </c>
      <c r="S293" s="222">
        <v>1.4137926973834058</v>
      </c>
      <c r="T293" s="222">
        <v>-1.4715914533900969</v>
      </c>
      <c r="U293" s="97">
        <v>1.083840503775666</v>
      </c>
      <c r="V293" s="97">
        <v>2.1580406250273354</v>
      </c>
      <c r="W293" s="222">
        <v>-1.5742776269776135</v>
      </c>
      <c r="X293" s="97">
        <v>2.158257394826125</v>
      </c>
      <c r="Y293" s="222">
        <v>2.2485617848526616</v>
      </c>
      <c r="Z293" s="222">
        <v>2.3009481456542669</v>
      </c>
      <c r="AA293" s="111">
        <v>0.34356804455534651</v>
      </c>
      <c r="AB293" s="263">
        <f t="shared" si="306"/>
        <v>1.0413562876508748</v>
      </c>
      <c r="AC293" s="160">
        <f t="shared" si="307"/>
        <v>10</v>
      </c>
      <c r="AD293" s="150">
        <f t="shared" si="307"/>
        <v>10</v>
      </c>
      <c r="AE293" s="150">
        <f t="shared" si="307"/>
        <v>10</v>
      </c>
      <c r="AF293" s="150">
        <f t="shared" si="307"/>
        <v>9</v>
      </c>
      <c r="AG293" s="150">
        <f t="shared" si="307"/>
        <v>10</v>
      </c>
      <c r="AH293" s="150">
        <f t="shared" si="307"/>
        <v>10</v>
      </c>
      <c r="AI293" s="150">
        <f t="shared" si="307"/>
        <v>9</v>
      </c>
      <c r="AJ293" s="150">
        <f t="shared" si="307"/>
        <v>9</v>
      </c>
      <c r="AK293" s="150">
        <f t="shared" si="307"/>
        <v>9</v>
      </c>
      <c r="AL293" s="150">
        <f t="shared" si="307"/>
        <v>9</v>
      </c>
      <c r="AM293" s="150">
        <f t="shared" si="307"/>
        <v>9</v>
      </c>
      <c r="AN293" s="150">
        <f t="shared" si="307"/>
        <v>9</v>
      </c>
      <c r="AO293" s="160">
        <f t="shared" si="307"/>
        <v>7</v>
      </c>
      <c r="AP293" s="150">
        <f t="shared" si="308"/>
        <v>1</v>
      </c>
      <c r="AQ293" s="150">
        <f t="shared" si="308"/>
        <v>6</v>
      </c>
      <c r="AR293" s="150">
        <f t="shared" si="308"/>
        <v>1</v>
      </c>
      <c r="AS293" s="150">
        <f t="shared" si="308"/>
        <v>5</v>
      </c>
      <c r="AT293" s="150">
        <f t="shared" si="308"/>
        <v>4</v>
      </c>
      <c r="AU293" s="150">
        <f t="shared" si="308"/>
        <v>2</v>
      </c>
      <c r="AV293" s="150">
        <f t="shared" si="308"/>
        <v>10</v>
      </c>
      <c r="AW293" s="150">
        <f t="shared" si="308"/>
        <v>6</v>
      </c>
      <c r="AX293" s="150">
        <f t="shared" si="308"/>
        <v>1</v>
      </c>
      <c r="AY293" s="150">
        <f t="shared" si="308"/>
        <v>3</v>
      </c>
      <c r="AZ293" s="165">
        <f t="shared" si="308"/>
        <v>9</v>
      </c>
    </row>
    <row r="294" spans="2:52" x14ac:dyDescent="0.2">
      <c r="B294" s="148" t="s">
        <v>291</v>
      </c>
      <c r="C294" s="222">
        <v>131.48089999999999</v>
      </c>
      <c r="D294" s="218">
        <v>131.929</v>
      </c>
      <c r="E294" s="222">
        <v>133.8835</v>
      </c>
      <c r="F294" s="222">
        <v>136.965</v>
      </c>
      <c r="G294" s="222">
        <v>134.93010000000001</v>
      </c>
      <c r="H294" s="222">
        <v>131.41720000000001</v>
      </c>
      <c r="I294" s="222">
        <v>135.1352</v>
      </c>
      <c r="J294" s="222">
        <v>137.3775</v>
      </c>
      <c r="K294" s="222">
        <v>140.77600000000001</v>
      </c>
      <c r="L294" s="222">
        <v>146.86259999999999</v>
      </c>
      <c r="M294" s="220">
        <v>148.6456</v>
      </c>
      <c r="N294" s="222">
        <v>152.69909999999999</v>
      </c>
      <c r="O294" s="257">
        <v>154.83750000000001</v>
      </c>
      <c r="P294" s="97">
        <v>0.34080995794827301</v>
      </c>
      <c r="Q294" s="205">
        <v>1.4814786741353272</v>
      </c>
      <c r="R294" s="222">
        <v>2.3016279078452575</v>
      </c>
      <c r="S294" s="222">
        <v>-1.4857080275982866</v>
      </c>
      <c r="T294" s="222">
        <v>-2.603496180615001</v>
      </c>
      <c r="U294" s="97">
        <v>2.8291578271337308</v>
      </c>
      <c r="V294" s="97">
        <v>1.6593012035354224</v>
      </c>
      <c r="W294" s="222">
        <v>2.2340644169885651</v>
      </c>
      <c r="X294" s="97">
        <v>4.5895080477516617</v>
      </c>
      <c r="Y294" s="222">
        <v>1.2140599444651095</v>
      </c>
      <c r="Z294" s="222">
        <v>2.7269559273870101</v>
      </c>
      <c r="AA294" s="111">
        <v>1.4004011811464629</v>
      </c>
      <c r="AB294" s="263">
        <f t="shared" si="306"/>
        <v>1.3906800733436278</v>
      </c>
      <c r="AC294" s="160">
        <f t="shared" si="307"/>
        <v>3</v>
      </c>
      <c r="AD294" s="150">
        <f t="shared" si="307"/>
        <v>3</v>
      </c>
      <c r="AE294" s="150">
        <f t="shared" si="307"/>
        <v>3</v>
      </c>
      <c r="AF294" s="150">
        <f t="shared" si="307"/>
        <v>3</v>
      </c>
      <c r="AG294" s="150">
        <f t="shared" si="307"/>
        <v>3</v>
      </c>
      <c r="AH294" s="150">
        <f t="shared" si="307"/>
        <v>2</v>
      </c>
      <c r="AI294" s="150">
        <f t="shared" si="307"/>
        <v>2</v>
      </c>
      <c r="AJ294" s="150">
        <f t="shared" si="307"/>
        <v>2</v>
      </c>
      <c r="AK294" s="150">
        <f t="shared" si="307"/>
        <v>1</v>
      </c>
      <c r="AL294" s="150">
        <f t="shared" si="307"/>
        <v>1</v>
      </c>
      <c r="AM294" s="150">
        <f t="shared" si="307"/>
        <v>1</v>
      </c>
      <c r="AN294" s="150">
        <f t="shared" si="307"/>
        <v>1</v>
      </c>
      <c r="AO294" s="160">
        <f t="shared" si="307"/>
        <v>6</v>
      </c>
      <c r="AP294" s="150">
        <f t="shared" si="308"/>
        <v>3</v>
      </c>
      <c r="AQ294" s="150">
        <f t="shared" si="308"/>
        <v>3</v>
      </c>
      <c r="AR294" s="150">
        <f t="shared" si="308"/>
        <v>7</v>
      </c>
      <c r="AS294" s="150">
        <f t="shared" si="308"/>
        <v>7</v>
      </c>
      <c r="AT294" s="150">
        <f t="shared" si="308"/>
        <v>2</v>
      </c>
      <c r="AU294" s="150">
        <f t="shared" si="308"/>
        <v>5</v>
      </c>
      <c r="AV294" s="150">
        <f t="shared" si="308"/>
        <v>1</v>
      </c>
      <c r="AW294" s="150">
        <f t="shared" si="308"/>
        <v>1</v>
      </c>
      <c r="AX294" s="150">
        <f t="shared" si="308"/>
        <v>2</v>
      </c>
      <c r="AY294" s="150">
        <f t="shared" si="308"/>
        <v>2</v>
      </c>
      <c r="AZ294" s="165">
        <f t="shared" si="308"/>
        <v>5</v>
      </c>
    </row>
    <row r="295" spans="2:52" x14ac:dyDescent="0.2">
      <c r="B295" s="148" t="s">
        <v>292</v>
      </c>
      <c r="C295" s="222">
        <v>102.1778</v>
      </c>
      <c r="D295" s="218">
        <v>103.4196</v>
      </c>
      <c r="E295" s="222">
        <v>103.9243</v>
      </c>
      <c r="F295" s="222">
        <v>104.54519999999999</v>
      </c>
      <c r="G295" s="222">
        <v>104.5878</v>
      </c>
      <c r="H295" s="222">
        <v>106.6046</v>
      </c>
      <c r="I295" s="222">
        <v>109.8374</v>
      </c>
      <c r="J295" s="222">
        <v>110.7363</v>
      </c>
      <c r="K295" s="222">
        <v>111.8565</v>
      </c>
      <c r="L295" s="222">
        <v>114.4695</v>
      </c>
      <c r="M295" s="220">
        <v>115.78060000000001</v>
      </c>
      <c r="N295" s="222">
        <v>117.6875</v>
      </c>
      <c r="O295" s="257">
        <v>119.4718</v>
      </c>
      <c r="P295" s="97">
        <v>1.215332489053393</v>
      </c>
      <c r="Q295" s="205">
        <v>0.488011943577426</v>
      </c>
      <c r="R295" s="222">
        <v>0.59745410842314239</v>
      </c>
      <c r="S295" s="222">
        <v>4.0747925299303364E-2</v>
      </c>
      <c r="T295" s="222">
        <v>1.9283319851837437</v>
      </c>
      <c r="U295" s="97">
        <v>3.0325145444005206</v>
      </c>
      <c r="V295" s="97">
        <v>0.81839154969072236</v>
      </c>
      <c r="W295" s="222">
        <v>0.88932583509589103</v>
      </c>
      <c r="X295" s="97">
        <v>2.4569364821502808</v>
      </c>
      <c r="Y295" s="222">
        <v>1.1453706009024329</v>
      </c>
      <c r="Z295" s="222">
        <v>1.6469944014800346</v>
      </c>
      <c r="AA295" s="111">
        <v>1.516133828996284</v>
      </c>
      <c r="AB295" s="263">
        <f t="shared" si="306"/>
        <v>1.3146288078544313</v>
      </c>
      <c r="AC295" s="160">
        <f t="shared" si="307"/>
        <v>8</v>
      </c>
      <c r="AD295" s="150">
        <f t="shared" si="307"/>
        <v>8</v>
      </c>
      <c r="AE295" s="150">
        <f t="shared" si="307"/>
        <v>8</v>
      </c>
      <c r="AF295" s="150">
        <f t="shared" si="307"/>
        <v>8</v>
      </c>
      <c r="AG295" s="150">
        <f t="shared" si="307"/>
        <v>7</v>
      </c>
      <c r="AH295" s="150">
        <f t="shared" si="307"/>
        <v>6</v>
      </c>
      <c r="AI295" s="150">
        <f t="shared" si="307"/>
        <v>6</v>
      </c>
      <c r="AJ295" s="150">
        <f t="shared" si="307"/>
        <v>6</v>
      </c>
      <c r="AK295" s="150">
        <f t="shared" si="307"/>
        <v>6</v>
      </c>
      <c r="AL295" s="150">
        <f t="shared" si="307"/>
        <v>6</v>
      </c>
      <c r="AM295" s="150">
        <f t="shared" si="307"/>
        <v>5</v>
      </c>
      <c r="AN295" s="150">
        <f t="shared" si="307"/>
        <v>5</v>
      </c>
      <c r="AO295" s="160">
        <f t="shared" si="307"/>
        <v>2</v>
      </c>
      <c r="AP295" s="150">
        <f t="shared" si="308"/>
        <v>6</v>
      </c>
      <c r="AQ295" s="150">
        <f t="shared" si="308"/>
        <v>8</v>
      </c>
      <c r="AR295" s="150">
        <f t="shared" si="308"/>
        <v>3</v>
      </c>
      <c r="AS295" s="150">
        <f t="shared" si="308"/>
        <v>1</v>
      </c>
      <c r="AT295" s="150">
        <f t="shared" si="308"/>
        <v>1</v>
      </c>
      <c r="AU295" s="150">
        <f t="shared" si="308"/>
        <v>8</v>
      </c>
      <c r="AV295" s="150">
        <f t="shared" si="308"/>
        <v>7</v>
      </c>
      <c r="AW295" s="150">
        <f t="shared" si="308"/>
        <v>5</v>
      </c>
      <c r="AX295" s="150">
        <f t="shared" si="308"/>
        <v>3</v>
      </c>
      <c r="AY295" s="150">
        <f t="shared" si="308"/>
        <v>7</v>
      </c>
      <c r="AZ295" s="165">
        <f t="shared" si="308"/>
        <v>2</v>
      </c>
    </row>
    <row r="296" spans="2:52" x14ac:dyDescent="0.2">
      <c r="B296" s="148" t="s">
        <v>293</v>
      </c>
      <c r="C296" s="222">
        <v>119.22410000000001</v>
      </c>
      <c r="D296" s="218">
        <v>118.6491</v>
      </c>
      <c r="E296" s="222">
        <v>115.9974</v>
      </c>
      <c r="F296" s="222">
        <v>117.97580000000001</v>
      </c>
      <c r="G296" s="222">
        <v>115.5842</v>
      </c>
      <c r="H296" s="222">
        <v>110.1743</v>
      </c>
      <c r="I296" s="222">
        <v>107.6058</v>
      </c>
      <c r="J296" s="222">
        <v>109.74209999999999</v>
      </c>
      <c r="K296" s="222">
        <v>111.0762</v>
      </c>
      <c r="L296" s="222">
        <v>114.08410000000001</v>
      </c>
      <c r="M296" s="220">
        <v>114.6045</v>
      </c>
      <c r="N296" s="222">
        <v>114.7784</v>
      </c>
      <c r="O296" s="257">
        <v>116.5175</v>
      </c>
      <c r="P296" s="97">
        <v>-0.48228504136328382</v>
      </c>
      <c r="Q296" s="205">
        <v>-2.2349094936244818</v>
      </c>
      <c r="R296" s="222">
        <v>1.7055554693467332</v>
      </c>
      <c r="S296" s="222">
        <v>-2.0271954078717931</v>
      </c>
      <c r="T296" s="222">
        <v>-4.680484010790396</v>
      </c>
      <c r="U296" s="97">
        <v>-2.3313059397699827</v>
      </c>
      <c r="V296" s="97">
        <v>1.9853019075179883</v>
      </c>
      <c r="W296" s="222">
        <v>1.3188872054532321</v>
      </c>
      <c r="X296" s="97">
        <v>2.5748896559351233</v>
      </c>
      <c r="Y296" s="222">
        <v>0.45615471393471579</v>
      </c>
      <c r="Z296" s="222">
        <v>0.15173924235087041</v>
      </c>
      <c r="AA296" s="111">
        <v>1.5151805566204035</v>
      </c>
      <c r="AB296" s="263">
        <f t="shared" si="306"/>
        <v>-0.17070592852173927</v>
      </c>
      <c r="AC296" s="160">
        <f t="shared" si="307"/>
        <v>5</v>
      </c>
      <c r="AD296" s="150">
        <f t="shared" si="307"/>
        <v>5</v>
      </c>
      <c r="AE296" s="150">
        <f t="shared" si="307"/>
        <v>5</v>
      </c>
      <c r="AF296" s="150">
        <f t="shared" si="307"/>
        <v>5</v>
      </c>
      <c r="AG296" s="150">
        <f t="shared" si="307"/>
        <v>6</v>
      </c>
      <c r="AH296" s="150">
        <f t="shared" si="307"/>
        <v>7</v>
      </c>
      <c r="AI296" s="150">
        <f t="shared" si="307"/>
        <v>7</v>
      </c>
      <c r="AJ296" s="150">
        <f t="shared" si="307"/>
        <v>7</v>
      </c>
      <c r="AK296" s="150">
        <f t="shared" si="307"/>
        <v>7</v>
      </c>
      <c r="AL296" s="150">
        <f t="shared" si="307"/>
        <v>7</v>
      </c>
      <c r="AM296" s="150">
        <f t="shared" si="307"/>
        <v>7</v>
      </c>
      <c r="AN296" s="150">
        <f t="shared" si="307"/>
        <v>6</v>
      </c>
      <c r="AO296" s="160">
        <f t="shared" si="307"/>
        <v>10</v>
      </c>
      <c r="AP296" s="150">
        <f t="shared" si="308"/>
        <v>10</v>
      </c>
      <c r="AQ296" s="150">
        <f t="shared" si="308"/>
        <v>4</v>
      </c>
      <c r="AR296" s="150">
        <f t="shared" si="308"/>
        <v>8</v>
      </c>
      <c r="AS296" s="150">
        <f t="shared" si="308"/>
        <v>10</v>
      </c>
      <c r="AT296" s="150">
        <f t="shared" si="308"/>
        <v>8</v>
      </c>
      <c r="AU296" s="150">
        <f t="shared" si="308"/>
        <v>3</v>
      </c>
      <c r="AV296" s="150">
        <f t="shared" si="308"/>
        <v>4</v>
      </c>
      <c r="AW296" s="150">
        <f t="shared" si="308"/>
        <v>3</v>
      </c>
      <c r="AX296" s="150">
        <f t="shared" si="308"/>
        <v>6</v>
      </c>
      <c r="AY296" s="150">
        <f t="shared" si="308"/>
        <v>9</v>
      </c>
      <c r="AZ296" s="165">
        <f t="shared" si="308"/>
        <v>3</v>
      </c>
    </row>
    <row r="297" spans="2:52" x14ac:dyDescent="0.2">
      <c r="B297" s="148" t="s">
        <v>294</v>
      </c>
      <c r="C297" s="222">
        <v>101.8107</v>
      </c>
      <c r="D297" s="218">
        <v>102.38200000000001</v>
      </c>
      <c r="E297" s="222">
        <v>102.3201</v>
      </c>
      <c r="F297" s="222">
        <v>103.79819999999999</v>
      </c>
      <c r="G297" s="222">
        <v>102.5098</v>
      </c>
      <c r="H297" s="222">
        <v>102.00020000000001</v>
      </c>
      <c r="I297" s="222">
        <v>103.3668</v>
      </c>
      <c r="J297" s="222">
        <v>102.3325</v>
      </c>
      <c r="K297" s="222">
        <v>99.525069999999999</v>
      </c>
      <c r="L297" s="222">
        <v>102.3582</v>
      </c>
      <c r="M297" s="220">
        <v>101.2376</v>
      </c>
      <c r="N297" s="222">
        <v>101.87009999999999</v>
      </c>
      <c r="O297" s="257">
        <v>102.68089999999999</v>
      </c>
      <c r="P297" s="97">
        <v>0.56113944801480387</v>
      </c>
      <c r="Q297" s="205">
        <v>-6.0459846457393392E-2</v>
      </c>
      <c r="R297" s="222">
        <v>1.4445842019309967</v>
      </c>
      <c r="S297" s="222">
        <v>-1.2412546653024772</v>
      </c>
      <c r="T297" s="222">
        <v>-0.49712320187922698</v>
      </c>
      <c r="U297" s="97">
        <v>1.339801294507257</v>
      </c>
      <c r="V297" s="97">
        <v>-1.0006114148836973</v>
      </c>
      <c r="W297" s="222">
        <v>0.16649617490562629</v>
      </c>
      <c r="X297" s="97">
        <v>-9.5163080238577849E-2</v>
      </c>
      <c r="Y297" s="222">
        <v>-1.094782831272918</v>
      </c>
      <c r="Z297" s="222">
        <v>0.62476787280614432</v>
      </c>
      <c r="AA297" s="111">
        <v>0.79591558268814944</v>
      </c>
      <c r="AB297" s="211">
        <f t="shared" si="306"/>
        <v>7.8609127901557233E-2</v>
      </c>
      <c r="AC297" s="160">
        <f t="shared" si="307"/>
        <v>9</v>
      </c>
      <c r="AD297" s="150">
        <f t="shared" si="307"/>
        <v>9</v>
      </c>
      <c r="AE297" s="150">
        <f t="shared" si="307"/>
        <v>9</v>
      </c>
      <c r="AF297" s="150">
        <f t="shared" si="307"/>
        <v>10</v>
      </c>
      <c r="AG297" s="150">
        <f t="shared" si="307"/>
        <v>9</v>
      </c>
      <c r="AH297" s="150">
        <f t="shared" si="307"/>
        <v>9</v>
      </c>
      <c r="AI297" s="150">
        <f t="shared" si="307"/>
        <v>10</v>
      </c>
      <c r="AJ297" s="150">
        <f t="shared" si="307"/>
        <v>10</v>
      </c>
      <c r="AK297" s="150">
        <f t="shared" si="307"/>
        <v>10</v>
      </c>
      <c r="AL297" s="150">
        <f t="shared" si="307"/>
        <v>10</v>
      </c>
      <c r="AM297" s="150">
        <f t="shared" si="307"/>
        <v>10</v>
      </c>
      <c r="AN297" s="150">
        <f t="shared" si="307"/>
        <v>10</v>
      </c>
      <c r="AO297" s="160">
        <f t="shared" si="307"/>
        <v>4</v>
      </c>
      <c r="AP297" s="150">
        <f t="shared" si="308"/>
        <v>7</v>
      </c>
      <c r="AQ297" s="150">
        <f t="shared" si="308"/>
        <v>5</v>
      </c>
      <c r="AR297" s="150">
        <f t="shared" si="308"/>
        <v>6</v>
      </c>
      <c r="AS297" s="150">
        <f t="shared" si="308"/>
        <v>3</v>
      </c>
      <c r="AT297" s="150">
        <f t="shared" si="308"/>
        <v>3</v>
      </c>
      <c r="AU297" s="150">
        <f t="shared" si="308"/>
        <v>10</v>
      </c>
      <c r="AV297" s="150">
        <f t="shared" si="308"/>
        <v>9</v>
      </c>
      <c r="AW297" s="150">
        <f t="shared" si="308"/>
        <v>10</v>
      </c>
      <c r="AX297" s="150">
        <f t="shared" si="308"/>
        <v>10</v>
      </c>
      <c r="AY297" s="150">
        <f t="shared" si="308"/>
        <v>8</v>
      </c>
      <c r="AZ297" s="165">
        <f t="shared" si="308"/>
        <v>8</v>
      </c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24"/>
  <sheetViews>
    <sheetView workbookViewId="0">
      <selection activeCell="N13" sqref="N13"/>
    </sheetView>
  </sheetViews>
  <sheetFormatPr defaultRowHeight="15" x14ac:dyDescent="0.25"/>
  <cols>
    <col min="1" max="1" width="28.42578125" customWidth="1"/>
    <col min="2" max="2" width="17.7109375" customWidth="1"/>
    <col min="9" max="9" width="18.42578125" customWidth="1"/>
  </cols>
  <sheetData>
    <row r="2" spans="1:9" x14ac:dyDescent="0.25">
      <c r="A2" s="319" t="s">
        <v>337</v>
      </c>
      <c r="B2" s="319" t="s">
        <v>338</v>
      </c>
      <c r="C2" s="320" t="s">
        <v>343</v>
      </c>
      <c r="D2" s="320"/>
      <c r="E2" s="320"/>
      <c r="F2" s="320" t="s">
        <v>344</v>
      </c>
      <c r="G2" s="320"/>
      <c r="H2" s="320"/>
      <c r="I2" s="319" t="s">
        <v>339</v>
      </c>
    </row>
    <row r="3" spans="1:9" x14ac:dyDescent="0.25">
      <c r="A3" s="319"/>
      <c r="B3" s="319"/>
      <c r="C3" s="251" t="s">
        <v>280</v>
      </c>
      <c r="D3" s="251" t="s">
        <v>281</v>
      </c>
      <c r="E3" s="251" t="s">
        <v>64</v>
      </c>
      <c r="F3" s="251" t="s">
        <v>280</v>
      </c>
      <c r="G3" s="251" t="s">
        <v>281</v>
      </c>
      <c r="H3" s="251" t="s">
        <v>64</v>
      </c>
      <c r="I3" s="319"/>
    </row>
    <row r="4" spans="1:9" x14ac:dyDescent="0.25">
      <c r="A4" s="252" t="s">
        <v>49</v>
      </c>
      <c r="B4" s="255">
        <f>'2020(2018=100)'!AB237</f>
        <v>100.48196955649576</v>
      </c>
      <c r="C4" s="254">
        <f>AVERAGE('2020(2018=100)'!D247:O247)</f>
        <v>105.16053021341959</v>
      </c>
      <c r="D4" s="254">
        <f>AVERAGE('2020(2018=100)'!D257:O257)</f>
        <v>104.65611957804363</v>
      </c>
      <c r="E4" s="254">
        <f>C4*100/D4</f>
        <v>100.48196955649576</v>
      </c>
      <c r="F4" s="254">
        <f>AVERAGE('2021(2018=100)'!F247:O247)</f>
        <v>103.70652</v>
      </c>
      <c r="G4" s="254">
        <f>AVERAGE('2021(2018=100)'!F257:O257)</f>
        <v>106.83304999999999</v>
      </c>
      <c r="H4" s="254">
        <f>F4*100/G4</f>
        <v>97.073443096494969</v>
      </c>
      <c r="I4" s="254">
        <f>(H4-E4)*100/B4</f>
        <v>-3.392177198601138</v>
      </c>
    </row>
    <row r="5" spans="1:9" x14ac:dyDescent="0.25">
      <c r="A5" s="252" t="s">
        <v>52</v>
      </c>
      <c r="B5" s="255">
        <f>'2020(2018=100)'!AB238</f>
        <v>100.88084470571575</v>
      </c>
      <c r="C5" s="254">
        <f>AVERAGE('2020(2018=100)'!D248:O248)</f>
        <v>105.15948579182943</v>
      </c>
      <c r="D5" s="254">
        <f>AVERAGE('2020(2018=100)'!D258:O258)</f>
        <v>104.24128197835289</v>
      </c>
      <c r="E5" s="254">
        <f t="shared" ref="E5:E11" si="0">C5*100/D5</f>
        <v>100.88084470571575</v>
      </c>
      <c r="F5" s="254">
        <f>AVERAGE('2021(2018=100)'!F248:O248)</f>
        <v>102.99407800000002</v>
      </c>
      <c r="G5" s="254">
        <f>AVERAGE('2021(2018=100)'!F258:O258)</f>
        <v>105.92108</v>
      </c>
      <c r="H5" s="254">
        <f t="shared" ref="H5:H10" si="1">F5*100/G5</f>
        <v>97.236619943829879</v>
      </c>
      <c r="I5" s="254">
        <f t="shared" ref="I5:I10" si="2">(H5-E5)*100/B5</f>
        <v>-3.6124050829635745</v>
      </c>
    </row>
    <row r="6" spans="1:9" x14ac:dyDescent="0.25">
      <c r="A6" s="252" t="s">
        <v>53</v>
      </c>
      <c r="B6" s="255">
        <f>'2020(2018=100)'!AB239</f>
        <v>109.63381732690971</v>
      </c>
      <c r="C6" s="254">
        <f>AVERAGE('2020(2018=100)'!D249:O249)</f>
        <v>115.35134285786948</v>
      </c>
      <c r="D6" s="254">
        <f>AVERAGE('2020(2018=100)'!D259:O259)</f>
        <v>105.21511124064126</v>
      </c>
      <c r="E6" s="254">
        <f t="shared" si="0"/>
        <v>109.63381732690969</v>
      </c>
      <c r="F6" s="254">
        <f>AVERAGE('2021(2018=100)'!F249:O249)</f>
        <v>146.99459999999999</v>
      </c>
      <c r="G6" s="254">
        <f>AVERAGE('2021(2018=100)'!F259:O259)</f>
        <v>107.24675999999999</v>
      </c>
      <c r="H6" s="254">
        <f t="shared" si="1"/>
        <v>137.0620427134582</v>
      </c>
      <c r="I6" s="254">
        <f t="shared" si="2"/>
        <v>25.018033719251175</v>
      </c>
    </row>
    <row r="7" spans="1:9" x14ac:dyDescent="0.25">
      <c r="A7" s="252" t="s">
        <v>60</v>
      </c>
      <c r="B7" s="255">
        <f>'2020(2018=100)'!AB240</f>
        <v>97.536160447455302</v>
      </c>
      <c r="C7" s="254">
        <f>AVERAGE('2020(2018=100)'!D250:O250)</f>
        <v>102.16169287719725</v>
      </c>
      <c r="D7" s="254">
        <f>AVERAGE('2020(2018=100)'!D260:O260)</f>
        <v>104.74237698974609</v>
      </c>
      <c r="E7" s="254">
        <f t="shared" si="0"/>
        <v>97.536160447455302</v>
      </c>
      <c r="F7" s="254">
        <f>AVERAGE('2021(2018=100)'!F250:O250)</f>
        <v>107.13939999999999</v>
      </c>
      <c r="G7" s="254">
        <f>AVERAGE('2021(2018=100)'!F260:O260)</f>
        <v>106.90959999999998</v>
      </c>
      <c r="H7" s="254">
        <f t="shared" si="1"/>
        <v>100.21494795603014</v>
      </c>
      <c r="I7" s="254">
        <f t="shared" si="2"/>
        <v>2.7464557721830349</v>
      </c>
    </row>
    <row r="8" spans="1:9" x14ac:dyDescent="0.25">
      <c r="A8" s="252" t="s">
        <v>62</v>
      </c>
      <c r="B8" s="255">
        <f>'2020(2018=100)'!AB241</f>
        <v>105.3027313832321</v>
      </c>
      <c r="C8" s="254">
        <f>AVERAGE('2020(2018=100)'!D251:O251)</f>
        <v>110.31488159484864</v>
      </c>
      <c r="D8" s="254">
        <f>AVERAGE('2020(2018=100)'!D261:O261)</f>
        <v>104.75975328063964</v>
      </c>
      <c r="E8" s="254">
        <f t="shared" si="0"/>
        <v>105.3027313832321</v>
      </c>
      <c r="F8" s="254">
        <f>AVERAGE('2021(2018=100)'!F251:O251)</f>
        <v>117.90705999999997</v>
      </c>
      <c r="G8" s="254">
        <f>AVERAGE('2021(2018=100)'!F261:O261)</f>
        <v>106.51295000000002</v>
      </c>
      <c r="H8" s="254">
        <f t="shared" si="1"/>
        <v>110.69739407273946</v>
      </c>
      <c r="I8" s="254">
        <f t="shared" si="2"/>
        <v>5.1230035713645092</v>
      </c>
    </row>
    <row r="9" spans="1:9" x14ac:dyDescent="0.25">
      <c r="A9" s="252" t="s">
        <v>82</v>
      </c>
      <c r="B9" s="255">
        <f>'2020(2018=100)'!AB242</f>
        <v>107.30978122372161</v>
      </c>
      <c r="C9" s="254">
        <f>AVERAGE('2020(2018=100)'!D252:O252)</f>
        <v>112.71102541300456</v>
      </c>
      <c r="D9" s="254">
        <f>AVERAGE('2020(2018=100)'!D262:O262)</f>
        <v>105.03331954243977</v>
      </c>
      <c r="E9" s="254">
        <f t="shared" si="0"/>
        <v>107.30978122372163</v>
      </c>
      <c r="F9" s="254">
        <f>AVERAGE('2021(2018=100)'!F252:O252)</f>
        <v>121.66393000000001</v>
      </c>
      <c r="G9" s="254">
        <f>AVERAGE('2021(2018=100)'!F262:O262)</f>
        <v>106.68710000000002</v>
      </c>
      <c r="H9" s="254">
        <f t="shared" si="1"/>
        <v>114.03808895358482</v>
      </c>
      <c r="I9" s="254">
        <f t="shared" si="2"/>
        <v>6.2699855065736054</v>
      </c>
    </row>
    <row r="10" spans="1:9" x14ac:dyDescent="0.25">
      <c r="A10" s="252" t="s">
        <v>85</v>
      </c>
      <c r="B10" s="255">
        <f>'2020(2018=100)'!AB243</f>
        <v>98.568583538727367</v>
      </c>
      <c r="C10" s="254">
        <f>AVERAGE('2020(2018=100)'!D253:O253)</f>
        <v>102.36568936055501</v>
      </c>
      <c r="D10" s="254">
        <f>AVERAGE('2020(2018=100)'!D263:O263)</f>
        <v>103.85224752705894</v>
      </c>
      <c r="E10" s="254">
        <f t="shared" si="0"/>
        <v>98.568583538727367</v>
      </c>
      <c r="F10" s="254">
        <f>AVERAGE('2021(2018=100)'!F253:O253)</f>
        <v>105.44368999999999</v>
      </c>
      <c r="G10" s="254">
        <f>AVERAGE('2021(2018=100)'!F263:O263)</f>
        <v>105.93522</v>
      </c>
      <c r="H10" s="254">
        <f t="shared" si="1"/>
        <v>99.53600889298194</v>
      </c>
      <c r="I10" s="254">
        <f t="shared" si="2"/>
        <v>0.98147433951353635</v>
      </c>
    </row>
    <row r="11" spans="1:9" x14ac:dyDescent="0.25">
      <c r="A11" s="253" t="s">
        <v>340</v>
      </c>
      <c r="B11" s="255">
        <f>'2020(2018=100)'!AB244</f>
        <v>107.61644165203481</v>
      </c>
      <c r="C11" s="254">
        <f>AVERAGE('2020(2018=100)'!D254:O254)</f>
        <v>113.07269891153972</v>
      </c>
      <c r="D11" s="254">
        <f>AVERAGE('2020(2018=100)'!D264:O264)</f>
        <v>105.07009633076986</v>
      </c>
      <c r="E11" s="254">
        <f t="shared" si="0"/>
        <v>107.61644165203482</v>
      </c>
      <c r="F11" s="254">
        <f>AVERAGE('2021(2018=100)'!F254:O254)</f>
        <v>137.62273000000002</v>
      </c>
      <c r="G11" s="254">
        <f>AVERAGE('2021(2018=100)'!F264:O264)</f>
        <v>107.09597999999998</v>
      </c>
      <c r="H11" s="254">
        <f>F11*100/G11</f>
        <v>128.50410444911194</v>
      </c>
      <c r="I11" s="254">
        <f>(H11-E11)*100/B11</f>
        <v>19.409360202240222</v>
      </c>
    </row>
    <row r="15" spans="1:9" x14ac:dyDescent="0.25">
      <c r="A15" s="319" t="s">
        <v>337</v>
      </c>
      <c r="B15" s="319" t="s">
        <v>341</v>
      </c>
      <c r="C15" s="320" t="s">
        <v>343</v>
      </c>
      <c r="D15" s="320"/>
      <c r="E15" s="320"/>
      <c r="F15" s="320" t="s">
        <v>344</v>
      </c>
      <c r="G15" s="320"/>
      <c r="H15" s="320"/>
      <c r="I15" s="319" t="s">
        <v>339</v>
      </c>
    </row>
    <row r="16" spans="1:9" x14ac:dyDescent="0.25">
      <c r="A16" s="319"/>
      <c r="B16" s="319"/>
      <c r="C16" s="251" t="s">
        <v>280</v>
      </c>
      <c r="D16" s="251" t="s">
        <v>342</v>
      </c>
      <c r="E16" s="251" t="s">
        <v>282</v>
      </c>
      <c r="F16" s="251" t="s">
        <v>280</v>
      </c>
      <c r="G16" s="251" t="s">
        <v>342</v>
      </c>
      <c r="H16" s="251" t="s">
        <v>282</v>
      </c>
      <c r="I16" s="319"/>
    </row>
    <row r="17" spans="1:9" x14ac:dyDescent="0.25">
      <c r="A17" s="252" t="s">
        <v>49</v>
      </c>
      <c r="B17" s="255">
        <v>101.25593060728819</v>
      </c>
      <c r="C17" s="254">
        <f>C4</f>
        <v>105.16053021341959</v>
      </c>
      <c r="D17" s="254">
        <f>AVERAGE('2020(2018=100)'!D23:O23)</f>
        <v>103.85616880187989</v>
      </c>
      <c r="E17" s="254">
        <f>C17*100/D17</f>
        <v>101.25593060728819</v>
      </c>
      <c r="F17" s="254">
        <f>F4</f>
        <v>103.70652</v>
      </c>
      <c r="G17" s="254">
        <f>AVERAGE('2021(2018=100)'!D23:O23)</f>
        <v>105.99415833333332</v>
      </c>
      <c r="H17" s="254">
        <f>F17*100/G17</f>
        <v>97.84173168662835</v>
      </c>
      <c r="I17" s="254">
        <f>(H17-E17)*100/B17</f>
        <v>-3.3718508142515611</v>
      </c>
    </row>
    <row r="18" spans="1:9" x14ac:dyDescent="0.25">
      <c r="A18" s="252" t="s">
        <v>52</v>
      </c>
      <c r="B18" s="255">
        <v>101.8351788515275</v>
      </c>
      <c r="C18" s="254">
        <f t="shared" ref="C18:C24" si="3">C5</f>
        <v>105.15948579182943</v>
      </c>
      <c r="D18" s="254">
        <f>AVERAGE('2020(2018=100)'!D50:O50)</f>
        <v>103.2643993733724</v>
      </c>
      <c r="E18" s="254">
        <f t="shared" ref="E18:E23" si="4">C18*100/D18</f>
        <v>101.8351788515275</v>
      </c>
      <c r="F18" s="254">
        <f t="shared" ref="F18:F24" si="5">F5</f>
        <v>102.99407800000002</v>
      </c>
      <c r="G18" s="254">
        <f>AVERAGE('2021(2018=100)'!D50:O50)</f>
        <v>104.45619166666667</v>
      </c>
      <c r="H18" s="254">
        <f t="shared" ref="H18:H24" si="6">F18*100/G18</f>
        <v>98.600261369539055</v>
      </c>
      <c r="I18" s="254">
        <f t="shared" ref="I18:I23" si="7">(H18-E18)*100/B18</f>
        <v>-3.1766208087137109</v>
      </c>
    </row>
    <row r="19" spans="1:9" x14ac:dyDescent="0.25">
      <c r="A19" s="252" t="s">
        <v>53</v>
      </c>
      <c r="B19" s="255">
        <v>110.31304600958028</v>
      </c>
      <c r="C19" s="254">
        <f t="shared" si="3"/>
        <v>115.35134285786948</v>
      </c>
      <c r="D19" s="254">
        <f>AVERAGE('2020(2018=100)'!D75:O75)</f>
        <v>104.56727198689777</v>
      </c>
      <c r="E19" s="254">
        <f t="shared" si="4"/>
        <v>110.31304600958028</v>
      </c>
      <c r="F19" s="254">
        <f t="shared" si="5"/>
        <v>146.99459999999999</v>
      </c>
      <c r="G19" s="254">
        <f>AVERAGE('2021(2018=100)'!D75:O75)</f>
        <v>106.85609166666666</v>
      </c>
      <c r="H19" s="254">
        <f t="shared" si="6"/>
        <v>137.56314469983033</v>
      </c>
      <c r="I19" s="254">
        <f t="shared" si="7"/>
        <v>24.702516770213641</v>
      </c>
    </row>
    <row r="20" spans="1:9" x14ac:dyDescent="0.25">
      <c r="A20" s="252" t="s">
        <v>60</v>
      </c>
      <c r="B20" s="255">
        <v>100.00933204121536</v>
      </c>
      <c r="C20" s="254">
        <f t="shared" si="3"/>
        <v>102.16169287719725</v>
      </c>
      <c r="D20" s="254">
        <f>AVERAGE('2020(2018=100)'!D103:O103)</f>
        <v>102.15215999552409</v>
      </c>
      <c r="E20" s="254">
        <f t="shared" si="4"/>
        <v>100.00933204121537</v>
      </c>
      <c r="F20" s="254">
        <f t="shared" si="5"/>
        <v>107.13939999999999</v>
      </c>
      <c r="G20" s="254">
        <f>AVERAGE('2021(2018=100)'!D103:O103)</f>
        <v>105.66249166666667</v>
      </c>
      <c r="H20" s="254">
        <f t="shared" si="6"/>
        <v>101.39776027428212</v>
      </c>
      <c r="I20" s="254">
        <f t="shared" si="7"/>
        <v>1.3882986764620677</v>
      </c>
    </row>
    <row r="21" spans="1:9" x14ac:dyDescent="0.25">
      <c r="A21" s="252" t="s">
        <v>62</v>
      </c>
      <c r="B21" s="255">
        <v>107.05725648245638</v>
      </c>
      <c r="C21" s="254">
        <f t="shared" si="3"/>
        <v>110.31488159484864</v>
      </c>
      <c r="D21" s="254">
        <f>AVERAGE('2020(2018=100)'!D129:O129)</f>
        <v>103.04288118286132</v>
      </c>
      <c r="E21" s="254">
        <f t="shared" si="4"/>
        <v>107.0572564824564</v>
      </c>
      <c r="F21" s="254">
        <f t="shared" si="5"/>
        <v>117.90705999999997</v>
      </c>
      <c r="G21" s="254">
        <f>AVERAGE('2021(2018=100)'!D129:O129)</f>
        <v>104.14076666666666</v>
      </c>
      <c r="H21" s="254">
        <f t="shared" si="6"/>
        <v>113.21892835434599</v>
      </c>
      <c r="I21" s="254">
        <f t="shared" si="7"/>
        <v>5.7554920370104172</v>
      </c>
    </row>
    <row r="22" spans="1:9" x14ac:dyDescent="0.25">
      <c r="A22" s="252" t="s">
        <v>82</v>
      </c>
      <c r="B22" s="255">
        <v>109.51103857839438</v>
      </c>
      <c r="C22" s="254">
        <f t="shared" si="3"/>
        <v>112.71102541300456</v>
      </c>
      <c r="D22" s="254">
        <f>AVERAGE('2020(2018=100)'!D155:O155)</f>
        <v>102.9220678354899</v>
      </c>
      <c r="E22" s="254">
        <f t="shared" si="4"/>
        <v>109.51103857839438</v>
      </c>
      <c r="F22" s="254">
        <f t="shared" si="5"/>
        <v>121.66393000000001</v>
      </c>
      <c r="G22" s="254">
        <f>AVERAGE('2021(2018=100)'!D155:O155)</f>
        <v>103.73409166666666</v>
      </c>
      <c r="H22" s="254">
        <f t="shared" si="6"/>
        <v>117.28442216561561</v>
      </c>
      <c r="I22" s="254">
        <f t="shared" si="7"/>
        <v>7.0982648764275869</v>
      </c>
    </row>
    <row r="23" spans="1:9" x14ac:dyDescent="0.25">
      <c r="A23" s="252" t="s">
        <v>85</v>
      </c>
      <c r="B23" s="255">
        <v>98.957883721119671</v>
      </c>
      <c r="C23" s="254">
        <f t="shared" si="3"/>
        <v>102.36568936055501</v>
      </c>
      <c r="D23" s="254">
        <f>AVERAGE('2020(2018=100)'!D178:O178)</f>
        <v>103.44369292399089</v>
      </c>
      <c r="E23" s="254">
        <f t="shared" si="4"/>
        <v>98.957883721119671</v>
      </c>
      <c r="F23" s="254">
        <f t="shared" si="5"/>
        <v>105.44368999999999</v>
      </c>
      <c r="G23" s="254">
        <f>AVERAGE('2021(2018=100)'!D178:O178)</f>
        <v>105.48988333333334</v>
      </c>
      <c r="H23" s="254">
        <f t="shared" si="6"/>
        <v>99.956210650847538</v>
      </c>
      <c r="I23" s="254">
        <f t="shared" si="7"/>
        <v>1.0088402178661415</v>
      </c>
    </row>
    <row r="24" spans="1:9" x14ac:dyDescent="0.25">
      <c r="A24" s="253" t="s">
        <v>340</v>
      </c>
      <c r="B24" s="255">
        <v>108.41059491459508</v>
      </c>
      <c r="C24" s="254">
        <f t="shared" si="3"/>
        <v>113.07269891153972</v>
      </c>
      <c r="D24" s="254">
        <f>AVERAGE('2020(2018=100)'!D202:O202)</f>
        <v>104.30041362711587</v>
      </c>
      <c r="E24" s="254">
        <f>C24*100/D24</f>
        <v>108.41059491459508</v>
      </c>
      <c r="F24" s="254">
        <f t="shared" si="5"/>
        <v>137.62273000000002</v>
      </c>
      <c r="G24" s="254">
        <f>AVERAGE('2021(2018=100)'!D202:O202)</f>
        <v>106.52134999999998</v>
      </c>
      <c r="H24" s="254">
        <f t="shared" si="6"/>
        <v>129.19732053715057</v>
      </c>
      <c r="I24" s="254">
        <f>(H24-E24)*100/B24</f>
        <v>19.174072090399555</v>
      </c>
    </row>
  </sheetData>
  <mergeCells count="10">
    <mergeCell ref="C2:E2"/>
    <mergeCell ref="A2:A3"/>
    <mergeCell ref="B2:B3"/>
    <mergeCell ref="F2:H2"/>
    <mergeCell ref="I2:I3"/>
    <mergeCell ref="A15:A16"/>
    <mergeCell ref="B15:B16"/>
    <mergeCell ref="C15:E15"/>
    <mergeCell ref="F15:H15"/>
    <mergeCell ref="I15:I16"/>
  </mergeCells>
  <pageMargins left="0.7" right="0.7" top="0.75" bottom="0.75" header="0.3" footer="0.3"/>
  <pageSetup paperSize="9" orientation="portrait" horizontalDpi="4294967293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T30"/>
  <sheetViews>
    <sheetView topLeftCell="A4" workbookViewId="0">
      <selection activeCell="G17" sqref="G17:H24"/>
    </sheetView>
  </sheetViews>
  <sheetFormatPr defaultRowHeight="15" x14ac:dyDescent="0.25"/>
  <cols>
    <col min="1" max="1" width="28.42578125" customWidth="1"/>
    <col min="2" max="2" width="17.7109375" customWidth="1"/>
    <col min="9" max="9" width="18.42578125" customWidth="1"/>
  </cols>
  <sheetData>
    <row r="2" spans="1:9" x14ac:dyDescent="0.25">
      <c r="A2" s="319" t="s">
        <v>337</v>
      </c>
      <c r="B2" s="319" t="s">
        <v>348</v>
      </c>
      <c r="C2" s="320" t="s">
        <v>351</v>
      </c>
      <c r="D2" s="320"/>
      <c r="E2" s="320"/>
      <c r="F2" s="320" t="s">
        <v>352</v>
      </c>
      <c r="G2" s="320"/>
      <c r="H2" s="320"/>
      <c r="I2" s="319" t="s">
        <v>339</v>
      </c>
    </row>
    <row r="3" spans="1:9" x14ac:dyDescent="0.25">
      <c r="A3" s="319"/>
      <c r="B3" s="319"/>
      <c r="C3" s="251" t="s">
        <v>280</v>
      </c>
      <c r="D3" s="251" t="s">
        <v>281</v>
      </c>
      <c r="E3" s="251" t="s">
        <v>64</v>
      </c>
      <c r="F3" s="251" t="s">
        <v>280</v>
      </c>
      <c r="G3" s="251" t="s">
        <v>281</v>
      </c>
      <c r="H3" s="251" t="s">
        <v>64</v>
      </c>
      <c r="I3" s="319"/>
    </row>
    <row r="4" spans="1:9" x14ac:dyDescent="0.25">
      <c r="A4" s="252" t="s">
        <v>49</v>
      </c>
      <c r="B4" s="255">
        <v>97.073443096494969</v>
      </c>
      <c r="C4" s="254">
        <f>AVERAGE('2021(2018=100)'!D247:O247)</f>
        <v>103.885625</v>
      </c>
      <c r="D4" s="254">
        <f>AVERAGE('2021(2018=100)'!D257:O257)</f>
        <v>106.84142500000002</v>
      </c>
      <c r="E4" s="254">
        <f>C4*100/D4</f>
        <v>97.233470070246611</v>
      </c>
      <c r="F4" s="254">
        <f>AVERAGE('2022(2018=100)'!D247:O247)</f>
        <v>109.74496666666668</v>
      </c>
      <c r="G4" s="254">
        <f>AVERAGE('2022(2018=100)'!D257:O257)</f>
        <v>111.27188333333332</v>
      </c>
      <c r="H4" s="254">
        <f>F4*100/G4</f>
        <v>98.627760561855041</v>
      </c>
      <c r="I4" s="254">
        <f>(H4-E4)*100/B4</f>
        <v>1.4363253709075183</v>
      </c>
    </row>
    <row r="5" spans="1:9" x14ac:dyDescent="0.25">
      <c r="A5" s="252" t="s">
        <v>52</v>
      </c>
      <c r="B5" s="255">
        <v>97.236619943829879</v>
      </c>
      <c r="C5" s="254">
        <f>AVERAGE('2021(2018=100)'!D248:O248)</f>
        <v>104.559715</v>
      </c>
      <c r="D5" s="254">
        <f>AVERAGE('2021(2018=100)'!D258:O258)</f>
        <v>105.85498333333332</v>
      </c>
      <c r="E5" s="254">
        <f t="shared" ref="E5:E11" si="0">C5*100/D5</f>
        <v>98.776374722714209</v>
      </c>
      <c r="F5" s="254">
        <f>AVERAGE('2022(2018=100)'!D248:O248)</f>
        <v>117.12618499999998</v>
      </c>
      <c r="G5" s="254">
        <f>AVERAGE('2022(2018=100)'!D258:O258)</f>
        <v>110.50544166666668</v>
      </c>
      <c r="H5" s="254">
        <f t="shared" ref="H5:H10" si="1">F5*100/G5</f>
        <v>105.99132787804641</v>
      </c>
      <c r="I5" s="254">
        <f t="shared" ref="I5:I10" si="2">(H5-E5)*100/B5</f>
        <v>7.419995840558852</v>
      </c>
    </row>
    <row r="6" spans="1:9" x14ac:dyDescent="0.25">
      <c r="A6" s="252" t="s">
        <v>53</v>
      </c>
      <c r="B6" s="255">
        <v>137.0620427134582</v>
      </c>
      <c r="C6" s="254">
        <f>AVERAGE('2021(2018=100)'!D249:O249)</f>
        <v>144.60589999999999</v>
      </c>
      <c r="D6" s="254">
        <f>AVERAGE('2021(2018=100)'!D259:O259)</f>
        <v>107.21475833333335</v>
      </c>
      <c r="E6" s="254">
        <f t="shared" si="0"/>
        <v>134.87499505470754</v>
      </c>
      <c r="F6" s="254">
        <f>AVERAGE('2022(2018=100)'!D249:O249)</f>
        <v>162.02764999999997</v>
      </c>
      <c r="G6" s="254">
        <f>AVERAGE('2022(2018=100)'!D259:O259)</f>
        <v>111.973275</v>
      </c>
      <c r="H6" s="254">
        <f t="shared" si="1"/>
        <v>144.70207288301603</v>
      </c>
      <c r="I6" s="254">
        <f t="shared" si="2"/>
        <v>7.1698025461746333</v>
      </c>
    </row>
    <row r="7" spans="1:9" x14ac:dyDescent="0.25">
      <c r="A7" s="252" t="s">
        <v>60</v>
      </c>
      <c r="B7" s="255">
        <v>100.21494795603014</v>
      </c>
      <c r="C7" s="254">
        <f>AVERAGE('2021(2018=100)'!D250:O250)</f>
        <v>106.62646666666667</v>
      </c>
      <c r="D7" s="254">
        <f>AVERAGE('2021(2018=100)'!D260:O260)</f>
        <v>106.91053333333333</v>
      </c>
      <c r="E7" s="254">
        <f t="shared" si="0"/>
        <v>99.73429496812912</v>
      </c>
      <c r="F7" s="254">
        <f>AVERAGE('2022(2018=100)'!D250:O250)</f>
        <v>110.17870833333335</v>
      </c>
      <c r="G7" s="254">
        <f>AVERAGE('2022(2018=100)'!D260:O260)</f>
        <v>111.20572499999999</v>
      </c>
      <c r="H7" s="254">
        <f t="shared" si="1"/>
        <v>99.076471407684593</v>
      </c>
      <c r="I7" s="254">
        <f t="shared" si="2"/>
        <v>-0.65641261494557734</v>
      </c>
    </row>
    <row r="8" spans="1:9" x14ac:dyDescent="0.25">
      <c r="A8" s="252" t="s">
        <v>62</v>
      </c>
      <c r="B8" s="255">
        <v>110.69739407273946</v>
      </c>
      <c r="C8" s="254">
        <f>AVERAGE('2021(2018=100)'!D251:O251)</f>
        <v>117.48965833333331</v>
      </c>
      <c r="D8" s="254">
        <f>AVERAGE('2021(2018=100)'!D261:O261)</f>
        <v>106.485975</v>
      </c>
      <c r="E8" s="254">
        <f t="shared" si="0"/>
        <v>110.33345784112257</v>
      </c>
      <c r="F8" s="254">
        <f>AVERAGE('2022(2018=100)'!D251:O251)</f>
        <v>122.04795833333333</v>
      </c>
      <c r="G8" s="254">
        <f>AVERAGE('2022(2018=100)'!D261:O261)</f>
        <v>110.76415833333334</v>
      </c>
      <c r="H8" s="254">
        <f t="shared" si="1"/>
        <v>110.18723039093798</v>
      </c>
      <c r="I8" s="254">
        <f t="shared" si="2"/>
        <v>-0.1320965605463994</v>
      </c>
    </row>
    <row r="9" spans="1:9" x14ac:dyDescent="0.25">
      <c r="A9" s="252" t="s">
        <v>82</v>
      </c>
      <c r="B9" s="255">
        <v>114.03808895358482</v>
      </c>
      <c r="C9" s="254">
        <f>AVERAGE('2021(2018=100)'!D252:O252)</f>
        <v>121.24293333333334</v>
      </c>
      <c r="D9" s="254">
        <f>AVERAGE('2021(2018=100)'!D262:O262)</f>
        <v>106.68277500000001</v>
      </c>
      <c r="E9" s="254">
        <f t="shared" si="0"/>
        <v>113.64808736305682</v>
      </c>
      <c r="F9" s="254">
        <f>AVERAGE('2022(2018=100)'!D252:O252)</f>
        <v>124.97909166666666</v>
      </c>
      <c r="G9" s="254">
        <f>AVERAGE('2022(2018=100)'!D262:O262)</f>
        <v>111.35439166666669</v>
      </c>
      <c r="H9" s="254">
        <f t="shared" si="1"/>
        <v>112.23544019780088</v>
      </c>
      <c r="I9" s="254">
        <f t="shared" si="2"/>
        <v>-1.2387502966933279</v>
      </c>
    </row>
    <row r="10" spans="1:9" x14ac:dyDescent="0.25">
      <c r="A10" s="252" t="s">
        <v>85</v>
      </c>
      <c r="B10" s="255">
        <v>99.53600889298194</v>
      </c>
      <c r="C10" s="254">
        <f>AVERAGE('2021(2018=100)'!D253:O253)</f>
        <v>105.03821666666666</v>
      </c>
      <c r="D10" s="254">
        <f>AVERAGE('2021(2018=100)'!D263:O263)</f>
        <v>105.83311666666664</v>
      </c>
      <c r="E10" s="254">
        <f t="shared" si="0"/>
        <v>99.248911848166003</v>
      </c>
      <c r="F10" s="254">
        <f>AVERAGE('2022(2018=100)'!D253:O253)</f>
        <v>112.32390000000002</v>
      </c>
      <c r="G10" s="254">
        <f>AVERAGE('2022(2018=100)'!D263:O263)</f>
        <v>108.80606666666665</v>
      </c>
      <c r="H10" s="254">
        <f t="shared" si="1"/>
        <v>103.2331224178064</v>
      </c>
      <c r="I10" s="254">
        <f t="shared" si="2"/>
        <v>4.0027831273846806</v>
      </c>
    </row>
    <row r="11" spans="1:9" x14ac:dyDescent="0.25">
      <c r="A11" s="253" t="s">
        <v>340</v>
      </c>
      <c r="B11" s="255">
        <v>128.50410444911194</v>
      </c>
      <c r="C11" s="254">
        <f>AVERAGE('2021(2018=100)'!D254:O254)</f>
        <v>135.85787500000001</v>
      </c>
      <c r="D11" s="254">
        <f>AVERAGE('2021(2018=100)'!D264:O264)</f>
        <v>107.06773333333332</v>
      </c>
      <c r="E11" s="254">
        <f t="shared" si="0"/>
        <v>126.88965271827928</v>
      </c>
      <c r="F11" s="254">
        <f>AVERAGE('2022(2018=100)'!D254:O254)</f>
        <v>150.96268333333333</v>
      </c>
      <c r="G11" s="254">
        <f>AVERAGE('2022(2018=100)'!D264:O264)</f>
        <v>111.75749999999999</v>
      </c>
      <c r="H11" s="254">
        <f>F11*100/G11</f>
        <v>135.08058370430024</v>
      </c>
      <c r="I11" s="254">
        <f>(H11-E11)*100/B11</f>
        <v>6.3740617633459289</v>
      </c>
    </row>
    <row r="15" spans="1:9" x14ac:dyDescent="0.25">
      <c r="A15" s="319" t="s">
        <v>337</v>
      </c>
      <c r="B15" s="321" t="s">
        <v>349</v>
      </c>
      <c r="C15" s="322" t="str">
        <f>C2</f>
        <v>Jan -Desember 2021</v>
      </c>
      <c r="D15" s="320"/>
      <c r="E15" s="320"/>
      <c r="F15" s="322" t="str">
        <f>F2</f>
        <v>Jan - Desember 2022</v>
      </c>
      <c r="G15" s="320"/>
      <c r="H15" s="320"/>
      <c r="I15" s="319" t="s">
        <v>339</v>
      </c>
    </row>
    <row r="16" spans="1:9" x14ac:dyDescent="0.25">
      <c r="A16" s="319"/>
      <c r="B16" s="321"/>
      <c r="C16" s="251" t="s">
        <v>280</v>
      </c>
      <c r="D16" s="251" t="s">
        <v>342</v>
      </c>
      <c r="E16" s="251" t="s">
        <v>282</v>
      </c>
      <c r="F16" s="251" t="s">
        <v>280</v>
      </c>
      <c r="G16" s="251" t="s">
        <v>342</v>
      </c>
      <c r="H16" s="251" t="s">
        <v>282</v>
      </c>
      <c r="I16" s="319"/>
    </row>
    <row r="17" spans="1:20" x14ac:dyDescent="0.25">
      <c r="A17" s="252" t="s">
        <v>49</v>
      </c>
      <c r="B17" s="255">
        <v>97.84173168662835</v>
      </c>
      <c r="C17" s="254">
        <f>C4</f>
        <v>103.885625</v>
      </c>
      <c r="D17" s="254">
        <f>AVERAGE('2021(2018=100)'!D23:O23)</f>
        <v>105.99415833333332</v>
      </c>
      <c r="E17" s="254">
        <f>C17*100/D17</f>
        <v>98.010707980054576</v>
      </c>
      <c r="F17" s="254">
        <f>F4</f>
        <v>109.74496666666668</v>
      </c>
      <c r="G17" s="254">
        <f>AVERAGE('2022(2018=100)'!D23:O23)</f>
        <v>111.01163333333335</v>
      </c>
      <c r="H17" s="254">
        <f>F17*100/G17</f>
        <v>98.858978443400375</v>
      </c>
      <c r="I17" s="254">
        <f>(H17-E17)*100/B17</f>
        <v>0.8669822668947389</v>
      </c>
      <c r="M17" s="273"/>
      <c r="N17" s="273"/>
      <c r="O17" s="273"/>
      <c r="P17" s="273"/>
      <c r="Q17" s="273"/>
      <c r="R17" s="273"/>
      <c r="S17" s="273"/>
      <c r="T17" s="273"/>
    </row>
    <row r="18" spans="1:20" x14ac:dyDescent="0.25">
      <c r="A18" s="252" t="s">
        <v>52</v>
      </c>
      <c r="B18" s="255">
        <v>98.600261369539055</v>
      </c>
      <c r="C18" s="254">
        <f t="shared" ref="C18:C24" si="3">C5</f>
        <v>104.559715</v>
      </c>
      <c r="D18" s="254">
        <f>AVERAGE('2021(2018=100)'!D50:O50)</f>
        <v>104.45619166666667</v>
      </c>
      <c r="E18" s="254">
        <f t="shared" ref="E18:E23" si="4">C18*100/D18</f>
        <v>100.09910693821165</v>
      </c>
      <c r="F18" s="254">
        <f t="shared" ref="F18:F24" si="5">F5</f>
        <v>117.12618499999998</v>
      </c>
      <c r="G18" s="254">
        <f>AVERAGE('2022(2018=100)'!D50:O50)</f>
        <v>110.44207499999999</v>
      </c>
      <c r="H18" s="254">
        <f t="shared" ref="H18:H24" si="6">F18*100/G18</f>
        <v>106.05214090734894</v>
      </c>
      <c r="I18" s="254">
        <f t="shared" ref="I18:I23" si="7">(H18-E18)*100/B18</f>
        <v>6.0375438020658097</v>
      </c>
      <c r="M18" s="273"/>
      <c r="N18" s="273"/>
      <c r="O18" s="273"/>
      <c r="P18" s="273"/>
      <c r="Q18" s="273"/>
      <c r="R18" s="273"/>
      <c r="S18" s="273"/>
      <c r="T18" s="273"/>
    </row>
    <row r="19" spans="1:20" x14ac:dyDescent="0.25">
      <c r="A19" s="252" t="s">
        <v>53</v>
      </c>
      <c r="B19" s="255">
        <v>137.56314469983033</v>
      </c>
      <c r="C19" s="254">
        <f t="shared" si="3"/>
        <v>144.60589999999999</v>
      </c>
      <c r="D19" s="254">
        <f>AVERAGE('2021(2018=100)'!D75:O75)</f>
        <v>106.85609166666666</v>
      </c>
      <c r="E19" s="254">
        <f t="shared" si="4"/>
        <v>135.32770827057044</v>
      </c>
      <c r="F19" s="254">
        <f t="shared" si="5"/>
        <v>162.02764999999997</v>
      </c>
      <c r="G19" s="254">
        <f>AVERAGE('2022(2018=100)'!D75:O75)</f>
        <v>113.47342499999998</v>
      </c>
      <c r="H19" s="254">
        <f t="shared" si="6"/>
        <v>142.78907153811562</v>
      </c>
      <c r="I19" s="254">
        <f t="shared" si="7"/>
        <v>5.4239551471625989</v>
      </c>
      <c r="M19" s="273"/>
      <c r="N19" s="273"/>
      <c r="O19" s="273"/>
      <c r="P19" s="273"/>
      <c r="Q19" s="273"/>
      <c r="R19" s="273"/>
      <c r="S19" s="273"/>
      <c r="T19" s="273"/>
    </row>
    <row r="20" spans="1:20" x14ac:dyDescent="0.25">
      <c r="A20" s="252" t="s">
        <v>60</v>
      </c>
      <c r="B20" s="255">
        <v>101.39776027428212</v>
      </c>
      <c r="C20" s="254">
        <f t="shared" si="3"/>
        <v>106.62646666666667</v>
      </c>
      <c r="D20" s="254">
        <f>AVERAGE('2021(2018=100)'!D103:O103)</f>
        <v>105.66249166666667</v>
      </c>
      <c r="E20" s="254">
        <f t="shared" si="4"/>
        <v>100.91231522633505</v>
      </c>
      <c r="F20" s="254">
        <f t="shared" si="5"/>
        <v>110.17870833333335</v>
      </c>
      <c r="G20" s="254">
        <f>AVERAGE('2022(2018=100)'!D103:O103)</f>
        <v>109.766825</v>
      </c>
      <c r="H20" s="254">
        <f t="shared" si="6"/>
        <v>100.37523480644843</v>
      </c>
      <c r="I20" s="254">
        <f t="shared" si="7"/>
        <v>-0.52967680788393379</v>
      </c>
      <c r="M20" s="273"/>
      <c r="N20" s="273"/>
      <c r="O20" s="273"/>
      <c r="P20" s="273"/>
      <c r="Q20" s="273"/>
      <c r="R20" s="273"/>
      <c r="S20" s="273"/>
      <c r="T20" s="273"/>
    </row>
    <row r="21" spans="1:20" x14ac:dyDescent="0.25">
      <c r="A21" s="252" t="s">
        <v>62</v>
      </c>
      <c r="B21" s="255">
        <v>113.21892835434599</v>
      </c>
      <c r="C21" s="254">
        <f t="shared" si="3"/>
        <v>117.48965833333331</v>
      </c>
      <c r="D21" s="254">
        <f>AVERAGE('2021(2018=100)'!D129:O129)</f>
        <v>104.14076666666666</v>
      </c>
      <c r="E21" s="254">
        <f t="shared" si="4"/>
        <v>112.8181230981271</v>
      </c>
      <c r="F21" s="254">
        <f t="shared" si="5"/>
        <v>122.04795833333333</v>
      </c>
      <c r="G21" s="254">
        <f>AVERAGE('2022(2018=100)'!D129:O129)</f>
        <v>109.23875833333334</v>
      </c>
      <c r="H21" s="254">
        <f t="shared" si="6"/>
        <v>111.72587476773926</v>
      </c>
      <c r="I21" s="254">
        <f t="shared" si="7"/>
        <v>-0.96472237130649341</v>
      </c>
      <c r="M21" s="273"/>
      <c r="N21" s="273"/>
      <c r="O21" s="273"/>
      <c r="P21" s="273"/>
      <c r="Q21" s="273"/>
      <c r="R21" s="273"/>
      <c r="S21" s="273"/>
      <c r="T21" s="273"/>
    </row>
    <row r="22" spans="1:20" x14ac:dyDescent="0.25">
      <c r="A22" s="252" t="s">
        <v>82</v>
      </c>
      <c r="B22" s="255">
        <v>117.28442216561561</v>
      </c>
      <c r="C22" s="254">
        <f t="shared" si="3"/>
        <v>121.24293333333334</v>
      </c>
      <c r="D22" s="254">
        <f>AVERAGE('2021(2018=100)'!D155:O155)</f>
        <v>103.73409166666666</v>
      </c>
      <c r="E22" s="254">
        <f t="shared" si="4"/>
        <v>116.87858001680742</v>
      </c>
      <c r="F22" s="254">
        <f t="shared" si="5"/>
        <v>124.97909166666666</v>
      </c>
      <c r="G22" s="254">
        <f>AVERAGE('2022(2018=100)'!D155:O155)</f>
        <v>109.61762500000002</v>
      </c>
      <c r="H22" s="254">
        <f t="shared" si="6"/>
        <v>114.01368317062757</v>
      </c>
      <c r="I22" s="254">
        <f t="shared" si="7"/>
        <v>-2.4426917004667228</v>
      </c>
      <c r="M22" s="273"/>
      <c r="N22" s="273"/>
      <c r="O22" s="273"/>
      <c r="P22" s="273"/>
      <c r="Q22" s="273"/>
      <c r="R22" s="273"/>
      <c r="S22" s="273"/>
      <c r="T22" s="273"/>
    </row>
    <row r="23" spans="1:20" x14ac:dyDescent="0.25">
      <c r="A23" s="252" t="s">
        <v>85</v>
      </c>
      <c r="B23" s="255">
        <v>99.956210650847538</v>
      </c>
      <c r="C23" s="254">
        <f t="shared" si="3"/>
        <v>105.03821666666666</v>
      </c>
      <c r="D23" s="254">
        <f>AVERAGE('2021(2018=100)'!D178:O178)</f>
        <v>105.48988333333334</v>
      </c>
      <c r="E23" s="254">
        <f t="shared" si="4"/>
        <v>99.57183887933644</v>
      </c>
      <c r="F23" s="254">
        <f t="shared" si="5"/>
        <v>112.32390000000002</v>
      </c>
      <c r="G23" s="254">
        <f>AVERAGE('2022(2018=100)'!D178:O178)</f>
        <v>107.98195</v>
      </c>
      <c r="H23" s="254">
        <f t="shared" si="6"/>
        <v>104.02099610166331</v>
      </c>
      <c r="I23" s="254">
        <f t="shared" si="7"/>
        <v>4.4511063328201006</v>
      </c>
      <c r="M23" s="273"/>
      <c r="N23" s="273"/>
      <c r="O23" s="273"/>
      <c r="P23" s="273"/>
      <c r="Q23" s="273"/>
      <c r="R23" s="273"/>
      <c r="S23" s="273"/>
      <c r="T23" s="273"/>
    </row>
    <row r="24" spans="1:20" x14ac:dyDescent="0.25">
      <c r="A24" s="253" t="s">
        <v>340</v>
      </c>
      <c r="B24" s="255">
        <v>129.19732053715057</v>
      </c>
      <c r="C24" s="254">
        <f t="shared" si="3"/>
        <v>135.85787500000001</v>
      </c>
      <c r="D24" s="254">
        <f>AVERAGE('2021(2018=100)'!D202:O202)</f>
        <v>106.52134999999998</v>
      </c>
      <c r="E24" s="254">
        <f>C24*100/D24</f>
        <v>127.5405118316657</v>
      </c>
      <c r="F24" s="254">
        <f t="shared" si="5"/>
        <v>150.96268333333333</v>
      </c>
      <c r="G24" s="254">
        <f>AVERAGE('2022(2018=100)'!D202:O202)</f>
        <v>112.80715833333331</v>
      </c>
      <c r="H24" s="254">
        <f t="shared" si="6"/>
        <v>133.82367357154274</v>
      </c>
      <c r="I24" s="254">
        <f>(H24-E24)*100/B24</f>
        <v>4.8632291395473075</v>
      </c>
      <c r="M24" s="273"/>
      <c r="N24" s="273"/>
      <c r="O24" s="273"/>
      <c r="P24" s="273"/>
      <c r="Q24" s="273"/>
      <c r="R24" s="273"/>
      <c r="S24" s="273"/>
      <c r="T24" s="273"/>
    </row>
    <row r="29" spans="1:20" x14ac:dyDescent="0.25">
      <c r="K29" t="s">
        <v>350</v>
      </c>
    </row>
    <row r="30" spans="1:20" x14ac:dyDescent="0.25">
      <c r="K30" s="273">
        <f>('2022(2018=100)'!O190-'2021(2018=100)'!O190)*100/'2021(2018=100)'!O190</f>
        <v>5.1401512897563251</v>
      </c>
    </row>
  </sheetData>
  <mergeCells count="10">
    <mergeCell ref="A15:A16"/>
    <mergeCell ref="B15:B16"/>
    <mergeCell ref="C15:E15"/>
    <mergeCell ref="F15:H15"/>
    <mergeCell ref="I15:I16"/>
    <mergeCell ref="A2:A3"/>
    <mergeCell ref="B2:B3"/>
    <mergeCell ref="C2:E2"/>
    <mergeCell ref="F2:H2"/>
    <mergeCell ref="I2:I3"/>
  </mergeCells>
  <pageMargins left="0.7" right="0.7" top="0.75" bottom="0.75" header="0.3" footer="0.3"/>
  <pageSetup paperSize="9" orientation="portrait" horizontalDpi="4294967293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6" tint="-0.249977111117893"/>
  </sheetPr>
  <dimension ref="A1:AZ297"/>
  <sheetViews>
    <sheetView tabSelected="1" workbookViewId="0">
      <pane xSplit="2" ySplit="5" topLeftCell="P276" activePane="bottomRight" state="frozen"/>
      <selection activeCell="F17" sqref="F17"/>
      <selection pane="topRight" activeCell="F17" sqref="F17"/>
      <selection pane="bottomLeft" activeCell="F17" sqref="F17"/>
      <selection pane="bottomRight" activeCell="I188" sqref="I188:L210"/>
    </sheetView>
  </sheetViews>
  <sheetFormatPr defaultColWidth="9.140625" defaultRowHeight="12" x14ac:dyDescent="0.2"/>
  <cols>
    <col min="1" max="1" width="2.42578125" style="1" bestFit="1" customWidth="1"/>
    <col min="2" max="2" width="39" style="1" customWidth="1"/>
    <col min="3" max="3" width="7.5703125" style="1" bestFit="1" customWidth="1"/>
    <col min="4" max="6" width="7.42578125" style="1" customWidth="1"/>
    <col min="7" max="7" width="9.140625" style="1" customWidth="1"/>
    <col min="8" max="8" width="7.42578125" style="1" customWidth="1"/>
    <col min="9" max="9" width="8.42578125" style="1" customWidth="1"/>
    <col min="10" max="10" width="8.5703125" style="1" customWidth="1"/>
    <col min="11" max="11" width="8.7109375" style="1" customWidth="1"/>
    <col min="12" max="12" width="8" style="1" customWidth="1"/>
    <col min="13" max="13" width="7.42578125" style="1" customWidth="1"/>
    <col min="14" max="14" width="7.42578125" style="7" customWidth="1"/>
    <col min="15" max="15" width="7.42578125" style="1" customWidth="1"/>
    <col min="16" max="16" width="6.42578125" style="1" customWidth="1"/>
    <col min="17" max="22" width="5.85546875" style="1" customWidth="1"/>
    <col min="23" max="23" width="6.28515625" style="1" customWidth="1"/>
    <col min="24" max="24" width="6.140625" style="1" customWidth="1"/>
    <col min="25" max="25" width="5.85546875" style="1" customWidth="1"/>
    <col min="26" max="26" width="6" style="1" customWidth="1"/>
    <col min="27" max="27" width="6.7109375" style="1" customWidth="1"/>
    <col min="28" max="28" width="7.140625" style="1" customWidth="1"/>
    <col min="29" max="30" width="4.42578125" style="1" customWidth="1"/>
    <col min="31" max="31" width="6.140625" style="1" customWidth="1"/>
    <col min="32" max="33" width="4.28515625" style="1" customWidth="1"/>
    <col min="34" max="34" width="4.42578125" style="1" customWidth="1"/>
    <col min="35" max="35" width="6.5703125" style="1" customWidth="1"/>
    <col min="36" max="36" width="6.28515625" style="1" customWidth="1"/>
    <col min="37" max="37" width="4.42578125" style="1" customWidth="1"/>
    <col min="38" max="40" width="5.28515625" style="1" customWidth="1"/>
    <col min="41" max="41" width="4.140625" style="1" customWidth="1"/>
    <col min="42" max="43" width="4.42578125" style="1" customWidth="1"/>
    <col min="44" max="44" width="5.7109375" style="1" customWidth="1"/>
    <col min="45" max="45" width="6" style="1" customWidth="1"/>
    <col min="46" max="46" width="4.42578125" style="1" customWidth="1"/>
    <col min="47" max="47" width="3.85546875" style="1" customWidth="1"/>
    <col min="48" max="48" width="6.28515625" style="1" customWidth="1"/>
    <col min="49" max="49" width="4.42578125" style="1" customWidth="1"/>
    <col min="50" max="52" width="5.28515625" style="1" customWidth="1"/>
    <col min="53" max="16384" width="9.140625" style="1"/>
  </cols>
  <sheetData>
    <row r="1" spans="1:52" s="48" customFormat="1" x14ac:dyDescent="0.2">
      <c r="A1" s="1" t="s">
        <v>65</v>
      </c>
      <c r="N1" s="20"/>
      <c r="AB1" s="1"/>
    </row>
    <row r="2" spans="1:52" s="48" customFormat="1" x14ac:dyDescent="0.2">
      <c r="A2" s="48" t="s">
        <v>373</v>
      </c>
      <c r="N2" s="20"/>
      <c r="AB2" s="1"/>
    </row>
    <row r="3" spans="1:52" s="48" customFormat="1" x14ac:dyDescent="0.2">
      <c r="N3" s="20"/>
      <c r="AB3" s="1"/>
    </row>
    <row r="4" spans="1:52" s="48" customFormat="1" x14ac:dyDescent="0.2">
      <c r="A4" s="123"/>
      <c r="B4" s="316" t="s">
        <v>2</v>
      </c>
      <c r="C4" s="80" t="s">
        <v>64</v>
      </c>
      <c r="D4" s="311" t="s">
        <v>375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1" t="s">
        <v>302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  <c r="AB4" s="137">
        <v>2023</v>
      </c>
      <c r="AC4" s="311" t="s">
        <v>295</v>
      </c>
      <c r="AD4" s="312"/>
      <c r="AE4" s="312"/>
      <c r="AF4" s="312"/>
      <c r="AG4" s="312"/>
      <c r="AH4" s="312"/>
      <c r="AI4" s="312"/>
      <c r="AJ4" s="312"/>
      <c r="AK4" s="312"/>
      <c r="AL4" s="312"/>
      <c r="AM4" s="312"/>
      <c r="AN4" s="313"/>
      <c r="AO4" s="311" t="s">
        <v>299</v>
      </c>
      <c r="AP4" s="312"/>
      <c r="AQ4" s="312"/>
      <c r="AR4" s="312"/>
      <c r="AS4" s="312"/>
      <c r="AT4" s="312"/>
      <c r="AU4" s="312"/>
      <c r="AV4" s="312"/>
      <c r="AW4" s="312"/>
      <c r="AX4" s="312"/>
      <c r="AY4" s="312"/>
      <c r="AZ4" s="313"/>
    </row>
    <row r="5" spans="1:52" s="48" customFormat="1" x14ac:dyDescent="0.2">
      <c r="A5" s="124"/>
      <c r="B5" s="317"/>
      <c r="C5" s="125" t="s">
        <v>374</v>
      </c>
      <c r="D5" s="154" t="s">
        <v>3</v>
      </c>
      <c r="E5" s="154" t="s">
        <v>4</v>
      </c>
      <c r="F5" s="154" t="s">
        <v>5</v>
      </c>
      <c r="G5" s="154" t="s">
        <v>6</v>
      </c>
      <c r="H5" s="154" t="s">
        <v>0</v>
      </c>
      <c r="I5" s="154" t="s">
        <v>303</v>
      </c>
      <c r="J5" s="154" t="s">
        <v>8</v>
      </c>
      <c r="K5" s="154" t="s">
        <v>9</v>
      </c>
      <c r="L5" s="154" t="s">
        <v>10</v>
      </c>
      <c r="M5" s="154" t="s">
        <v>11</v>
      </c>
      <c r="N5" s="274" t="s">
        <v>12</v>
      </c>
      <c r="O5" s="154" t="s">
        <v>13</v>
      </c>
      <c r="P5" s="126" t="s">
        <v>3</v>
      </c>
      <c r="Q5" s="154" t="s">
        <v>4</v>
      </c>
      <c r="R5" s="154" t="s">
        <v>5</v>
      </c>
      <c r="S5" s="154" t="s">
        <v>6</v>
      </c>
      <c r="T5" s="154" t="s">
        <v>0</v>
      </c>
      <c r="U5" s="154" t="s">
        <v>7</v>
      </c>
      <c r="V5" s="154" t="s">
        <v>8</v>
      </c>
      <c r="W5" s="154" t="s">
        <v>9</v>
      </c>
      <c r="X5" s="154" t="s">
        <v>10</v>
      </c>
      <c r="Y5" s="154" t="s">
        <v>11</v>
      </c>
      <c r="Z5" s="154" t="s">
        <v>12</v>
      </c>
      <c r="AA5" s="127" t="s">
        <v>13</v>
      </c>
      <c r="AB5" s="138" t="s">
        <v>323</v>
      </c>
      <c r="AC5" s="126" t="s">
        <v>3</v>
      </c>
      <c r="AD5" s="154" t="s">
        <v>4</v>
      </c>
      <c r="AE5" s="154" t="s">
        <v>5</v>
      </c>
      <c r="AF5" s="154" t="s">
        <v>6</v>
      </c>
      <c r="AG5" s="154" t="s">
        <v>0</v>
      </c>
      <c r="AH5" s="154" t="s">
        <v>7</v>
      </c>
      <c r="AI5" s="154" t="s">
        <v>8</v>
      </c>
      <c r="AJ5" s="154" t="s">
        <v>9</v>
      </c>
      <c r="AK5" s="154" t="s">
        <v>10</v>
      </c>
      <c r="AL5" s="154" t="s">
        <v>11</v>
      </c>
      <c r="AM5" s="154" t="s">
        <v>12</v>
      </c>
      <c r="AN5" s="127" t="s">
        <v>13</v>
      </c>
      <c r="AO5" s="126" t="s">
        <v>3</v>
      </c>
      <c r="AP5" s="154" t="s">
        <v>4</v>
      </c>
      <c r="AQ5" s="154" t="s">
        <v>5</v>
      </c>
      <c r="AR5" s="154" t="s">
        <v>6</v>
      </c>
      <c r="AS5" s="154" t="s">
        <v>0</v>
      </c>
      <c r="AT5" s="154" t="s">
        <v>7</v>
      </c>
      <c r="AU5" s="154" t="s">
        <v>8</v>
      </c>
      <c r="AV5" s="154" t="s">
        <v>9</v>
      </c>
      <c r="AW5" s="154" t="s">
        <v>10</v>
      </c>
      <c r="AX5" s="154" t="s">
        <v>11</v>
      </c>
      <c r="AY5" s="154" t="s">
        <v>12</v>
      </c>
      <c r="AZ5" s="127" t="s">
        <v>13</v>
      </c>
    </row>
    <row r="6" spans="1:52" s="48" customFormat="1" ht="20.25" customHeight="1" x14ac:dyDescent="0.2">
      <c r="B6" s="22" t="s">
        <v>49</v>
      </c>
      <c r="C6" s="128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275"/>
      <c r="O6" s="129"/>
      <c r="P6" s="130"/>
      <c r="Q6" s="129"/>
      <c r="R6" s="129"/>
      <c r="S6" s="129"/>
      <c r="T6" s="129"/>
      <c r="U6" s="129"/>
      <c r="V6" s="129"/>
      <c r="W6" s="129"/>
      <c r="X6" s="129"/>
      <c r="Y6" s="129"/>
      <c r="Z6" s="129"/>
      <c r="AA6" s="131"/>
      <c r="AB6" s="132"/>
      <c r="AC6" s="156"/>
      <c r="AN6" s="162"/>
      <c r="AO6" s="156"/>
      <c r="AZ6" s="162"/>
    </row>
    <row r="7" spans="1:52" s="48" customFormat="1" ht="15" x14ac:dyDescent="0.25">
      <c r="A7" s="56" t="s">
        <v>14</v>
      </c>
      <c r="B7" s="56" t="s">
        <v>15</v>
      </c>
      <c r="C7" s="239">
        <v>125.521</v>
      </c>
      <c r="D7" s="21">
        <v>129.1558</v>
      </c>
      <c r="E7" s="20">
        <v>130.27260000000001</v>
      </c>
      <c r="F7" s="20">
        <v>128.85599999999999</v>
      </c>
      <c r="G7" s="286">
        <v>124.6906</v>
      </c>
      <c r="H7" s="301">
        <v>123.5262</v>
      </c>
      <c r="I7" s="286">
        <v>120.8306</v>
      </c>
      <c r="J7" s="286">
        <v>121.3462</v>
      </c>
      <c r="K7" s="286">
        <v>125.59780000000001</v>
      </c>
      <c r="L7" s="286">
        <v>127.3464</v>
      </c>
      <c r="M7" s="20"/>
      <c r="N7" s="20"/>
      <c r="O7" s="239"/>
      <c r="P7" s="21">
        <v>2.8957704288525412</v>
      </c>
      <c r="Q7" s="20">
        <v>0.86469210054833934</v>
      </c>
      <c r="R7" s="20">
        <v>-1.0874120881904688</v>
      </c>
      <c r="S7" s="287">
        <f t="shared" ref="S7:S31" si="0">(G7-F7)/F7*100</f>
        <v>-3.232600732600726</v>
      </c>
      <c r="T7" s="20">
        <v>-0.93383141952962012</v>
      </c>
      <c r="U7" s="287">
        <f t="shared" ref="U7:U31" si="1">(I7-H7)/H7*100</f>
        <v>-2.1822091183894581</v>
      </c>
      <c r="V7" s="287">
        <f t="shared" ref="V7:V31" si="2">(J7-I7)/I7*100</f>
        <v>0.42671310082048097</v>
      </c>
      <c r="W7" s="287">
        <f t="shared" ref="W7:X31" si="3">(K7-J7)/J7*100</f>
        <v>3.5036943884522218</v>
      </c>
      <c r="X7" s="287">
        <f t="shared" si="3"/>
        <v>1.3922218382806038</v>
      </c>
      <c r="Y7" s="20"/>
      <c r="Z7" s="239"/>
      <c r="AA7" s="19"/>
      <c r="AB7" s="20">
        <f t="shared" ref="AB7:AB29" si="4">AVERAGE(D7:O7)</f>
        <v>125.7358</v>
      </c>
      <c r="AC7" s="156"/>
      <c r="AN7" s="162"/>
      <c r="AO7" s="156"/>
      <c r="AZ7" s="162"/>
    </row>
    <row r="8" spans="1:52" ht="15" x14ac:dyDescent="0.25">
      <c r="A8" s="3" t="s">
        <v>16</v>
      </c>
      <c r="B8" s="3" t="s">
        <v>17</v>
      </c>
      <c r="C8" s="241">
        <v>126.1294</v>
      </c>
      <c r="D8" s="10">
        <v>130.5462</v>
      </c>
      <c r="E8" s="7">
        <v>130.99950000000001</v>
      </c>
      <c r="F8" s="7">
        <v>129.196</v>
      </c>
      <c r="G8" s="288">
        <v>123.8009</v>
      </c>
      <c r="H8" s="1">
        <v>122.56659999999999</v>
      </c>
      <c r="I8" s="288">
        <v>119.3959</v>
      </c>
      <c r="J8" s="288">
        <v>119.6426</v>
      </c>
      <c r="K8" s="288">
        <v>124.16370000000001</v>
      </c>
      <c r="L8" s="288">
        <v>126.7178</v>
      </c>
      <c r="M8" s="7"/>
      <c r="O8" s="241"/>
      <c r="P8" s="10">
        <v>3.5018005318347623</v>
      </c>
      <c r="Q8" s="7">
        <v>0.34723339323550811</v>
      </c>
      <c r="R8" s="7">
        <v>-1.3767228119191399</v>
      </c>
      <c r="S8" s="289">
        <f t="shared" si="0"/>
        <v>-4.1759032787392787</v>
      </c>
      <c r="T8" s="7">
        <v>-0.99700406055206769</v>
      </c>
      <c r="U8" s="289">
        <f t="shared" si="1"/>
        <v>-2.5869200907914527</v>
      </c>
      <c r="V8" s="289">
        <f t="shared" si="2"/>
        <v>0.20662351052255909</v>
      </c>
      <c r="W8" s="289">
        <f t="shared" si="3"/>
        <v>3.7788379724278842</v>
      </c>
      <c r="X8" s="287">
        <f t="shared" si="3"/>
        <v>2.0570424367186151</v>
      </c>
      <c r="Y8" s="7"/>
      <c r="Z8" s="241"/>
      <c r="AA8" s="11"/>
      <c r="AB8" s="7">
        <f t="shared" si="4"/>
        <v>125.22546666666666</v>
      </c>
      <c r="AC8" s="157"/>
      <c r="AN8" s="98"/>
      <c r="AO8" s="157"/>
      <c r="AZ8" s="98"/>
    </row>
    <row r="9" spans="1:52" ht="15" x14ac:dyDescent="0.25">
      <c r="A9" s="3" t="s">
        <v>18</v>
      </c>
      <c r="B9" s="3" t="s">
        <v>19</v>
      </c>
      <c r="C9" s="241">
        <v>122.0448</v>
      </c>
      <c r="D9" s="10">
        <v>121.2118</v>
      </c>
      <c r="E9" s="7">
        <v>126.11969999999999</v>
      </c>
      <c r="F9" s="7">
        <v>126.9131</v>
      </c>
      <c r="G9" s="288">
        <v>129.77350000000001</v>
      </c>
      <c r="H9" s="1">
        <v>129.0086</v>
      </c>
      <c r="I9" s="288">
        <v>129.0275</v>
      </c>
      <c r="J9" s="288">
        <v>131.07919999999999</v>
      </c>
      <c r="K9" s="288">
        <v>133.791</v>
      </c>
      <c r="L9" s="288">
        <v>130.9383</v>
      </c>
      <c r="M9" s="7"/>
      <c r="O9" s="241"/>
      <c r="P9" s="10">
        <v>-0.68253624898397836</v>
      </c>
      <c r="Q9" s="7">
        <v>4.0490282299248079</v>
      </c>
      <c r="R9" s="7">
        <v>0.62908490901897596</v>
      </c>
      <c r="S9" s="289">
        <f t="shared" si="0"/>
        <v>2.2538256492040718</v>
      </c>
      <c r="T9" s="7">
        <v>-0.58941155166502512</v>
      </c>
      <c r="U9" s="289">
        <f t="shared" si="1"/>
        <v>1.4650186111625222E-2</v>
      </c>
      <c r="V9" s="289">
        <f t="shared" si="2"/>
        <v>1.590126135901248</v>
      </c>
      <c r="W9" s="289">
        <f t="shared" si="3"/>
        <v>2.0688255650019314</v>
      </c>
      <c r="X9" s="287">
        <f t="shared" si="3"/>
        <v>-2.1322062022109103</v>
      </c>
      <c r="Y9" s="7"/>
      <c r="Z9" s="241"/>
      <c r="AA9" s="11"/>
      <c r="AB9" s="7">
        <f t="shared" si="4"/>
        <v>128.65141111111112</v>
      </c>
      <c r="AC9" s="157"/>
      <c r="AN9" s="98"/>
      <c r="AO9" s="157"/>
      <c r="AZ9" s="98"/>
    </row>
    <row r="10" spans="1:52" s="48" customFormat="1" ht="15" x14ac:dyDescent="0.25">
      <c r="A10" s="56" t="s">
        <v>20</v>
      </c>
      <c r="B10" s="56" t="s">
        <v>21</v>
      </c>
      <c r="C10" s="239">
        <v>118.07859999999999</v>
      </c>
      <c r="D10" s="21">
        <v>118.1343</v>
      </c>
      <c r="E10" s="20">
        <v>119.2606</v>
      </c>
      <c r="F10" s="20">
        <v>120.6952</v>
      </c>
      <c r="G10" s="286">
        <v>121.1568</v>
      </c>
      <c r="H10" s="48">
        <v>121.40900000000001</v>
      </c>
      <c r="I10" s="286">
        <v>122.1429</v>
      </c>
      <c r="J10" s="286">
        <v>120.8242</v>
      </c>
      <c r="K10" s="286">
        <v>120.279</v>
      </c>
      <c r="L10" s="286">
        <v>119.19450000000001</v>
      </c>
      <c r="M10" s="20"/>
      <c r="N10" s="20"/>
      <c r="O10" s="239"/>
      <c r="P10" s="21">
        <v>4.7171968502337965E-2</v>
      </c>
      <c r="Q10" s="20">
        <v>0.9534064196427291</v>
      </c>
      <c r="R10" s="20">
        <v>1.2029119424185382</v>
      </c>
      <c r="S10" s="287">
        <f t="shared" si="0"/>
        <v>0.38245100053689313</v>
      </c>
      <c r="T10" s="20">
        <v>0.20816000422593037</v>
      </c>
      <c r="U10" s="287">
        <f t="shared" si="1"/>
        <v>0.60448566415998106</v>
      </c>
      <c r="V10" s="287">
        <f t="shared" si="2"/>
        <v>-1.0796370480805619</v>
      </c>
      <c r="W10" s="287">
        <f t="shared" si="3"/>
        <v>-0.451234107074583</v>
      </c>
      <c r="X10" s="287">
        <f t="shared" si="3"/>
        <v>-0.90165365525153307</v>
      </c>
      <c r="Y10" s="20"/>
      <c r="Z10" s="239"/>
      <c r="AA10" s="19"/>
      <c r="AB10" s="20">
        <f>AVERAGE(D10:O10)</f>
        <v>120.34405555555557</v>
      </c>
      <c r="AC10" s="156"/>
      <c r="AN10" s="162"/>
      <c r="AO10" s="156"/>
      <c r="AZ10" s="162"/>
    </row>
    <row r="11" spans="1:52" s="48" customFormat="1" ht="15" x14ac:dyDescent="0.25">
      <c r="A11" s="56" t="s">
        <v>22</v>
      </c>
      <c r="B11" s="56" t="s">
        <v>23</v>
      </c>
      <c r="C11" s="239">
        <v>118.6065</v>
      </c>
      <c r="D11" s="21">
        <v>118.57859999999999</v>
      </c>
      <c r="E11" s="20">
        <v>119.8909</v>
      </c>
      <c r="F11" s="20">
        <v>121.5808</v>
      </c>
      <c r="G11" s="286">
        <v>122.11620000000001</v>
      </c>
      <c r="H11" s="48">
        <v>122.3927</v>
      </c>
      <c r="I11" s="286">
        <v>123.2454</v>
      </c>
      <c r="J11" s="286">
        <v>121.6778</v>
      </c>
      <c r="K11" s="286">
        <v>121.02800000000001</v>
      </c>
      <c r="L11" s="286">
        <v>119.7527</v>
      </c>
      <c r="M11" s="20"/>
      <c r="N11" s="20"/>
      <c r="O11" s="239"/>
      <c r="P11" s="21">
        <v>-2.3523162727171344E-2</v>
      </c>
      <c r="Q11" s="20">
        <v>1.1066921012729174</v>
      </c>
      <c r="R11" s="20">
        <v>1.4095314990545524</v>
      </c>
      <c r="S11" s="287">
        <f t="shared" si="0"/>
        <v>0.44036558403959336</v>
      </c>
      <c r="T11" s="20">
        <v>0.22642368498200782</v>
      </c>
      <c r="U11" s="287">
        <f t="shared" si="1"/>
        <v>0.69669187786526365</v>
      </c>
      <c r="V11" s="287">
        <f t="shared" si="2"/>
        <v>-1.2719338815079497</v>
      </c>
      <c r="W11" s="287">
        <f t="shared" si="3"/>
        <v>-0.53403332407390591</v>
      </c>
      <c r="X11" s="287">
        <f t="shared" si="3"/>
        <v>-1.0537231053970995</v>
      </c>
      <c r="Y11" s="20"/>
      <c r="Z11" s="239"/>
      <c r="AA11" s="19"/>
      <c r="AB11" s="20">
        <f t="shared" si="4"/>
        <v>121.14034444444445</v>
      </c>
      <c r="AC11" s="156"/>
      <c r="AN11" s="162"/>
      <c r="AO11" s="156"/>
      <c r="AZ11" s="162"/>
    </row>
    <row r="12" spans="1:52" ht="15" customHeight="1" x14ac:dyDescent="0.25">
      <c r="A12" s="3" t="s">
        <v>24</v>
      </c>
      <c r="B12" s="3" t="s">
        <v>304</v>
      </c>
      <c r="C12" s="241">
        <v>122.7085</v>
      </c>
      <c r="D12" s="10">
        <v>122.3737</v>
      </c>
      <c r="E12" s="7">
        <v>124.4879</v>
      </c>
      <c r="F12" s="7">
        <v>127.1614</v>
      </c>
      <c r="G12" s="288">
        <v>127.5825</v>
      </c>
      <c r="H12" s="1">
        <v>127.9385</v>
      </c>
      <c r="I12" s="288">
        <v>129.28739999999999</v>
      </c>
      <c r="J12" s="288">
        <v>126.4323</v>
      </c>
      <c r="K12" s="288">
        <v>125.1609</v>
      </c>
      <c r="L12" s="288">
        <v>122.88760000000001</v>
      </c>
      <c r="M12" s="7"/>
      <c r="O12" s="241"/>
      <c r="P12" s="10">
        <v>-0.27284173468015771</v>
      </c>
      <c r="Q12" s="7">
        <v>1.7276588025041302</v>
      </c>
      <c r="R12" s="7">
        <v>2.1475982806361134</v>
      </c>
      <c r="S12" s="289">
        <f t="shared" si="0"/>
        <v>0.33115395080582283</v>
      </c>
      <c r="T12" s="7">
        <v>0.27903513412890385</v>
      </c>
      <c r="U12" s="289">
        <f t="shared" si="1"/>
        <v>1.0543346998753198</v>
      </c>
      <c r="V12" s="289">
        <f t="shared" si="2"/>
        <v>-2.2083358471127066</v>
      </c>
      <c r="W12" s="289">
        <f t="shared" si="3"/>
        <v>-1.0055974620409498</v>
      </c>
      <c r="X12" s="287">
        <f t="shared" si="3"/>
        <v>-1.8163020559935188</v>
      </c>
      <c r="Y12" s="7"/>
      <c r="Z12" s="241"/>
      <c r="AA12" s="11"/>
      <c r="AB12" s="7">
        <f t="shared" si="4"/>
        <v>125.92357777777777</v>
      </c>
      <c r="AC12" s="157"/>
      <c r="AN12" s="98"/>
      <c r="AO12" s="157"/>
      <c r="AZ12" s="98"/>
    </row>
    <row r="13" spans="1:52" ht="15" customHeight="1" x14ac:dyDescent="0.25">
      <c r="A13" s="3" t="s">
        <v>26</v>
      </c>
      <c r="B13" s="3" t="s">
        <v>305</v>
      </c>
      <c r="C13" s="241">
        <v>116.6818</v>
      </c>
      <c r="D13" s="10">
        <v>117.1563</v>
      </c>
      <c r="E13" s="7">
        <v>117.2115</v>
      </c>
      <c r="F13" s="7">
        <v>117.94840000000001</v>
      </c>
      <c r="G13" s="288">
        <v>119.9723</v>
      </c>
      <c r="H13" s="1">
        <v>119.1661</v>
      </c>
      <c r="I13" s="288">
        <v>119.1953</v>
      </c>
      <c r="J13" s="288">
        <v>119.3989</v>
      </c>
      <c r="K13" s="288">
        <v>119.6514</v>
      </c>
      <c r="L13" s="288">
        <v>119.5343</v>
      </c>
      <c r="M13" s="7"/>
      <c r="O13" s="241"/>
      <c r="P13" s="10">
        <v>0.4066615359036338</v>
      </c>
      <c r="Q13" s="7">
        <v>4.7116544308756121E-2</v>
      </c>
      <c r="R13" s="7">
        <v>0.62869257709354942</v>
      </c>
      <c r="S13" s="289">
        <f t="shared" si="0"/>
        <v>1.7159198429143572</v>
      </c>
      <c r="T13" s="7">
        <v>-0.67198845066736568</v>
      </c>
      <c r="U13" s="289">
        <f t="shared" si="1"/>
        <v>2.4503613024176342E-2</v>
      </c>
      <c r="V13" s="289">
        <f t="shared" si="2"/>
        <v>0.17081210416853218</v>
      </c>
      <c r="W13" s="289">
        <f t="shared" si="3"/>
        <v>0.21147598512213911</v>
      </c>
      <c r="X13" s="287">
        <f t="shared" si="3"/>
        <v>-9.7867638824111994E-2</v>
      </c>
      <c r="Y13" s="7"/>
      <c r="Z13" s="241"/>
      <c r="AA13" s="11"/>
      <c r="AB13" s="7">
        <f t="shared" si="4"/>
        <v>118.80383333333333</v>
      </c>
      <c r="AC13" s="157"/>
      <c r="AN13" s="98"/>
      <c r="AO13" s="157"/>
      <c r="AZ13" s="98"/>
    </row>
    <row r="14" spans="1:52" ht="15" customHeight="1" x14ac:dyDescent="0.25">
      <c r="A14" s="3" t="s">
        <v>27</v>
      </c>
      <c r="B14" s="3" t="s">
        <v>306</v>
      </c>
      <c r="C14" s="241">
        <v>109.703</v>
      </c>
      <c r="D14" s="10">
        <v>109.8993</v>
      </c>
      <c r="E14" s="7">
        <v>109.97369999999999</v>
      </c>
      <c r="F14" s="7">
        <v>110.3039</v>
      </c>
      <c r="G14" s="288">
        <v>110.5578</v>
      </c>
      <c r="H14" s="1">
        <v>110.53879999999999</v>
      </c>
      <c r="I14" s="288">
        <v>110.5331</v>
      </c>
      <c r="J14" s="288">
        <v>110.5401</v>
      </c>
      <c r="K14" s="288">
        <v>110.5343</v>
      </c>
      <c r="L14" s="288">
        <v>110.693</v>
      </c>
      <c r="M14" s="7"/>
      <c r="O14" s="241"/>
      <c r="P14" s="10">
        <v>0.17893767718293363</v>
      </c>
      <c r="Q14" s="7">
        <v>6.769833838795801E-2</v>
      </c>
      <c r="R14" s="7">
        <v>0.30025360608946045</v>
      </c>
      <c r="S14" s="289">
        <f t="shared" si="0"/>
        <v>0.2301822510355496</v>
      </c>
      <c r="T14" s="7">
        <v>-1.7185580755048904E-2</v>
      </c>
      <c r="U14" s="289">
        <f t="shared" si="1"/>
        <v>-5.1565604113580649E-3</v>
      </c>
      <c r="V14" s="289">
        <f t="shared" si="2"/>
        <v>6.3329446111533936E-3</v>
      </c>
      <c r="W14" s="289">
        <f t="shared" si="3"/>
        <v>-5.2469646761614912E-3</v>
      </c>
      <c r="X14" s="287">
        <f t="shared" si="3"/>
        <v>0.14357534267643263</v>
      </c>
      <c r="Y14" s="7"/>
      <c r="Z14" s="241"/>
      <c r="AA14" s="11"/>
      <c r="AB14" s="7">
        <f t="shared" si="4"/>
        <v>110.39711111111112</v>
      </c>
      <c r="AC14" s="157"/>
      <c r="AN14" s="98"/>
      <c r="AO14" s="157"/>
      <c r="AZ14" s="98"/>
    </row>
    <row r="15" spans="1:52" ht="15" customHeight="1" x14ac:dyDescent="0.25">
      <c r="A15" s="3" t="s">
        <v>29</v>
      </c>
      <c r="B15" s="3" t="s">
        <v>307</v>
      </c>
      <c r="C15" s="241">
        <v>114.1926</v>
      </c>
      <c r="D15" s="10">
        <v>114.614</v>
      </c>
      <c r="E15" s="7">
        <v>114.6716</v>
      </c>
      <c r="F15" s="7">
        <v>114.8383</v>
      </c>
      <c r="G15" s="288">
        <v>115.1923</v>
      </c>
      <c r="H15" s="1">
        <v>115.26009999999999</v>
      </c>
      <c r="I15" s="288">
        <v>115.4616</v>
      </c>
      <c r="J15" s="288">
        <v>115.6181</v>
      </c>
      <c r="K15" s="288">
        <v>116.0681</v>
      </c>
      <c r="L15" s="288">
        <v>115.9453</v>
      </c>
      <c r="M15" s="7"/>
      <c r="O15" s="241"/>
      <c r="P15" s="10">
        <v>0.36902566365947143</v>
      </c>
      <c r="Q15" s="7">
        <v>5.0255640672163655E-2</v>
      </c>
      <c r="R15" s="7">
        <v>0.14537165261495072</v>
      </c>
      <c r="S15" s="289">
        <f t="shared" si="0"/>
        <v>0.30825952665617584</v>
      </c>
      <c r="T15" s="7">
        <v>5.8858100758463192E-2</v>
      </c>
      <c r="U15" s="289">
        <f t="shared" si="1"/>
        <v>0.17482198956968631</v>
      </c>
      <c r="V15" s="289">
        <f t="shared" si="2"/>
        <v>0.13554289911104134</v>
      </c>
      <c r="W15" s="289">
        <f t="shared" si="3"/>
        <v>0.38921241570308007</v>
      </c>
      <c r="X15" s="287">
        <f t="shared" si="3"/>
        <v>-0.10579995709415249</v>
      </c>
      <c r="Y15" s="7"/>
      <c r="Z15" s="241"/>
      <c r="AA15" s="11"/>
      <c r="AB15" s="7">
        <f t="shared" si="4"/>
        <v>115.2966</v>
      </c>
      <c r="AC15" s="157"/>
      <c r="AN15" s="98"/>
      <c r="AO15" s="157"/>
      <c r="AZ15" s="98"/>
    </row>
    <row r="16" spans="1:52" ht="15" customHeight="1" x14ac:dyDescent="0.25">
      <c r="A16" s="3" t="s">
        <v>31</v>
      </c>
      <c r="B16" s="3" t="s">
        <v>32</v>
      </c>
      <c r="C16" s="241">
        <v>112.6592</v>
      </c>
      <c r="D16" s="10">
        <v>113.4883</v>
      </c>
      <c r="E16" s="7">
        <v>113.96129999999999</v>
      </c>
      <c r="F16" s="7">
        <v>114.107</v>
      </c>
      <c r="G16" s="288">
        <v>114.3192</v>
      </c>
      <c r="H16" s="1">
        <v>114.336</v>
      </c>
      <c r="I16" s="288">
        <v>114.5642</v>
      </c>
      <c r="J16" s="288">
        <v>114.6532</v>
      </c>
      <c r="K16" s="288">
        <v>114.74720000000001</v>
      </c>
      <c r="L16" s="288">
        <v>114.77370000000001</v>
      </c>
      <c r="M16" s="7"/>
      <c r="O16" s="241"/>
      <c r="P16" s="10">
        <v>0.73593634607737035</v>
      </c>
      <c r="Q16" s="7">
        <v>0.41678305164497043</v>
      </c>
      <c r="R16" s="7">
        <v>0.12785041939676459</v>
      </c>
      <c r="S16" s="289">
        <f t="shared" si="0"/>
        <v>0.18596580402604199</v>
      </c>
      <c r="T16" s="7">
        <v>1.4695694161613693E-2</v>
      </c>
      <c r="U16" s="289">
        <f t="shared" si="1"/>
        <v>0.1995871816400793</v>
      </c>
      <c r="V16" s="289">
        <f t="shared" si="2"/>
        <v>7.7685699372053954E-2</v>
      </c>
      <c r="W16" s="289">
        <f t="shared" si="3"/>
        <v>8.1986372818210307E-2</v>
      </c>
      <c r="X16" s="287">
        <f t="shared" si="3"/>
        <v>2.3094245436924503E-2</v>
      </c>
      <c r="Y16" s="7"/>
      <c r="Z16" s="241"/>
      <c r="AA16" s="11"/>
      <c r="AB16" s="7">
        <f t="shared" si="4"/>
        <v>114.32778888888889</v>
      </c>
      <c r="AC16" s="157"/>
      <c r="AN16" s="98"/>
      <c r="AO16" s="157"/>
      <c r="AZ16" s="98"/>
    </row>
    <row r="17" spans="1:52" ht="15" customHeight="1" x14ac:dyDescent="0.25">
      <c r="A17" s="3" t="s">
        <v>33</v>
      </c>
      <c r="B17" s="3" t="s">
        <v>43</v>
      </c>
      <c r="C17" s="241">
        <v>113.9375</v>
      </c>
      <c r="D17" s="10">
        <v>114.7895</v>
      </c>
      <c r="E17" s="7">
        <v>115.4658</v>
      </c>
      <c r="F17" s="7">
        <v>115.7189</v>
      </c>
      <c r="G17" s="288">
        <v>116.017</v>
      </c>
      <c r="H17" s="1">
        <v>116.5808</v>
      </c>
      <c r="I17" s="288">
        <v>116.7054</v>
      </c>
      <c r="J17" s="288">
        <v>116.8884</v>
      </c>
      <c r="K17" s="288">
        <v>116.9783</v>
      </c>
      <c r="L17" s="288">
        <v>116.8287</v>
      </c>
      <c r="M17" s="7"/>
      <c r="O17" s="241"/>
      <c r="P17" s="10">
        <v>0.74777838727372803</v>
      </c>
      <c r="Q17" s="7">
        <v>0.58916538533576479</v>
      </c>
      <c r="R17" s="7">
        <v>0.21919910484316865</v>
      </c>
      <c r="S17" s="289">
        <f t="shared" si="0"/>
        <v>0.25760701147348525</v>
      </c>
      <c r="T17" s="7">
        <v>0.48596326400441359</v>
      </c>
      <c r="U17" s="289">
        <f t="shared" si="1"/>
        <v>0.10687866269574488</v>
      </c>
      <c r="V17" s="289">
        <f t="shared" si="2"/>
        <v>0.15680508356940376</v>
      </c>
      <c r="W17" s="289">
        <f t="shared" si="3"/>
        <v>7.6910968068687816E-2</v>
      </c>
      <c r="X17" s="287">
        <f t="shared" si="3"/>
        <v>-0.1278869670699665</v>
      </c>
      <c r="Y17" s="7"/>
      <c r="Z17" s="241"/>
      <c r="AA17" s="11"/>
      <c r="AB17" s="7">
        <f t="shared" si="4"/>
        <v>116.2192</v>
      </c>
      <c r="AC17" s="157"/>
      <c r="AN17" s="98"/>
      <c r="AO17" s="157"/>
      <c r="AZ17" s="98"/>
    </row>
    <row r="18" spans="1:52" ht="15" customHeight="1" x14ac:dyDescent="0.25">
      <c r="A18" s="3" t="s">
        <v>34</v>
      </c>
      <c r="B18" s="3" t="s">
        <v>308</v>
      </c>
      <c r="C18" s="241">
        <v>103.67449999999999</v>
      </c>
      <c r="D18" s="10">
        <v>103.98399999999999</v>
      </c>
      <c r="E18" s="7">
        <v>103.98399999999999</v>
      </c>
      <c r="F18" s="7">
        <v>104.0558</v>
      </c>
      <c r="G18" s="288">
        <v>103.87569999999999</v>
      </c>
      <c r="H18" s="1">
        <v>103.78100000000001</v>
      </c>
      <c r="I18" s="288">
        <v>103.6694</v>
      </c>
      <c r="J18" s="288">
        <v>103.53579999999999</v>
      </c>
      <c r="K18" s="288">
        <v>103.2963</v>
      </c>
      <c r="L18" s="288">
        <v>103.25190000000001</v>
      </c>
      <c r="M18" s="7"/>
      <c r="O18" s="241"/>
      <c r="P18" s="10">
        <v>0.29853049689171385</v>
      </c>
      <c r="Q18" s="7">
        <v>0</v>
      </c>
      <c r="R18" s="7">
        <v>6.9049084474544442E-2</v>
      </c>
      <c r="S18" s="289">
        <f t="shared" si="0"/>
        <v>-0.17308021273202467</v>
      </c>
      <c r="T18" s="7">
        <v>-9.1166653991250041E-2</v>
      </c>
      <c r="U18" s="289">
        <f t="shared" si="1"/>
        <v>-0.10753413437913481</v>
      </c>
      <c r="V18" s="289">
        <f t="shared" si="2"/>
        <v>-0.12887120018057524</v>
      </c>
      <c r="W18" s="289">
        <f t="shared" si="3"/>
        <v>-0.23132095371841674</v>
      </c>
      <c r="X18" s="287">
        <f t="shared" si="3"/>
        <v>-4.2983146540578894E-2</v>
      </c>
      <c r="Y18" s="7"/>
      <c r="Z18" s="241"/>
      <c r="AA18" s="11"/>
      <c r="AB18" s="7">
        <f t="shared" si="4"/>
        <v>103.71487777777776</v>
      </c>
      <c r="AC18" s="157"/>
      <c r="AN18" s="98"/>
      <c r="AO18" s="157"/>
      <c r="AZ18" s="98"/>
    </row>
    <row r="19" spans="1:52" ht="15" customHeight="1" x14ac:dyDescent="0.25">
      <c r="A19" s="3"/>
      <c r="B19" s="3" t="s">
        <v>309</v>
      </c>
      <c r="C19" s="241">
        <v>109.9659</v>
      </c>
      <c r="D19" s="10">
        <v>110.19159999999999</v>
      </c>
      <c r="E19" s="7">
        <v>110.19159999999999</v>
      </c>
      <c r="F19" s="7">
        <v>110.4683</v>
      </c>
      <c r="G19" s="288">
        <v>111.2</v>
      </c>
      <c r="H19" s="1">
        <v>111.2</v>
      </c>
      <c r="I19" s="288">
        <v>111.2145</v>
      </c>
      <c r="J19" s="288">
        <v>111.6195</v>
      </c>
      <c r="K19" s="288">
        <v>112.07089999999999</v>
      </c>
      <c r="L19" s="288">
        <v>111.9391</v>
      </c>
      <c r="M19" s="7"/>
      <c r="O19" s="241"/>
      <c r="P19" s="10">
        <v>0.20524544426953184</v>
      </c>
      <c r="Q19" s="7">
        <v>0</v>
      </c>
      <c r="R19" s="7">
        <v>0.25110806994363027</v>
      </c>
      <c r="S19" s="289">
        <f t="shared" si="0"/>
        <v>0.66236196266259517</v>
      </c>
      <c r="T19" s="7">
        <v>0</v>
      </c>
      <c r="U19" s="289">
        <f t="shared" si="1"/>
        <v>1.3039568345322106E-2</v>
      </c>
      <c r="V19" s="289">
        <f t="shared" si="2"/>
        <v>0.36416114805173888</v>
      </c>
      <c r="W19" s="289">
        <f t="shared" si="3"/>
        <v>0.40440962376644979</v>
      </c>
      <c r="X19" s="287">
        <f t="shared" si="3"/>
        <v>-0.11760412381804587</v>
      </c>
      <c r="Y19" s="7"/>
      <c r="Z19" s="241"/>
      <c r="AA19" s="11"/>
      <c r="AB19" s="7">
        <f t="shared" si="4"/>
        <v>111.12172222222223</v>
      </c>
      <c r="AC19" s="157"/>
      <c r="AN19" s="98"/>
      <c r="AO19" s="157"/>
      <c r="AZ19" s="98"/>
    </row>
    <row r="20" spans="1:52" ht="15" customHeight="1" x14ac:dyDescent="0.25">
      <c r="A20" s="3"/>
      <c r="B20" s="3" t="s">
        <v>310</v>
      </c>
      <c r="C20" s="241">
        <v>100.8595</v>
      </c>
      <c r="D20" s="10">
        <v>101.98050000000001</v>
      </c>
      <c r="E20" s="7">
        <v>101.98050000000001</v>
      </c>
      <c r="F20" s="7">
        <v>101.98050000000001</v>
      </c>
      <c r="G20" s="288">
        <v>101.98050000000001</v>
      </c>
      <c r="H20" s="1">
        <v>101.98050000000001</v>
      </c>
      <c r="I20" s="288">
        <v>101.98050000000001</v>
      </c>
      <c r="J20" s="288">
        <v>102.22499999999999</v>
      </c>
      <c r="K20" s="288">
        <v>102.22499999999999</v>
      </c>
      <c r="L20" s="288">
        <v>102.22499999999999</v>
      </c>
      <c r="M20" s="7"/>
      <c r="O20" s="241"/>
      <c r="P20" s="10">
        <v>1.1114471120717526</v>
      </c>
      <c r="Q20" s="7">
        <v>0</v>
      </c>
      <c r="R20" s="7">
        <v>0</v>
      </c>
      <c r="S20" s="289">
        <f t="shared" si="0"/>
        <v>0</v>
      </c>
      <c r="T20" s="7">
        <v>0</v>
      </c>
      <c r="U20" s="289">
        <f t="shared" si="1"/>
        <v>0</v>
      </c>
      <c r="V20" s="289">
        <f t="shared" si="2"/>
        <v>0.23975171724004876</v>
      </c>
      <c r="W20" s="289">
        <f t="shared" si="3"/>
        <v>0</v>
      </c>
      <c r="X20" s="287">
        <f t="shared" si="3"/>
        <v>0</v>
      </c>
      <c r="Y20" s="7"/>
      <c r="Z20" s="241"/>
      <c r="AA20" s="11"/>
      <c r="AB20" s="7">
        <f t="shared" si="4"/>
        <v>102.06200000000001</v>
      </c>
      <c r="AC20" s="157"/>
      <c r="AN20" s="98"/>
      <c r="AO20" s="157"/>
      <c r="AZ20" s="98"/>
    </row>
    <row r="21" spans="1:52" ht="15" customHeight="1" x14ac:dyDescent="0.25">
      <c r="A21" s="3"/>
      <c r="B21" s="3" t="s">
        <v>311</v>
      </c>
      <c r="C21" s="241">
        <v>110.63939999999999</v>
      </c>
      <c r="D21" s="10">
        <v>110.9346</v>
      </c>
      <c r="E21" s="7">
        <v>111.0971</v>
      </c>
      <c r="F21" s="7">
        <v>111.8151</v>
      </c>
      <c r="G21" s="288">
        <v>112.31310000000001</v>
      </c>
      <c r="H21" s="1">
        <v>112.6056</v>
      </c>
      <c r="I21" s="288">
        <v>113.26260000000001</v>
      </c>
      <c r="J21" s="288">
        <v>113.42789999999999</v>
      </c>
      <c r="K21" s="288">
        <v>113.5663</v>
      </c>
      <c r="L21" s="288">
        <v>113.714</v>
      </c>
      <c r="M21" s="7"/>
      <c r="O21" s="241"/>
      <c r="P21" s="10">
        <v>0.26681272675015261</v>
      </c>
      <c r="Q21" s="7">
        <v>0.14648270242106098</v>
      </c>
      <c r="R21" s="7">
        <v>0.64628149609666097</v>
      </c>
      <c r="S21" s="289">
        <f t="shared" si="0"/>
        <v>0.44537812871428334</v>
      </c>
      <c r="T21" s="7">
        <v>0.26043266546822208</v>
      </c>
      <c r="U21" s="289">
        <f t="shared" si="1"/>
        <v>0.58345233274367414</v>
      </c>
      <c r="V21" s="289">
        <f t="shared" si="2"/>
        <v>0.14594402741945511</v>
      </c>
      <c r="W21" s="289">
        <f t="shared" si="3"/>
        <v>0.12201583561011382</v>
      </c>
      <c r="X21" s="287">
        <f t="shared" si="3"/>
        <v>0.13005618744293015</v>
      </c>
      <c r="Y21" s="7"/>
      <c r="Z21" s="241"/>
      <c r="AA21" s="11"/>
      <c r="AB21" s="7">
        <f t="shared" si="4"/>
        <v>112.52625555555557</v>
      </c>
      <c r="AC21" s="157"/>
      <c r="AN21" s="98"/>
      <c r="AO21" s="157"/>
      <c r="AZ21" s="98"/>
    </row>
    <row r="22" spans="1:52" ht="15" customHeight="1" x14ac:dyDescent="0.25">
      <c r="A22" s="3"/>
      <c r="B22" s="3" t="s">
        <v>312</v>
      </c>
      <c r="C22" s="241">
        <v>121.7313</v>
      </c>
      <c r="D22" s="10">
        <v>120.9345</v>
      </c>
      <c r="E22" s="7">
        <v>121.2915</v>
      </c>
      <c r="F22" s="7">
        <v>121.7859</v>
      </c>
      <c r="G22" s="288">
        <v>123.3522</v>
      </c>
      <c r="H22" s="1">
        <v>124.9892</v>
      </c>
      <c r="I22" s="288">
        <v>125.6782</v>
      </c>
      <c r="J22" s="288">
        <v>125.97499999999999</v>
      </c>
      <c r="K22" s="288">
        <v>126.5187</v>
      </c>
      <c r="L22" s="288">
        <v>127.2732</v>
      </c>
      <c r="M22" s="7"/>
      <c r="O22" s="241"/>
      <c r="P22" s="10">
        <v>-0.65455638771622793</v>
      </c>
      <c r="Q22" s="7">
        <v>0.29520112126812392</v>
      </c>
      <c r="R22" s="7">
        <v>0.40761306439445372</v>
      </c>
      <c r="S22" s="289">
        <f t="shared" si="0"/>
        <v>1.2861094757274842</v>
      </c>
      <c r="T22" s="7">
        <v>1.3270942877386869</v>
      </c>
      <c r="U22" s="289">
        <f t="shared" si="1"/>
        <v>0.55124762779504721</v>
      </c>
      <c r="V22" s="289">
        <f t="shared" si="2"/>
        <v>0.23615869737153333</v>
      </c>
      <c r="W22" s="289">
        <f t="shared" si="3"/>
        <v>0.43159357015280908</v>
      </c>
      <c r="X22" s="287">
        <f t="shared" si="3"/>
        <v>0.59635453099028624</v>
      </c>
      <c r="Y22" s="7"/>
      <c r="Z22" s="241"/>
      <c r="AA22" s="11"/>
      <c r="AB22" s="7">
        <f t="shared" si="4"/>
        <v>124.19982222222224</v>
      </c>
      <c r="AC22" s="157"/>
      <c r="AN22" s="98"/>
      <c r="AO22" s="157"/>
      <c r="AZ22" s="98"/>
    </row>
    <row r="23" spans="1:52" s="48" customFormat="1" ht="15" x14ac:dyDescent="0.25">
      <c r="A23" s="56" t="s">
        <v>36</v>
      </c>
      <c r="B23" s="56" t="s">
        <v>37</v>
      </c>
      <c r="C23" s="239">
        <v>115.1628</v>
      </c>
      <c r="D23" s="21">
        <v>115.6802</v>
      </c>
      <c r="E23" s="20">
        <v>115.7795</v>
      </c>
      <c r="F23" s="20">
        <v>115.8036</v>
      </c>
      <c r="G23" s="286">
        <v>115.8573</v>
      </c>
      <c r="H23" s="48">
        <v>115.9756</v>
      </c>
      <c r="I23" s="286">
        <v>116.0532</v>
      </c>
      <c r="J23" s="286">
        <v>116.1095</v>
      </c>
      <c r="K23" s="286">
        <v>116.1421</v>
      </c>
      <c r="L23" s="286">
        <v>116.111</v>
      </c>
      <c r="M23" s="20"/>
      <c r="N23" s="20"/>
      <c r="O23" s="239"/>
      <c r="P23" s="21">
        <v>0.44927702348327325</v>
      </c>
      <c r="Q23" s="20">
        <v>8.5840100553076074E-2</v>
      </c>
      <c r="R23" s="20">
        <v>2.0815429329029949E-2</v>
      </c>
      <c r="S23" s="287">
        <f t="shared" si="0"/>
        <v>4.6371615390188289E-2</v>
      </c>
      <c r="T23" s="20">
        <v>0.10210836952009494</v>
      </c>
      <c r="U23" s="287">
        <f t="shared" si="1"/>
        <v>6.6910626028236872E-2</v>
      </c>
      <c r="V23" s="287">
        <f t="shared" si="2"/>
        <v>4.8512234044380625E-2</v>
      </c>
      <c r="W23" s="287">
        <f t="shared" si="3"/>
        <v>2.8076944608324196E-2</v>
      </c>
      <c r="X23" s="287">
        <f t="shared" si="3"/>
        <v>-2.6777542338217598E-2</v>
      </c>
      <c r="Y23" s="20"/>
      <c r="Z23" s="239"/>
      <c r="AA23" s="19"/>
      <c r="AB23" s="20">
        <f>AVERAGE(D23:O23)</f>
        <v>115.94577777777779</v>
      </c>
      <c r="AC23" s="156"/>
      <c r="AN23" s="162"/>
      <c r="AO23" s="156"/>
      <c r="AZ23" s="162"/>
    </row>
    <row r="24" spans="1:52" ht="15" customHeight="1" x14ac:dyDescent="0.25">
      <c r="A24" s="3" t="s">
        <v>38</v>
      </c>
      <c r="B24" s="3" t="s">
        <v>39</v>
      </c>
      <c r="C24" s="241">
        <v>108.02030000000001</v>
      </c>
      <c r="D24" s="10">
        <v>108.0936</v>
      </c>
      <c r="E24" s="7">
        <v>108.2127</v>
      </c>
      <c r="F24" s="7">
        <v>108.2384</v>
      </c>
      <c r="G24" s="288">
        <v>108.357</v>
      </c>
      <c r="H24" s="1">
        <v>108.9629</v>
      </c>
      <c r="I24" s="288">
        <v>110.0215</v>
      </c>
      <c r="J24" s="288">
        <v>109.9586</v>
      </c>
      <c r="K24" s="288">
        <v>110.836</v>
      </c>
      <c r="L24" s="288">
        <v>110.7637</v>
      </c>
      <c r="M24" s="7"/>
      <c r="O24" s="241"/>
      <c r="P24" s="10">
        <v>6.7857615651862685E-2</v>
      </c>
      <c r="Q24" s="7">
        <v>0.11018228646284618</v>
      </c>
      <c r="R24" s="7">
        <v>2.3749522930303468E-2</v>
      </c>
      <c r="S24" s="289">
        <f t="shared" si="0"/>
        <v>0.10957294268947131</v>
      </c>
      <c r="T24" s="7">
        <v>0.55917015052096819</v>
      </c>
      <c r="U24" s="289">
        <f t="shared" si="1"/>
        <v>0.9715233350066842</v>
      </c>
      <c r="V24" s="289">
        <f t="shared" si="2"/>
        <v>-5.7170643919596684E-2</v>
      </c>
      <c r="W24" s="289">
        <f t="shared" si="3"/>
        <v>0.79793667798607326</v>
      </c>
      <c r="X24" s="287">
        <f t="shared" si="3"/>
        <v>-6.5231513226748056E-2</v>
      </c>
      <c r="Y24" s="7"/>
      <c r="Z24" s="241"/>
      <c r="AA24" s="11"/>
      <c r="AB24" s="7">
        <f t="shared" si="4"/>
        <v>109.27159999999999</v>
      </c>
      <c r="AC24" s="157"/>
      <c r="AN24" s="98"/>
      <c r="AO24" s="157"/>
      <c r="AZ24" s="98"/>
    </row>
    <row r="25" spans="1:52" ht="15" customHeight="1" x14ac:dyDescent="0.25">
      <c r="A25" s="3" t="s">
        <v>40</v>
      </c>
      <c r="B25" s="3" t="s">
        <v>313</v>
      </c>
      <c r="C25" s="241">
        <v>123.4434</v>
      </c>
      <c r="D25" s="10">
        <v>123.6936</v>
      </c>
      <c r="E25" s="7">
        <v>123.5916</v>
      </c>
      <c r="F25" s="7">
        <v>123.6497</v>
      </c>
      <c r="G25" s="288">
        <v>123.7942</v>
      </c>
      <c r="H25" s="1">
        <v>123.8433</v>
      </c>
      <c r="I25" s="288">
        <v>123.85850000000001</v>
      </c>
      <c r="J25" s="288">
        <v>123.8627</v>
      </c>
      <c r="K25" s="288">
        <v>123.7818</v>
      </c>
      <c r="L25" s="288">
        <v>123.6966</v>
      </c>
      <c r="M25" s="7"/>
      <c r="O25" s="241"/>
      <c r="P25" s="10">
        <v>0.20268398310481295</v>
      </c>
      <c r="Q25" s="7">
        <v>-8.246182502571181E-2</v>
      </c>
      <c r="R25" s="7">
        <v>4.7009667323666043E-2</v>
      </c>
      <c r="S25" s="289">
        <f t="shared" si="0"/>
        <v>0.11686239432850047</v>
      </c>
      <c r="T25" s="7">
        <v>3.9662601317344191E-2</v>
      </c>
      <c r="U25" s="289">
        <f t="shared" si="1"/>
        <v>1.2273574751324625E-2</v>
      </c>
      <c r="V25" s="289">
        <f t="shared" si="2"/>
        <v>3.3909663042886169E-3</v>
      </c>
      <c r="W25" s="289">
        <f t="shared" si="3"/>
        <v>-6.5314255219690628E-2</v>
      </c>
      <c r="X25" s="287">
        <f t="shared" si="3"/>
        <v>-6.8830797419330125E-2</v>
      </c>
      <c r="Y25" s="7"/>
      <c r="Z25" s="241"/>
      <c r="AA25" s="11"/>
      <c r="AB25" s="7">
        <f t="shared" si="4"/>
        <v>123.75244444444446</v>
      </c>
      <c r="AC25" s="157"/>
      <c r="AN25" s="98"/>
      <c r="AO25" s="157"/>
      <c r="AZ25" s="98"/>
    </row>
    <row r="26" spans="1:52" ht="15" customHeight="1" x14ac:dyDescent="0.25">
      <c r="A26" s="3" t="s">
        <v>41</v>
      </c>
      <c r="B26" s="3" t="s">
        <v>314</v>
      </c>
      <c r="C26" s="241">
        <v>104.44110000000001</v>
      </c>
      <c r="D26" s="10">
        <v>104.44110000000001</v>
      </c>
      <c r="E26" s="7">
        <v>104.44110000000001</v>
      </c>
      <c r="F26" s="7">
        <v>104.44110000000001</v>
      </c>
      <c r="G26" s="288">
        <v>104.44110000000001</v>
      </c>
      <c r="H26" s="1">
        <v>104.44110000000001</v>
      </c>
      <c r="I26" s="288">
        <v>104.44110000000001</v>
      </c>
      <c r="J26" s="288">
        <v>104.44110000000001</v>
      </c>
      <c r="K26" s="288">
        <v>104.44110000000001</v>
      </c>
      <c r="L26" s="288">
        <v>104.44110000000001</v>
      </c>
      <c r="M26" s="7"/>
      <c r="O26" s="241"/>
      <c r="P26" s="10">
        <v>0</v>
      </c>
      <c r="Q26" s="7">
        <v>0</v>
      </c>
      <c r="R26" s="7">
        <v>0</v>
      </c>
      <c r="S26" s="289">
        <f t="shared" si="0"/>
        <v>0</v>
      </c>
      <c r="T26" s="7">
        <v>0</v>
      </c>
      <c r="U26" s="289">
        <f t="shared" si="1"/>
        <v>0</v>
      </c>
      <c r="V26" s="289">
        <f t="shared" si="2"/>
        <v>0</v>
      </c>
      <c r="W26" s="289">
        <f t="shared" si="3"/>
        <v>0</v>
      </c>
      <c r="X26" s="287">
        <f t="shared" si="3"/>
        <v>0</v>
      </c>
      <c r="Y26" s="7"/>
      <c r="Z26" s="241"/>
      <c r="AA26" s="11"/>
      <c r="AB26" s="7">
        <f t="shared" si="4"/>
        <v>104.44110000000001</v>
      </c>
      <c r="AC26" s="157"/>
      <c r="AN26" s="98"/>
      <c r="AO26" s="157"/>
      <c r="AZ26" s="98"/>
    </row>
    <row r="27" spans="1:52" ht="15" customHeight="1" x14ac:dyDescent="0.25">
      <c r="A27" s="3" t="s">
        <v>42</v>
      </c>
      <c r="B27" s="3" t="s">
        <v>315</v>
      </c>
      <c r="C27" s="241">
        <v>122.3764</v>
      </c>
      <c r="D27" s="10">
        <v>122.6874</v>
      </c>
      <c r="E27" s="7">
        <v>122.8497</v>
      </c>
      <c r="F27" s="7">
        <v>122.8051</v>
      </c>
      <c r="G27" s="288">
        <v>122.8051</v>
      </c>
      <c r="H27" s="1">
        <v>122.8762</v>
      </c>
      <c r="I27" s="288">
        <v>122.8723</v>
      </c>
      <c r="J27" s="288">
        <v>122.8723</v>
      </c>
      <c r="K27" s="288">
        <v>123.00700000000001</v>
      </c>
      <c r="L27" s="288">
        <v>122.9345</v>
      </c>
      <c r="M27" s="7"/>
      <c r="O27" s="241"/>
      <c r="P27" s="10">
        <v>0.2541339670067046</v>
      </c>
      <c r="Q27" s="7">
        <v>0.13228742315836989</v>
      </c>
      <c r="R27" s="7">
        <v>-3.6304524960177061E-2</v>
      </c>
      <c r="S27" s="289">
        <f t="shared" si="0"/>
        <v>0</v>
      </c>
      <c r="T27" s="7">
        <v>5.7896618300055352E-2</v>
      </c>
      <c r="U27" s="289">
        <f t="shared" si="1"/>
        <v>-3.1739262770183068E-3</v>
      </c>
      <c r="V27" s="289">
        <f t="shared" si="2"/>
        <v>0</v>
      </c>
      <c r="W27" s="289">
        <f t="shared" si="3"/>
        <v>0.10962601009341355</v>
      </c>
      <c r="X27" s="287">
        <f t="shared" si="3"/>
        <v>-5.8939735137028874E-2</v>
      </c>
      <c r="Y27" s="7"/>
      <c r="Z27" s="241"/>
      <c r="AA27" s="11"/>
      <c r="AB27" s="7">
        <f t="shared" si="4"/>
        <v>122.85662222222224</v>
      </c>
      <c r="AC27" s="157"/>
      <c r="AN27" s="98"/>
      <c r="AO27" s="157"/>
      <c r="AZ27" s="98"/>
    </row>
    <row r="28" spans="1:52" ht="15" customHeight="1" x14ac:dyDescent="0.25">
      <c r="A28" s="3" t="s">
        <v>44</v>
      </c>
      <c r="B28" s="3" t="s">
        <v>316</v>
      </c>
      <c r="C28" s="241">
        <v>113.7343</v>
      </c>
      <c r="D28" s="10">
        <v>114.9781</v>
      </c>
      <c r="E28" s="7">
        <v>116.1918</v>
      </c>
      <c r="F28" s="7">
        <v>116.3449</v>
      </c>
      <c r="G28" s="288">
        <v>116.47329999999999</v>
      </c>
      <c r="H28" s="1">
        <v>116.66630000000001</v>
      </c>
      <c r="I28" s="288">
        <v>116.9367</v>
      </c>
      <c r="J28" s="288">
        <v>116.9666</v>
      </c>
      <c r="K28" s="288">
        <v>116.9666</v>
      </c>
      <c r="L28" s="288">
        <v>116.9666</v>
      </c>
      <c r="M28" s="7"/>
      <c r="O28" s="241"/>
      <c r="P28" s="10">
        <v>1.0936014904914289</v>
      </c>
      <c r="Q28" s="7">
        <v>1.0555923258429241</v>
      </c>
      <c r="R28" s="7">
        <v>0.13176489218687973</v>
      </c>
      <c r="S28" s="289">
        <f t="shared" si="0"/>
        <v>0.11036151992910663</v>
      </c>
      <c r="T28" s="7">
        <v>0.16570321266763463</v>
      </c>
      <c r="U28" s="289">
        <f t="shared" si="1"/>
        <v>0.23177215699820347</v>
      </c>
      <c r="V28" s="289">
        <f t="shared" si="2"/>
        <v>2.5569389250763717E-2</v>
      </c>
      <c r="W28" s="289">
        <f t="shared" si="3"/>
        <v>0</v>
      </c>
      <c r="X28" s="287">
        <f t="shared" si="3"/>
        <v>0</v>
      </c>
      <c r="Y28" s="7"/>
      <c r="Z28" s="241"/>
      <c r="AA28" s="11"/>
      <c r="AB28" s="7">
        <f t="shared" si="4"/>
        <v>116.49898888888889</v>
      </c>
      <c r="AC28" s="157"/>
      <c r="AN28" s="98"/>
      <c r="AO28" s="157"/>
      <c r="AZ28" s="98"/>
    </row>
    <row r="29" spans="1:52" ht="15" customHeight="1" x14ac:dyDescent="0.25">
      <c r="A29" s="3" t="s">
        <v>46</v>
      </c>
      <c r="B29" s="3" t="s">
        <v>71</v>
      </c>
      <c r="C29" s="241">
        <v>113.00239999999999</v>
      </c>
      <c r="D29" s="10">
        <v>113.7978</v>
      </c>
      <c r="E29" s="7">
        <v>113.88500000000001</v>
      </c>
      <c r="F29" s="7">
        <v>113.88500000000001</v>
      </c>
      <c r="G29" s="288">
        <v>113.88500000000001</v>
      </c>
      <c r="H29" s="1">
        <v>114.01260000000001</v>
      </c>
      <c r="I29" s="288">
        <v>114.01260000000001</v>
      </c>
      <c r="J29" s="288">
        <v>114.1404</v>
      </c>
      <c r="K29" s="288">
        <v>114.1404</v>
      </c>
      <c r="L29" s="288">
        <v>114.1404</v>
      </c>
      <c r="M29" s="7"/>
      <c r="O29" s="241"/>
      <c r="P29" s="10">
        <v>0.70387885567032271</v>
      </c>
      <c r="Q29" s="7">
        <v>7.6627140419243553E-2</v>
      </c>
      <c r="R29" s="7">
        <v>0</v>
      </c>
      <c r="S29" s="289">
        <f t="shared" si="0"/>
        <v>0</v>
      </c>
      <c r="T29" s="7">
        <v>0.11204285024366777</v>
      </c>
      <c r="U29" s="289">
        <f t="shared" si="1"/>
        <v>0</v>
      </c>
      <c r="V29" s="289">
        <f t="shared" si="2"/>
        <v>0.11209287394550556</v>
      </c>
      <c r="W29" s="289">
        <f t="shared" si="3"/>
        <v>0</v>
      </c>
      <c r="X29" s="287">
        <f t="shared" si="3"/>
        <v>0</v>
      </c>
      <c r="Y29" s="7"/>
      <c r="Z29" s="241"/>
      <c r="AA29" s="11"/>
      <c r="AB29" s="7">
        <f t="shared" si="4"/>
        <v>113.98879999999998</v>
      </c>
      <c r="AC29" s="157"/>
      <c r="AN29" s="98"/>
      <c r="AO29" s="157"/>
      <c r="AZ29" s="98"/>
    </row>
    <row r="30" spans="1:52" s="48" customFormat="1" ht="15" x14ac:dyDescent="0.25">
      <c r="A30" s="56" t="s">
        <v>47</v>
      </c>
      <c r="B30" s="56" t="s">
        <v>48</v>
      </c>
      <c r="C30" s="241">
        <v>106.30289999999999</v>
      </c>
      <c r="D30" s="21">
        <v>109.3296</v>
      </c>
      <c r="E30" s="20">
        <v>109.23350000000001</v>
      </c>
      <c r="F30" s="20">
        <v>106.7615</v>
      </c>
      <c r="G30" s="286">
        <v>102.91679999999999</v>
      </c>
      <c r="H30" s="48">
        <v>101.74379999999999</v>
      </c>
      <c r="I30" s="286">
        <v>98.925610000000006</v>
      </c>
      <c r="J30" s="286">
        <v>100.432</v>
      </c>
      <c r="K30" s="286">
        <v>104.4221</v>
      </c>
      <c r="L30" s="286">
        <v>106.83920000000001</v>
      </c>
      <c r="M30" s="20"/>
      <c r="N30" s="20"/>
      <c r="O30" s="241"/>
      <c r="P30" s="21">
        <v>2.8472412323652558</v>
      </c>
      <c r="Q30" s="20">
        <v>-8.7899342904385225E-2</v>
      </c>
      <c r="R30" s="20">
        <v>-2.2630420154989159</v>
      </c>
      <c r="S30" s="287">
        <f t="shared" si="0"/>
        <v>-3.601204554076145</v>
      </c>
      <c r="T30" s="20">
        <v>-1.1397556084137885</v>
      </c>
      <c r="U30" s="287">
        <f t="shared" si="1"/>
        <v>-2.769888681177612</v>
      </c>
      <c r="V30" s="287">
        <f t="shared" si="2"/>
        <v>1.5227502766978096</v>
      </c>
      <c r="W30" s="287">
        <f t="shared" si="3"/>
        <v>3.9729369125378349</v>
      </c>
      <c r="X30" s="287">
        <f t="shared" si="3"/>
        <v>2.3147398874376255</v>
      </c>
      <c r="Y30" s="20"/>
      <c r="Z30" s="241"/>
      <c r="AA30" s="19"/>
      <c r="AB30" s="20">
        <f>(AB7/AB10)*100</f>
        <v>104.48027484162306</v>
      </c>
      <c r="AC30" s="156"/>
      <c r="AN30" s="162"/>
      <c r="AO30" s="156"/>
      <c r="AZ30" s="162"/>
    </row>
    <row r="31" spans="1:52" s="48" customFormat="1" ht="15" x14ac:dyDescent="0.25">
      <c r="A31" s="56" t="s">
        <v>317</v>
      </c>
      <c r="B31" s="48" t="s">
        <v>73</v>
      </c>
      <c r="C31" s="241">
        <v>108.9944</v>
      </c>
      <c r="D31" s="21">
        <v>111.649</v>
      </c>
      <c r="E31" s="20">
        <v>112.51779999999999</v>
      </c>
      <c r="F31" s="20">
        <v>111.2711</v>
      </c>
      <c r="G31" s="286">
        <v>107.62430000000001</v>
      </c>
      <c r="H31" s="48">
        <v>106.51049999999999</v>
      </c>
      <c r="I31" s="286">
        <v>104.11660000000001</v>
      </c>
      <c r="J31" s="286">
        <v>104.5102</v>
      </c>
      <c r="K31" s="286">
        <v>108.14149999999999</v>
      </c>
      <c r="L31" s="286">
        <v>109.6765</v>
      </c>
      <c r="M31" s="20"/>
      <c r="N31" s="20"/>
      <c r="O31" s="241"/>
      <c r="P31" s="21">
        <v>2.4355379725930892</v>
      </c>
      <c r="Q31" s="20">
        <v>0.77815296151330782</v>
      </c>
      <c r="R31" s="20">
        <v>-1.1080024671651862</v>
      </c>
      <c r="S31" s="287">
        <f t="shared" si="0"/>
        <v>-3.2774008704865851</v>
      </c>
      <c r="T31" s="20">
        <v>-1.0348963942158154</v>
      </c>
      <c r="U31" s="287">
        <f t="shared" si="1"/>
        <v>-2.2475718356406063</v>
      </c>
      <c r="V31" s="287">
        <f t="shared" si="2"/>
        <v>0.37803770004013976</v>
      </c>
      <c r="W31" s="287">
        <f t="shared" si="3"/>
        <v>3.4745890831708253</v>
      </c>
      <c r="X31" s="287">
        <f t="shared" si="3"/>
        <v>1.4194365715289792</v>
      </c>
      <c r="Y31" s="20"/>
      <c r="Z31" s="241"/>
      <c r="AA31" s="19"/>
      <c r="AB31" s="20">
        <f>(AB7/AB23)*100</f>
        <v>108.44362115624926</v>
      </c>
      <c r="AC31" s="21"/>
      <c r="AN31" s="162"/>
      <c r="AO31" s="21"/>
      <c r="AZ31" s="162"/>
    </row>
    <row r="32" spans="1:52" s="48" customFormat="1" ht="20.25" customHeight="1" x14ac:dyDescent="0.2">
      <c r="B32" s="22" t="s">
        <v>52</v>
      </c>
      <c r="C32" s="28"/>
      <c r="D32" s="133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133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134"/>
      <c r="AB32" s="23"/>
      <c r="AC32" s="156"/>
      <c r="AN32" s="162"/>
      <c r="AO32" s="156"/>
      <c r="AZ32" s="162"/>
    </row>
    <row r="33" spans="1:52" s="48" customFormat="1" ht="15" x14ac:dyDescent="0.25">
      <c r="A33" s="56" t="s">
        <v>14</v>
      </c>
      <c r="B33" s="56" t="s">
        <v>15</v>
      </c>
      <c r="C33" s="20">
        <v>147.72499999999999</v>
      </c>
      <c r="D33" s="216">
        <v>136.76669999999999</v>
      </c>
      <c r="E33" s="20">
        <v>153.06110000000001</v>
      </c>
      <c r="F33" s="20">
        <v>167.82499999999999</v>
      </c>
      <c r="G33" s="286">
        <v>165.39070000000001</v>
      </c>
      <c r="H33" s="48">
        <v>169.58240000000001</v>
      </c>
      <c r="I33" s="286">
        <v>181.16489999999999</v>
      </c>
      <c r="J33" s="286">
        <v>164.4205</v>
      </c>
      <c r="K33" s="286">
        <v>167.81549999999999</v>
      </c>
      <c r="L33" s="286">
        <v>146.22649999999999</v>
      </c>
      <c r="M33" s="20"/>
      <c r="N33" s="20"/>
      <c r="O33" s="20"/>
      <c r="P33" s="21">
        <v>-7.4180402775427368</v>
      </c>
      <c r="Q33" s="20">
        <v>11.914011232266352</v>
      </c>
      <c r="R33" s="20">
        <v>9.6457558452147385</v>
      </c>
      <c r="S33" s="281">
        <f t="shared" ref="S33:S58" si="5">(G33-F33)/F33*100</f>
        <v>-1.4504990317294677</v>
      </c>
      <c r="T33" s="20">
        <v>2.5344230358780737</v>
      </c>
      <c r="U33" s="281">
        <f t="shared" ref="U33:U58" si="6">(I33-H33)/H33*100</f>
        <v>6.8300130202190683</v>
      </c>
      <c r="V33" s="281">
        <f t="shared" ref="V33:V58" si="7">(J33-I33)/I33*100</f>
        <v>-9.2426292289510741</v>
      </c>
      <c r="W33" s="281">
        <f t="shared" ref="W33:X58" si="8">(K33-J33)/J33*100</f>
        <v>2.0648276826794603</v>
      </c>
      <c r="X33" s="281">
        <f t="shared" si="8"/>
        <v>-12.864723461182074</v>
      </c>
      <c r="Y33" s="20"/>
      <c r="Z33" s="20"/>
      <c r="AA33" s="19"/>
      <c r="AB33" s="20">
        <f>AVERAGE(D33:O33)</f>
        <v>161.36147777777776</v>
      </c>
      <c r="AC33" s="156"/>
      <c r="AN33" s="162"/>
      <c r="AO33" s="156"/>
      <c r="AZ33" s="162"/>
    </row>
    <row r="34" spans="1:52" ht="15" x14ac:dyDescent="0.25">
      <c r="A34" s="3" t="s">
        <v>318</v>
      </c>
      <c r="B34" s="3" t="s">
        <v>50</v>
      </c>
      <c r="C34" s="7">
        <v>148.9606</v>
      </c>
      <c r="D34" s="10">
        <v>137.2236</v>
      </c>
      <c r="E34" s="7">
        <v>154.357</v>
      </c>
      <c r="F34" s="7">
        <v>170.14359999999999</v>
      </c>
      <c r="G34" s="288">
        <v>167.42760000000001</v>
      </c>
      <c r="H34" s="1">
        <v>171.92009999999999</v>
      </c>
      <c r="I34" s="288">
        <v>184.13839999999999</v>
      </c>
      <c r="J34" s="288">
        <v>166.5643</v>
      </c>
      <c r="K34" s="288">
        <v>170.01089999999999</v>
      </c>
      <c r="L34" s="288">
        <v>147.11770000000001</v>
      </c>
      <c r="M34" s="7"/>
      <c r="O34" s="7"/>
      <c r="P34" s="10">
        <v>-7.879264718321485</v>
      </c>
      <c r="Q34" s="7">
        <v>12.485753179482243</v>
      </c>
      <c r="R34" s="7">
        <v>10.227330150236135</v>
      </c>
      <c r="S34" s="273">
        <f t="shared" si="5"/>
        <v>-1.596298655958837</v>
      </c>
      <c r="T34" s="7">
        <v>2.6832493567368689</v>
      </c>
      <c r="U34" s="273">
        <f t="shared" si="6"/>
        <v>7.1069642234968446</v>
      </c>
      <c r="V34" s="273">
        <f t="shared" si="7"/>
        <v>-9.5439625846645733</v>
      </c>
      <c r="W34" s="273">
        <f t="shared" si="8"/>
        <v>2.0692309216320601</v>
      </c>
      <c r="X34" s="281">
        <f t="shared" si="8"/>
        <v>-13.465724844701121</v>
      </c>
      <c r="Y34" s="7"/>
      <c r="Z34" s="7"/>
      <c r="AA34" s="11"/>
      <c r="AB34" s="7">
        <f t="shared" ref="AB34:AB58" si="9">AVERAGE(D34:O34)</f>
        <v>163.21146666666667</v>
      </c>
      <c r="AC34" s="157"/>
      <c r="AN34" s="98"/>
      <c r="AO34" s="157"/>
      <c r="AZ34" s="98"/>
    </row>
    <row r="35" spans="1:52" ht="15" x14ac:dyDescent="0.25">
      <c r="A35" s="3" t="s">
        <v>16</v>
      </c>
      <c r="B35" s="3" t="s">
        <v>51</v>
      </c>
      <c r="C35" s="7">
        <v>127.8797</v>
      </c>
      <c r="D35" s="10">
        <v>130.33080000000001</v>
      </c>
      <c r="E35" s="7">
        <v>132.29949999999999</v>
      </c>
      <c r="F35" s="7">
        <v>129.29849999999999</v>
      </c>
      <c r="G35" s="288">
        <v>131.78129999999999</v>
      </c>
      <c r="H35" s="1">
        <v>130.6079</v>
      </c>
      <c r="I35" s="288">
        <v>131.16309999999999</v>
      </c>
      <c r="J35" s="288">
        <v>128.46600000000001</v>
      </c>
      <c r="K35" s="288">
        <v>131.041</v>
      </c>
      <c r="L35" s="288">
        <v>131.8862</v>
      </c>
      <c r="M35" s="7"/>
      <c r="O35" s="7"/>
      <c r="P35" s="10">
        <v>1.9167232954096787</v>
      </c>
      <c r="Q35" s="7">
        <v>1.5105408698480973</v>
      </c>
      <c r="R35" s="7">
        <v>-2.2683381267502938</v>
      </c>
      <c r="S35" s="273">
        <f t="shared" si="5"/>
        <v>1.9202078910428177</v>
      </c>
      <c r="T35" s="7">
        <v>-0.89041464911940227</v>
      </c>
      <c r="U35" s="273">
        <f t="shared" si="6"/>
        <v>0.42508914085593985</v>
      </c>
      <c r="V35" s="273">
        <f t="shared" si="7"/>
        <v>-2.056294796326084</v>
      </c>
      <c r="W35" s="273">
        <f t="shared" si="8"/>
        <v>2.0044214033284979</v>
      </c>
      <c r="X35" s="281">
        <f t="shared" si="8"/>
        <v>0.64498897291687762</v>
      </c>
      <c r="Y35" s="7"/>
      <c r="Z35" s="7"/>
      <c r="AA35" s="11"/>
      <c r="AB35" s="7">
        <f t="shared" si="9"/>
        <v>130.7638111111111</v>
      </c>
      <c r="AC35" s="157"/>
      <c r="AN35" s="98"/>
      <c r="AO35" s="157"/>
      <c r="AZ35" s="98"/>
    </row>
    <row r="36" spans="1:52" ht="15" x14ac:dyDescent="0.25">
      <c r="A36" s="3" t="s">
        <v>18</v>
      </c>
      <c r="B36" s="1" t="s">
        <v>74</v>
      </c>
      <c r="C36" s="7">
        <v>94.100179999999995</v>
      </c>
      <c r="D36" s="10">
        <v>96.158000000000001</v>
      </c>
      <c r="E36" s="7">
        <v>95.650220000000004</v>
      </c>
      <c r="F36" s="7">
        <v>96.877129999999994</v>
      </c>
      <c r="G36" s="288">
        <v>97.614639999999994</v>
      </c>
      <c r="H36" s="1">
        <v>101.05110000000001</v>
      </c>
      <c r="I36" s="288">
        <v>103.86239999999999</v>
      </c>
      <c r="J36" s="288">
        <v>106.51139999999999</v>
      </c>
      <c r="K36" s="288">
        <v>107.4328</v>
      </c>
      <c r="L36" s="288">
        <v>108.17270000000001</v>
      </c>
      <c r="M36" s="7"/>
      <c r="O36" s="7"/>
      <c r="P36" s="10">
        <v>2.1868396000942898</v>
      </c>
      <c r="Q36" s="7">
        <v>-0.52806838744565898</v>
      </c>
      <c r="R36" s="7">
        <v>1.2827048385251905</v>
      </c>
      <c r="S36" s="273">
        <f t="shared" si="5"/>
        <v>0.76128390673836066</v>
      </c>
      <c r="T36" s="7">
        <v>3.5204350494966854</v>
      </c>
      <c r="U36" s="273">
        <f t="shared" si="6"/>
        <v>2.782057790563377</v>
      </c>
      <c r="V36" s="273">
        <f t="shared" si="7"/>
        <v>2.5504898789167214</v>
      </c>
      <c r="W36" s="273">
        <f t="shared" si="8"/>
        <v>0.86507172002246291</v>
      </c>
      <c r="X36" s="281">
        <f t="shared" si="8"/>
        <v>0.68870959334579929</v>
      </c>
      <c r="Y36" s="7"/>
      <c r="Z36" s="7"/>
      <c r="AA36" s="11"/>
      <c r="AB36" s="7">
        <f t="shared" si="9"/>
        <v>101.48115444444444</v>
      </c>
      <c r="AC36" s="157"/>
      <c r="AN36" s="98"/>
      <c r="AO36" s="157"/>
      <c r="AZ36" s="98"/>
    </row>
    <row r="37" spans="1:52" s="48" customFormat="1" ht="15" x14ac:dyDescent="0.25">
      <c r="A37" s="56" t="s">
        <v>56</v>
      </c>
      <c r="B37" s="56" t="s">
        <v>21</v>
      </c>
      <c r="C37" s="20">
        <v>116.71429999999999</v>
      </c>
      <c r="D37" s="216">
        <v>117.19119999999999</v>
      </c>
      <c r="E37" s="20">
        <v>117.85509999999999</v>
      </c>
      <c r="F37" s="20">
        <v>118.85039999999999</v>
      </c>
      <c r="G37" s="290">
        <v>119.35380000000001</v>
      </c>
      <c r="H37" s="48">
        <v>119.3814</v>
      </c>
      <c r="I37" s="290">
        <v>119.7906</v>
      </c>
      <c r="J37" s="290">
        <v>119.1464</v>
      </c>
      <c r="K37" s="290">
        <v>118.88809999999999</v>
      </c>
      <c r="L37" s="290">
        <v>118.4796</v>
      </c>
      <c r="M37" s="20"/>
      <c r="N37" s="20"/>
      <c r="O37" s="20"/>
      <c r="P37" s="21">
        <v>0.40860460114998814</v>
      </c>
      <c r="Q37" s="20">
        <v>0.5665101133873518</v>
      </c>
      <c r="R37" s="20">
        <v>0.84451160789817348</v>
      </c>
      <c r="S37" s="287">
        <f t="shared" si="5"/>
        <v>0.42355768259931259</v>
      </c>
      <c r="T37" s="20">
        <v>2.3124525570189236E-2</v>
      </c>
      <c r="U37" s="287">
        <f t="shared" si="6"/>
        <v>0.34276696369786119</v>
      </c>
      <c r="V37" s="287">
        <f t="shared" si="7"/>
        <v>-0.53777174502840619</v>
      </c>
      <c r="W37" s="287">
        <f t="shared" si="8"/>
        <v>-0.21679211457501488</v>
      </c>
      <c r="X37" s="281">
        <f t="shared" si="8"/>
        <v>-0.34360041080645537</v>
      </c>
      <c r="Y37" s="20"/>
      <c r="Z37" s="20"/>
      <c r="AA37" s="19"/>
      <c r="AB37" s="20">
        <f t="shared" si="9"/>
        <v>118.77073333333334</v>
      </c>
      <c r="AC37" s="156"/>
      <c r="AN37" s="162"/>
      <c r="AO37" s="156"/>
      <c r="AZ37" s="162"/>
    </row>
    <row r="38" spans="1:52" s="48" customFormat="1" ht="15" x14ac:dyDescent="0.25">
      <c r="A38" s="56" t="s">
        <v>58</v>
      </c>
      <c r="B38" s="56" t="s">
        <v>23</v>
      </c>
      <c r="C38" s="20">
        <v>117.6314</v>
      </c>
      <c r="D38" s="216">
        <v>118.0886</v>
      </c>
      <c r="E38" s="20">
        <v>118.9089</v>
      </c>
      <c r="F38" s="20">
        <v>120.3169</v>
      </c>
      <c r="G38" s="291">
        <v>120.97450000000001</v>
      </c>
      <c r="H38" s="48">
        <v>120.9905</v>
      </c>
      <c r="I38" s="291">
        <v>121.55889999999999</v>
      </c>
      <c r="J38" s="291">
        <v>120.6527</v>
      </c>
      <c r="K38" s="291">
        <v>120.2889</v>
      </c>
      <c r="L38" s="291">
        <v>119.6241</v>
      </c>
      <c r="M38" s="20"/>
      <c r="N38" s="20"/>
      <c r="O38" s="20"/>
      <c r="P38" s="21">
        <v>0.38867173220755707</v>
      </c>
      <c r="Q38" s="20">
        <v>0.6946479169030737</v>
      </c>
      <c r="R38" s="20">
        <v>1.1840997604048151</v>
      </c>
      <c r="S38" s="289">
        <f t="shared" si="5"/>
        <v>0.54655663501968732</v>
      </c>
      <c r="T38" s="20">
        <v>1.3225927778160796E-2</v>
      </c>
      <c r="U38" s="289">
        <f t="shared" si="6"/>
        <v>0.46978895037213408</v>
      </c>
      <c r="V38" s="289">
        <f t="shared" si="7"/>
        <v>-0.74548223124756674</v>
      </c>
      <c r="W38" s="289">
        <f t="shared" si="8"/>
        <v>-0.30152661316323437</v>
      </c>
      <c r="X38" s="281">
        <f t="shared" si="8"/>
        <v>-0.55266944830320974</v>
      </c>
      <c r="Y38" s="20"/>
      <c r="Z38" s="20"/>
      <c r="AA38" s="19"/>
      <c r="AB38" s="20">
        <f t="shared" si="9"/>
        <v>120.15600000000001</v>
      </c>
      <c r="AC38" s="156"/>
      <c r="AN38" s="162"/>
      <c r="AO38" s="156"/>
      <c r="AZ38" s="162"/>
    </row>
    <row r="39" spans="1:52" ht="15" customHeight="1" x14ac:dyDescent="0.25">
      <c r="A39" s="3" t="s">
        <v>20</v>
      </c>
      <c r="B39" s="3" t="s">
        <v>304</v>
      </c>
      <c r="C39" s="7">
        <v>121.687</v>
      </c>
      <c r="D39" s="10">
        <v>122.08069999999999</v>
      </c>
      <c r="E39" s="7">
        <v>123.4071</v>
      </c>
      <c r="F39" s="7">
        <v>125.7178</v>
      </c>
      <c r="G39" s="291">
        <v>126.32080000000001</v>
      </c>
      <c r="H39" s="1">
        <v>126.2822</v>
      </c>
      <c r="I39" s="291">
        <v>127.20480000000001</v>
      </c>
      <c r="J39" s="291">
        <v>125.3058</v>
      </c>
      <c r="K39" s="291">
        <v>124.5059</v>
      </c>
      <c r="L39" s="291">
        <v>123.3673</v>
      </c>
      <c r="M39" s="7"/>
      <c r="O39" s="7"/>
      <c r="P39" s="10">
        <v>0.32353497086787864</v>
      </c>
      <c r="Q39" s="7">
        <v>1.0864944254087721</v>
      </c>
      <c r="R39" s="7">
        <v>1.8724206305795996</v>
      </c>
      <c r="S39" s="289">
        <f t="shared" si="5"/>
        <v>0.47964568263206059</v>
      </c>
      <c r="T39" s="7">
        <v>-3.0557121234192949E-2</v>
      </c>
      <c r="U39" s="289">
        <f t="shared" si="6"/>
        <v>0.73058594164498458</v>
      </c>
      <c r="V39" s="289">
        <f t="shared" si="7"/>
        <v>-1.4928681936530703</v>
      </c>
      <c r="W39" s="289">
        <f t="shared" si="8"/>
        <v>-0.6383583202054558</v>
      </c>
      <c r="X39" s="281">
        <f t="shared" si="8"/>
        <v>-0.91449481510514508</v>
      </c>
      <c r="Y39" s="7"/>
      <c r="Z39" s="7"/>
      <c r="AA39" s="11"/>
      <c r="AB39" s="7">
        <f t="shared" si="9"/>
        <v>124.91026666666666</v>
      </c>
      <c r="AC39" s="157"/>
      <c r="AN39" s="98"/>
      <c r="AO39" s="157"/>
      <c r="AZ39" s="98"/>
    </row>
    <row r="40" spans="1:52" ht="15" customHeight="1" x14ac:dyDescent="0.25">
      <c r="A40" s="3" t="s">
        <v>22</v>
      </c>
      <c r="B40" s="3" t="s">
        <v>305</v>
      </c>
      <c r="C40" s="7">
        <v>115.6276</v>
      </c>
      <c r="D40" s="10">
        <v>116.1048</v>
      </c>
      <c r="E40" s="7">
        <v>116.15049999999999</v>
      </c>
      <c r="F40" s="7">
        <v>116.9265</v>
      </c>
      <c r="G40" s="288">
        <v>119.03530000000001</v>
      </c>
      <c r="H40" s="1">
        <v>118.1713</v>
      </c>
      <c r="I40" s="288">
        <v>118.2192</v>
      </c>
      <c r="J40" s="288">
        <v>118.29649999999999</v>
      </c>
      <c r="K40" s="288">
        <v>118.5042</v>
      </c>
      <c r="L40" s="288">
        <v>118.3916</v>
      </c>
      <c r="M40" s="7"/>
      <c r="O40" s="7"/>
      <c r="P40" s="10">
        <v>0.4127042332453465</v>
      </c>
      <c r="Q40" s="7">
        <v>3.9360991104585276E-2</v>
      </c>
      <c r="R40" s="7">
        <v>0.66809871675112076</v>
      </c>
      <c r="S40" s="273">
        <f t="shared" si="5"/>
        <v>1.8035261467674157</v>
      </c>
      <c r="T40" s="7">
        <v>-0.72583510941712603</v>
      </c>
      <c r="U40" s="273">
        <f t="shared" si="6"/>
        <v>4.05343767903023E-2</v>
      </c>
      <c r="V40" s="273">
        <f t="shared" si="7"/>
        <v>6.5387009893480869E-2</v>
      </c>
      <c r="W40" s="273">
        <f t="shared" si="8"/>
        <v>0.17557577781253261</v>
      </c>
      <c r="X40" s="281">
        <f t="shared" si="8"/>
        <v>-9.5017729329425024E-2</v>
      </c>
      <c r="Y40" s="7"/>
      <c r="Z40" s="7"/>
      <c r="AA40" s="11"/>
      <c r="AB40" s="7">
        <f t="shared" si="9"/>
        <v>117.75554444444444</v>
      </c>
      <c r="AC40" s="157"/>
      <c r="AN40" s="98"/>
      <c r="AO40" s="157"/>
      <c r="AZ40" s="98"/>
    </row>
    <row r="41" spans="1:52" ht="15" customHeight="1" x14ac:dyDescent="0.25">
      <c r="A41" s="3" t="s">
        <v>24</v>
      </c>
      <c r="B41" s="3" t="s">
        <v>306</v>
      </c>
      <c r="C41" s="7">
        <v>111.1909</v>
      </c>
      <c r="D41" s="10">
        <v>111.26090000000001</v>
      </c>
      <c r="E41" s="7">
        <v>111.3556</v>
      </c>
      <c r="F41" s="7">
        <v>111.71559999999999</v>
      </c>
      <c r="G41" s="288">
        <v>112.0291</v>
      </c>
      <c r="H41" s="1">
        <v>111.974</v>
      </c>
      <c r="I41" s="288">
        <v>111.9669</v>
      </c>
      <c r="J41" s="288">
        <v>111.9855</v>
      </c>
      <c r="K41" s="288">
        <v>111.90519999999999</v>
      </c>
      <c r="L41" s="288">
        <v>112.0461</v>
      </c>
      <c r="M41" s="7"/>
      <c r="O41" s="7"/>
      <c r="P41" s="10">
        <v>6.2954792163753853E-2</v>
      </c>
      <c r="Q41" s="7">
        <v>8.5115256123210303E-2</v>
      </c>
      <c r="R41" s="7">
        <v>0.32328863568603594</v>
      </c>
      <c r="S41" s="273">
        <f t="shared" si="5"/>
        <v>0.28062329701492433</v>
      </c>
      <c r="T41" s="7">
        <v>-4.9183649605322122E-2</v>
      </c>
      <c r="U41" s="273">
        <f t="shared" si="6"/>
        <v>-6.3407576758964775E-3</v>
      </c>
      <c r="V41" s="273">
        <f t="shared" si="7"/>
        <v>1.6612052311894308E-2</v>
      </c>
      <c r="W41" s="273">
        <f t="shared" si="8"/>
        <v>-7.1705711900208732E-2</v>
      </c>
      <c r="X41" s="281">
        <f t="shared" si="8"/>
        <v>0.1259101453730497</v>
      </c>
      <c r="Y41" s="7"/>
      <c r="Z41" s="7"/>
      <c r="AA41" s="11"/>
      <c r="AB41" s="7">
        <f t="shared" si="9"/>
        <v>111.80432222222223</v>
      </c>
      <c r="AC41" s="157"/>
      <c r="AN41" s="98"/>
      <c r="AO41" s="157"/>
      <c r="AZ41" s="98"/>
    </row>
    <row r="42" spans="1:52" ht="15" customHeight="1" x14ac:dyDescent="0.25">
      <c r="A42" s="3" t="s">
        <v>26</v>
      </c>
      <c r="B42" s="3" t="s">
        <v>307</v>
      </c>
      <c r="C42" s="7">
        <v>119.29649999999999</v>
      </c>
      <c r="D42" s="10">
        <v>119.544</v>
      </c>
      <c r="E42" s="7">
        <v>119.58240000000001</v>
      </c>
      <c r="F42" s="7">
        <v>120.5485</v>
      </c>
      <c r="G42" s="288">
        <v>121.1215</v>
      </c>
      <c r="H42" s="1">
        <v>121.0823</v>
      </c>
      <c r="I42" s="288">
        <v>121.3549</v>
      </c>
      <c r="J42" s="288">
        <v>121.48690000000001</v>
      </c>
      <c r="K42" s="288">
        <v>121.6842</v>
      </c>
      <c r="L42" s="288">
        <v>121.58369999999999</v>
      </c>
      <c r="M42" s="7"/>
      <c r="O42" s="7"/>
      <c r="P42" s="10">
        <v>0.20746627101382045</v>
      </c>
      <c r="Q42" s="7">
        <v>3.2122063842610238E-2</v>
      </c>
      <c r="R42" s="7">
        <v>0.80789480726260487</v>
      </c>
      <c r="S42" s="273">
        <f t="shared" si="5"/>
        <v>0.47532735786840424</v>
      </c>
      <c r="T42" s="7">
        <v>-3.2364196282240479E-2</v>
      </c>
      <c r="U42" s="273">
        <f t="shared" si="6"/>
        <v>0.22513612641979633</v>
      </c>
      <c r="V42" s="273">
        <f t="shared" si="7"/>
        <v>0.10877187488927517</v>
      </c>
      <c r="W42" s="273">
        <f t="shared" si="8"/>
        <v>0.16240434153805758</v>
      </c>
      <c r="X42" s="281">
        <f t="shared" si="8"/>
        <v>-8.259083759437208E-2</v>
      </c>
      <c r="Y42" s="7"/>
      <c r="Z42" s="7"/>
      <c r="AA42" s="11"/>
      <c r="AB42" s="7">
        <f t="shared" si="9"/>
        <v>120.88759999999999</v>
      </c>
      <c r="AC42" s="157"/>
      <c r="AN42" s="98"/>
      <c r="AO42" s="157"/>
      <c r="AZ42" s="98"/>
    </row>
    <row r="43" spans="1:52" ht="15" customHeight="1" x14ac:dyDescent="0.25">
      <c r="A43" s="3" t="s">
        <v>27</v>
      </c>
      <c r="B43" s="3" t="s">
        <v>32</v>
      </c>
      <c r="C43" s="7">
        <v>111.2384</v>
      </c>
      <c r="D43" s="10">
        <v>111.7449</v>
      </c>
      <c r="E43" s="7">
        <v>111.9161</v>
      </c>
      <c r="F43" s="7">
        <v>112.1091</v>
      </c>
      <c r="G43" s="291">
        <v>112.3728</v>
      </c>
      <c r="H43" s="1">
        <v>112.39360000000001</v>
      </c>
      <c r="I43" s="291">
        <v>112.6555</v>
      </c>
      <c r="J43" s="291">
        <v>112.8835</v>
      </c>
      <c r="K43" s="291">
        <v>112.98269999999999</v>
      </c>
      <c r="L43" s="291">
        <v>113.01560000000001</v>
      </c>
      <c r="M43" s="7"/>
      <c r="O43" s="7"/>
      <c r="P43" s="10">
        <v>0.45532837581267133</v>
      </c>
      <c r="Q43" s="7">
        <v>0.15320609710152222</v>
      </c>
      <c r="R43" s="7">
        <v>0.17245061255708324</v>
      </c>
      <c r="S43" s="289">
        <f t="shared" si="5"/>
        <v>0.2352173017177018</v>
      </c>
      <c r="T43" s="7">
        <v>1.8509817322348795E-2</v>
      </c>
      <c r="U43" s="289">
        <f t="shared" si="6"/>
        <v>0.23302038550237478</v>
      </c>
      <c r="V43" s="289">
        <f t="shared" si="7"/>
        <v>0.20238692296425334</v>
      </c>
      <c r="W43" s="289">
        <f t="shared" si="8"/>
        <v>8.7878210721669847E-2</v>
      </c>
      <c r="X43" s="281">
        <f t="shared" si="8"/>
        <v>2.9119502366302223E-2</v>
      </c>
      <c r="Y43" s="7"/>
      <c r="Z43" s="7"/>
      <c r="AA43" s="11"/>
      <c r="AB43" s="7">
        <f t="shared" si="9"/>
        <v>112.45264444444446</v>
      </c>
      <c r="AC43" s="157"/>
      <c r="AN43" s="98"/>
      <c r="AO43" s="157"/>
      <c r="AZ43" s="98"/>
    </row>
    <row r="44" spans="1:52" ht="15" customHeight="1" x14ac:dyDescent="0.25">
      <c r="A44" s="3" t="s">
        <v>29</v>
      </c>
      <c r="B44" s="3" t="s">
        <v>43</v>
      </c>
      <c r="C44" s="7">
        <v>114.3964</v>
      </c>
      <c r="D44" s="10">
        <v>115.151</v>
      </c>
      <c r="E44" s="7">
        <v>115.75060000000001</v>
      </c>
      <c r="F44" s="7">
        <v>116.0262</v>
      </c>
      <c r="G44" s="291">
        <v>116.3242</v>
      </c>
      <c r="H44" s="1">
        <v>116.8028</v>
      </c>
      <c r="I44" s="291">
        <v>116.9903</v>
      </c>
      <c r="J44" s="291">
        <v>117.25620000000001</v>
      </c>
      <c r="K44" s="291">
        <v>117.3266</v>
      </c>
      <c r="L44" s="291">
        <v>116.8349</v>
      </c>
      <c r="M44" s="7"/>
      <c r="O44" s="7"/>
      <c r="P44" s="10">
        <v>0.65963614239608626</v>
      </c>
      <c r="Q44" s="7">
        <v>0.52070759263923849</v>
      </c>
      <c r="R44" s="7">
        <v>0.2380981178499266</v>
      </c>
      <c r="S44" s="289">
        <f t="shared" si="5"/>
        <v>0.25683854163973463</v>
      </c>
      <c r="T44" s="7">
        <v>0.41143631333806729</v>
      </c>
      <c r="U44" s="289">
        <f t="shared" si="6"/>
        <v>0.16052697366843946</v>
      </c>
      <c r="V44" s="289">
        <f t="shared" si="7"/>
        <v>0.22728380045183408</v>
      </c>
      <c r="W44" s="289">
        <f t="shared" si="8"/>
        <v>6.0039469128278282E-2</v>
      </c>
      <c r="X44" s="281">
        <f t="shared" si="8"/>
        <v>-0.41908654985314031</v>
      </c>
      <c r="Y44" s="7"/>
      <c r="Z44" s="7"/>
      <c r="AA44" s="11"/>
      <c r="AB44" s="7">
        <f t="shared" si="9"/>
        <v>116.49586666666667</v>
      </c>
      <c r="AC44" s="157"/>
      <c r="AN44" s="98"/>
      <c r="AO44" s="157"/>
      <c r="AZ44" s="98"/>
    </row>
    <row r="45" spans="1:52" ht="15" customHeight="1" x14ac:dyDescent="0.25">
      <c r="A45" s="3" t="s">
        <v>31</v>
      </c>
      <c r="B45" s="3" t="s">
        <v>308</v>
      </c>
      <c r="C45" s="7">
        <v>104.0384</v>
      </c>
      <c r="D45" s="10">
        <v>104.1474</v>
      </c>
      <c r="E45" s="7">
        <v>104.325</v>
      </c>
      <c r="F45" s="7">
        <v>104.5278</v>
      </c>
      <c r="G45" s="288">
        <v>104.47190000000001</v>
      </c>
      <c r="H45" s="1">
        <v>104.4447</v>
      </c>
      <c r="I45" s="288">
        <v>104.37949999999999</v>
      </c>
      <c r="J45" s="288">
        <v>104.33240000000001</v>
      </c>
      <c r="K45" s="288">
        <v>104.248</v>
      </c>
      <c r="L45" s="288">
        <v>104.23350000000001</v>
      </c>
      <c r="M45" s="7"/>
      <c r="O45" s="7"/>
      <c r="P45" s="10">
        <v>0.10476900836615026</v>
      </c>
      <c r="Q45" s="7">
        <v>0.17052754077393983</v>
      </c>
      <c r="R45" s="7">
        <v>0.19439252336448243</v>
      </c>
      <c r="S45" s="273">
        <f t="shared" si="5"/>
        <v>-5.3478596124661631E-2</v>
      </c>
      <c r="T45" s="7">
        <v>-2.603570912370471E-2</v>
      </c>
      <c r="U45" s="273">
        <f t="shared" si="6"/>
        <v>-6.2425379171948757E-2</v>
      </c>
      <c r="V45" s="273">
        <f t="shared" si="7"/>
        <v>-4.5123803045603927E-2</v>
      </c>
      <c r="W45" s="273">
        <f t="shared" si="8"/>
        <v>-8.0895292354055154E-2</v>
      </c>
      <c r="X45" s="281">
        <f t="shared" si="8"/>
        <v>-1.3909139743686381E-2</v>
      </c>
      <c r="Y45" s="7"/>
      <c r="Z45" s="7"/>
      <c r="AA45" s="11"/>
      <c r="AB45" s="7">
        <f t="shared" si="9"/>
        <v>104.34557777777779</v>
      </c>
      <c r="AC45" s="157"/>
      <c r="AN45" s="98"/>
      <c r="AO45" s="157"/>
      <c r="AZ45" s="98"/>
    </row>
    <row r="46" spans="1:52" ht="15" customHeight="1" x14ac:dyDescent="0.25">
      <c r="A46" s="3"/>
      <c r="B46" s="3" t="s">
        <v>309</v>
      </c>
      <c r="C46" s="7">
        <v>111.37609999999999</v>
      </c>
      <c r="D46" s="10">
        <v>112.2135</v>
      </c>
      <c r="E46" s="7">
        <v>112.2135</v>
      </c>
      <c r="F46" s="7">
        <v>112.4063</v>
      </c>
      <c r="G46" s="288">
        <v>113.3563</v>
      </c>
      <c r="H46" s="1">
        <v>113.3563</v>
      </c>
      <c r="I46" s="288">
        <v>113.3815</v>
      </c>
      <c r="J46" s="288">
        <v>113.7855</v>
      </c>
      <c r="K46" s="288">
        <v>114.16540000000001</v>
      </c>
      <c r="L46" s="288">
        <v>114.0415</v>
      </c>
      <c r="M46" s="7"/>
      <c r="O46" s="7"/>
      <c r="P46" s="10">
        <v>0.75186687269531116</v>
      </c>
      <c r="Q46" s="7">
        <v>0</v>
      </c>
      <c r="R46" s="7">
        <v>0.17181533416211545</v>
      </c>
      <c r="S46" s="273">
        <f t="shared" si="5"/>
        <v>0.84514835912222253</v>
      </c>
      <c r="T46" s="7">
        <v>0</v>
      </c>
      <c r="U46" s="273">
        <f t="shared" si="6"/>
        <v>2.223078911361619E-2</v>
      </c>
      <c r="V46" s="273">
        <f t="shared" si="7"/>
        <v>0.35631915259543784</v>
      </c>
      <c r="W46" s="273">
        <f t="shared" si="8"/>
        <v>0.33387382399339666</v>
      </c>
      <c r="X46" s="281">
        <f t="shared" si="8"/>
        <v>-0.10852675153768664</v>
      </c>
      <c r="Y46" s="7"/>
      <c r="Z46" s="7"/>
      <c r="AA46" s="11"/>
      <c r="AB46" s="7">
        <f t="shared" si="9"/>
        <v>113.21331111111111</v>
      </c>
      <c r="AC46" s="157"/>
      <c r="AN46" s="98"/>
      <c r="AO46" s="157"/>
      <c r="AZ46" s="98"/>
    </row>
    <row r="47" spans="1:52" ht="15" customHeight="1" x14ac:dyDescent="0.25">
      <c r="A47" s="3"/>
      <c r="B47" s="3" t="s">
        <v>310</v>
      </c>
      <c r="C47" s="7">
        <v>101.803</v>
      </c>
      <c r="D47" s="10">
        <v>102.9949</v>
      </c>
      <c r="E47" s="7">
        <v>102.9949</v>
      </c>
      <c r="F47" s="7">
        <v>102.9949</v>
      </c>
      <c r="G47" s="288">
        <v>102.9949</v>
      </c>
      <c r="H47" s="1">
        <v>102.9949</v>
      </c>
      <c r="I47" s="288">
        <v>102.9949</v>
      </c>
      <c r="J47" s="288">
        <v>103.3126</v>
      </c>
      <c r="K47" s="288">
        <v>103.3126</v>
      </c>
      <c r="L47" s="288">
        <v>103.3126</v>
      </c>
      <c r="M47" s="7"/>
      <c r="O47" s="7"/>
      <c r="P47" s="10">
        <v>1.1707906446764869</v>
      </c>
      <c r="Q47" s="7">
        <v>0</v>
      </c>
      <c r="R47" s="7">
        <v>0</v>
      </c>
      <c r="S47" s="273">
        <f t="shared" si="5"/>
        <v>0</v>
      </c>
      <c r="T47" s="7">
        <v>0</v>
      </c>
      <c r="U47" s="273">
        <f t="shared" si="6"/>
        <v>0</v>
      </c>
      <c r="V47" s="273">
        <f t="shared" si="7"/>
        <v>0.30846187529674002</v>
      </c>
      <c r="W47" s="273">
        <f t="shared" si="8"/>
        <v>0</v>
      </c>
      <c r="X47" s="281">
        <f t="shared" si="8"/>
        <v>0</v>
      </c>
      <c r="Y47" s="7"/>
      <c r="Z47" s="7"/>
      <c r="AA47" s="11"/>
      <c r="AB47" s="7">
        <f t="shared" si="9"/>
        <v>103.10079999999999</v>
      </c>
      <c r="AC47" s="157"/>
      <c r="AN47" s="98"/>
      <c r="AO47" s="157"/>
      <c r="AZ47" s="98"/>
    </row>
    <row r="48" spans="1:52" ht="15" customHeight="1" x14ac:dyDescent="0.25">
      <c r="A48" s="3"/>
      <c r="B48" s="3" t="s">
        <v>311</v>
      </c>
      <c r="C48" s="7">
        <v>111.0502</v>
      </c>
      <c r="D48" s="10">
        <v>111.3901</v>
      </c>
      <c r="E48" s="7">
        <v>111.4742</v>
      </c>
      <c r="F48" s="7">
        <v>111.9817</v>
      </c>
      <c r="G48" s="288">
        <v>112.5621</v>
      </c>
      <c r="H48" s="1">
        <v>112.86879999999999</v>
      </c>
      <c r="I48" s="288">
        <v>113.2897</v>
      </c>
      <c r="J48" s="288">
        <v>113.4105</v>
      </c>
      <c r="K48" s="288">
        <v>113.482</v>
      </c>
      <c r="L48" s="288">
        <v>113.67570000000001</v>
      </c>
      <c r="M48" s="7"/>
      <c r="O48" s="7"/>
      <c r="P48" s="10">
        <v>0.30607779184548978</v>
      </c>
      <c r="Q48" s="7">
        <v>7.5500425980398869E-2</v>
      </c>
      <c r="R48" s="7">
        <v>0.45526229387607847</v>
      </c>
      <c r="S48" s="273">
        <f t="shared" si="5"/>
        <v>0.51829897206418307</v>
      </c>
      <c r="T48" s="7">
        <v>0.27247181777880142</v>
      </c>
      <c r="U48" s="273">
        <f t="shared" si="6"/>
        <v>0.37291084870221286</v>
      </c>
      <c r="V48" s="273">
        <f t="shared" si="7"/>
        <v>0.10662928756983441</v>
      </c>
      <c r="W48" s="273">
        <f t="shared" si="8"/>
        <v>6.3045308855882248E-2</v>
      </c>
      <c r="X48" s="281">
        <f t="shared" si="8"/>
        <v>0.1706878623922797</v>
      </c>
      <c r="Y48" s="7"/>
      <c r="Z48" s="7"/>
      <c r="AA48" s="11"/>
      <c r="AB48" s="7">
        <f t="shared" si="9"/>
        <v>112.68164444444443</v>
      </c>
      <c r="AC48" s="157"/>
      <c r="AN48" s="98"/>
      <c r="AO48" s="157"/>
      <c r="AZ48" s="98"/>
    </row>
    <row r="49" spans="1:52" ht="15" customHeight="1" x14ac:dyDescent="0.25">
      <c r="A49" s="3"/>
      <c r="B49" s="3" t="s">
        <v>312</v>
      </c>
      <c r="C49" s="7">
        <v>115.32470000000001</v>
      </c>
      <c r="D49" s="10">
        <v>115.9597</v>
      </c>
      <c r="E49" s="7">
        <v>116.2938</v>
      </c>
      <c r="F49" s="7">
        <v>116.6362</v>
      </c>
      <c r="G49" s="288">
        <v>117.56829999999999</v>
      </c>
      <c r="H49" s="1">
        <v>118.4391</v>
      </c>
      <c r="I49" s="288">
        <v>119.1969</v>
      </c>
      <c r="J49" s="288">
        <v>119.4845</v>
      </c>
      <c r="K49" s="288">
        <v>119.9024</v>
      </c>
      <c r="L49" s="288">
        <v>120.0761</v>
      </c>
      <c r="M49" s="7"/>
      <c r="O49" s="7"/>
      <c r="P49" s="10">
        <v>0.55061925155668379</v>
      </c>
      <c r="Q49" s="7">
        <v>0.28811733731633188</v>
      </c>
      <c r="R49" s="7">
        <v>0.29442670202538557</v>
      </c>
      <c r="S49" s="273">
        <f t="shared" si="5"/>
        <v>0.79915154986187065</v>
      </c>
      <c r="T49" s="7">
        <v>0.7406758454447353</v>
      </c>
      <c r="U49" s="273">
        <f t="shared" si="6"/>
        <v>0.63982249105236622</v>
      </c>
      <c r="V49" s="273">
        <f t="shared" si="7"/>
        <v>0.24128144272208221</v>
      </c>
      <c r="W49" s="273">
        <f t="shared" si="8"/>
        <v>0.34975247835493561</v>
      </c>
      <c r="X49" s="281">
        <f t="shared" si="8"/>
        <v>0.14486782583167362</v>
      </c>
      <c r="Y49" s="7"/>
      <c r="Z49" s="7"/>
      <c r="AA49" s="11"/>
      <c r="AB49" s="7">
        <f t="shared" si="9"/>
        <v>118.173</v>
      </c>
      <c r="AC49" s="157"/>
      <c r="AN49" s="98"/>
      <c r="AO49" s="157"/>
      <c r="AZ49" s="98"/>
    </row>
    <row r="50" spans="1:52" s="48" customFormat="1" ht="15" x14ac:dyDescent="0.25">
      <c r="A50" s="56" t="s">
        <v>33</v>
      </c>
      <c r="B50" s="56" t="s">
        <v>37</v>
      </c>
      <c r="C50" s="20">
        <v>114.7358</v>
      </c>
      <c r="D50" s="216">
        <v>115.2555</v>
      </c>
      <c r="E50" s="20">
        <v>115.58199999999999</v>
      </c>
      <c r="F50" s="20">
        <v>115.68689999999999</v>
      </c>
      <c r="G50" s="286">
        <v>115.8575</v>
      </c>
      <c r="H50" s="48">
        <v>115.9102</v>
      </c>
      <c r="I50" s="286">
        <v>115.97629999999999</v>
      </c>
      <c r="J50" s="286">
        <v>115.89700000000001</v>
      </c>
      <c r="K50" s="286">
        <v>115.8663</v>
      </c>
      <c r="L50" s="286">
        <v>116.01090000000001</v>
      </c>
      <c r="M50" s="20"/>
      <c r="N50" s="20"/>
      <c r="O50" s="20"/>
      <c r="P50" s="21">
        <v>0.45295365526714437</v>
      </c>
      <c r="Q50" s="20">
        <v>0.28328366108341535</v>
      </c>
      <c r="R50" s="20">
        <v>9.075807651710531E-2</v>
      </c>
      <c r="S50" s="281">
        <f t="shared" si="5"/>
        <v>0.14746699928860346</v>
      </c>
      <c r="T50" s="20">
        <v>4.5486912802366289E-2</v>
      </c>
      <c r="U50" s="281">
        <f t="shared" si="6"/>
        <v>5.7026905311173312E-2</v>
      </c>
      <c r="V50" s="281">
        <f t="shared" si="7"/>
        <v>-6.8376038897593111E-2</v>
      </c>
      <c r="W50" s="281">
        <f t="shared" si="8"/>
        <v>-2.6489037680017744E-2</v>
      </c>
      <c r="X50" s="281">
        <f t="shared" si="8"/>
        <v>0.12479901403601493</v>
      </c>
      <c r="Y50" s="20"/>
      <c r="Z50" s="20"/>
      <c r="AA50" s="19"/>
      <c r="AB50" s="20">
        <f t="shared" si="9"/>
        <v>115.78251111111113</v>
      </c>
      <c r="AC50" s="156"/>
      <c r="AN50" s="162"/>
      <c r="AO50" s="156"/>
      <c r="AZ50" s="162"/>
    </row>
    <row r="51" spans="1:52" ht="15" customHeight="1" x14ac:dyDescent="0.25">
      <c r="A51" s="3" t="s">
        <v>34</v>
      </c>
      <c r="B51" s="3" t="s">
        <v>39</v>
      </c>
      <c r="C51" s="7">
        <v>103.4145</v>
      </c>
      <c r="D51" s="10">
        <v>103.8002</v>
      </c>
      <c r="E51" s="7">
        <v>107.236</v>
      </c>
      <c r="F51" s="7">
        <v>105.688</v>
      </c>
      <c r="G51" s="288">
        <v>106.87990000000001</v>
      </c>
      <c r="H51" s="1">
        <v>106.0472</v>
      </c>
      <c r="I51" s="288">
        <v>106.85299999999999</v>
      </c>
      <c r="J51" s="288">
        <v>106.1923</v>
      </c>
      <c r="K51" s="288">
        <v>105.9773</v>
      </c>
      <c r="L51" s="288">
        <v>104.6846</v>
      </c>
      <c r="M51" s="7"/>
      <c r="O51" s="7"/>
      <c r="P51" s="10">
        <v>0.37296510644058611</v>
      </c>
      <c r="Q51" s="7">
        <v>3.3100128901485739</v>
      </c>
      <c r="R51" s="7">
        <v>-1.4435450781454007</v>
      </c>
      <c r="S51" s="273">
        <f t="shared" si="5"/>
        <v>1.1277533873287449</v>
      </c>
      <c r="T51" s="7">
        <v>-0.77909878283943246</v>
      </c>
      <c r="U51" s="273">
        <f t="shared" si="6"/>
        <v>0.75985033079608955</v>
      </c>
      <c r="V51" s="273">
        <f t="shared" si="7"/>
        <v>-0.61832611157383643</v>
      </c>
      <c r="W51" s="273">
        <f t="shared" si="8"/>
        <v>-0.20246289043556209</v>
      </c>
      <c r="X51" s="281">
        <f t="shared" si="8"/>
        <v>-1.2197895209634482</v>
      </c>
      <c r="Y51" s="7"/>
      <c r="Z51" s="7"/>
      <c r="AA51" s="11"/>
      <c r="AB51" s="7">
        <f t="shared" si="9"/>
        <v>105.92872222222223</v>
      </c>
      <c r="AC51" s="157"/>
      <c r="AN51" s="98"/>
      <c r="AO51" s="157"/>
      <c r="AZ51" s="98"/>
    </row>
    <row r="52" spans="1:52" ht="15" customHeight="1" x14ac:dyDescent="0.25">
      <c r="A52" s="3" t="s">
        <v>36</v>
      </c>
      <c r="B52" s="3" t="s">
        <v>313</v>
      </c>
      <c r="C52" s="7">
        <v>116.33450000000001</v>
      </c>
      <c r="D52" s="10">
        <v>116.5518</v>
      </c>
      <c r="E52" s="7">
        <v>116.5155</v>
      </c>
      <c r="F52" s="7">
        <v>116.7256</v>
      </c>
      <c r="G52" s="291">
        <v>116.8954</v>
      </c>
      <c r="H52" s="1">
        <v>117.03449999999999</v>
      </c>
      <c r="I52" s="291">
        <v>117.03449999999999</v>
      </c>
      <c r="J52" s="291">
        <v>116.94410000000001</v>
      </c>
      <c r="K52" s="291">
        <v>116.9158</v>
      </c>
      <c r="L52" s="291">
        <v>117.13590000000001</v>
      </c>
      <c r="M52" s="7"/>
      <c r="O52" s="7"/>
      <c r="P52" s="10">
        <v>0.18678895770385784</v>
      </c>
      <c r="Q52" s="7">
        <v>-3.1144950142337667E-2</v>
      </c>
      <c r="R52" s="7">
        <v>0.18031935665211674</v>
      </c>
      <c r="S52" s="289">
        <f t="shared" si="5"/>
        <v>0.14546937432747833</v>
      </c>
      <c r="T52" s="7">
        <v>0.11899527269678628</v>
      </c>
      <c r="U52" s="289">
        <f t="shared" si="6"/>
        <v>0</v>
      </c>
      <c r="V52" s="289">
        <f t="shared" si="7"/>
        <v>-7.7242180724477208E-2</v>
      </c>
      <c r="W52" s="289">
        <f t="shared" si="8"/>
        <v>-2.4199596217339348E-2</v>
      </c>
      <c r="X52" s="281">
        <f t="shared" si="8"/>
        <v>0.1882551374578989</v>
      </c>
      <c r="Y52" s="7"/>
      <c r="Z52" s="7"/>
      <c r="AA52" s="11"/>
      <c r="AB52" s="7">
        <f t="shared" si="9"/>
        <v>116.86145555555557</v>
      </c>
      <c r="AC52" s="157"/>
      <c r="AN52" s="98"/>
      <c r="AO52" s="157"/>
      <c r="AZ52" s="98"/>
    </row>
    <row r="53" spans="1:52" ht="15" customHeight="1" x14ac:dyDescent="0.25">
      <c r="A53" s="3" t="s">
        <v>38</v>
      </c>
      <c r="B53" s="3" t="s">
        <v>314</v>
      </c>
      <c r="C53" s="7">
        <v>105.6082</v>
      </c>
      <c r="D53" s="10">
        <v>108.2724</v>
      </c>
      <c r="E53" s="7">
        <v>108.3349</v>
      </c>
      <c r="F53" s="7">
        <v>108.3349</v>
      </c>
      <c r="G53" s="288">
        <v>108.3349</v>
      </c>
      <c r="H53" s="1">
        <v>108.3349</v>
      </c>
      <c r="I53" s="288">
        <v>108.3349</v>
      </c>
      <c r="J53" s="288">
        <v>108.3349</v>
      </c>
      <c r="K53" s="288">
        <v>108.3349</v>
      </c>
      <c r="L53" s="288">
        <v>108.3349</v>
      </c>
      <c r="M53" s="7"/>
      <c r="O53" s="7"/>
      <c r="P53" s="10">
        <v>2.5227207735763022</v>
      </c>
      <c r="Q53" s="7">
        <v>5.7724775658431877E-2</v>
      </c>
      <c r="R53" s="7">
        <v>0</v>
      </c>
      <c r="S53" s="273">
        <f t="shared" si="5"/>
        <v>0</v>
      </c>
      <c r="T53" s="7">
        <v>0</v>
      </c>
      <c r="U53" s="273">
        <f t="shared" si="6"/>
        <v>0</v>
      </c>
      <c r="V53" s="273">
        <f t="shared" si="7"/>
        <v>0</v>
      </c>
      <c r="W53" s="273">
        <f t="shared" si="8"/>
        <v>0</v>
      </c>
      <c r="X53" s="281">
        <f t="shared" si="8"/>
        <v>0</v>
      </c>
      <c r="Y53" s="7"/>
      <c r="Z53" s="7"/>
      <c r="AA53" s="11"/>
      <c r="AB53" s="7">
        <f t="shared" si="9"/>
        <v>108.32795555555559</v>
      </c>
      <c r="AC53" s="157"/>
      <c r="AN53" s="98"/>
      <c r="AO53" s="157"/>
      <c r="AZ53" s="98"/>
    </row>
    <row r="54" spans="1:52" ht="15" customHeight="1" x14ac:dyDescent="0.25">
      <c r="A54" s="3" t="s">
        <v>40</v>
      </c>
      <c r="B54" s="3" t="s">
        <v>315</v>
      </c>
      <c r="C54" s="7">
        <v>121.8288</v>
      </c>
      <c r="D54" s="10">
        <v>121.90430000000001</v>
      </c>
      <c r="E54" s="7">
        <v>122.0222</v>
      </c>
      <c r="F54" s="7">
        <v>122.17919999999999</v>
      </c>
      <c r="G54" s="288">
        <v>122.04810000000001</v>
      </c>
      <c r="H54" s="1">
        <v>122.3674</v>
      </c>
      <c r="I54" s="288">
        <v>122.2743</v>
      </c>
      <c r="J54" s="288">
        <v>122.43089999999999</v>
      </c>
      <c r="K54" s="288">
        <v>122.4453</v>
      </c>
      <c r="L54" s="288">
        <v>122.407</v>
      </c>
      <c r="M54" s="7"/>
      <c r="O54" s="7"/>
      <c r="P54" s="10">
        <v>6.1972210183474874E-2</v>
      </c>
      <c r="Q54" s="7">
        <v>9.6715210209969357E-2</v>
      </c>
      <c r="R54" s="7">
        <v>0.12866511175834927</v>
      </c>
      <c r="S54" s="273">
        <f t="shared" si="5"/>
        <v>-0.10730140645870111</v>
      </c>
      <c r="T54" s="7">
        <v>0.26161816529712328</v>
      </c>
      <c r="U54" s="273">
        <f t="shared" si="6"/>
        <v>-7.6082355267830193E-2</v>
      </c>
      <c r="V54" s="273">
        <f t="shared" si="7"/>
        <v>0.12807270211319746</v>
      </c>
      <c r="W54" s="273">
        <f t="shared" si="8"/>
        <v>1.1761736620419416E-2</v>
      </c>
      <c r="X54" s="281">
        <f t="shared" si="8"/>
        <v>-3.1279273275500702E-2</v>
      </c>
      <c r="Y54" s="7"/>
      <c r="Z54" s="7"/>
      <c r="AA54" s="11"/>
      <c r="AB54" s="7">
        <f t="shared" si="9"/>
        <v>122.23096666666667</v>
      </c>
      <c r="AC54" s="157"/>
      <c r="AN54" s="98"/>
      <c r="AO54" s="157"/>
      <c r="AZ54" s="98"/>
    </row>
    <row r="55" spans="1:52" ht="15" customHeight="1" x14ac:dyDescent="0.25">
      <c r="A55" s="3" t="s">
        <v>41</v>
      </c>
      <c r="B55" s="3" t="s">
        <v>316</v>
      </c>
      <c r="C55" s="7">
        <v>111.05840000000001</v>
      </c>
      <c r="D55" s="10">
        <v>111.6117</v>
      </c>
      <c r="E55" s="7">
        <v>112.1626</v>
      </c>
      <c r="F55" s="7">
        <v>112.1626</v>
      </c>
      <c r="G55" s="288">
        <v>112.20189999999999</v>
      </c>
      <c r="H55" s="1">
        <v>112.6438</v>
      </c>
      <c r="I55" s="288">
        <v>112.8734</v>
      </c>
      <c r="J55" s="288">
        <v>112.9087</v>
      </c>
      <c r="K55" s="288">
        <v>112.9087</v>
      </c>
      <c r="L55" s="288">
        <v>113.02970000000001</v>
      </c>
      <c r="M55" s="7"/>
      <c r="O55" s="7"/>
      <c r="P55" s="10">
        <v>0.49820634909200295</v>
      </c>
      <c r="Q55" s="7">
        <v>0.49358624588640676</v>
      </c>
      <c r="R55" s="7">
        <v>0</v>
      </c>
      <c r="S55" s="273">
        <f t="shared" si="5"/>
        <v>3.5038417440392093E-2</v>
      </c>
      <c r="T55" s="7">
        <v>0.39384359801394092</v>
      </c>
      <c r="U55" s="273">
        <f t="shared" si="6"/>
        <v>0.2038283509611758</v>
      </c>
      <c r="V55" s="273">
        <f t="shared" si="7"/>
        <v>3.1273975976618351E-2</v>
      </c>
      <c r="W55" s="273">
        <f t="shared" si="8"/>
        <v>0</v>
      </c>
      <c r="X55" s="281">
        <f t="shared" si="8"/>
        <v>0.10716623254010482</v>
      </c>
      <c r="Y55" s="7"/>
      <c r="Z55" s="7"/>
      <c r="AA55" s="11"/>
      <c r="AB55" s="7">
        <f t="shared" si="9"/>
        <v>112.50034444444444</v>
      </c>
      <c r="AC55" s="157"/>
      <c r="AN55" s="98"/>
      <c r="AO55" s="157"/>
      <c r="AZ55" s="98"/>
    </row>
    <row r="56" spans="1:52" ht="15" customHeight="1" x14ac:dyDescent="0.25">
      <c r="A56" s="3" t="s">
        <v>42</v>
      </c>
      <c r="B56" s="3" t="s">
        <v>71</v>
      </c>
      <c r="C56" s="7">
        <v>113.7747</v>
      </c>
      <c r="D56" s="10">
        <v>114.8588</v>
      </c>
      <c r="E56" s="7">
        <v>114.87430000000001</v>
      </c>
      <c r="F56" s="7">
        <v>115.4361</v>
      </c>
      <c r="G56" s="288">
        <v>115.4361</v>
      </c>
      <c r="H56" s="1">
        <v>115.4361</v>
      </c>
      <c r="I56" s="288">
        <v>115.4361</v>
      </c>
      <c r="J56" s="288">
        <v>115.4361</v>
      </c>
      <c r="K56" s="288">
        <v>115.4361</v>
      </c>
      <c r="L56" s="288">
        <v>116.1644</v>
      </c>
      <c r="M56" s="7"/>
      <c r="O56" s="7"/>
      <c r="P56" s="10">
        <v>0.95284804090892494</v>
      </c>
      <c r="Q56" s="7">
        <v>1.3494830174094589E-2</v>
      </c>
      <c r="R56" s="7">
        <v>0.48905629892847308</v>
      </c>
      <c r="S56" s="273">
        <f t="shared" si="5"/>
        <v>0</v>
      </c>
      <c r="T56" s="7">
        <v>0</v>
      </c>
      <c r="U56" s="273">
        <f t="shared" si="6"/>
        <v>0</v>
      </c>
      <c r="V56" s="273">
        <f t="shared" si="7"/>
        <v>0</v>
      </c>
      <c r="W56" s="273">
        <f t="shared" si="8"/>
        <v>0</v>
      </c>
      <c r="X56" s="281">
        <f t="shared" si="8"/>
        <v>0.63091182047903938</v>
      </c>
      <c r="Y56" s="7"/>
      <c r="Z56" s="7"/>
      <c r="AA56" s="11"/>
      <c r="AB56" s="7">
        <f t="shared" si="9"/>
        <v>115.39045555555555</v>
      </c>
      <c r="AC56" s="157"/>
      <c r="AN56" s="98"/>
      <c r="AO56" s="157"/>
      <c r="AZ56" s="98"/>
    </row>
    <row r="57" spans="1:52" s="48" customFormat="1" ht="15" x14ac:dyDescent="0.25">
      <c r="A57" s="56" t="s">
        <v>44</v>
      </c>
      <c r="B57" s="56" t="s">
        <v>48</v>
      </c>
      <c r="C57" s="20">
        <v>126.5698</v>
      </c>
      <c r="D57" s="216">
        <v>116.7039</v>
      </c>
      <c r="E57" s="20">
        <v>129.8723</v>
      </c>
      <c r="F57" s="20">
        <v>141.20689999999999</v>
      </c>
      <c r="G57" s="286">
        <v>138.5718</v>
      </c>
      <c r="H57" s="48">
        <v>142.05099999999999</v>
      </c>
      <c r="I57" s="286">
        <v>151.2346</v>
      </c>
      <c r="J57" s="286">
        <v>137.99879999999999</v>
      </c>
      <c r="K57" s="286">
        <v>141.1542</v>
      </c>
      <c r="L57" s="286">
        <v>123.4191</v>
      </c>
      <c r="M57" s="20"/>
      <c r="N57" s="20"/>
      <c r="O57" s="20"/>
      <c r="P57" s="21">
        <v>-7.7948294142836581</v>
      </c>
      <c r="Q57" s="20">
        <v>11.283598920001808</v>
      </c>
      <c r="R57" s="20">
        <v>8.7274961635391026</v>
      </c>
      <c r="S57" s="281">
        <f t="shared" si="5"/>
        <v>-1.8661269385561146</v>
      </c>
      <c r="T57" s="20">
        <v>2.5107561567360688</v>
      </c>
      <c r="U57" s="281">
        <f t="shared" si="6"/>
        <v>6.465002006321682</v>
      </c>
      <c r="V57" s="281">
        <f t="shared" si="7"/>
        <v>-8.7518332445088713</v>
      </c>
      <c r="W57" s="281">
        <f t="shared" si="8"/>
        <v>2.2865416221010721</v>
      </c>
      <c r="X57" s="281">
        <f t="shared" si="8"/>
        <v>-12.564344525348876</v>
      </c>
      <c r="Y57" s="20"/>
      <c r="Z57" s="20"/>
      <c r="AA57" s="19"/>
      <c r="AB57" s="20">
        <f t="shared" si="9"/>
        <v>135.8014</v>
      </c>
      <c r="AC57" s="156"/>
      <c r="AN57" s="162"/>
      <c r="AO57" s="156"/>
      <c r="AZ57" s="162"/>
    </row>
    <row r="58" spans="1:52" s="48" customFormat="1" ht="15" x14ac:dyDescent="0.25">
      <c r="A58" s="56" t="s">
        <v>46</v>
      </c>
      <c r="B58" s="48" t="s">
        <v>73</v>
      </c>
      <c r="C58" s="20">
        <v>128.75229999999999</v>
      </c>
      <c r="D58" s="216">
        <v>118.664</v>
      </c>
      <c r="E58" s="20">
        <v>132.4265</v>
      </c>
      <c r="F58" s="20">
        <v>145.06829999999999</v>
      </c>
      <c r="G58" s="286">
        <v>142.7535</v>
      </c>
      <c r="H58" s="48">
        <v>146.30500000000001</v>
      </c>
      <c r="I58" s="286">
        <v>156.20859999999999</v>
      </c>
      <c r="J58" s="286">
        <v>141.86779999999999</v>
      </c>
      <c r="K58" s="286">
        <v>144.8355</v>
      </c>
      <c r="L58" s="286">
        <v>126.0454</v>
      </c>
      <c r="M58" s="20"/>
      <c r="N58" s="20"/>
      <c r="O58" s="20"/>
      <c r="P58" s="21">
        <v>-7.835432842753093</v>
      </c>
      <c r="Q58" s="20">
        <v>11.597872985909797</v>
      </c>
      <c r="R58" s="20">
        <v>9.5462766138197335</v>
      </c>
      <c r="S58" s="281">
        <f t="shared" si="5"/>
        <v>-1.5956621811932665</v>
      </c>
      <c r="T58" s="20">
        <v>2.4878549387580722</v>
      </c>
      <c r="U58" s="281">
        <f t="shared" si="6"/>
        <v>6.7691466457058773</v>
      </c>
      <c r="V58" s="281">
        <f t="shared" si="7"/>
        <v>-9.1805444770646449</v>
      </c>
      <c r="W58" s="281">
        <f t="shared" si="8"/>
        <v>2.091877085568401</v>
      </c>
      <c r="X58" s="281">
        <f t="shared" si="8"/>
        <v>-12.973407762599637</v>
      </c>
      <c r="Y58" s="20"/>
      <c r="Z58" s="20"/>
      <c r="AA58" s="19"/>
      <c r="AB58" s="20">
        <f t="shared" si="9"/>
        <v>139.3527333333333</v>
      </c>
      <c r="AC58" s="156"/>
      <c r="AN58" s="162"/>
      <c r="AO58" s="156"/>
      <c r="AZ58" s="162"/>
    </row>
    <row r="59" spans="1:52" s="48" customFormat="1" ht="20.25" customHeight="1" x14ac:dyDescent="0.2">
      <c r="B59" s="22" t="s">
        <v>53</v>
      </c>
      <c r="C59" s="28"/>
      <c r="D59" s="133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133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134"/>
      <c r="AB59" s="23"/>
      <c r="AC59" s="156"/>
      <c r="AN59" s="162"/>
      <c r="AO59" s="156"/>
      <c r="AZ59" s="162"/>
    </row>
    <row r="60" spans="1:52" s="48" customFormat="1" ht="15" x14ac:dyDescent="0.25">
      <c r="A60" s="56" t="s">
        <v>14</v>
      </c>
      <c r="B60" s="56" t="s">
        <v>15</v>
      </c>
      <c r="C60" s="20">
        <v>177.3484</v>
      </c>
      <c r="D60" s="216">
        <v>181.80760000000001</v>
      </c>
      <c r="E60" s="20">
        <v>186.8212</v>
      </c>
      <c r="F60" s="20">
        <v>194.70500000000001</v>
      </c>
      <c r="G60" s="292">
        <v>201.9769</v>
      </c>
      <c r="H60" s="48">
        <v>199.94280000000001</v>
      </c>
      <c r="I60" s="292">
        <v>206.10120000000001</v>
      </c>
      <c r="J60" s="292">
        <v>205.79480000000001</v>
      </c>
      <c r="K60" s="292">
        <v>207.0694</v>
      </c>
      <c r="L60" s="292">
        <v>211.6181</v>
      </c>
      <c r="M60" s="20"/>
      <c r="N60" s="20"/>
      <c r="O60" s="20"/>
      <c r="P60" s="21">
        <v>2.5143728389993991</v>
      </c>
      <c r="Q60" s="20">
        <v>2.7576404946767883</v>
      </c>
      <c r="R60" s="20">
        <v>4.2199707527839498</v>
      </c>
      <c r="S60" s="287">
        <f t="shared" ref="S60:S83" si="10">(G60-F60)/F60*100</f>
        <v>3.7348296140314772</v>
      </c>
      <c r="T60" s="20">
        <v>-1.0070953658561921</v>
      </c>
      <c r="U60" s="287">
        <f>(I60-[2]TPR!C98)/[2]TPR!C98*100</f>
        <v>3.0800809031382976</v>
      </c>
      <c r="V60" s="271">
        <v>-0.14866483067541406</v>
      </c>
      <c r="W60" s="287">
        <f t="shared" ref="W60:X83" si="11">(K60-J60)/J60*100</f>
        <v>0.61935481362988398</v>
      </c>
      <c r="X60" s="287">
        <f t="shared" si="11"/>
        <v>2.1967031343114898</v>
      </c>
      <c r="Y60" s="20"/>
      <c r="Z60" s="20"/>
      <c r="AA60" s="19"/>
      <c r="AB60" s="20">
        <f>AVERAGE(D60:O60)</f>
        <v>199.53744444444445</v>
      </c>
      <c r="AC60" s="156"/>
      <c r="AN60" s="162"/>
      <c r="AO60" s="156"/>
      <c r="AZ60" s="162"/>
    </row>
    <row r="61" spans="1:52" ht="15" x14ac:dyDescent="0.25">
      <c r="A61" s="3" t="s">
        <v>16</v>
      </c>
      <c r="B61" s="3" t="s">
        <v>101</v>
      </c>
      <c r="C61" s="7">
        <v>177.3484</v>
      </c>
      <c r="D61" s="10">
        <v>181.80760000000001</v>
      </c>
      <c r="E61" s="7">
        <v>186.8212</v>
      </c>
      <c r="F61" s="7">
        <v>194.70500000000001</v>
      </c>
      <c r="G61" s="293">
        <v>201.9769</v>
      </c>
      <c r="H61" s="1">
        <v>199.94280000000001</v>
      </c>
      <c r="I61" s="302">
        <v>206.10120000000001</v>
      </c>
      <c r="J61" s="305">
        <v>205.79480000000001</v>
      </c>
      <c r="K61" s="306">
        <v>207.0694</v>
      </c>
      <c r="L61" s="307">
        <v>211.6181</v>
      </c>
      <c r="M61" s="7"/>
      <c r="O61" s="7"/>
      <c r="P61" s="10">
        <v>2.5143728389993991</v>
      </c>
      <c r="Q61" s="7">
        <v>2.7576404946767883</v>
      </c>
      <c r="R61" s="7">
        <v>4.2199707527839498</v>
      </c>
      <c r="S61" s="289">
        <f t="shared" si="10"/>
        <v>3.7348296140314772</v>
      </c>
      <c r="T61" s="7">
        <v>-1.0070953658561921</v>
      </c>
      <c r="U61" s="289">
        <f>(I61-[2]TPR!C99)/[2]TPR!C99*100</f>
        <v>3.0800809031382976</v>
      </c>
      <c r="V61" s="272">
        <v>-0.14866483067541406</v>
      </c>
      <c r="W61" s="289">
        <f t="shared" si="11"/>
        <v>0.61935481362988398</v>
      </c>
      <c r="X61" s="287">
        <f t="shared" si="11"/>
        <v>2.1967031343114898</v>
      </c>
      <c r="Y61" s="7"/>
      <c r="Z61" s="7"/>
      <c r="AA61" s="11"/>
      <c r="AB61" s="7">
        <f t="shared" ref="AB61:AB83" si="12">AVERAGE(D61:O61)</f>
        <v>199.53744444444445</v>
      </c>
      <c r="AC61" s="157"/>
      <c r="AN61" s="98"/>
      <c r="AO61" s="157"/>
      <c r="AZ61" s="98"/>
    </row>
    <row r="62" spans="1:52" s="48" customFormat="1" ht="15" x14ac:dyDescent="0.25">
      <c r="A62" s="56" t="s">
        <v>20</v>
      </c>
      <c r="B62" s="56" t="s">
        <v>21</v>
      </c>
      <c r="C62" s="20">
        <v>119.2908</v>
      </c>
      <c r="D62" s="216">
        <v>119.5651</v>
      </c>
      <c r="E62" s="20">
        <v>120.4456</v>
      </c>
      <c r="F62" s="20">
        <v>121.69589999999999</v>
      </c>
      <c r="G62" s="292">
        <v>122.1062</v>
      </c>
      <c r="H62" s="48">
        <v>122.301</v>
      </c>
      <c r="I62" s="292">
        <v>122.87220000000001</v>
      </c>
      <c r="J62" s="292">
        <v>121.9014</v>
      </c>
      <c r="K62" s="292">
        <v>121.46559999999999</v>
      </c>
      <c r="L62" s="292">
        <v>120.74939999999999</v>
      </c>
      <c r="M62" s="20"/>
      <c r="N62" s="20"/>
      <c r="O62" s="20"/>
      <c r="P62" s="21">
        <v>0.22994229228070953</v>
      </c>
      <c r="Q62" s="20">
        <v>0.73641890484765027</v>
      </c>
      <c r="R62" s="20">
        <v>1.038061996453167</v>
      </c>
      <c r="S62" s="287">
        <f t="shared" si="10"/>
        <v>0.33715186789366491</v>
      </c>
      <c r="T62" s="20">
        <v>0.1595332587534464</v>
      </c>
      <c r="U62" s="287">
        <f>(I62-[2]TPR!C100)/[2]TPR!C100*100</f>
        <v>0.46704442318542327</v>
      </c>
      <c r="V62" s="271">
        <v>-0.79008921464742321</v>
      </c>
      <c r="W62" s="287">
        <f t="shared" si="11"/>
        <v>-0.35750204673613301</v>
      </c>
      <c r="X62" s="287">
        <f t="shared" si="11"/>
        <v>-0.58963196164181519</v>
      </c>
      <c r="Y62" s="20"/>
      <c r="Z62" s="20"/>
      <c r="AA62" s="19"/>
      <c r="AB62" s="20">
        <f t="shared" si="12"/>
        <v>121.45582222222222</v>
      </c>
      <c r="AC62" s="156"/>
      <c r="AN62" s="162"/>
      <c r="AO62" s="156"/>
      <c r="AZ62" s="162"/>
    </row>
    <row r="63" spans="1:52" s="48" customFormat="1" ht="15" x14ac:dyDescent="0.25">
      <c r="A63" s="56" t="s">
        <v>22</v>
      </c>
      <c r="B63" s="56" t="s">
        <v>23</v>
      </c>
      <c r="C63" s="20">
        <v>119.5643</v>
      </c>
      <c r="D63" s="216">
        <v>119.80589999999999</v>
      </c>
      <c r="E63" s="20">
        <v>120.84610000000001</v>
      </c>
      <c r="F63" s="20">
        <v>122.4482</v>
      </c>
      <c r="G63" s="292">
        <v>122.9435</v>
      </c>
      <c r="H63" s="48">
        <v>123.1292</v>
      </c>
      <c r="I63" s="292">
        <v>123.846</v>
      </c>
      <c r="J63" s="292">
        <v>122.57</v>
      </c>
      <c r="K63" s="292">
        <v>121.9984</v>
      </c>
      <c r="L63" s="292">
        <v>121.0472</v>
      </c>
      <c r="M63" s="20"/>
      <c r="N63" s="20"/>
      <c r="O63" s="20"/>
      <c r="P63" s="21">
        <v>0.20206700495046695</v>
      </c>
      <c r="Q63" s="20">
        <v>0.86823770782575238</v>
      </c>
      <c r="R63" s="20">
        <v>1.3257357912253627</v>
      </c>
      <c r="S63" s="287">
        <f t="shared" si="10"/>
        <v>0.40449757530122965</v>
      </c>
      <c r="T63" s="20">
        <v>0.15104499221186732</v>
      </c>
      <c r="U63" s="287">
        <f>(I63-[2]TPR!C101)/[2]TPR!C101*100</f>
        <v>0.58215273062767103</v>
      </c>
      <c r="V63" s="271">
        <v>-1.0303118388967027</v>
      </c>
      <c r="W63" s="287">
        <f t="shared" si="11"/>
        <v>-0.46634576160560459</v>
      </c>
      <c r="X63" s="287">
        <f t="shared" si="11"/>
        <v>-0.77968235648992124</v>
      </c>
      <c r="Y63" s="20"/>
      <c r="Z63" s="20"/>
      <c r="AA63" s="19"/>
      <c r="AB63" s="20">
        <f t="shared" si="12"/>
        <v>122.07049999999998</v>
      </c>
      <c r="AC63" s="156"/>
      <c r="AN63" s="162"/>
      <c r="AO63" s="156"/>
      <c r="AZ63" s="162"/>
    </row>
    <row r="64" spans="1:52" ht="15" customHeight="1" x14ac:dyDescent="0.25">
      <c r="A64" s="3" t="s">
        <v>24</v>
      </c>
      <c r="B64" s="3" t="s">
        <v>304</v>
      </c>
      <c r="C64" s="7">
        <v>124.1546</v>
      </c>
      <c r="D64" s="10">
        <v>124.27549999999999</v>
      </c>
      <c r="E64" s="7">
        <v>125.8956</v>
      </c>
      <c r="F64" s="7">
        <v>128.4136</v>
      </c>
      <c r="G64" s="293">
        <v>128.80670000000001</v>
      </c>
      <c r="H64" s="1">
        <v>129.03620000000001</v>
      </c>
      <c r="I64" s="302">
        <v>130.17490000000001</v>
      </c>
      <c r="J64" s="305">
        <v>127.8648</v>
      </c>
      <c r="K64" s="306">
        <v>126.7937</v>
      </c>
      <c r="L64" s="307">
        <v>125.11239999999999</v>
      </c>
      <c r="M64" s="7"/>
      <c r="O64" s="7"/>
      <c r="P64" s="10">
        <v>9.7378590885872765E-2</v>
      </c>
      <c r="Q64" s="7">
        <v>1.3036358735229454</v>
      </c>
      <c r="R64" s="7">
        <v>2.0000698991863102</v>
      </c>
      <c r="S64" s="289">
        <f t="shared" si="10"/>
        <v>0.30612022402611871</v>
      </c>
      <c r="T64" s="7">
        <v>0.17817396144765885</v>
      </c>
      <c r="U64" s="289">
        <f>(I64-[2]TPR!C102)/[2]TPR!C102*100</f>
        <v>0.88246554067773231</v>
      </c>
      <c r="V64" s="272">
        <v>-1.7746124636930816</v>
      </c>
      <c r="W64" s="289">
        <f t="shared" si="11"/>
        <v>-0.83768167627056178</v>
      </c>
      <c r="X64" s="287">
        <f t="shared" si="11"/>
        <v>-1.3260122545520854</v>
      </c>
      <c r="Y64" s="7"/>
      <c r="Z64" s="7"/>
      <c r="AA64" s="11"/>
      <c r="AB64" s="7">
        <f t="shared" si="12"/>
        <v>127.37482222222222</v>
      </c>
      <c r="AC64" s="157"/>
      <c r="AN64" s="98"/>
      <c r="AO64" s="157"/>
      <c r="AZ64" s="98"/>
    </row>
    <row r="65" spans="1:52" ht="15" customHeight="1" x14ac:dyDescent="0.25">
      <c r="A65" s="3" t="s">
        <v>26</v>
      </c>
      <c r="B65" s="3" t="s">
        <v>305</v>
      </c>
      <c r="C65" s="7">
        <v>117.574</v>
      </c>
      <c r="D65" s="10">
        <v>118.0063</v>
      </c>
      <c r="E65" s="7">
        <v>118.0962</v>
      </c>
      <c r="F65" s="7">
        <v>118.8737</v>
      </c>
      <c r="G65" s="293">
        <v>120.9918</v>
      </c>
      <c r="H65" s="1">
        <v>120.17700000000001</v>
      </c>
      <c r="I65" s="302">
        <v>120.2176</v>
      </c>
      <c r="J65" s="305">
        <v>120.4265</v>
      </c>
      <c r="K65" s="306">
        <v>120.6152</v>
      </c>
      <c r="L65" s="307">
        <v>120.5029</v>
      </c>
      <c r="M65" s="7"/>
      <c r="O65" s="7"/>
      <c r="P65" s="10">
        <v>0.3676833313487658</v>
      </c>
      <c r="Q65" s="7">
        <v>7.6182373313967211E-2</v>
      </c>
      <c r="R65" s="7">
        <v>0.65836157302267428</v>
      </c>
      <c r="S65" s="289">
        <f t="shared" si="10"/>
        <v>1.7818070775957997</v>
      </c>
      <c r="T65" s="7">
        <v>-0.67343406743266165</v>
      </c>
      <c r="U65" s="289">
        <f>(I65-[2]TPR!C103)/[2]TPR!C103*100</f>
        <v>3.378350266689778E-2</v>
      </c>
      <c r="V65" s="272">
        <v>0.17376823360306631</v>
      </c>
      <c r="W65" s="289">
        <f t="shared" si="11"/>
        <v>0.15669308665451309</v>
      </c>
      <c r="X65" s="287">
        <f t="shared" si="11"/>
        <v>-9.3106009856141453E-2</v>
      </c>
      <c r="Y65" s="7"/>
      <c r="Z65" s="7"/>
      <c r="AA65" s="11"/>
      <c r="AB65" s="7">
        <f t="shared" si="12"/>
        <v>119.76746666666665</v>
      </c>
      <c r="AC65" s="157"/>
      <c r="AN65" s="98"/>
      <c r="AO65" s="157"/>
      <c r="AZ65" s="98"/>
    </row>
    <row r="66" spans="1:52" ht="15" customHeight="1" x14ac:dyDescent="0.25">
      <c r="A66" s="3" t="s">
        <v>27</v>
      </c>
      <c r="B66" s="3" t="s">
        <v>306</v>
      </c>
      <c r="C66" s="7">
        <v>109.49469999999999</v>
      </c>
      <c r="D66" s="10">
        <v>109.5984</v>
      </c>
      <c r="E66" s="7">
        <v>109.6737</v>
      </c>
      <c r="F66" s="7">
        <v>109.9756</v>
      </c>
      <c r="G66" s="293">
        <v>110.2137</v>
      </c>
      <c r="H66" s="1">
        <v>110.1674</v>
      </c>
      <c r="I66" s="302">
        <v>110.1913</v>
      </c>
      <c r="J66" s="305">
        <v>110.1711</v>
      </c>
      <c r="K66" s="306">
        <v>110.13720000000001</v>
      </c>
      <c r="L66" s="307">
        <v>110.2179</v>
      </c>
      <c r="M66" s="7"/>
      <c r="O66" s="7"/>
      <c r="P66" s="10">
        <v>9.47077803765876E-2</v>
      </c>
      <c r="Q66" s="7">
        <v>6.8705382560328057E-2</v>
      </c>
      <c r="R66" s="7">
        <v>0.27527109963464663</v>
      </c>
      <c r="S66" s="289">
        <f t="shared" si="10"/>
        <v>0.21650256966090922</v>
      </c>
      <c r="T66" s="7">
        <v>-4.2009296484921771E-2</v>
      </c>
      <c r="U66" s="289">
        <f>(I66-[2]TPR!C104)/[2]TPR!C104*100</f>
        <v>2.1694258010988361E-2</v>
      </c>
      <c r="V66" s="272">
        <v>-1.833175577382485E-2</v>
      </c>
      <c r="W66" s="289">
        <f t="shared" si="11"/>
        <v>-3.0770319984087018E-2</v>
      </c>
      <c r="X66" s="287">
        <f t="shared" si="11"/>
        <v>7.3272245889665896E-2</v>
      </c>
      <c r="Y66" s="7"/>
      <c r="Z66" s="7"/>
      <c r="AA66" s="11"/>
      <c r="AB66" s="7">
        <f t="shared" si="12"/>
        <v>110.03847777777779</v>
      </c>
      <c r="AC66" s="157"/>
      <c r="AN66" s="98"/>
      <c r="AO66" s="157"/>
      <c r="AZ66" s="98"/>
    </row>
    <row r="67" spans="1:52" ht="15" customHeight="1" x14ac:dyDescent="0.25">
      <c r="A67" s="3" t="s">
        <v>29</v>
      </c>
      <c r="B67" s="3" t="s">
        <v>307</v>
      </c>
      <c r="C67" s="7">
        <v>117.5252</v>
      </c>
      <c r="D67" s="10">
        <v>117.92149999999999</v>
      </c>
      <c r="E67" s="7">
        <v>117.9742</v>
      </c>
      <c r="F67" s="7">
        <v>118.5654</v>
      </c>
      <c r="G67" s="293">
        <v>119.07859999999999</v>
      </c>
      <c r="H67" s="1">
        <v>119.13930000000001</v>
      </c>
      <c r="I67" s="302">
        <v>119.3532</v>
      </c>
      <c r="J67" s="305">
        <v>119.5072</v>
      </c>
      <c r="K67" s="306">
        <v>119.703</v>
      </c>
      <c r="L67" s="307">
        <v>119.6035</v>
      </c>
      <c r="M67" s="7"/>
      <c r="O67" s="7"/>
      <c r="P67" s="10">
        <v>0.3372042761892739</v>
      </c>
      <c r="Q67" s="7">
        <v>4.4690747658401156E-2</v>
      </c>
      <c r="R67" s="7">
        <v>0.50112651749280834</v>
      </c>
      <c r="S67" s="289">
        <f t="shared" si="10"/>
        <v>0.43284128421950901</v>
      </c>
      <c r="T67" s="7">
        <v>5.0974734335146113E-2</v>
      </c>
      <c r="U67" s="289">
        <f>(I67-[2]TPR!C105)/[2]TPR!C105*100</f>
        <v>0.17953773439997994</v>
      </c>
      <c r="V67" s="272">
        <v>0.12902879855755553</v>
      </c>
      <c r="W67" s="289">
        <f t="shared" si="11"/>
        <v>0.16383950088363339</v>
      </c>
      <c r="X67" s="287">
        <f t="shared" si="11"/>
        <v>-8.3122394593290169E-2</v>
      </c>
      <c r="Y67" s="7"/>
      <c r="Z67" s="7"/>
      <c r="AA67" s="11"/>
      <c r="AB67" s="7">
        <f t="shared" si="12"/>
        <v>118.98287777777779</v>
      </c>
      <c r="AC67" s="157"/>
      <c r="AN67" s="98"/>
      <c r="AO67" s="157"/>
      <c r="AZ67" s="98"/>
    </row>
    <row r="68" spans="1:52" ht="15" customHeight="1" x14ac:dyDescent="0.25">
      <c r="A68" s="3" t="s">
        <v>31</v>
      </c>
      <c r="B68" s="3" t="s">
        <v>32</v>
      </c>
      <c r="C68" s="7">
        <v>113.828</v>
      </c>
      <c r="D68" s="10">
        <v>114.4263</v>
      </c>
      <c r="E68" s="7">
        <v>114.8108</v>
      </c>
      <c r="F68" s="7">
        <v>114.8784</v>
      </c>
      <c r="G68" s="293">
        <v>115.1949</v>
      </c>
      <c r="H68" s="1">
        <v>115.21559999999999</v>
      </c>
      <c r="I68" s="302">
        <v>115.46429999999999</v>
      </c>
      <c r="J68" s="305">
        <v>115.6434</v>
      </c>
      <c r="K68" s="306">
        <v>115.8035</v>
      </c>
      <c r="L68" s="307">
        <v>115.84350000000001</v>
      </c>
      <c r="M68" s="7"/>
      <c r="O68" s="7"/>
      <c r="P68" s="10">
        <v>0.52561759848191547</v>
      </c>
      <c r="Q68" s="7">
        <v>0.33602414829458149</v>
      </c>
      <c r="R68" s="7">
        <v>5.8879478237237937E-2</v>
      </c>
      <c r="S68" s="289">
        <f t="shared" si="10"/>
        <v>0.27550871182050313</v>
      </c>
      <c r="T68" s="7">
        <v>1.7969545526747135E-2</v>
      </c>
      <c r="U68" s="289">
        <f>(I68-[2]TPR!C106)/[2]TPR!C106*100</f>
        <v>0.21585618614145957</v>
      </c>
      <c r="V68" s="272">
        <v>0.15511287904573567</v>
      </c>
      <c r="W68" s="289">
        <f t="shared" si="11"/>
        <v>0.13844283374580815</v>
      </c>
      <c r="X68" s="287">
        <f t="shared" si="11"/>
        <v>3.4541270341575392E-2</v>
      </c>
      <c r="Y68" s="7"/>
      <c r="Z68" s="7"/>
      <c r="AA68" s="11"/>
      <c r="AB68" s="7">
        <f t="shared" si="12"/>
        <v>115.25341111111112</v>
      </c>
      <c r="AC68" s="157"/>
      <c r="AN68" s="98"/>
      <c r="AO68" s="157"/>
      <c r="AZ68" s="98"/>
    </row>
    <row r="69" spans="1:52" ht="15" customHeight="1" x14ac:dyDescent="0.25">
      <c r="A69" s="3" t="s">
        <v>33</v>
      </c>
      <c r="B69" s="3" t="s">
        <v>43</v>
      </c>
      <c r="C69" s="7">
        <v>116.0115</v>
      </c>
      <c r="D69" s="10">
        <v>116.92019999999999</v>
      </c>
      <c r="E69" s="7">
        <v>117.5796</v>
      </c>
      <c r="F69" s="7">
        <v>117.8231</v>
      </c>
      <c r="G69" s="293">
        <v>118.1164</v>
      </c>
      <c r="H69" s="1">
        <v>118.572</v>
      </c>
      <c r="I69" s="302">
        <v>118.6</v>
      </c>
      <c r="J69" s="305">
        <v>118.7063</v>
      </c>
      <c r="K69" s="306">
        <v>118.7538</v>
      </c>
      <c r="L69" s="307">
        <v>118.6549</v>
      </c>
      <c r="M69" s="7"/>
      <c r="O69" s="7"/>
      <c r="P69" s="10">
        <v>0.783284415769123</v>
      </c>
      <c r="Q69" s="7">
        <v>0.56397440305439528</v>
      </c>
      <c r="R69" s="7">
        <v>0.20709374755484572</v>
      </c>
      <c r="S69" s="289">
        <f t="shared" si="10"/>
        <v>0.24893250983890436</v>
      </c>
      <c r="T69" s="7">
        <v>0.38572120382944625</v>
      </c>
      <c r="U69" s="289">
        <f>(I69-[2]TPR!C107)/[2]TPR!C107*100</f>
        <v>2.3614344027250607E-2</v>
      </c>
      <c r="V69" s="272">
        <v>8.9629005059025726E-2</v>
      </c>
      <c r="W69" s="289">
        <f t="shared" si="11"/>
        <v>4.0014725418953699E-2</v>
      </c>
      <c r="X69" s="287">
        <f t="shared" si="11"/>
        <v>-8.3281545516859623E-2</v>
      </c>
      <c r="Y69" s="7"/>
      <c r="Z69" s="7"/>
      <c r="AA69" s="11"/>
      <c r="AB69" s="7">
        <f t="shared" si="12"/>
        <v>118.19181111111112</v>
      </c>
      <c r="AC69" s="157"/>
      <c r="AN69" s="98"/>
      <c r="AO69" s="157"/>
      <c r="AZ69" s="98"/>
    </row>
    <row r="70" spans="1:52" ht="15" customHeight="1" x14ac:dyDescent="0.25">
      <c r="A70" s="3" t="s">
        <v>34</v>
      </c>
      <c r="B70" s="3" t="s">
        <v>308</v>
      </c>
      <c r="C70" s="7">
        <v>107.01260000000001</v>
      </c>
      <c r="D70" s="10">
        <v>107.0792</v>
      </c>
      <c r="E70" s="7">
        <v>107.1572</v>
      </c>
      <c r="F70" s="7">
        <v>107.2638</v>
      </c>
      <c r="G70" s="293">
        <v>107.2402</v>
      </c>
      <c r="H70" s="1">
        <v>107.232</v>
      </c>
      <c r="I70" s="302">
        <v>107.1922</v>
      </c>
      <c r="J70" s="305">
        <v>107.1635</v>
      </c>
      <c r="K70" s="306">
        <v>107.11199999999999</v>
      </c>
      <c r="L70" s="307">
        <v>107.1046</v>
      </c>
      <c r="M70" s="7"/>
      <c r="O70" s="7"/>
      <c r="P70" s="10">
        <v>6.2235661968771894E-2</v>
      </c>
      <c r="Q70" s="7">
        <v>7.2843278619940152E-2</v>
      </c>
      <c r="R70" s="7">
        <v>9.9480016275154862E-2</v>
      </c>
      <c r="S70" s="289">
        <f t="shared" si="10"/>
        <v>-2.200183099983577E-2</v>
      </c>
      <c r="T70" s="7">
        <v>-7.6463863364691648E-3</v>
      </c>
      <c r="U70" s="289">
        <f>(I70-[2]TPR!C108)/[2]TPR!C108*100</f>
        <v>-3.7115786332437714E-2</v>
      </c>
      <c r="V70" s="272">
        <v>-2.6774336192372777E-2</v>
      </c>
      <c r="W70" s="289">
        <f t="shared" si="11"/>
        <v>-4.805740760613858E-2</v>
      </c>
      <c r="X70" s="287">
        <f t="shared" si="11"/>
        <v>-6.9086563596887935E-3</v>
      </c>
      <c r="Y70" s="7"/>
      <c r="Z70" s="7"/>
      <c r="AA70" s="11"/>
      <c r="AB70" s="7">
        <f t="shared" si="12"/>
        <v>107.17163333333332</v>
      </c>
      <c r="AC70" s="157"/>
      <c r="AN70" s="98"/>
      <c r="AO70" s="157"/>
      <c r="AZ70" s="98"/>
    </row>
    <row r="71" spans="1:52" ht="15" customHeight="1" x14ac:dyDescent="0.25">
      <c r="A71" s="3"/>
      <c r="B71" s="3" t="s">
        <v>309</v>
      </c>
      <c r="C71" s="7">
        <v>110.9922</v>
      </c>
      <c r="D71" s="10">
        <v>111.3207</v>
      </c>
      <c r="E71" s="7">
        <v>111.3207</v>
      </c>
      <c r="F71" s="7">
        <v>111.6134</v>
      </c>
      <c r="G71" s="293">
        <v>112.4513</v>
      </c>
      <c r="H71" s="1">
        <v>112.4513</v>
      </c>
      <c r="I71" s="302">
        <v>112.4513</v>
      </c>
      <c r="J71" s="305">
        <v>112.9799</v>
      </c>
      <c r="K71" s="306">
        <v>113.50660000000001</v>
      </c>
      <c r="L71" s="307">
        <v>113.3242</v>
      </c>
      <c r="M71" s="7"/>
      <c r="O71" s="7"/>
      <c r="P71" s="10">
        <v>0.2959667436090152</v>
      </c>
      <c r="Q71" s="7">
        <v>0</v>
      </c>
      <c r="R71" s="7">
        <v>0.26293402754384082</v>
      </c>
      <c r="S71" s="289">
        <f t="shared" si="10"/>
        <v>0.7507163118406972</v>
      </c>
      <c r="T71" s="7">
        <v>0</v>
      </c>
      <c r="U71" s="289">
        <f>(I71-[2]TPR!C109)/[2]TPR!C109*100</f>
        <v>0</v>
      </c>
      <c r="V71" s="272">
        <v>0.47007015481368136</v>
      </c>
      <c r="W71" s="289">
        <f t="shared" si="11"/>
        <v>0.46618911859543627</v>
      </c>
      <c r="X71" s="287">
        <f t="shared" si="11"/>
        <v>-0.16069550140696773</v>
      </c>
      <c r="Y71" s="7"/>
      <c r="Z71" s="7"/>
      <c r="AA71" s="11"/>
      <c r="AB71" s="7">
        <f t="shared" si="12"/>
        <v>112.37993333333334</v>
      </c>
      <c r="AC71" s="157"/>
      <c r="AN71" s="98"/>
      <c r="AO71" s="157"/>
      <c r="AZ71" s="98"/>
    </row>
    <row r="72" spans="1:52" ht="15" customHeight="1" x14ac:dyDescent="0.25">
      <c r="A72" s="3"/>
      <c r="B72" s="3" t="s">
        <v>310</v>
      </c>
      <c r="C72" s="7">
        <v>100.2625</v>
      </c>
      <c r="D72" s="10">
        <v>100.8252</v>
      </c>
      <c r="E72" s="7">
        <v>100.8252</v>
      </c>
      <c r="F72" s="7">
        <v>100.8252</v>
      </c>
      <c r="G72" s="293">
        <v>100.8252</v>
      </c>
      <c r="H72" s="1">
        <v>100.8252</v>
      </c>
      <c r="I72" s="302">
        <v>100.8252</v>
      </c>
      <c r="J72" s="305">
        <v>100.87269999999999</v>
      </c>
      <c r="K72" s="306">
        <v>100.87269999999999</v>
      </c>
      <c r="L72" s="307">
        <v>100.87269999999999</v>
      </c>
      <c r="M72" s="7"/>
      <c r="O72" s="7"/>
      <c r="P72" s="10">
        <v>0.56122677970327128</v>
      </c>
      <c r="Q72" s="7">
        <v>0</v>
      </c>
      <c r="R72" s="7">
        <v>0</v>
      </c>
      <c r="S72" s="289">
        <f t="shared" si="10"/>
        <v>0</v>
      </c>
      <c r="T72" s="7">
        <v>0</v>
      </c>
      <c r="U72" s="289">
        <f>(I72-[2]TPR!C110)/[2]TPR!C110*100</f>
        <v>0</v>
      </c>
      <c r="V72" s="272">
        <v>4.7111238063499435E-2</v>
      </c>
      <c r="W72" s="289">
        <f t="shared" si="11"/>
        <v>0</v>
      </c>
      <c r="X72" s="287">
        <f t="shared" si="11"/>
        <v>0</v>
      </c>
      <c r="Y72" s="7"/>
      <c r="Z72" s="7"/>
      <c r="AA72" s="11"/>
      <c r="AB72" s="7">
        <f t="shared" si="12"/>
        <v>100.84103333333333</v>
      </c>
      <c r="AC72" s="157"/>
      <c r="AN72" s="98"/>
      <c r="AO72" s="157"/>
      <c r="AZ72" s="98"/>
    </row>
    <row r="73" spans="1:52" ht="15" customHeight="1" x14ac:dyDescent="0.25">
      <c r="A73" s="3"/>
      <c r="B73" s="3" t="s">
        <v>311</v>
      </c>
      <c r="C73" s="7">
        <v>109.76600000000001</v>
      </c>
      <c r="D73" s="10">
        <v>110.11360000000001</v>
      </c>
      <c r="E73" s="7">
        <v>110.2932</v>
      </c>
      <c r="F73" s="7">
        <v>110.816</v>
      </c>
      <c r="G73" s="293">
        <v>111.33150000000001</v>
      </c>
      <c r="H73" s="1">
        <v>111.73139999999999</v>
      </c>
      <c r="I73" s="302">
        <v>112.2193</v>
      </c>
      <c r="J73" s="305">
        <v>112.3449</v>
      </c>
      <c r="K73" s="306">
        <v>112.4546</v>
      </c>
      <c r="L73" s="307">
        <v>112.6811</v>
      </c>
      <c r="M73" s="7"/>
      <c r="O73" s="7"/>
      <c r="P73" s="10">
        <v>0.31667365122168967</v>
      </c>
      <c r="Q73" s="7">
        <v>0.16310428502927299</v>
      </c>
      <c r="R73" s="7">
        <v>0.4740092770905221</v>
      </c>
      <c r="S73" s="289">
        <f t="shared" si="10"/>
        <v>0.46518553277505326</v>
      </c>
      <c r="T73" s="7">
        <v>0.35919753169587054</v>
      </c>
      <c r="U73" s="289">
        <f>(I73-[2]TPR!C111)/[2]TPR!C111*100</f>
        <v>0.43667223358877671</v>
      </c>
      <c r="V73" s="272">
        <v>0.11192370652819211</v>
      </c>
      <c r="W73" s="289">
        <f t="shared" si="11"/>
        <v>9.7645732027002288E-2</v>
      </c>
      <c r="X73" s="287">
        <f t="shared" si="11"/>
        <v>0.20141461532031724</v>
      </c>
      <c r="Y73" s="7"/>
      <c r="Z73" s="7"/>
      <c r="AA73" s="11"/>
      <c r="AB73" s="7">
        <f t="shared" si="12"/>
        <v>111.55395555555555</v>
      </c>
      <c r="AC73" s="157"/>
      <c r="AN73" s="98"/>
      <c r="AO73" s="157"/>
      <c r="AZ73" s="98"/>
    </row>
    <row r="74" spans="1:52" ht="15" customHeight="1" x14ac:dyDescent="0.25">
      <c r="A74" s="3"/>
      <c r="B74" s="3" t="s">
        <v>312</v>
      </c>
      <c r="C74" s="7">
        <v>119.1514</v>
      </c>
      <c r="D74" s="10">
        <v>119.0282</v>
      </c>
      <c r="E74" s="7">
        <v>119.4055</v>
      </c>
      <c r="F74" s="7">
        <v>119.79349999999999</v>
      </c>
      <c r="G74" s="293">
        <v>121.04519999999999</v>
      </c>
      <c r="H74" s="1">
        <v>122.3141</v>
      </c>
      <c r="I74" s="302">
        <v>123.07</v>
      </c>
      <c r="J74" s="305">
        <v>123.4098</v>
      </c>
      <c r="K74" s="306">
        <v>123.84059999999999</v>
      </c>
      <c r="L74" s="307">
        <v>124.3168</v>
      </c>
      <c r="M74" s="7"/>
      <c r="O74" s="7"/>
      <c r="P74" s="10">
        <v>-0.10339786187992511</v>
      </c>
      <c r="Q74" s="7">
        <v>0.31698370638218953</v>
      </c>
      <c r="R74" s="7">
        <v>0.32494315588477163</v>
      </c>
      <c r="S74" s="289">
        <f t="shared" si="10"/>
        <v>1.0448814000759639</v>
      </c>
      <c r="T74" s="7">
        <v>1.048286094781125</v>
      </c>
      <c r="U74" s="289">
        <f>(I74-[2]TPR!C112)/[2]TPR!C112*100</f>
        <v>0.61799906960848905</v>
      </c>
      <c r="V74" s="272">
        <v>0.2761030307954912</v>
      </c>
      <c r="W74" s="289">
        <f t="shared" si="11"/>
        <v>0.34908086715965081</v>
      </c>
      <c r="X74" s="287">
        <f t="shared" si="11"/>
        <v>0.38452656075633174</v>
      </c>
      <c r="Y74" s="7"/>
      <c r="Z74" s="7"/>
      <c r="AA74" s="11"/>
      <c r="AB74" s="7">
        <f t="shared" si="12"/>
        <v>121.8026333333333</v>
      </c>
      <c r="AC74" s="157"/>
      <c r="AN74" s="98"/>
      <c r="AO74" s="157"/>
      <c r="AZ74" s="98"/>
    </row>
    <row r="75" spans="1:52" s="48" customFormat="1" ht="15" x14ac:dyDescent="0.25">
      <c r="A75" s="56" t="s">
        <v>36</v>
      </c>
      <c r="B75" s="56" t="s">
        <v>37</v>
      </c>
      <c r="C75" s="20">
        <v>118.2538</v>
      </c>
      <c r="D75" s="216">
        <v>118.6519</v>
      </c>
      <c r="E75" s="20">
        <v>118.9268</v>
      </c>
      <c r="F75" s="20">
        <v>118.8429</v>
      </c>
      <c r="G75" s="292">
        <v>118.93040000000001</v>
      </c>
      <c r="H75" s="48">
        <v>119.1604</v>
      </c>
      <c r="I75" s="292">
        <v>119.17910000000001</v>
      </c>
      <c r="J75" s="292">
        <v>119.3657</v>
      </c>
      <c r="K75" s="292">
        <v>119.4449</v>
      </c>
      <c r="L75" s="292">
        <v>119.6199</v>
      </c>
      <c r="M75" s="20"/>
      <c r="N75" s="20"/>
      <c r="O75" s="20"/>
      <c r="P75" s="21">
        <v>0.33664880113789108</v>
      </c>
      <c r="Q75" s="20">
        <v>0.23168613397678617</v>
      </c>
      <c r="R75" s="20">
        <v>-7.0547597345593974E-2</v>
      </c>
      <c r="S75" s="287">
        <f t="shared" si="10"/>
        <v>7.3626611265801889E-2</v>
      </c>
      <c r="T75" s="20">
        <v>0.19339041994308415</v>
      </c>
      <c r="U75" s="287">
        <f>(I75-[2]TPR!C113)/[2]TPR!C113*100</f>
        <v>1.5693132953573261E-2</v>
      </c>
      <c r="V75" s="271">
        <v>0.15657107664011435</v>
      </c>
      <c r="W75" s="287">
        <f t="shared" si="11"/>
        <v>6.6350718841342318E-2</v>
      </c>
      <c r="X75" s="287">
        <f t="shared" si="11"/>
        <v>0.14651106912057119</v>
      </c>
      <c r="Y75" s="20"/>
      <c r="Z75" s="20"/>
      <c r="AA75" s="19"/>
      <c r="AB75" s="20">
        <f t="shared" si="12"/>
        <v>119.12466666666667</v>
      </c>
      <c r="AC75" s="156"/>
      <c r="AN75" s="162"/>
      <c r="AO75" s="156"/>
      <c r="AZ75" s="162"/>
    </row>
    <row r="76" spans="1:52" ht="15" customHeight="1" x14ac:dyDescent="0.25">
      <c r="A76" s="3" t="s">
        <v>38</v>
      </c>
      <c r="B76" s="3" t="s">
        <v>39</v>
      </c>
      <c r="C76" s="7">
        <v>114.199</v>
      </c>
      <c r="D76" s="10">
        <v>114.2804</v>
      </c>
      <c r="E76" s="7">
        <v>114.4555</v>
      </c>
      <c r="F76" s="7">
        <v>112.96680000000001</v>
      </c>
      <c r="G76" s="293">
        <v>113.0748</v>
      </c>
      <c r="H76" s="1">
        <v>113.19159999999999</v>
      </c>
      <c r="I76" s="302">
        <v>114.527</v>
      </c>
      <c r="J76" s="305">
        <v>114.5123</v>
      </c>
      <c r="K76" s="306">
        <v>114.7428</v>
      </c>
      <c r="L76" s="307">
        <v>116.1464</v>
      </c>
      <c r="M76" s="7"/>
      <c r="O76" s="7"/>
      <c r="P76" s="10">
        <v>7.1279083004231331E-2</v>
      </c>
      <c r="Q76" s="7">
        <v>0.15321962471254955</v>
      </c>
      <c r="R76" s="7">
        <v>-1.3006801770120215</v>
      </c>
      <c r="S76" s="289">
        <f t="shared" si="10"/>
        <v>9.5603309999035005E-2</v>
      </c>
      <c r="T76" s="7">
        <v>0.10329445641292118</v>
      </c>
      <c r="U76" s="289">
        <f>(I76-[2]TPR!C114)/[2]TPR!C114*100</f>
        <v>1.1797695235335546</v>
      </c>
      <c r="V76" s="272">
        <v>-1.2835401259095951E-2</v>
      </c>
      <c r="W76" s="289">
        <f t="shared" si="11"/>
        <v>0.20128842054522211</v>
      </c>
      <c r="X76" s="287">
        <f t="shared" si="11"/>
        <v>1.223257581303574</v>
      </c>
      <c r="Y76" s="7"/>
      <c r="Z76" s="7"/>
      <c r="AA76" s="11"/>
      <c r="AB76" s="7">
        <f t="shared" si="12"/>
        <v>114.21084444444445</v>
      </c>
      <c r="AC76" s="157"/>
      <c r="AN76" s="98"/>
      <c r="AO76" s="157"/>
      <c r="AZ76" s="98"/>
    </row>
    <row r="77" spans="1:52" ht="15" customHeight="1" x14ac:dyDescent="0.25">
      <c r="A77" s="3" t="s">
        <v>40</v>
      </c>
      <c r="B77" s="3" t="s">
        <v>313</v>
      </c>
      <c r="C77" s="7">
        <v>123.7864</v>
      </c>
      <c r="D77" s="10">
        <v>123.6126</v>
      </c>
      <c r="E77" s="7">
        <v>123.6932</v>
      </c>
      <c r="F77" s="7">
        <v>123.2723</v>
      </c>
      <c r="G77" s="293">
        <v>123.42400000000001</v>
      </c>
      <c r="H77" s="1">
        <v>123.9795</v>
      </c>
      <c r="I77" s="302">
        <v>123.95740000000001</v>
      </c>
      <c r="J77" s="305">
        <v>123.875</v>
      </c>
      <c r="K77" s="306">
        <v>123.9248</v>
      </c>
      <c r="L77" s="307">
        <v>123.9135</v>
      </c>
      <c r="M77" s="7"/>
      <c r="O77" s="7"/>
      <c r="P77" s="10">
        <v>-0.1404031460645111</v>
      </c>
      <c r="Q77" s="7">
        <v>6.5203709007013846E-2</v>
      </c>
      <c r="R77" s="7">
        <v>-0.34027739600883727</v>
      </c>
      <c r="S77" s="289">
        <f t="shared" si="10"/>
        <v>0.12306089851491801</v>
      </c>
      <c r="T77" s="7">
        <v>0.45007453979776618</v>
      </c>
      <c r="U77" s="289">
        <f>(I77-[2]TPR!C115)/[2]TPR!C115*100</f>
        <v>-1.7825527607382412E-2</v>
      </c>
      <c r="V77" s="272">
        <v>-6.6474450093344087E-2</v>
      </c>
      <c r="W77" s="289">
        <f t="shared" si="11"/>
        <v>4.0201816347127932E-2</v>
      </c>
      <c r="X77" s="287">
        <f t="shared" si="11"/>
        <v>-9.1184331142803044E-3</v>
      </c>
      <c r="Y77" s="7"/>
      <c r="Z77" s="7"/>
      <c r="AA77" s="11"/>
      <c r="AB77" s="7">
        <f t="shared" si="12"/>
        <v>123.73914444444446</v>
      </c>
      <c r="AC77" s="157"/>
      <c r="AN77" s="98"/>
      <c r="AO77" s="157"/>
      <c r="AZ77" s="98"/>
    </row>
    <row r="78" spans="1:52" ht="15" customHeight="1" x14ac:dyDescent="0.25">
      <c r="A78" s="3" t="s">
        <v>41</v>
      </c>
      <c r="B78" s="3" t="s">
        <v>314</v>
      </c>
      <c r="C78" s="7">
        <v>108.2608</v>
      </c>
      <c r="D78" s="10">
        <v>108.81619999999999</v>
      </c>
      <c r="E78" s="7">
        <v>109.8665</v>
      </c>
      <c r="F78" s="7">
        <v>109.8665</v>
      </c>
      <c r="G78" s="293">
        <v>109.8783</v>
      </c>
      <c r="H78" s="1">
        <v>110.1353</v>
      </c>
      <c r="I78" s="302">
        <v>110.1353</v>
      </c>
      <c r="J78" s="305">
        <v>110.7704</v>
      </c>
      <c r="K78" s="306">
        <v>110.7704</v>
      </c>
      <c r="L78" s="307">
        <v>111.376</v>
      </c>
      <c r="M78" s="7"/>
      <c r="O78" s="7"/>
      <c r="P78" s="10">
        <v>0.51302040997294651</v>
      </c>
      <c r="Q78" s="7">
        <v>0.96520554843856632</v>
      </c>
      <c r="R78" s="7">
        <v>0</v>
      </c>
      <c r="S78" s="289">
        <f t="shared" si="10"/>
        <v>1.0740307555072579E-2</v>
      </c>
      <c r="T78" s="7">
        <v>0.23389513671034684</v>
      </c>
      <c r="U78" s="289">
        <f>(I78-[2]TPR!C116)/[2]TPR!C116*100</f>
        <v>0</v>
      </c>
      <c r="V78" s="272">
        <v>0.5766543515112722</v>
      </c>
      <c r="W78" s="289">
        <f t="shared" si="11"/>
        <v>0</v>
      </c>
      <c r="X78" s="287">
        <f t="shared" si="11"/>
        <v>0.54671645132635582</v>
      </c>
      <c r="Y78" s="7"/>
      <c r="Z78" s="7"/>
      <c r="AA78" s="11"/>
      <c r="AB78" s="7">
        <f t="shared" si="12"/>
        <v>110.17943333333334</v>
      </c>
      <c r="AC78" s="157"/>
      <c r="AN78" s="98"/>
      <c r="AO78" s="157"/>
      <c r="AZ78" s="98"/>
    </row>
    <row r="79" spans="1:52" ht="15" customHeight="1" x14ac:dyDescent="0.25">
      <c r="A79" s="3" t="s">
        <v>42</v>
      </c>
      <c r="B79" s="3" t="s">
        <v>315</v>
      </c>
      <c r="C79" s="7">
        <v>119.8668</v>
      </c>
      <c r="D79" s="10">
        <v>119.5115</v>
      </c>
      <c r="E79" s="7">
        <v>119.5907</v>
      </c>
      <c r="F79" s="7">
        <v>119.6506</v>
      </c>
      <c r="G79" s="293">
        <v>119.7268</v>
      </c>
      <c r="H79" s="1">
        <v>119.74930000000001</v>
      </c>
      <c r="I79" s="302">
        <v>119.627</v>
      </c>
      <c r="J79" s="305">
        <v>119.6947</v>
      </c>
      <c r="K79" s="306">
        <v>119.94110000000001</v>
      </c>
      <c r="L79" s="307">
        <v>119.97620000000001</v>
      </c>
      <c r="M79" s="7"/>
      <c r="O79" s="7"/>
      <c r="P79" s="10">
        <v>-0.29641235104299085</v>
      </c>
      <c r="Q79" s="7">
        <v>6.6269773201742224E-2</v>
      </c>
      <c r="R79" s="7">
        <v>5.0087506804457997E-2</v>
      </c>
      <c r="S79" s="289">
        <f t="shared" si="10"/>
        <v>6.3685430745855059E-2</v>
      </c>
      <c r="T79" s="7">
        <v>1.8792784906978187E-2</v>
      </c>
      <c r="U79" s="289">
        <f>(I79-[2]TPR!C117)/[2]TPR!C117*100</f>
        <v>-0.10213003332796922</v>
      </c>
      <c r="V79" s="272">
        <v>5.6592575254751934E-2</v>
      </c>
      <c r="W79" s="289">
        <f t="shared" si="11"/>
        <v>0.20585706802390447</v>
      </c>
      <c r="X79" s="287">
        <f t="shared" si="11"/>
        <v>2.9264363925293253E-2</v>
      </c>
      <c r="Y79" s="7"/>
      <c r="Z79" s="7"/>
      <c r="AA79" s="11"/>
      <c r="AB79" s="7">
        <f t="shared" si="12"/>
        <v>119.71865555555557</v>
      </c>
      <c r="AC79" s="157"/>
      <c r="AN79" s="98"/>
      <c r="AO79" s="157"/>
      <c r="AZ79" s="98"/>
    </row>
    <row r="80" spans="1:52" ht="15" customHeight="1" x14ac:dyDescent="0.25">
      <c r="A80" s="3" t="s">
        <v>44</v>
      </c>
      <c r="B80" s="3" t="s">
        <v>316</v>
      </c>
      <c r="C80" s="7">
        <v>111.28879999999999</v>
      </c>
      <c r="D80" s="10">
        <v>111.5275</v>
      </c>
      <c r="E80" s="7">
        <v>111.5275</v>
      </c>
      <c r="F80" s="7">
        <v>111.8241</v>
      </c>
      <c r="G80" s="293">
        <v>112.30840000000001</v>
      </c>
      <c r="H80" s="1">
        <v>112.3421</v>
      </c>
      <c r="I80" s="302">
        <v>112.5771</v>
      </c>
      <c r="J80" s="305">
        <v>112.6591</v>
      </c>
      <c r="K80" s="306">
        <v>112.81359999999999</v>
      </c>
      <c r="L80" s="307">
        <v>112.9101</v>
      </c>
      <c r="M80" s="7"/>
      <c r="O80" s="7"/>
      <c r="P80" s="10">
        <v>0.21448699240175884</v>
      </c>
      <c r="Q80" s="7">
        <v>0</v>
      </c>
      <c r="R80" s="7">
        <v>0.26594337719396377</v>
      </c>
      <c r="S80" s="289">
        <f t="shared" si="10"/>
        <v>0.43309089901014597</v>
      </c>
      <c r="T80" s="7">
        <v>3.0006660232000517E-2</v>
      </c>
      <c r="U80" s="289">
        <f>(I80-[2]TPR!C118)/[2]TPR!C118*100</f>
        <v>0.20918248813223134</v>
      </c>
      <c r="V80" s="272">
        <v>7.2838969914834933E-2</v>
      </c>
      <c r="W80" s="289">
        <f t="shared" si="11"/>
        <v>0.13713938776361498</v>
      </c>
      <c r="X80" s="287">
        <f t="shared" si="11"/>
        <v>8.5539332137265389E-2</v>
      </c>
      <c r="Y80" s="7"/>
      <c r="Z80" s="7"/>
      <c r="AA80" s="11"/>
      <c r="AB80" s="7">
        <f t="shared" si="12"/>
        <v>112.27661111111109</v>
      </c>
      <c r="AC80" s="157"/>
      <c r="AN80" s="98"/>
      <c r="AO80" s="157"/>
      <c r="AZ80" s="98"/>
    </row>
    <row r="81" spans="1:52" ht="15" customHeight="1" x14ac:dyDescent="0.25">
      <c r="A81" s="3" t="s">
        <v>46</v>
      </c>
      <c r="B81" s="3" t="s">
        <v>71</v>
      </c>
      <c r="C81" s="7">
        <v>121.2706</v>
      </c>
      <c r="D81" s="10">
        <v>122.71899999999999</v>
      </c>
      <c r="E81" s="7">
        <v>122.7273</v>
      </c>
      <c r="F81" s="7">
        <v>122.93729999999999</v>
      </c>
      <c r="G81" s="293">
        <v>122.9423</v>
      </c>
      <c r="H81" s="1">
        <v>122.9423</v>
      </c>
      <c r="I81" s="302">
        <v>122.9423</v>
      </c>
      <c r="J81" s="305">
        <v>123.1644</v>
      </c>
      <c r="K81" s="306">
        <v>123.21680000000001</v>
      </c>
      <c r="L81" s="307">
        <v>123.21720000000001</v>
      </c>
      <c r="M81" s="7"/>
      <c r="O81" s="7"/>
      <c r="P81" s="10">
        <v>1.1943537840168947</v>
      </c>
      <c r="Q81" s="7">
        <v>6.7634188674985342E-3</v>
      </c>
      <c r="R81" s="7">
        <v>0.17111107308642312</v>
      </c>
      <c r="S81" s="289">
        <f t="shared" si="10"/>
        <v>4.0671138865174877E-3</v>
      </c>
      <c r="T81" s="7">
        <v>0</v>
      </c>
      <c r="U81" s="289">
        <f>(I81-[2]TPR!C119)/[2]TPR!C119*100</f>
        <v>0</v>
      </c>
      <c r="V81" s="272">
        <v>0.18065385144087714</v>
      </c>
      <c r="W81" s="289">
        <f t="shared" si="11"/>
        <v>4.2544761310902963E-2</v>
      </c>
      <c r="X81" s="287">
        <f t="shared" si="11"/>
        <v>3.2463105680318572E-4</v>
      </c>
      <c r="Y81" s="7"/>
      <c r="Z81" s="7"/>
      <c r="AA81" s="11"/>
      <c r="AB81" s="7">
        <f t="shared" si="12"/>
        <v>122.97876666666667</v>
      </c>
      <c r="AC81" s="157"/>
      <c r="AN81" s="98"/>
      <c r="AO81" s="157"/>
      <c r="AZ81" s="98"/>
    </row>
    <row r="82" spans="1:52" s="48" customFormat="1" ht="15" x14ac:dyDescent="0.25">
      <c r="A82" s="56" t="s">
        <v>47</v>
      </c>
      <c r="B82" s="56" t="s">
        <v>48</v>
      </c>
      <c r="C82" s="20">
        <v>148.66890000000001</v>
      </c>
      <c r="D82" s="216">
        <v>152.0574</v>
      </c>
      <c r="E82" s="20">
        <v>155.10830000000001</v>
      </c>
      <c r="F82" s="20">
        <v>159.99299999999999</v>
      </c>
      <c r="G82" s="292">
        <v>165.4109</v>
      </c>
      <c r="H82" s="48">
        <v>163.48410000000001</v>
      </c>
      <c r="I82" s="292">
        <v>167.7362</v>
      </c>
      <c r="J82" s="292">
        <v>168.82069999999999</v>
      </c>
      <c r="K82" s="292">
        <v>170.47579999999999</v>
      </c>
      <c r="L82" s="292">
        <v>175.25399999999999</v>
      </c>
      <c r="M82" s="20"/>
      <c r="N82" s="20"/>
      <c r="O82" s="20"/>
      <c r="P82" s="21">
        <v>2.2792258501946225</v>
      </c>
      <c r="Q82" s="20">
        <v>2.0064133675835656</v>
      </c>
      <c r="R82" s="20">
        <v>3.1492189650714888</v>
      </c>
      <c r="S82" s="287">
        <f t="shared" si="10"/>
        <v>3.3863356521847852</v>
      </c>
      <c r="T82" s="20">
        <v>-1.1648567295141892</v>
      </c>
      <c r="U82" s="287">
        <f>(I82-[2]TPR!C120)/[2]TPR!C120*100</f>
        <v>2.6009257169351541</v>
      </c>
      <c r="V82" s="272">
        <v>0.64655095322297229</v>
      </c>
      <c r="W82" s="287">
        <f t="shared" si="11"/>
        <v>0.98038925321361925</v>
      </c>
      <c r="X82" s="287">
        <f t="shared" si="11"/>
        <v>2.8028611685646867</v>
      </c>
      <c r="Y82" s="20"/>
      <c r="Z82" s="20"/>
      <c r="AA82" s="19"/>
      <c r="AB82" s="20">
        <f t="shared" si="12"/>
        <v>164.26004444444442</v>
      </c>
      <c r="AC82" s="156"/>
      <c r="AN82" s="162"/>
      <c r="AO82" s="156"/>
      <c r="AZ82" s="162"/>
    </row>
    <row r="83" spans="1:52" s="48" customFormat="1" ht="15" x14ac:dyDescent="0.25">
      <c r="A83" s="56" t="s">
        <v>317</v>
      </c>
      <c r="B83" s="48" t="s">
        <v>73</v>
      </c>
      <c r="C83" s="20">
        <v>149.9727</v>
      </c>
      <c r="D83" s="216">
        <v>153.2277</v>
      </c>
      <c r="E83" s="20">
        <v>157.08920000000001</v>
      </c>
      <c r="F83" s="20">
        <v>163.8339</v>
      </c>
      <c r="G83" s="292">
        <v>169.8279</v>
      </c>
      <c r="H83" s="48">
        <v>167.79300000000001</v>
      </c>
      <c r="I83" s="292">
        <v>172.934</v>
      </c>
      <c r="J83" s="292">
        <v>172.40700000000001</v>
      </c>
      <c r="K83" s="292">
        <v>173.3597</v>
      </c>
      <c r="L83" s="292">
        <v>176.90880000000001</v>
      </c>
      <c r="M83" s="20"/>
      <c r="N83" s="20"/>
      <c r="O83" s="20"/>
      <c r="P83" s="21">
        <v>2.1703950118921611</v>
      </c>
      <c r="Q83" s="20">
        <v>2.5201056989043145</v>
      </c>
      <c r="R83" s="20">
        <v>4.2935478696180223</v>
      </c>
      <c r="S83" s="287">
        <f t="shared" si="10"/>
        <v>3.6585834799757557</v>
      </c>
      <c r="T83" s="20">
        <v>-1.1982130144693501</v>
      </c>
      <c r="U83" s="287">
        <f>(I83-[2]TPR!C121)/[2]TPR!C121*100</f>
        <v>3.063894202976281</v>
      </c>
      <c r="V83" s="272">
        <v>-0.30474053685220187</v>
      </c>
      <c r="W83" s="287">
        <f t="shared" si="11"/>
        <v>0.55258777195821107</v>
      </c>
      <c r="X83" s="287">
        <f t="shared" si="11"/>
        <v>2.0472462746532267</v>
      </c>
      <c r="Y83" s="20"/>
      <c r="Z83" s="20"/>
      <c r="AA83" s="19"/>
      <c r="AB83" s="20">
        <f t="shared" si="12"/>
        <v>167.48679999999999</v>
      </c>
      <c r="AC83" s="156"/>
      <c r="AN83" s="162"/>
      <c r="AO83" s="156"/>
      <c r="AZ83" s="162"/>
    </row>
    <row r="84" spans="1:52" s="48" customFormat="1" ht="20.25" customHeight="1" x14ac:dyDescent="0.2">
      <c r="B84" s="22" t="s">
        <v>60</v>
      </c>
      <c r="C84" s="28"/>
      <c r="D84" s="133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133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134"/>
      <c r="AB84" s="23"/>
      <c r="AC84" s="156"/>
      <c r="AN84" s="162"/>
      <c r="AO84" s="156"/>
      <c r="AZ84" s="162"/>
    </row>
    <row r="85" spans="1:52" s="48" customFormat="1" ht="15" x14ac:dyDescent="0.25">
      <c r="A85" s="56" t="s">
        <v>14</v>
      </c>
      <c r="B85" s="56" t="s">
        <v>15</v>
      </c>
      <c r="C85" s="20">
        <v>107.22020000000001</v>
      </c>
      <c r="D85" s="216">
        <v>108.248</v>
      </c>
      <c r="E85" s="119">
        <v>108.61709999999999</v>
      </c>
      <c r="F85" s="20">
        <v>111.4409</v>
      </c>
      <c r="G85" s="286">
        <v>114.5643</v>
      </c>
      <c r="H85" s="48">
        <v>113.7676</v>
      </c>
      <c r="I85" s="286">
        <v>114.9233</v>
      </c>
      <c r="J85" s="286">
        <v>112.4466</v>
      </c>
      <c r="K85" s="286">
        <v>112.3691</v>
      </c>
      <c r="L85" s="286">
        <v>111.4659</v>
      </c>
      <c r="M85" s="20"/>
      <c r="N85" s="20"/>
      <c r="O85" s="20"/>
      <c r="P85" s="216">
        <v>0.9585880272560573</v>
      </c>
      <c r="Q85" s="20">
        <v>0.34097627669794256</v>
      </c>
      <c r="R85" s="20">
        <v>2.5997748052562679</v>
      </c>
      <c r="S85" s="281">
        <f t="shared" ref="S85:S111" si="13">(G85-F85)/F85*100</f>
        <v>2.8027411838920933</v>
      </c>
      <c r="T85" s="20">
        <v>-0.69541733332286004</v>
      </c>
      <c r="U85" s="281">
        <f t="shared" ref="U85:U111" si="14">(I85-H85)/H85*100</f>
        <v>1.0158428234400618</v>
      </c>
      <c r="V85" s="267">
        <v>-2.1550895249266198</v>
      </c>
      <c r="W85" s="281">
        <f t="shared" ref="W85:X111" si="15">(K85-J85)/J85*100</f>
        <v>-6.8921603676767959E-2</v>
      </c>
      <c r="X85" s="281">
        <f t="shared" si="15"/>
        <v>-0.80377968676442024</v>
      </c>
      <c r="Y85" s="20"/>
      <c r="Z85" s="20"/>
      <c r="AA85" s="19"/>
      <c r="AB85" s="20">
        <f>AVERAGE(D85:O85)</f>
        <v>111.98253333333334</v>
      </c>
      <c r="AC85" s="156"/>
      <c r="AN85" s="162"/>
      <c r="AO85" s="156"/>
      <c r="AZ85" s="162"/>
    </row>
    <row r="86" spans="1:52" ht="15" x14ac:dyDescent="0.25">
      <c r="A86" s="3" t="s">
        <v>16</v>
      </c>
      <c r="B86" s="3" t="s">
        <v>54</v>
      </c>
      <c r="C86" s="7">
        <v>120.82340000000001</v>
      </c>
      <c r="D86" s="10">
        <v>120.6469</v>
      </c>
      <c r="E86" s="7">
        <v>120.37260000000001</v>
      </c>
      <c r="F86" s="7">
        <v>121.8325</v>
      </c>
      <c r="G86" s="288">
        <v>123.254</v>
      </c>
      <c r="H86" s="1">
        <v>123.8586</v>
      </c>
      <c r="I86" s="288">
        <v>126.357</v>
      </c>
      <c r="J86" s="288">
        <v>125.0106</v>
      </c>
      <c r="K86" s="288">
        <v>125.03</v>
      </c>
      <c r="L86" s="288">
        <v>125.1019</v>
      </c>
      <c r="M86" s="7"/>
      <c r="O86" s="7"/>
      <c r="P86" s="10">
        <v>-0.14608097438079404</v>
      </c>
      <c r="Q86" s="7">
        <v>-0.22735768594136829</v>
      </c>
      <c r="R86" s="7">
        <v>1.2128175348874997</v>
      </c>
      <c r="S86" s="273">
        <f t="shared" si="13"/>
        <v>1.1667658465516253</v>
      </c>
      <c r="T86" s="7">
        <v>0.4905317474483511</v>
      </c>
      <c r="U86" s="273">
        <f t="shared" si="14"/>
        <v>2.0171388987119214</v>
      </c>
      <c r="V86" s="268">
        <v>-1.0655523635413968</v>
      </c>
      <c r="W86" s="273">
        <f t="shared" si="15"/>
        <v>1.5518684015599098E-2</v>
      </c>
      <c r="X86" s="281">
        <f t="shared" si="15"/>
        <v>5.7506198512356561E-2</v>
      </c>
      <c r="Y86" s="7"/>
      <c r="Z86" s="7"/>
      <c r="AA86" s="11"/>
      <c r="AB86" s="7">
        <f t="shared" ref="AB86:AB111" si="16">AVERAGE(D86:O86)</f>
        <v>123.4960111111111</v>
      </c>
      <c r="AC86" s="157"/>
      <c r="AN86" s="98"/>
      <c r="AO86" s="157"/>
      <c r="AZ86" s="98"/>
    </row>
    <row r="87" spans="1:52" ht="15" x14ac:dyDescent="0.25">
      <c r="A87" s="3" t="s">
        <v>18</v>
      </c>
      <c r="B87" s="3" t="s">
        <v>55</v>
      </c>
      <c r="C87" s="7">
        <v>119.03570000000001</v>
      </c>
      <c r="D87" s="10">
        <v>119.66240000000001</v>
      </c>
      <c r="E87" s="7">
        <v>121.56480000000001</v>
      </c>
      <c r="F87" s="7">
        <v>121.9747</v>
      </c>
      <c r="G87" s="288">
        <v>121.2871</v>
      </c>
      <c r="H87" s="1">
        <v>123.3233</v>
      </c>
      <c r="I87" s="288">
        <v>124.32940000000001</v>
      </c>
      <c r="J87" s="288">
        <v>119.94119999999999</v>
      </c>
      <c r="K87" s="288">
        <v>119.8027</v>
      </c>
      <c r="L87" s="288">
        <v>120.3614</v>
      </c>
      <c r="M87" s="7"/>
      <c r="O87" s="7"/>
      <c r="P87" s="10">
        <v>0.52648071124880991</v>
      </c>
      <c r="Q87" s="7">
        <v>1.5898059875115322</v>
      </c>
      <c r="R87" s="7">
        <v>0.33718642238542179</v>
      </c>
      <c r="S87" s="273">
        <f t="shared" si="13"/>
        <v>-0.56372346068488244</v>
      </c>
      <c r="T87" s="7">
        <v>1.6788265198854686</v>
      </c>
      <c r="U87" s="273">
        <f t="shared" si="14"/>
        <v>0.81582312507044785</v>
      </c>
      <c r="V87" s="268">
        <v>-3.5294950349635821</v>
      </c>
      <c r="W87" s="273">
        <f t="shared" si="15"/>
        <v>-0.11547324855845481</v>
      </c>
      <c r="X87" s="281">
        <f t="shared" si="15"/>
        <v>0.46635009060730831</v>
      </c>
      <c r="Y87" s="7"/>
      <c r="Z87" s="7"/>
      <c r="AA87" s="11"/>
      <c r="AB87" s="7">
        <f t="shared" si="16"/>
        <v>121.36077777777776</v>
      </c>
      <c r="AC87" s="157"/>
      <c r="AN87" s="98"/>
      <c r="AO87" s="157"/>
      <c r="AZ87" s="98"/>
    </row>
    <row r="88" spans="1:52" ht="15" x14ac:dyDescent="0.25">
      <c r="A88" s="3" t="s">
        <v>56</v>
      </c>
      <c r="B88" s="3" t="s">
        <v>57</v>
      </c>
      <c r="C88" s="7">
        <v>97.351550000000003</v>
      </c>
      <c r="D88" s="10">
        <v>99.284630000000007</v>
      </c>
      <c r="E88" s="7">
        <v>100.0716</v>
      </c>
      <c r="F88" s="7">
        <v>103.60680000000001</v>
      </c>
      <c r="G88" s="288">
        <v>108.0121</v>
      </c>
      <c r="H88" s="1">
        <v>106.3484</v>
      </c>
      <c r="I88" s="288">
        <v>106.9396</v>
      </c>
      <c r="J88" s="288">
        <v>103.79430000000001</v>
      </c>
      <c r="K88" s="288">
        <v>103.8056</v>
      </c>
      <c r="L88" s="288">
        <v>102.2816</v>
      </c>
      <c r="M88" s="7"/>
      <c r="O88" s="7"/>
      <c r="P88" s="10">
        <v>1.9856694628899119</v>
      </c>
      <c r="Q88" s="7">
        <v>0.79264031099274523</v>
      </c>
      <c r="R88" s="7">
        <v>3.5326706078447865</v>
      </c>
      <c r="S88" s="273">
        <f t="shared" si="13"/>
        <v>4.2519409922900779</v>
      </c>
      <c r="T88" s="7">
        <v>-1.5402903933911161</v>
      </c>
      <c r="U88" s="273">
        <f t="shared" si="14"/>
        <v>0.55590869256143083</v>
      </c>
      <c r="V88" s="268">
        <v>-2.9411929724816552</v>
      </c>
      <c r="W88" s="273">
        <f t="shared" si="15"/>
        <v>1.0886917682369291E-2</v>
      </c>
      <c r="X88" s="281">
        <f t="shared" si="15"/>
        <v>-1.4681288870735305</v>
      </c>
      <c r="Y88" s="7"/>
      <c r="Z88" s="7"/>
      <c r="AA88" s="11"/>
      <c r="AB88" s="20">
        <f t="shared" si="16"/>
        <v>103.79384777777778</v>
      </c>
      <c r="AC88" s="157"/>
      <c r="AN88" s="98"/>
      <c r="AO88" s="157"/>
      <c r="AZ88" s="98"/>
    </row>
    <row r="89" spans="1:52" ht="15" x14ac:dyDescent="0.25">
      <c r="A89" s="3" t="s">
        <v>58</v>
      </c>
      <c r="B89" s="3" t="s">
        <v>59</v>
      </c>
      <c r="C89" s="7">
        <v>131.44450000000001</v>
      </c>
      <c r="D89" s="10">
        <v>129.50980000000001</v>
      </c>
      <c r="E89" s="7">
        <v>127.8216</v>
      </c>
      <c r="F89" s="7">
        <v>132.27529999999999</v>
      </c>
      <c r="G89" s="288">
        <v>133.47</v>
      </c>
      <c r="H89" s="1">
        <v>132.31209999999999</v>
      </c>
      <c r="I89" s="288">
        <v>132.08179999999999</v>
      </c>
      <c r="J89" s="288">
        <v>131.91720000000001</v>
      </c>
      <c r="K89" s="288">
        <v>130.28700000000001</v>
      </c>
      <c r="L89" s="288">
        <v>129.6926</v>
      </c>
      <c r="M89" s="7"/>
      <c r="O89" s="7"/>
      <c r="P89" s="10">
        <v>-1.4718759628588434</v>
      </c>
      <c r="Q89" s="7">
        <v>-1.3035306980630106</v>
      </c>
      <c r="R89" s="7">
        <v>3.4843093812000347</v>
      </c>
      <c r="S89" s="273">
        <f t="shared" si="13"/>
        <v>0.90319205475248354</v>
      </c>
      <c r="T89" s="7">
        <v>-0.86753577582978358</v>
      </c>
      <c r="U89" s="273">
        <f t="shared" si="14"/>
        <v>-0.17405815492309451</v>
      </c>
      <c r="V89" s="268">
        <v>-0.12461974321971594</v>
      </c>
      <c r="W89" s="273">
        <f t="shared" si="15"/>
        <v>-1.2357751680599665</v>
      </c>
      <c r="X89" s="281">
        <f t="shared" si="15"/>
        <v>-0.45622356796918134</v>
      </c>
      <c r="Y89" s="7"/>
      <c r="Z89" s="7"/>
      <c r="AA89" s="11"/>
      <c r="AB89" s="7">
        <f t="shared" si="16"/>
        <v>131.04082222222223</v>
      </c>
      <c r="AC89" s="157"/>
      <c r="AN89" s="98"/>
      <c r="AO89" s="157"/>
      <c r="AZ89" s="98"/>
    </row>
    <row r="90" spans="1:52" s="48" customFormat="1" ht="15" x14ac:dyDescent="0.25">
      <c r="A90" s="56" t="s">
        <v>20</v>
      </c>
      <c r="B90" s="56" t="s">
        <v>21</v>
      </c>
      <c r="C90" s="20">
        <v>118.5147</v>
      </c>
      <c r="D90" s="216">
        <v>118.7002</v>
      </c>
      <c r="E90" s="119">
        <v>119.6704</v>
      </c>
      <c r="F90" s="20">
        <v>121.1905</v>
      </c>
      <c r="G90" s="290">
        <v>121.61499999999999</v>
      </c>
      <c r="H90" s="48">
        <v>121.8323</v>
      </c>
      <c r="I90" s="290">
        <v>122.50360000000001</v>
      </c>
      <c r="J90" s="290">
        <v>121.2696</v>
      </c>
      <c r="K90" s="290">
        <v>120.73520000000001</v>
      </c>
      <c r="L90" s="290">
        <v>119.8068</v>
      </c>
      <c r="M90" s="20"/>
      <c r="N90" s="20"/>
      <c r="O90" s="20"/>
      <c r="P90" s="216">
        <v>0.15652066790026084</v>
      </c>
      <c r="Q90" s="20">
        <v>0.81735329847801907</v>
      </c>
      <c r="R90" s="20">
        <v>1.270238922908254</v>
      </c>
      <c r="S90" s="287">
        <f t="shared" si="13"/>
        <v>0.35027498029960663</v>
      </c>
      <c r="T90" s="20">
        <v>0.17867861694692982</v>
      </c>
      <c r="U90" s="287">
        <f t="shared" si="14"/>
        <v>0.55100330536319364</v>
      </c>
      <c r="V90" s="269">
        <v>-1.0073173359803376</v>
      </c>
      <c r="W90" s="287">
        <f t="shared" si="15"/>
        <v>-0.44067103379576655</v>
      </c>
      <c r="X90" s="281">
        <f t="shared" si="15"/>
        <v>-0.7689555324379389</v>
      </c>
      <c r="Y90" s="20"/>
      <c r="Z90" s="20"/>
      <c r="AA90" s="19"/>
      <c r="AB90" s="20">
        <f t="shared" si="16"/>
        <v>120.81373333333333</v>
      </c>
      <c r="AC90" s="156"/>
      <c r="AN90" s="162"/>
      <c r="AO90" s="156"/>
      <c r="AZ90" s="162"/>
    </row>
    <row r="91" spans="1:52" s="48" customFormat="1" ht="15" x14ac:dyDescent="0.25">
      <c r="A91" s="56" t="s">
        <v>22</v>
      </c>
      <c r="B91" s="56" t="s">
        <v>23</v>
      </c>
      <c r="C91" s="20">
        <v>119.6722</v>
      </c>
      <c r="D91" s="216">
        <v>119.845</v>
      </c>
      <c r="E91" s="119">
        <v>120.95820000000001</v>
      </c>
      <c r="F91" s="20">
        <v>122.6247</v>
      </c>
      <c r="G91" s="290">
        <v>123.0746</v>
      </c>
      <c r="H91" s="48">
        <v>123.2811</v>
      </c>
      <c r="I91" s="290">
        <v>124.0548</v>
      </c>
      <c r="J91" s="290">
        <v>122.6352</v>
      </c>
      <c r="K91" s="290">
        <v>122.0137</v>
      </c>
      <c r="L91" s="290">
        <v>120.9495</v>
      </c>
      <c r="M91" s="20"/>
      <c r="N91" s="20"/>
      <c r="O91" s="20"/>
      <c r="P91" s="216">
        <v>0.14439443747168948</v>
      </c>
      <c r="Q91" s="20">
        <v>0.92886645250115241</v>
      </c>
      <c r="R91" s="20">
        <v>1.3777486768156264</v>
      </c>
      <c r="S91" s="287">
        <f t="shared" si="13"/>
        <v>0.3668918252195516</v>
      </c>
      <c r="T91" s="20">
        <v>0.16778441693086246</v>
      </c>
      <c r="U91" s="287">
        <f t="shared" si="14"/>
        <v>0.62759011721991864</v>
      </c>
      <c r="V91" s="269">
        <v>-1.1443329883245168</v>
      </c>
      <c r="W91" s="287">
        <f t="shared" si="15"/>
        <v>-0.50678761073492562</v>
      </c>
      <c r="X91" s="281">
        <f t="shared" si="15"/>
        <v>-0.87219713851805125</v>
      </c>
      <c r="Y91" s="20"/>
      <c r="Z91" s="20"/>
      <c r="AA91" s="19"/>
      <c r="AB91" s="20">
        <f t="shared" si="16"/>
        <v>122.15964444444444</v>
      </c>
      <c r="AC91" s="156"/>
      <c r="AN91" s="162"/>
      <c r="AO91" s="156"/>
      <c r="AZ91" s="162"/>
    </row>
    <row r="92" spans="1:52" ht="15" customHeight="1" x14ac:dyDescent="0.25">
      <c r="A92" s="3" t="s">
        <v>24</v>
      </c>
      <c r="B92" s="3" t="s">
        <v>304</v>
      </c>
      <c r="C92" s="7">
        <v>124.2253</v>
      </c>
      <c r="D92" s="10">
        <v>124.2064</v>
      </c>
      <c r="E92" s="7">
        <v>125.8991</v>
      </c>
      <c r="F92" s="7">
        <v>128.42519999999999</v>
      </c>
      <c r="G92" s="291">
        <v>128.7551</v>
      </c>
      <c r="H92" s="1">
        <v>128.9812</v>
      </c>
      <c r="I92" s="291">
        <v>130.1249</v>
      </c>
      <c r="J92" s="291">
        <v>127.6391</v>
      </c>
      <c r="K92" s="291">
        <v>126.4909</v>
      </c>
      <c r="L92" s="291">
        <v>124.6673</v>
      </c>
      <c r="M92" s="7"/>
      <c r="O92" s="7"/>
      <c r="P92" s="10">
        <v>-1.521429209670022E-2</v>
      </c>
      <c r="Q92" s="7">
        <v>1.3628122222365371</v>
      </c>
      <c r="R92" s="7">
        <v>2.0064480206768636</v>
      </c>
      <c r="S92" s="289">
        <f t="shared" si="13"/>
        <v>0.25688104826779262</v>
      </c>
      <c r="T92" s="7">
        <v>0.1756046944936569</v>
      </c>
      <c r="U92" s="289">
        <f t="shared" si="14"/>
        <v>0.88671837446077062</v>
      </c>
      <c r="V92" s="270">
        <v>-1.9103184709459893</v>
      </c>
      <c r="W92" s="289">
        <f t="shared" si="15"/>
        <v>-0.8995676089850233</v>
      </c>
      <c r="X92" s="281">
        <f t="shared" si="15"/>
        <v>-1.4416847377953663</v>
      </c>
      <c r="Y92" s="7"/>
      <c r="Z92" s="7"/>
      <c r="AA92" s="11"/>
      <c r="AB92" s="7">
        <f t="shared" si="16"/>
        <v>127.24324444444444</v>
      </c>
      <c r="AC92" s="157"/>
      <c r="AN92" s="98"/>
      <c r="AO92" s="157"/>
      <c r="AZ92" s="98"/>
    </row>
    <row r="93" spans="1:52" ht="15" customHeight="1" x14ac:dyDescent="0.25">
      <c r="A93" s="3" t="s">
        <v>26</v>
      </c>
      <c r="B93" s="3" t="s">
        <v>305</v>
      </c>
      <c r="C93" s="7">
        <v>117.3516</v>
      </c>
      <c r="D93" s="10">
        <v>117.8329</v>
      </c>
      <c r="E93" s="7">
        <v>117.9016</v>
      </c>
      <c r="F93" s="7">
        <v>118.6661</v>
      </c>
      <c r="G93" s="288">
        <v>120.7009</v>
      </c>
      <c r="H93" s="1">
        <v>119.8986</v>
      </c>
      <c r="I93" s="288">
        <v>119.946</v>
      </c>
      <c r="J93" s="288">
        <v>120.1799</v>
      </c>
      <c r="K93" s="288">
        <v>120.4436</v>
      </c>
      <c r="L93" s="288">
        <v>120.3261</v>
      </c>
      <c r="M93" s="7"/>
      <c r="O93" s="7"/>
      <c r="P93" s="10">
        <v>0.41013501307182026</v>
      </c>
      <c r="Q93" s="7">
        <v>5.8302901821144074E-2</v>
      </c>
      <c r="R93" s="7">
        <v>0.64842207400069052</v>
      </c>
      <c r="S93" s="273">
        <f t="shared" si="13"/>
        <v>1.714727289428071</v>
      </c>
      <c r="T93" s="7">
        <v>-0.66470092600801023</v>
      </c>
      <c r="U93" s="273">
        <f t="shared" si="14"/>
        <v>3.9533405727836785E-2</v>
      </c>
      <c r="V93" s="268">
        <v>0.19500441865506607</v>
      </c>
      <c r="W93" s="273">
        <f t="shared" si="15"/>
        <v>0.21942105127396513</v>
      </c>
      <c r="X93" s="281">
        <f t="shared" si="15"/>
        <v>-9.7556034525708976E-2</v>
      </c>
      <c r="Y93" s="7"/>
      <c r="Z93" s="7"/>
      <c r="AA93" s="11"/>
      <c r="AB93" s="7">
        <f t="shared" si="16"/>
        <v>119.54396666666668</v>
      </c>
      <c r="AC93" s="157"/>
      <c r="AN93" s="98"/>
      <c r="AO93" s="157"/>
      <c r="AZ93" s="98"/>
    </row>
    <row r="94" spans="1:52" ht="15" customHeight="1" x14ac:dyDescent="0.25">
      <c r="A94" s="3" t="s">
        <v>27</v>
      </c>
      <c r="B94" s="3" t="s">
        <v>306</v>
      </c>
      <c r="C94" s="7">
        <v>109.24</v>
      </c>
      <c r="D94" s="10">
        <v>109.37130000000001</v>
      </c>
      <c r="E94" s="7">
        <v>109.4449</v>
      </c>
      <c r="F94" s="7">
        <v>109.893</v>
      </c>
      <c r="G94" s="288">
        <v>110.15779999999999</v>
      </c>
      <c r="H94" s="1">
        <v>110.11450000000001</v>
      </c>
      <c r="I94" s="288">
        <v>110.14109999999999</v>
      </c>
      <c r="J94" s="288">
        <v>110.1524</v>
      </c>
      <c r="K94" s="288">
        <v>110.13030000000001</v>
      </c>
      <c r="L94" s="288">
        <v>110.3548</v>
      </c>
      <c r="M94" s="7"/>
      <c r="O94" s="7"/>
      <c r="P94" s="10">
        <v>0.12019406810692987</v>
      </c>
      <c r="Q94" s="7">
        <v>6.7293705021334652E-2</v>
      </c>
      <c r="R94" s="7">
        <v>0.4094297678557855</v>
      </c>
      <c r="S94" s="273">
        <f t="shared" si="13"/>
        <v>0.24096166270826525</v>
      </c>
      <c r="T94" s="7">
        <v>-3.9307248329204021E-2</v>
      </c>
      <c r="U94" s="273">
        <f t="shared" si="14"/>
        <v>2.4156673280982744E-2</v>
      </c>
      <c r="V94" s="268">
        <v>1.0259567046275767E-2</v>
      </c>
      <c r="W94" s="273">
        <f t="shared" si="15"/>
        <v>-2.0063112560411465E-2</v>
      </c>
      <c r="X94" s="281">
        <f t="shared" si="15"/>
        <v>0.20384944016314488</v>
      </c>
      <c r="Y94" s="7"/>
      <c r="Z94" s="7"/>
      <c r="AA94" s="11"/>
      <c r="AB94" s="7">
        <f t="shared" si="16"/>
        <v>109.97334444444442</v>
      </c>
      <c r="AC94" s="157"/>
      <c r="AN94" s="98"/>
      <c r="AO94" s="157"/>
      <c r="AZ94" s="98"/>
    </row>
    <row r="95" spans="1:52" ht="15" customHeight="1" x14ac:dyDescent="0.25">
      <c r="A95" s="3" t="s">
        <v>29</v>
      </c>
      <c r="B95" s="3" t="s">
        <v>307</v>
      </c>
      <c r="C95" s="7">
        <v>118.0213</v>
      </c>
      <c r="D95" s="10">
        <v>118.3372</v>
      </c>
      <c r="E95" s="7">
        <v>118.38039999999999</v>
      </c>
      <c r="F95" s="7">
        <v>119.154</v>
      </c>
      <c r="G95" s="288">
        <v>119.83199999999999</v>
      </c>
      <c r="H95" s="1">
        <v>119.8967</v>
      </c>
      <c r="I95" s="288">
        <v>120.15389999999999</v>
      </c>
      <c r="J95" s="288">
        <v>120.2765</v>
      </c>
      <c r="K95" s="288">
        <v>120.4136</v>
      </c>
      <c r="L95" s="288">
        <v>120.3826</v>
      </c>
      <c r="M95" s="7"/>
      <c r="O95" s="7"/>
      <c r="P95" s="10">
        <v>0.26766354886787319</v>
      </c>
      <c r="Q95" s="7">
        <v>3.6505849386328892E-2</v>
      </c>
      <c r="R95" s="7">
        <v>0.65348655689624457</v>
      </c>
      <c r="S95" s="273">
        <f t="shared" si="13"/>
        <v>0.56901153129563198</v>
      </c>
      <c r="T95" s="7">
        <v>5.3992255824823074E-2</v>
      </c>
      <c r="U95" s="273">
        <f t="shared" si="14"/>
        <v>0.21451799757624476</v>
      </c>
      <c r="V95" s="268">
        <v>0.10203580574580234</v>
      </c>
      <c r="W95" s="273">
        <f t="shared" si="15"/>
        <v>0.11398735413817643</v>
      </c>
      <c r="X95" s="281">
        <f t="shared" si="15"/>
        <v>-2.5744600277714406E-2</v>
      </c>
      <c r="Y95" s="7"/>
      <c r="Z95" s="7"/>
      <c r="AA95" s="11"/>
      <c r="AB95" s="7">
        <f t="shared" si="16"/>
        <v>119.64743333333334</v>
      </c>
      <c r="AC95" s="157"/>
      <c r="AN95" s="98"/>
      <c r="AO95" s="157"/>
      <c r="AZ95" s="98"/>
    </row>
    <row r="96" spans="1:52" ht="15" customHeight="1" x14ac:dyDescent="0.25">
      <c r="A96" s="3" t="s">
        <v>31</v>
      </c>
      <c r="B96" s="3" t="s">
        <v>32</v>
      </c>
      <c r="C96" s="7">
        <v>115.82599999999999</v>
      </c>
      <c r="D96" s="10">
        <v>116.539</v>
      </c>
      <c r="E96" s="7">
        <v>116.9735</v>
      </c>
      <c r="F96" s="7">
        <v>117.0539</v>
      </c>
      <c r="G96" s="288">
        <v>117.42959999999999</v>
      </c>
      <c r="H96" s="1">
        <v>117.4533</v>
      </c>
      <c r="I96" s="288">
        <v>117.7717</v>
      </c>
      <c r="J96" s="288">
        <v>117.9556</v>
      </c>
      <c r="K96" s="288">
        <v>118.1219</v>
      </c>
      <c r="L96" s="288">
        <v>118.1773</v>
      </c>
      <c r="M96" s="7"/>
      <c r="O96" s="7"/>
      <c r="P96" s="10">
        <v>0.61557854022413627</v>
      </c>
      <c r="Q96" s="7">
        <v>0.37283656115120251</v>
      </c>
      <c r="R96" s="7">
        <v>6.8733516565715622E-2</v>
      </c>
      <c r="S96" s="273">
        <f t="shared" si="13"/>
        <v>0.32096324855472125</v>
      </c>
      <c r="T96" s="7">
        <v>2.0182304972515587E-2</v>
      </c>
      <c r="U96" s="273">
        <f t="shared" si="14"/>
        <v>0.27108646585493718</v>
      </c>
      <c r="V96" s="268">
        <v>0.15614956734088783</v>
      </c>
      <c r="W96" s="273">
        <f t="shared" si="15"/>
        <v>0.1409852520778942</v>
      </c>
      <c r="X96" s="281">
        <f t="shared" si="15"/>
        <v>4.6900701732706544E-2</v>
      </c>
      <c r="Y96" s="7"/>
      <c r="Z96" s="7"/>
      <c r="AA96" s="11"/>
      <c r="AB96" s="7">
        <f t="shared" si="16"/>
        <v>117.4973111111111</v>
      </c>
      <c r="AC96" s="157"/>
      <c r="AN96" s="98"/>
      <c r="AO96" s="157"/>
      <c r="AZ96" s="98"/>
    </row>
    <row r="97" spans="1:52" ht="15" customHeight="1" x14ac:dyDescent="0.25">
      <c r="A97" s="3" t="s">
        <v>33</v>
      </c>
      <c r="B97" s="3" t="s">
        <v>43</v>
      </c>
      <c r="C97" s="7">
        <v>115.6054</v>
      </c>
      <c r="D97" s="10">
        <v>116.4734</v>
      </c>
      <c r="E97" s="7">
        <v>117.2539</v>
      </c>
      <c r="F97" s="7">
        <v>117.5004</v>
      </c>
      <c r="G97" s="291">
        <v>117.8402</v>
      </c>
      <c r="H97" s="1">
        <v>118.41419999999999</v>
      </c>
      <c r="I97" s="291">
        <v>118.5796</v>
      </c>
      <c r="J97" s="291">
        <v>118.6266</v>
      </c>
      <c r="K97" s="291">
        <v>118.66419999999999</v>
      </c>
      <c r="L97" s="291">
        <v>118.48520000000001</v>
      </c>
      <c r="M97" s="7"/>
      <c r="O97" s="7"/>
      <c r="P97" s="10">
        <v>0.75082997853041034</v>
      </c>
      <c r="Q97" s="7">
        <v>0.67011008522117799</v>
      </c>
      <c r="R97" s="7">
        <v>0.21022754893440429</v>
      </c>
      <c r="S97" s="289">
        <f t="shared" si="13"/>
        <v>0.28919050488338488</v>
      </c>
      <c r="T97" s="7">
        <v>0.48710032739251807</v>
      </c>
      <c r="U97" s="289">
        <f t="shared" si="14"/>
        <v>0.13967919388046818</v>
      </c>
      <c r="V97" s="270">
        <v>3.963582268787974E-2</v>
      </c>
      <c r="W97" s="289">
        <f t="shared" si="15"/>
        <v>3.1696095142234239E-2</v>
      </c>
      <c r="X97" s="281">
        <f t="shared" si="15"/>
        <v>-0.15084583218863637</v>
      </c>
      <c r="Y97" s="7"/>
      <c r="Z97" s="7"/>
      <c r="AA97" s="11"/>
      <c r="AB97" s="7">
        <f t="shared" si="16"/>
        <v>117.98196666666666</v>
      </c>
      <c r="AC97" s="157"/>
      <c r="AN97" s="98"/>
      <c r="AO97" s="157"/>
      <c r="AZ97" s="98"/>
    </row>
    <row r="98" spans="1:52" ht="15" customHeight="1" x14ac:dyDescent="0.25">
      <c r="A98" s="3" t="s">
        <v>34</v>
      </c>
      <c r="B98" s="3" t="s">
        <v>308</v>
      </c>
      <c r="C98" s="7">
        <v>104.0046</v>
      </c>
      <c r="D98" s="10">
        <v>104.26349999999999</v>
      </c>
      <c r="E98" s="7">
        <v>104.3359</v>
      </c>
      <c r="F98" s="7">
        <v>104.4209</v>
      </c>
      <c r="G98" s="291">
        <v>104.2471</v>
      </c>
      <c r="H98" s="1">
        <v>104.1494</v>
      </c>
      <c r="I98" s="291">
        <v>103.9945</v>
      </c>
      <c r="J98" s="291">
        <v>103.8826</v>
      </c>
      <c r="K98" s="291">
        <v>103.70699999999999</v>
      </c>
      <c r="L98" s="291">
        <v>103.6665</v>
      </c>
      <c r="M98" s="7"/>
      <c r="O98" s="7"/>
      <c r="P98" s="10">
        <v>0.248931297269541</v>
      </c>
      <c r="Q98" s="7">
        <v>6.9439449088129407E-2</v>
      </c>
      <c r="R98" s="7">
        <v>8.1467644406199552E-2</v>
      </c>
      <c r="S98" s="289">
        <f t="shared" si="13"/>
        <v>-0.16644177554493397</v>
      </c>
      <c r="T98" s="7">
        <v>-9.3719633447840012E-2</v>
      </c>
      <c r="U98" s="289">
        <f t="shared" si="14"/>
        <v>-0.14872865326156254</v>
      </c>
      <c r="V98" s="270">
        <v>-0.10760184432831127</v>
      </c>
      <c r="W98" s="289">
        <f t="shared" si="15"/>
        <v>-0.16903697058025394</v>
      </c>
      <c r="X98" s="281">
        <f t="shared" si="15"/>
        <v>-3.9052330122358599E-2</v>
      </c>
      <c r="Y98" s="7"/>
      <c r="Z98" s="7"/>
      <c r="AA98" s="11"/>
      <c r="AB98" s="7">
        <f t="shared" si="16"/>
        <v>104.07415555555556</v>
      </c>
      <c r="AC98" s="157"/>
      <c r="AN98" s="98"/>
      <c r="AO98" s="157"/>
      <c r="AZ98" s="98"/>
    </row>
    <row r="99" spans="1:52" ht="15" customHeight="1" x14ac:dyDescent="0.25">
      <c r="A99" s="3"/>
      <c r="B99" s="3" t="s">
        <v>309</v>
      </c>
      <c r="C99" s="7">
        <v>109.7726</v>
      </c>
      <c r="D99" s="10">
        <v>109.9684</v>
      </c>
      <c r="E99" s="7">
        <v>109.9684</v>
      </c>
      <c r="F99" s="7">
        <v>110.0962</v>
      </c>
      <c r="G99" s="288">
        <v>110.77509999999999</v>
      </c>
      <c r="H99" s="1">
        <v>110.77509999999999</v>
      </c>
      <c r="I99" s="288">
        <v>110.81699999999999</v>
      </c>
      <c r="J99" s="288">
        <v>111.2432</v>
      </c>
      <c r="K99" s="288">
        <v>111.6649</v>
      </c>
      <c r="L99" s="288">
        <v>111.5155</v>
      </c>
      <c r="M99" s="7"/>
      <c r="O99" s="7"/>
      <c r="P99" s="10">
        <v>0.17836873682504151</v>
      </c>
      <c r="Q99" s="7">
        <v>0</v>
      </c>
      <c r="R99" s="7">
        <v>0.11621520364031256</v>
      </c>
      <c r="S99" s="273">
        <f t="shared" si="13"/>
        <v>0.61664253625465615</v>
      </c>
      <c r="T99" s="7">
        <v>0</v>
      </c>
      <c r="U99" s="273">
        <f t="shared" si="14"/>
        <v>3.7824384721835747E-2</v>
      </c>
      <c r="V99" s="268">
        <v>0.38459803098803308</v>
      </c>
      <c r="W99" s="273">
        <f t="shared" si="15"/>
        <v>0.3790793504681646</v>
      </c>
      <c r="X99" s="281">
        <f t="shared" si="15"/>
        <v>-0.13379316150374912</v>
      </c>
      <c r="Y99" s="7"/>
      <c r="Z99" s="7"/>
      <c r="AA99" s="11"/>
      <c r="AB99" s="7">
        <f t="shared" si="16"/>
        <v>110.7582</v>
      </c>
      <c r="AC99" s="157"/>
      <c r="AN99" s="98"/>
      <c r="AO99" s="157"/>
      <c r="AZ99" s="98"/>
    </row>
    <row r="100" spans="1:52" ht="15" customHeight="1" x14ac:dyDescent="0.25">
      <c r="A100" s="3"/>
      <c r="B100" s="3" t="s">
        <v>310</v>
      </c>
      <c r="C100" s="7">
        <v>100.8759</v>
      </c>
      <c r="D100" s="10">
        <v>101.8882</v>
      </c>
      <c r="E100" s="7">
        <v>101.8882</v>
      </c>
      <c r="F100" s="7">
        <v>101.8882</v>
      </c>
      <c r="G100" s="288">
        <v>101.8882</v>
      </c>
      <c r="H100" s="1">
        <v>101.8882</v>
      </c>
      <c r="I100" s="288">
        <v>101.8882</v>
      </c>
      <c r="J100" s="288">
        <v>102.0086</v>
      </c>
      <c r="K100" s="288">
        <v>102.0086</v>
      </c>
      <c r="L100" s="288">
        <v>102.0086</v>
      </c>
      <c r="M100" s="7"/>
      <c r="O100" s="7"/>
      <c r="P100" s="10">
        <v>1.0035102536879437</v>
      </c>
      <c r="Q100" s="7">
        <v>0</v>
      </c>
      <c r="R100" s="7">
        <v>0</v>
      </c>
      <c r="S100" s="273">
        <f t="shared" si="13"/>
        <v>0</v>
      </c>
      <c r="T100" s="7">
        <v>0</v>
      </c>
      <c r="U100" s="273">
        <f t="shared" si="14"/>
        <v>0</v>
      </c>
      <c r="V100" s="268">
        <v>0.11816873789114304</v>
      </c>
      <c r="W100" s="273">
        <f t="shared" si="15"/>
        <v>0</v>
      </c>
      <c r="X100" s="281">
        <f t="shared" si="15"/>
        <v>0</v>
      </c>
      <c r="Y100" s="7"/>
      <c r="Z100" s="7"/>
      <c r="AA100" s="11"/>
      <c r="AB100" s="7">
        <f t="shared" si="16"/>
        <v>101.92833333333334</v>
      </c>
      <c r="AC100" s="157"/>
      <c r="AN100" s="98"/>
      <c r="AO100" s="157"/>
      <c r="AZ100" s="98"/>
    </row>
    <row r="101" spans="1:52" ht="15" customHeight="1" x14ac:dyDescent="0.25">
      <c r="A101" s="3"/>
      <c r="B101" s="3" t="s">
        <v>311</v>
      </c>
      <c r="C101" s="7">
        <v>110.2937</v>
      </c>
      <c r="D101" s="10">
        <v>110.5805</v>
      </c>
      <c r="E101" s="7">
        <v>110.7398</v>
      </c>
      <c r="F101" s="7">
        <v>111.2603</v>
      </c>
      <c r="G101" s="288">
        <v>111.7638</v>
      </c>
      <c r="H101" s="1">
        <v>112.1447</v>
      </c>
      <c r="I101" s="288">
        <v>112.65770000000001</v>
      </c>
      <c r="J101" s="288">
        <v>112.79130000000001</v>
      </c>
      <c r="K101" s="288">
        <v>112.90349999999999</v>
      </c>
      <c r="L101" s="288">
        <v>113.1241</v>
      </c>
      <c r="M101" s="7"/>
      <c r="O101" s="7"/>
      <c r="P101" s="10">
        <v>0.26003298465823477</v>
      </c>
      <c r="Q101" s="7">
        <v>0.14405794873418168</v>
      </c>
      <c r="R101" s="7">
        <v>0.47002071522614125</v>
      </c>
      <c r="S101" s="273">
        <f t="shared" si="13"/>
        <v>0.45254237135797992</v>
      </c>
      <c r="T101" s="7">
        <v>0.34080802549662492</v>
      </c>
      <c r="U101" s="273">
        <f t="shared" si="14"/>
        <v>0.45744471205505494</v>
      </c>
      <c r="V101" s="268">
        <v>0.11858931968254391</v>
      </c>
      <c r="W101" s="273">
        <f t="shared" si="15"/>
        <v>9.9475757438727275E-2</v>
      </c>
      <c r="X101" s="281">
        <f t="shared" si="15"/>
        <v>0.19538809691462583</v>
      </c>
      <c r="Y101" s="7"/>
      <c r="Z101" s="7"/>
      <c r="AA101" s="11"/>
      <c r="AB101" s="7">
        <f t="shared" si="16"/>
        <v>111.99618888888888</v>
      </c>
      <c r="AC101" s="157"/>
      <c r="AN101" s="98"/>
      <c r="AO101" s="157"/>
      <c r="AZ101" s="98"/>
    </row>
    <row r="102" spans="1:52" ht="15" customHeight="1" x14ac:dyDescent="0.25">
      <c r="A102" s="3"/>
      <c r="B102" s="3" t="s">
        <v>312</v>
      </c>
      <c r="C102" s="7">
        <v>116.4644</v>
      </c>
      <c r="D102" s="10">
        <v>116.8257</v>
      </c>
      <c r="E102" s="7">
        <v>117.0988</v>
      </c>
      <c r="F102" s="7">
        <v>117.46429999999999</v>
      </c>
      <c r="G102" s="288">
        <v>118.2717</v>
      </c>
      <c r="H102" s="1">
        <v>119.2717</v>
      </c>
      <c r="I102" s="288">
        <v>120.1285</v>
      </c>
      <c r="J102" s="288">
        <v>120.5686</v>
      </c>
      <c r="K102" s="288">
        <v>121.20869999999999</v>
      </c>
      <c r="L102" s="288">
        <v>121.46680000000001</v>
      </c>
      <c r="M102" s="7"/>
      <c r="O102" s="7"/>
      <c r="P102" s="10">
        <v>0.31022355329182133</v>
      </c>
      <c r="Q102" s="7">
        <v>0.23376705639255699</v>
      </c>
      <c r="R102" s="7">
        <v>0.31212958629806392</v>
      </c>
      <c r="S102" s="273">
        <f t="shared" si="13"/>
        <v>0.68735777593703051</v>
      </c>
      <c r="T102" s="7">
        <v>0.84551080266877032</v>
      </c>
      <c r="U102" s="273">
        <f t="shared" si="14"/>
        <v>0.71835984562977373</v>
      </c>
      <c r="V102" s="268">
        <v>0.36635769197151469</v>
      </c>
      <c r="W102" s="273">
        <f t="shared" si="15"/>
        <v>0.53090108038078709</v>
      </c>
      <c r="X102" s="281">
        <f t="shared" si="15"/>
        <v>0.21293851018946092</v>
      </c>
      <c r="Y102" s="7"/>
      <c r="Z102" s="7"/>
      <c r="AA102" s="11"/>
      <c r="AB102" s="7">
        <f t="shared" si="16"/>
        <v>119.1449777777778</v>
      </c>
      <c r="AC102" s="157"/>
      <c r="AN102" s="98"/>
      <c r="AO102" s="157"/>
      <c r="AZ102" s="98"/>
    </row>
    <row r="103" spans="1:52" s="48" customFormat="1" ht="15" x14ac:dyDescent="0.25">
      <c r="A103" s="56" t="s">
        <v>36</v>
      </c>
      <c r="B103" s="56" t="s">
        <v>37</v>
      </c>
      <c r="C103" s="20">
        <v>110.7968</v>
      </c>
      <c r="D103" s="216">
        <v>111.0672</v>
      </c>
      <c r="E103" s="119">
        <v>111.0838</v>
      </c>
      <c r="F103" s="20">
        <v>111.62779999999999</v>
      </c>
      <c r="G103" s="286">
        <v>111.88290000000001</v>
      </c>
      <c r="H103" s="48">
        <v>112.1724</v>
      </c>
      <c r="I103" s="286">
        <v>112.1605</v>
      </c>
      <c r="J103" s="286">
        <v>112.164</v>
      </c>
      <c r="K103" s="286">
        <v>112.2101</v>
      </c>
      <c r="L103" s="286">
        <v>112.18770000000001</v>
      </c>
      <c r="M103" s="20"/>
      <c r="N103" s="20"/>
      <c r="O103" s="20"/>
      <c r="P103" s="216">
        <v>0.24405036968576263</v>
      </c>
      <c r="Q103" s="20">
        <v>1.4945906622294286E-2</v>
      </c>
      <c r="R103" s="20">
        <v>0.48972037326774648</v>
      </c>
      <c r="S103" s="281">
        <f t="shared" si="13"/>
        <v>0.22852730233867638</v>
      </c>
      <c r="T103" s="20">
        <v>0.25875267802317392</v>
      </c>
      <c r="U103" s="281">
        <f t="shared" si="14"/>
        <v>-1.0608670225471805E-2</v>
      </c>
      <c r="V103" s="267">
        <v>3.1205281716847745E-3</v>
      </c>
      <c r="W103" s="281">
        <f t="shared" si="15"/>
        <v>4.1100531364783345E-2</v>
      </c>
      <c r="X103" s="281">
        <f t="shared" si="15"/>
        <v>-1.9962552390551676E-2</v>
      </c>
      <c r="Y103" s="20"/>
      <c r="Z103" s="20"/>
      <c r="AA103" s="19"/>
      <c r="AB103" s="20">
        <f t="shared" si="16"/>
        <v>111.83959999999999</v>
      </c>
      <c r="AC103" s="156"/>
      <c r="AN103" s="162"/>
      <c r="AO103" s="156"/>
      <c r="AZ103" s="162"/>
    </row>
    <row r="104" spans="1:52" ht="15" customHeight="1" x14ac:dyDescent="0.25">
      <c r="A104" s="3" t="s">
        <v>38</v>
      </c>
      <c r="B104" s="3" t="s">
        <v>39</v>
      </c>
      <c r="C104" s="7">
        <v>108.98309999999999</v>
      </c>
      <c r="D104" s="10">
        <v>108.83799999999999</v>
      </c>
      <c r="E104" s="7">
        <v>108.8051</v>
      </c>
      <c r="F104" s="7">
        <v>110.0676</v>
      </c>
      <c r="G104" s="288">
        <v>110.6202</v>
      </c>
      <c r="H104" s="1">
        <v>110.9581</v>
      </c>
      <c r="I104" s="288">
        <v>110.90900000000001</v>
      </c>
      <c r="J104" s="288">
        <v>110.92529999999999</v>
      </c>
      <c r="K104" s="288">
        <v>110.98909999999999</v>
      </c>
      <c r="L104" s="288">
        <v>110.9091</v>
      </c>
      <c r="M104" s="7"/>
      <c r="O104" s="7"/>
      <c r="P104" s="10">
        <v>-0.13313990884825203</v>
      </c>
      <c r="Q104" s="7">
        <v>-3.0228412870502888E-2</v>
      </c>
      <c r="R104" s="7">
        <v>1.1603316388661955</v>
      </c>
      <c r="S104" s="273">
        <f t="shared" si="13"/>
        <v>0.50205510068357828</v>
      </c>
      <c r="T104" s="7">
        <v>0.30545958152308961</v>
      </c>
      <c r="U104" s="273">
        <f t="shared" si="14"/>
        <v>-4.4250937966670033E-2</v>
      </c>
      <c r="V104" s="268">
        <v>1.4696733357966332E-2</v>
      </c>
      <c r="W104" s="273">
        <f t="shared" si="15"/>
        <v>5.75161843150305E-2</v>
      </c>
      <c r="X104" s="281">
        <f t="shared" si="15"/>
        <v>-7.2079150114739463E-2</v>
      </c>
      <c r="Y104" s="7"/>
      <c r="Z104" s="7"/>
      <c r="AA104" s="11"/>
      <c r="AB104" s="7">
        <f t="shared" si="16"/>
        <v>110.33572222222222</v>
      </c>
      <c r="AC104" s="157"/>
      <c r="AN104" s="98"/>
      <c r="AO104" s="157"/>
      <c r="AZ104" s="98"/>
    </row>
    <row r="105" spans="1:52" ht="15" customHeight="1" x14ac:dyDescent="0.25">
      <c r="A105" s="3" t="s">
        <v>40</v>
      </c>
      <c r="B105" s="3" t="s">
        <v>313</v>
      </c>
      <c r="C105" s="7">
        <v>117.4327</v>
      </c>
      <c r="D105" s="10">
        <v>118.589</v>
      </c>
      <c r="E105" s="7">
        <v>118.7012</v>
      </c>
      <c r="F105" s="7">
        <v>118.49209999999999</v>
      </c>
      <c r="G105" s="288">
        <v>118.52760000000001</v>
      </c>
      <c r="H105" s="1">
        <v>119.0881</v>
      </c>
      <c r="I105" s="288">
        <v>119.05370000000001</v>
      </c>
      <c r="J105" s="288">
        <v>119.01009999999999</v>
      </c>
      <c r="K105" s="288">
        <v>118.75409999999999</v>
      </c>
      <c r="L105" s="288">
        <v>118.8163</v>
      </c>
      <c r="M105" s="7"/>
      <c r="O105" s="7"/>
      <c r="P105" s="10">
        <v>0.98464907985595307</v>
      </c>
      <c r="Q105" s="7">
        <v>9.4612485137745839E-2</v>
      </c>
      <c r="R105" s="7">
        <v>-0.17615660161818625</v>
      </c>
      <c r="S105" s="273">
        <f t="shared" si="13"/>
        <v>2.9959803227399287E-2</v>
      </c>
      <c r="T105" s="7">
        <v>0.47288564013781631</v>
      </c>
      <c r="U105" s="273">
        <f t="shared" si="14"/>
        <v>-2.8886177544180221E-2</v>
      </c>
      <c r="V105" s="268">
        <v>-3.662212934164337E-2</v>
      </c>
      <c r="W105" s="273">
        <f t="shared" si="15"/>
        <v>-0.21510779337215938</v>
      </c>
      <c r="X105" s="281">
        <f t="shared" si="15"/>
        <v>5.2377138978784099E-2</v>
      </c>
      <c r="Y105" s="7"/>
      <c r="Z105" s="7"/>
      <c r="AA105" s="11"/>
      <c r="AB105" s="7">
        <f t="shared" si="16"/>
        <v>118.78135555555554</v>
      </c>
      <c r="AC105" s="157"/>
      <c r="AN105" s="98"/>
      <c r="AO105" s="157"/>
      <c r="AZ105" s="98"/>
    </row>
    <row r="106" spans="1:52" ht="15" customHeight="1" x14ac:dyDescent="0.25">
      <c r="A106" s="3" t="s">
        <v>41</v>
      </c>
      <c r="B106" s="3" t="s">
        <v>314</v>
      </c>
      <c r="C106" s="7">
        <v>105.4556</v>
      </c>
      <c r="D106" s="10">
        <v>105.4556</v>
      </c>
      <c r="E106" s="7">
        <v>105.6293</v>
      </c>
      <c r="F106" s="7">
        <v>105.6293</v>
      </c>
      <c r="G106" s="291">
        <v>105.8802</v>
      </c>
      <c r="H106" s="1">
        <v>105.9097</v>
      </c>
      <c r="I106" s="291">
        <v>105.9097</v>
      </c>
      <c r="J106" s="291">
        <v>106.0701</v>
      </c>
      <c r="K106" s="291">
        <v>106.0701</v>
      </c>
      <c r="L106" s="291">
        <v>106.0701</v>
      </c>
      <c r="M106" s="7"/>
      <c r="O106" s="7"/>
      <c r="P106" s="10">
        <v>0</v>
      </c>
      <c r="Q106" s="7">
        <v>0.16471387010267508</v>
      </c>
      <c r="R106" s="7">
        <v>0</v>
      </c>
      <c r="S106" s="289">
        <f t="shared" si="13"/>
        <v>0.23752879172729674</v>
      </c>
      <c r="T106" s="7">
        <v>2.7861677631888442E-2</v>
      </c>
      <c r="U106" s="289">
        <f t="shared" si="14"/>
        <v>0</v>
      </c>
      <c r="V106" s="270">
        <v>0.15144977277812668</v>
      </c>
      <c r="W106" s="289">
        <f t="shared" si="15"/>
        <v>0</v>
      </c>
      <c r="X106" s="281">
        <f t="shared" si="15"/>
        <v>0</v>
      </c>
      <c r="Y106" s="7"/>
      <c r="Z106" s="7"/>
      <c r="AA106" s="11"/>
      <c r="AB106" s="7">
        <f t="shared" si="16"/>
        <v>105.84712222222224</v>
      </c>
      <c r="AC106" s="157"/>
      <c r="AN106" s="98"/>
      <c r="AO106" s="157"/>
      <c r="AZ106" s="98"/>
    </row>
    <row r="107" spans="1:52" ht="15" customHeight="1" x14ac:dyDescent="0.25">
      <c r="A107" s="3" t="s">
        <v>42</v>
      </c>
      <c r="B107" s="3" t="s">
        <v>315</v>
      </c>
      <c r="C107" s="7">
        <v>120.1639</v>
      </c>
      <c r="D107" s="10">
        <v>120.37479999999999</v>
      </c>
      <c r="E107" s="7">
        <v>120.224</v>
      </c>
      <c r="F107" s="7">
        <v>120.4944</v>
      </c>
      <c r="G107" s="288">
        <v>120.3516</v>
      </c>
      <c r="H107" s="1">
        <v>120.4109</v>
      </c>
      <c r="I107" s="288">
        <v>120.4109</v>
      </c>
      <c r="J107" s="288">
        <v>120.474</v>
      </c>
      <c r="K107" s="288">
        <v>120.5945</v>
      </c>
      <c r="L107" s="288">
        <v>120.60760000000001</v>
      </c>
      <c r="M107" s="7"/>
      <c r="O107" s="7"/>
      <c r="P107" s="10">
        <v>0.17551028220621603</v>
      </c>
      <c r="Q107" s="7">
        <v>-0.12527538986564432</v>
      </c>
      <c r="R107" s="7">
        <v>0.22491349480968448</v>
      </c>
      <c r="S107" s="273">
        <f t="shared" si="13"/>
        <v>-0.11851173166553305</v>
      </c>
      <c r="T107" s="7">
        <v>4.9272298831085963E-2</v>
      </c>
      <c r="U107" s="273">
        <f t="shared" si="14"/>
        <v>0</v>
      </c>
      <c r="V107" s="268">
        <v>5.2403893667438507E-2</v>
      </c>
      <c r="W107" s="273">
        <f t="shared" si="15"/>
        <v>0.10002158142005139</v>
      </c>
      <c r="X107" s="281">
        <f t="shared" si="15"/>
        <v>1.0862850295833185E-2</v>
      </c>
      <c r="Y107" s="7"/>
      <c r="Z107" s="7"/>
      <c r="AA107" s="11"/>
      <c r="AB107" s="7">
        <f t="shared" si="16"/>
        <v>120.43807777777778</v>
      </c>
      <c r="AC107" s="157"/>
      <c r="AN107" s="98"/>
      <c r="AO107" s="157"/>
      <c r="AZ107" s="98"/>
    </row>
    <row r="108" spans="1:52" ht="15" customHeight="1" x14ac:dyDescent="0.25">
      <c r="A108" s="3" t="s">
        <v>44</v>
      </c>
      <c r="B108" s="3" t="s">
        <v>316</v>
      </c>
      <c r="C108" s="7">
        <v>106.9096</v>
      </c>
      <c r="D108" s="10">
        <v>106.90089999999999</v>
      </c>
      <c r="E108" s="7">
        <v>107.06189999999999</v>
      </c>
      <c r="F108" s="7">
        <v>107.06189999999999</v>
      </c>
      <c r="G108" s="288">
        <v>107.06189999999999</v>
      </c>
      <c r="H108" s="1">
        <v>107.2075</v>
      </c>
      <c r="I108" s="288">
        <v>107.4273</v>
      </c>
      <c r="J108" s="288">
        <v>107.4273</v>
      </c>
      <c r="K108" s="288">
        <v>107.4684</v>
      </c>
      <c r="L108" s="288">
        <v>107.4684</v>
      </c>
      <c r="M108" s="7"/>
      <c r="O108" s="7"/>
      <c r="P108" s="10">
        <v>-8.1377163510148696E-3</v>
      </c>
      <c r="Q108" s="7">
        <v>0.15060677693078484</v>
      </c>
      <c r="R108" s="7">
        <v>0</v>
      </c>
      <c r="S108" s="273">
        <f t="shared" si="13"/>
        <v>0</v>
      </c>
      <c r="T108" s="7">
        <v>0.13599609198043536</v>
      </c>
      <c r="U108" s="273">
        <f t="shared" si="14"/>
        <v>0.20502296947508938</v>
      </c>
      <c r="V108" s="268">
        <v>0</v>
      </c>
      <c r="W108" s="273">
        <f t="shared" si="15"/>
        <v>3.8258431516011424E-2</v>
      </c>
      <c r="X108" s="281">
        <f t="shared" si="15"/>
        <v>0</v>
      </c>
      <c r="Y108" s="7"/>
      <c r="Z108" s="7"/>
      <c r="AA108" s="11"/>
      <c r="AB108" s="7">
        <f t="shared" si="16"/>
        <v>107.23172222222222</v>
      </c>
      <c r="AC108" s="157"/>
      <c r="AN108" s="98"/>
      <c r="AO108" s="157"/>
      <c r="AZ108" s="98"/>
    </row>
    <row r="109" spans="1:52" ht="15" customHeight="1" x14ac:dyDescent="0.25">
      <c r="A109" s="3" t="s">
        <v>46</v>
      </c>
      <c r="B109" s="3" t="s">
        <v>71</v>
      </c>
      <c r="C109" s="7">
        <v>106.96639999999999</v>
      </c>
      <c r="D109" s="10">
        <v>107.3901</v>
      </c>
      <c r="E109" s="7">
        <v>107.3901</v>
      </c>
      <c r="F109" s="7">
        <v>107.3901</v>
      </c>
      <c r="G109" s="288">
        <v>107.3901</v>
      </c>
      <c r="H109" s="1">
        <v>107.3901</v>
      </c>
      <c r="I109" s="288">
        <v>107.3901</v>
      </c>
      <c r="J109" s="288">
        <v>107.3901</v>
      </c>
      <c r="K109" s="288">
        <v>107.7304</v>
      </c>
      <c r="L109" s="288">
        <v>107.7304</v>
      </c>
      <c r="M109" s="7"/>
      <c r="O109" s="7"/>
      <c r="P109" s="10">
        <v>0.39610569300267268</v>
      </c>
      <c r="Q109" s="7">
        <v>0</v>
      </c>
      <c r="R109" s="7">
        <v>0</v>
      </c>
      <c r="S109" s="273">
        <f t="shared" si="13"/>
        <v>0</v>
      </c>
      <c r="T109" s="7">
        <v>0</v>
      </c>
      <c r="U109" s="273">
        <f t="shared" si="14"/>
        <v>0</v>
      </c>
      <c r="V109" s="268">
        <v>0</v>
      </c>
      <c r="W109" s="273">
        <f t="shared" si="15"/>
        <v>0.31688209620812269</v>
      </c>
      <c r="X109" s="281">
        <f t="shared" si="15"/>
        <v>0</v>
      </c>
      <c r="Y109" s="7"/>
      <c r="Z109" s="7"/>
      <c r="AA109" s="11"/>
      <c r="AB109" s="7">
        <f t="shared" si="16"/>
        <v>107.46572222222223</v>
      </c>
      <c r="AC109" s="157"/>
      <c r="AN109" s="98"/>
      <c r="AO109" s="157"/>
      <c r="AZ109" s="98"/>
    </row>
    <row r="110" spans="1:52" s="48" customFormat="1" ht="15" x14ac:dyDescent="0.25">
      <c r="A110" s="56" t="s">
        <v>47</v>
      </c>
      <c r="B110" s="56" t="s">
        <v>48</v>
      </c>
      <c r="C110" s="20">
        <v>90.46996</v>
      </c>
      <c r="D110" s="216">
        <v>91.194419999999994</v>
      </c>
      <c r="E110" s="119">
        <v>90.763589999999994</v>
      </c>
      <c r="F110" s="20">
        <v>91.955119999999994</v>
      </c>
      <c r="G110" s="286">
        <v>94.202449999999999</v>
      </c>
      <c r="H110" s="48">
        <v>93.380510000000001</v>
      </c>
      <c r="I110" s="286">
        <v>93.812190000000001</v>
      </c>
      <c r="J110" s="286">
        <v>92.724429999999998</v>
      </c>
      <c r="K110" s="286">
        <v>93.070719999999994</v>
      </c>
      <c r="L110" s="286">
        <v>93.037989999999994</v>
      </c>
      <c r="M110" s="20"/>
      <c r="N110" s="20"/>
      <c r="O110" s="20"/>
      <c r="P110" s="216">
        <v>0.80077409120109422</v>
      </c>
      <c r="Q110" s="20">
        <v>-0.47243022105957833</v>
      </c>
      <c r="R110" s="20">
        <v>1.3127841241184932</v>
      </c>
      <c r="S110" s="281">
        <f t="shared" si="13"/>
        <v>2.4439422187693358</v>
      </c>
      <c r="T110" s="20">
        <v>-0.87252507763863674</v>
      </c>
      <c r="U110" s="281">
        <f t="shared" si="14"/>
        <v>0.46228061937121578</v>
      </c>
      <c r="V110" s="268">
        <v>-1.1595081619989926</v>
      </c>
      <c r="W110" s="281">
        <f t="shared" si="15"/>
        <v>0.3734614491563833</v>
      </c>
      <c r="X110" s="281">
        <f t="shared" si="15"/>
        <v>-3.5166806488658102E-2</v>
      </c>
      <c r="Y110" s="20"/>
      <c r="Z110" s="20"/>
      <c r="AA110" s="19"/>
      <c r="AB110" s="20">
        <f t="shared" si="16"/>
        <v>92.682380000000023</v>
      </c>
      <c r="AC110" s="156"/>
      <c r="AN110" s="162"/>
      <c r="AO110" s="156"/>
      <c r="AZ110" s="162"/>
    </row>
    <row r="111" spans="1:52" s="48" customFormat="1" ht="15" x14ac:dyDescent="0.25">
      <c r="A111" s="56" t="s">
        <v>317</v>
      </c>
      <c r="B111" s="48" t="s">
        <v>73</v>
      </c>
      <c r="C111" s="20">
        <v>96.771900000000002</v>
      </c>
      <c r="D111" s="216">
        <v>97.461690000000004</v>
      </c>
      <c r="E111" s="119">
        <v>97.779449999999997</v>
      </c>
      <c r="F111" s="20">
        <v>99.832530000000006</v>
      </c>
      <c r="G111" s="286">
        <v>102.39660000000001</v>
      </c>
      <c r="H111" s="48">
        <v>101.4221</v>
      </c>
      <c r="I111" s="286">
        <v>102.4632</v>
      </c>
      <c r="J111" s="286">
        <v>100.25190000000001</v>
      </c>
      <c r="K111" s="286">
        <v>100.1417</v>
      </c>
      <c r="L111" s="286">
        <v>99.356560000000002</v>
      </c>
      <c r="M111" s="20"/>
      <c r="N111" s="20"/>
      <c r="O111" s="20"/>
      <c r="P111" s="216">
        <v>0.71279989335747473</v>
      </c>
      <c r="Q111" s="20">
        <v>0.32603579929713172</v>
      </c>
      <c r="R111" s="20">
        <v>2.0997049993633716</v>
      </c>
      <c r="S111" s="281">
        <f t="shared" si="13"/>
        <v>2.5683712513346109</v>
      </c>
      <c r="T111" s="20">
        <v>-0.95169175539032169</v>
      </c>
      <c r="U111" s="281">
        <f t="shared" si="14"/>
        <v>1.026502113444703</v>
      </c>
      <c r="V111" s="268">
        <v>-2.1581406787997977</v>
      </c>
      <c r="W111" s="281">
        <f t="shared" si="15"/>
        <v>-0.10992310370178128</v>
      </c>
      <c r="X111" s="281">
        <f t="shared" si="15"/>
        <v>-0.78402903086326525</v>
      </c>
      <c r="Y111" s="20"/>
      <c r="Z111" s="20"/>
      <c r="AA111" s="19"/>
      <c r="AB111" s="20">
        <f t="shared" si="16"/>
        <v>100.12285888888889</v>
      </c>
      <c r="AC111" s="156"/>
      <c r="AN111" s="162"/>
      <c r="AO111" s="156"/>
      <c r="AZ111" s="162"/>
    </row>
    <row r="112" spans="1:52" s="48" customFormat="1" ht="20.25" customHeight="1" x14ac:dyDescent="0.2">
      <c r="B112" s="22" t="s">
        <v>62</v>
      </c>
      <c r="C112" s="28"/>
      <c r="D112" s="133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133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134"/>
      <c r="AB112" s="23"/>
      <c r="AC112" s="156"/>
      <c r="AN112" s="162"/>
      <c r="AO112" s="156"/>
      <c r="AZ112" s="162"/>
    </row>
    <row r="113" spans="1:52" s="48" customFormat="1" ht="15" x14ac:dyDescent="0.25">
      <c r="A113" s="56" t="s">
        <v>14</v>
      </c>
      <c r="B113" s="56" t="s">
        <v>103</v>
      </c>
      <c r="C113" s="119">
        <v>120.62990000000001</v>
      </c>
      <c r="D113" s="216">
        <v>121.10209999999999</v>
      </c>
      <c r="E113" s="20">
        <v>121.25490000000001</v>
      </c>
      <c r="F113" s="20">
        <v>122.3182</v>
      </c>
      <c r="G113" s="286">
        <v>124.4978</v>
      </c>
      <c r="H113" s="48">
        <v>123.62179999999999</v>
      </c>
      <c r="I113" s="286">
        <v>122.1001</v>
      </c>
      <c r="J113" s="286">
        <v>121.97929999999999</v>
      </c>
      <c r="K113" s="286">
        <v>122.02209999999999</v>
      </c>
      <c r="L113" s="286">
        <v>122.01779999999999</v>
      </c>
      <c r="M113" s="20"/>
      <c r="N113" s="20"/>
      <c r="O113" s="119"/>
      <c r="P113" s="21">
        <v>0.3914452387011732</v>
      </c>
      <c r="Q113" s="20">
        <v>0.12617452546241012</v>
      </c>
      <c r="R113" s="20">
        <v>0.87691301547401213</v>
      </c>
      <c r="S113" s="281">
        <f t="shared" ref="S113:S137" si="17">(G113-F113)/F113*100</f>
        <v>1.7819098057361811</v>
      </c>
      <c r="T113" s="20">
        <v>-0.70362689139888801</v>
      </c>
      <c r="U113" s="281">
        <f t="shared" ref="U113:U137" si="18">(I113-H113)/H113*100</f>
        <v>-1.2309317612265762</v>
      </c>
      <c r="V113" s="281">
        <f t="shared" ref="V113:V137" si="19">(J113-I113)/I113*100</f>
        <v>-9.8935217907276635E-2</v>
      </c>
      <c r="W113" s="281">
        <f t="shared" ref="W113:X137" si="20">(K113-J113)/J113*100</f>
        <v>3.5087920655389668E-2</v>
      </c>
      <c r="X113" s="281">
        <f t="shared" si="20"/>
        <v>-3.5239518087302525E-3</v>
      </c>
      <c r="Y113" s="20"/>
      <c r="Z113" s="119"/>
      <c r="AA113" s="19"/>
      <c r="AB113" s="20">
        <f t="shared" ref="AB113:AB135" si="21">AVERAGE(D113:O113)</f>
        <v>122.32378888888888</v>
      </c>
      <c r="AC113" s="156"/>
      <c r="AN113" s="162"/>
      <c r="AO113" s="156"/>
      <c r="AZ113" s="162"/>
    </row>
    <row r="114" spans="1:52" ht="15" x14ac:dyDescent="0.25">
      <c r="A114" s="3" t="s">
        <v>16</v>
      </c>
      <c r="B114" s="3" t="s">
        <v>104</v>
      </c>
      <c r="C114" s="7">
        <v>122.5993</v>
      </c>
      <c r="D114" s="10">
        <v>123.431</v>
      </c>
      <c r="E114" s="7">
        <v>123.369</v>
      </c>
      <c r="F114" s="7">
        <v>124.1755</v>
      </c>
      <c r="G114" s="288">
        <v>126.188</v>
      </c>
      <c r="H114" s="1">
        <v>125.2991</v>
      </c>
      <c r="I114" s="288">
        <v>123.5522</v>
      </c>
      <c r="J114" s="288">
        <v>123.43640000000001</v>
      </c>
      <c r="K114" s="288">
        <v>123.77030000000001</v>
      </c>
      <c r="L114" s="288">
        <v>123.91330000000001</v>
      </c>
      <c r="M114" s="7"/>
      <c r="O114" s="7"/>
      <c r="P114" s="10">
        <v>0.67838886518927755</v>
      </c>
      <c r="Q114" s="7">
        <v>-5.0230493150017104E-2</v>
      </c>
      <c r="R114" s="7">
        <v>0.65372986730864302</v>
      </c>
      <c r="S114" s="273">
        <f t="shared" si="17"/>
        <v>1.6206900717130213</v>
      </c>
      <c r="T114" s="7">
        <v>-0.7044251434367822</v>
      </c>
      <c r="U114" s="273">
        <f t="shared" si="18"/>
        <v>-1.3941839965330929</v>
      </c>
      <c r="V114" s="273">
        <f t="shared" si="19"/>
        <v>-9.3725567007299768E-2</v>
      </c>
      <c r="W114" s="273">
        <f t="shared" si="20"/>
        <v>0.27050367638719197</v>
      </c>
      <c r="X114" s="281">
        <f t="shared" si="20"/>
        <v>0.11553660288453746</v>
      </c>
      <c r="Y114" s="7"/>
      <c r="Z114" s="7"/>
      <c r="AA114" s="11"/>
      <c r="AB114" s="7">
        <f t="shared" si="21"/>
        <v>124.12608888888889</v>
      </c>
      <c r="AC114" s="157"/>
      <c r="AN114" s="98"/>
      <c r="AO114" s="157"/>
      <c r="AZ114" s="98"/>
    </row>
    <row r="115" spans="1:52" ht="15" x14ac:dyDescent="0.25">
      <c r="A115" s="3" t="s">
        <v>18</v>
      </c>
      <c r="B115" s="3" t="s">
        <v>61</v>
      </c>
      <c r="C115" s="7">
        <v>114.0964</v>
      </c>
      <c r="D115" s="10">
        <v>113.3762</v>
      </c>
      <c r="E115" s="7">
        <v>114.2413</v>
      </c>
      <c r="F115" s="7">
        <v>116.1568</v>
      </c>
      <c r="G115" s="288">
        <v>118.8904</v>
      </c>
      <c r="H115" s="1">
        <v>118.0575</v>
      </c>
      <c r="I115" s="288">
        <v>117.28279999999999</v>
      </c>
      <c r="J115" s="288">
        <v>117.1454</v>
      </c>
      <c r="K115" s="288">
        <v>116.22239999999999</v>
      </c>
      <c r="L115" s="288">
        <v>115.7294</v>
      </c>
      <c r="M115" s="7"/>
      <c r="O115" s="7"/>
      <c r="P115" s="10">
        <v>-0.63122061695198572</v>
      </c>
      <c r="Q115" s="7">
        <v>0.76303492267336381</v>
      </c>
      <c r="R115" s="7">
        <v>1.6767141130221808</v>
      </c>
      <c r="S115" s="273">
        <f t="shared" si="17"/>
        <v>2.3533706162704169</v>
      </c>
      <c r="T115" s="7">
        <v>-0.70056118912880694</v>
      </c>
      <c r="U115" s="273">
        <f t="shared" si="18"/>
        <v>-0.65620566249497914</v>
      </c>
      <c r="V115" s="273">
        <f t="shared" si="19"/>
        <v>-0.11715272827729176</v>
      </c>
      <c r="W115" s="273">
        <f t="shared" si="20"/>
        <v>-0.78790972586204999</v>
      </c>
      <c r="X115" s="281">
        <f t="shared" si="20"/>
        <v>-0.42418673164553045</v>
      </c>
      <c r="Y115" s="7"/>
      <c r="Z115" s="7"/>
      <c r="AA115" s="11"/>
      <c r="AB115" s="7">
        <f t="shared" si="21"/>
        <v>116.3446888888889</v>
      </c>
      <c r="AC115" s="157"/>
      <c r="AN115" s="98"/>
      <c r="AO115" s="157"/>
      <c r="AZ115" s="98"/>
    </row>
    <row r="116" spans="1:52" s="48" customFormat="1" ht="15" x14ac:dyDescent="0.25">
      <c r="A116" s="56" t="s">
        <v>20</v>
      </c>
      <c r="B116" s="56" t="s">
        <v>105</v>
      </c>
      <c r="C116" s="119">
        <v>118.58410000000001</v>
      </c>
      <c r="D116" s="216">
        <v>118.7517</v>
      </c>
      <c r="E116" s="20">
        <v>119.3622</v>
      </c>
      <c r="F116" s="20">
        <v>120.4161</v>
      </c>
      <c r="G116" s="290">
        <v>120.8232</v>
      </c>
      <c r="H116" s="48">
        <v>120.979</v>
      </c>
      <c r="I116" s="290">
        <v>121.61579999999999</v>
      </c>
      <c r="J116" s="290">
        <v>120.8728</v>
      </c>
      <c r="K116" s="290">
        <v>120.4543</v>
      </c>
      <c r="L116" s="290">
        <v>119.7867</v>
      </c>
      <c r="M116" s="20"/>
      <c r="N116" s="20"/>
      <c r="O116" s="119"/>
      <c r="P116" s="21">
        <v>0.1413342935519965</v>
      </c>
      <c r="Q116" s="20">
        <v>0.51409790344054174</v>
      </c>
      <c r="R116" s="20">
        <v>0.8829428412009821</v>
      </c>
      <c r="S116" s="287">
        <f t="shared" si="17"/>
        <v>0.33807771552142923</v>
      </c>
      <c r="T116" s="20">
        <v>0.12894874494302358</v>
      </c>
      <c r="U116" s="287">
        <f t="shared" si="18"/>
        <v>0.5263723456136965</v>
      </c>
      <c r="V116" s="287">
        <f t="shared" si="19"/>
        <v>-0.61094035478942299</v>
      </c>
      <c r="W116" s="287">
        <f t="shared" si="20"/>
        <v>-0.34623174113613198</v>
      </c>
      <c r="X116" s="281">
        <f t="shared" si="20"/>
        <v>-0.55423509164887208</v>
      </c>
      <c r="Y116" s="20"/>
      <c r="Z116" s="119"/>
      <c r="AA116" s="19"/>
      <c r="AB116" s="20">
        <f t="shared" si="21"/>
        <v>120.3402</v>
      </c>
      <c r="AC116" s="156"/>
      <c r="AN116" s="162"/>
      <c r="AO116" s="156"/>
      <c r="AZ116" s="162"/>
    </row>
    <row r="117" spans="1:52" s="48" customFormat="1" ht="15" x14ac:dyDescent="0.25">
      <c r="A117" s="56" t="s">
        <v>22</v>
      </c>
      <c r="B117" s="56" t="s">
        <v>23</v>
      </c>
      <c r="C117" s="119">
        <v>120.0068</v>
      </c>
      <c r="D117" s="216">
        <v>120.3954</v>
      </c>
      <c r="E117" s="20">
        <v>121.3866</v>
      </c>
      <c r="F117" s="20">
        <v>122.8866</v>
      </c>
      <c r="G117" s="290">
        <v>123.4622</v>
      </c>
      <c r="H117" s="48">
        <v>123.6983</v>
      </c>
      <c r="I117" s="290">
        <v>124.4765</v>
      </c>
      <c r="J117" s="290">
        <v>123.2396</v>
      </c>
      <c r="K117" s="290">
        <v>122.6622</v>
      </c>
      <c r="L117" s="290">
        <v>121.7525</v>
      </c>
      <c r="M117" s="20"/>
      <c r="N117" s="20"/>
      <c r="O117" s="119"/>
      <c r="P117" s="21">
        <v>0.32381498381758095</v>
      </c>
      <c r="Q117" s="20">
        <v>0.82328726845046096</v>
      </c>
      <c r="R117" s="20">
        <v>1.2357212410595568</v>
      </c>
      <c r="S117" s="287">
        <f t="shared" si="17"/>
        <v>0.46839932100000675</v>
      </c>
      <c r="T117" s="20">
        <v>0.19123262018658954</v>
      </c>
      <c r="U117" s="287">
        <f t="shared" si="18"/>
        <v>0.62911131357504357</v>
      </c>
      <c r="V117" s="287">
        <f t="shared" si="19"/>
        <v>-0.99368153828233097</v>
      </c>
      <c r="W117" s="287">
        <f t="shared" si="20"/>
        <v>-0.46851823602153631</v>
      </c>
      <c r="X117" s="281">
        <f t="shared" si="20"/>
        <v>-0.74163026588468239</v>
      </c>
      <c r="Y117" s="20"/>
      <c r="Z117" s="119"/>
      <c r="AA117" s="19"/>
      <c r="AB117" s="20">
        <f t="shared" si="21"/>
        <v>122.66221111111109</v>
      </c>
      <c r="AC117" s="156"/>
      <c r="AN117" s="162"/>
      <c r="AO117" s="156"/>
      <c r="AZ117" s="162"/>
    </row>
    <row r="118" spans="1:52" ht="15" customHeight="1" x14ac:dyDescent="0.25">
      <c r="A118" s="3" t="s">
        <v>24</v>
      </c>
      <c r="B118" s="3" t="s">
        <v>304</v>
      </c>
      <c r="C118" s="7">
        <v>124.22750000000001</v>
      </c>
      <c r="D118" s="10">
        <v>124.56140000000001</v>
      </c>
      <c r="E118" s="7">
        <v>126.0124</v>
      </c>
      <c r="F118" s="7">
        <v>128.22290000000001</v>
      </c>
      <c r="G118" s="291">
        <v>128.75530000000001</v>
      </c>
      <c r="H118" s="1">
        <v>129.0643</v>
      </c>
      <c r="I118" s="291">
        <v>130.12780000000001</v>
      </c>
      <c r="J118" s="291">
        <v>127.98860000000001</v>
      </c>
      <c r="K118" s="291">
        <v>126.9648</v>
      </c>
      <c r="L118" s="291">
        <v>125.4776</v>
      </c>
      <c r="M118" s="7"/>
      <c r="O118" s="7"/>
      <c r="P118" s="10">
        <v>0.26878106699402293</v>
      </c>
      <c r="Q118" s="7">
        <v>1.164887356757385</v>
      </c>
      <c r="R118" s="7">
        <v>1.7541924445530839</v>
      </c>
      <c r="S118" s="289">
        <f t="shared" si="17"/>
        <v>0.41521444297391141</v>
      </c>
      <c r="T118" s="7">
        <v>0.23999012079502549</v>
      </c>
      <c r="U118" s="289">
        <f t="shared" si="18"/>
        <v>0.82400787824363875</v>
      </c>
      <c r="V118" s="289">
        <f t="shared" si="19"/>
        <v>-1.6439223594036034</v>
      </c>
      <c r="W118" s="289">
        <f t="shared" si="20"/>
        <v>-0.79991499242901987</v>
      </c>
      <c r="X118" s="281">
        <f t="shared" si="20"/>
        <v>-1.1713482792080965</v>
      </c>
      <c r="Y118" s="7"/>
      <c r="Z118" s="7"/>
      <c r="AA118" s="11"/>
      <c r="AB118" s="7">
        <f t="shared" si="21"/>
        <v>127.4639</v>
      </c>
      <c r="AC118" s="157"/>
      <c r="AN118" s="98"/>
      <c r="AO118" s="157"/>
      <c r="AZ118" s="98"/>
    </row>
    <row r="119" spans="1:52" ht="15" customHeight="1" x14ac:dyDescent="0.25">
      <c r="A119" s="3" t="s">
        <v>26</v>
      </c>
      <c r="B119" s="3" t="s">
        <v>305</v>
      </c>
      <c r="C119" s="7">
        <v>117.0758</v>
      </c>
      <c r="D119" s="10">
        <v>117.54810000000001</v>
      </c>
      <c r="E119" s="7">
        <v>117.6172</v>
      </c>
      <c r="F119" s="7">
        <v>118.35760000000001</v>
      </c>
      <c r="G119" s="288">
        <v>120.4662</v>
      </c>
      <c r="H119" s="1">
        <v>119.6433</v>
      </c>
      <c r="I119" s="288">
        <v>119.6371</v>
      </c>
      <c r="J119" s="288">
        <v>119.81489999999999</v>
      </c>
      <c r="K119" s="288">
        <v>120.0774</v>
      </c>
      <c r="L119" s="288">
        <v>119.9448</v>
      </c>
      <c r="M119" s="7"/>
      <c r="O119" s="7"/>
      <c r="P119" s="10">
        <v>0.40341385666380597</v>
      </c>
      <c r="Q119" s="7">
        <v>5.8784446537197728E-2</v>
      </c>
      <c r="R119" s="7">
        <v>0.62949976704088195</v>
      </c>
      <c r="S119" s="273">
        <f t="shared" si="17"/>
        <v>1.7815501497157729</v>
      </c>
      <c r="T119" s="7">
        <v>-0.68309617137421474</v>
      </c>
      <c r="U119" s="273">
        <f t="shared" si="18"/>
        <v>-5.1820703708378617E-3</v>
      </c>
      <c r="V119" s="273">
        <f t="shared" si="19"/>
        <v>0.14861610654219354</v>
      </c>
      <c r="W119" s="273">
        <f t="shared" si="20"/>
        <v>0.21908794315231481</v>
      </c>
      <c r="X119" s="281">
        <f t="shared" si="20"/>
        <v>-0.11042877344112756</v>
      </c>
      <c r="Y119" s="7"/>
      <c r="Z119" s="7"/>
      <c r="AA119" s="11"/>
      <c r="AB119" s="7">
        <f t="shared" si="21"/>
        <v>119.23406666666668</v>
      </c>
      <c r="AC119" s="157"/>
      <c r="AN119" s="98"/>
      <c r="AO119" s="157"/>
      <c r="AZ119" s="98"/>
    </row>
    <row r="120" spans="1:52" ht="15" customHeight="1" x14ac:dyDescent="0.25">
      <c r="A120" s="3" t="s">
        <v>27</v>
      </c>
      <c r="B120" s="3" t="s">
        <v>306</v>
      </c>
      <c r="C120" s="7">
        <v>110.304</v>
      </c>
      <c r="D120" s="10">
        <v>110.39360000000001</v>
      </c>
      <c r="E120" s="7">
        <v>110.48739999999999</v>
      </c>
      <c r="F120" s="7">
        <v>110.8229</v>
      </c>
      <c r="G120" s="288">
        <v>111.14700000000001</v>
      </c>
      <c r="H120" s="1">
        <v>111.04649999999999</v>
      </c>
      <c r="I120" s="288">
        <v>111.1168</v>
      </c>
      <c r="J120" s="288">
        <v>111.12609999999999</v>
      </c>
      <c r="K120" s="288">
        <v>111.06229999999999</v>
      </c>
      <c r="L120" s="288">
        <v>111.2213</v>
      </c>
      <c r="M120" s="7"/>
      <c r="O120" s="7"/>
      <c r="P120" s="10">
        <v>8.1230055120398492E-2</v>
      </c>
      <c r="Q120" s="7">
        <v>8.4968693837312523E-2</v>
      </c>
      <c r="R120" s="7">
        <v>0.30365453436320372</v>
      </c>
      <c r="S120" s="273">
        <f t="shared" si="17"/>
        <v>0.29244858237783111</v>
      </c>
      <c r="T120" s="7">
        <v>-9.0420794083520842E-2</v>
      </c>
      <c r="U120" s="273">
        <f t="shared" si="18"/>
        <v>6.3306812911710988E-2</v>
      </c>
      <c r="V120" s="273">
        <f t="shared" si="19"/>
        <v>8.3695714779368109E-3</v>
      </c>
      <c r="W120" s="273">
        <f t="shared" si="20"/>
        <v>-5.7412255086789266E-2</v>
      </c>
      <c r="X120" s="281">
        <f t="shared" si="20"/>
        <v>0.14316289145822303</v>
      </c>
      <c r="Y120" s="7"/>
      <c r="Z120" s="7"/>
      <c r="AA120" s="11"/>
      <c r="AB120" s="7">
        <f t="shared" si="21"/>
        <v>110.93598888888887</v>
      </c>
      <c r="AC120" s="157"/>
      <c r="AN120" s="98"/>
      <c r="AO120" s="157"/>
      <c r="AZ120" s="98"/>
    </row>
    <row r="121" spans="1:52" ht="15" customHeight="1" x14ac:dyDescent="0.25">
      <c r="A121" s="3" t="s">
        <v>29</v>
      </c>
      <c r="B121" s="3" t="s">
        <v>307</v>
      </c>
      <c r="C121" s="7">
        <v>118.2602</v>
      </c>
      <c r="D121" s="10">
        <v>118.5102</v>
      </c>
      <c r="E121" s="7">
        <v>118.57510000000001</v>
      </c>
      <c r="F121" s="7">
        <v>119.06100000000001</v>
      </c>
      <c r="G121" s="291">
        <v>119.6534</v>
      </c>
      <c r="H121" s="1">
        <v>119.64</v>
      </c>
      <c r="I121" s="291">
        <v>119.9037</v>
      </c>
      <c r="J121" s="291">
        <v>119.988</v>
      </c>
      <c r="K121" s="291">
        <v>120.05419999999999</v>
      </c>
      <c r="L121" s="291">
        <v>119.9877</v>
      </c>
      <c r="M121" s="7"/>
      <c r="O121" s="7"/>
      <c r="P121" s="10">
        <v>0.21139825571071247</v>
      </c>
      <c r="Q121" s="7">
        <v>5.4763218693419324E-2</v>
      </c>
      <c r="R121" s="7">
        <v>0.40978249227704711</v>
      </c>
      <c r="S121" s="289">
        <f t="shared" si="17"/>
        <v>0.49756007424765264</v>
      </c>
      <c r="T121" s="7">
        <v>-1.1199013149650822E-2</v>
      </c>
      <c r="U121" s="289">
        <f t="shared" si="18"/>
        <v>0.22041123370110335</v>
      </c>
      <c r="V121" s="289">
        <f t="shared" si="19"/>
        <v>7.0306420902773586E-2</v>
      </c>
      <c r="W121" s="289">
        <f t="shared" si="20"/>
        <v>5.5172183885050949E-2</v>
      </c>
      <c r="X121" s="281">
        <f t="shared" si="20"/>
        <v>-5.5391648105597865E-2</v>
      </c>
      <c r="Y121" s="7"/>
      <c r="Z121" s="7"/>
      <c r="AA121" s="11"/>
      <c r="AB121" s="7">
        <f t="shared" si="21"/>
        <v>119.48592222222221</v>
      </c>
      <c r="AC121" s="157"/>
      <c r="AN121" s="98"/>
      <c r="AO121" s="157"/>
      <c r="AZ121" s="98"/>
    </row>
    <row r="122" spans="1:52" ht="15" customHeight="1" x14ac:dyDescent="0.25">
      <c r="A122" s="3" t="s">
        <v>31</v>
      </c>
      <c r="B122" s="3" t="s">
        <v>32</v>
      </c>
      <c r="C122" s="7">
        <v>116.21429999999999</v>
      </c>
      <c r="D122" s="10">
        <v>116.9516</v>
      </c>
      <c r="E122" s="7">
        <v>117.4817</v>
      </c>
      <c r="F122" s="7">
        <v>117.55889999999999</v>
      </c>
      <c r="G122" s="291">
        <v>117.80289999999999</v>
      </c>
      <c r="H122" s="1">
        <v>117.8287</v>
      </c>
      <c r="I122" s="291">
        <v>118.0722</v>
      </c>
      <c r="J122" s="291">
        <v>118.1626</v>
      </c>
      <c r="K122" s="291">
        <v>118.2654</v>
      </c>
      <c r="L122" s="291">
        <v>118.3308</v>
      </c>
      <c r="M122" s="7"/>
      <c r="O122" s="7"/>
      <c r="P122" s="10">
        <v>0.63443139097340417</v>
      </c>
      <c r="Q122" s="7">
        <v>0.45326442733575639</v>
      </c>
      <c r="R122" s="7">
        <v>6.5712362010415762E-2</v>
      </c>
      <c r="S122" s="289">
        <f t="shared" si="17"/>
        <v>0.20755553173770744</v>
      </c>
      <c r="T122" s="7">
        <v>2.1900988855116318E-2</v>
      </c>
      <c r="U122" s="289">
        <f t="shared" si="18"/>
        <v>0.20665593357136028</v>
      </c>
      <c r="V122" s="289">
        <f t="shared" si="19"/>
        <v>7.6563323119246102E-2</v>
      </c>
      <c r="W122" s="289">
        <f t="shared" si="20"/>
        <v>8.6998762721878162E-2</v>
      </c>
      <c r="X122" s="281">
        <f t="shared" si="20"/>
        <v>5.5299352135110343E-2</v>
      </c>
      <c r="Y122" s="7"/>
      <c r="Z122" s="7"/>
      <c r="AA122" s="11"/>
      <c r="AB122" s="7">
        <f t="shared" si="21"/>
        <v>117.82831111111111</v>
      </c>
      <c r="AC122" s="157"/>
      <c r="AN122" s="98"/>
      <c r="AO122" s="157"/>
      <c r="AZ122" s="98"/>
    </row>
    <row r="123" spans="1:52" ht="15" customHeight="1" x14ac:dyDescent="0.25">
      <c r="A123" s="3" t="s">
        <v>33</v>
      </c>
      <c r="B123" s="3" t="s">
        <v>43</v>
      </c>
      <c r="C123" s="7">
        <v>116.1862</v>
      </c>
      <c r="D123" s="10">
        <v>117.16079999999999</v>
      </c>
      <c r="E123" s="7">
        <v>117.8952</v>
      </c>
      <c r="F123" s="7">
        <v>118.24039999999999</v>
      </c>
      <c r="G123" s="288">
        <v>118.67870000000001</v>
      </c>
      <c r="H123" s="1">
        <v>119.1964</v>
      </c>
      <c r="I123" s="288">
        <v>119.696</v>
      </c>
      <c r="J123" s="288">
        <v>119.9068</v>
      </c>
      <c r="K123" s="288">
        <v>119.91849999999999</v>
      </c>
      <c r="L123" s="288">
        <v>119.57250000000001</v>
      </c>
      <c r="M123" s="7"/>
      <c r="O123" s="7"/>
      <c r="P123" s="10">
        <v>0.83882595351254741</v>
      </c>
      <c r="Q123" s="7">
        <v>0.62683081713338251</v>
      </c>
      <c r="R123" s="7">
        <v>0.29280242113333815</v>
      </c>
      <c r="S123" s="273">
        <f t="shared" si="17"/>
        <v>0.37068548482583985</v>
      </c>
      <c r="T123" s="7">
        <v>0.43621981029451007</v>
      </c>
      <c r="U123" s="273">
        <f t="shared" si="18"/>
        <v>0.41914017537442483</v>
      </c>
      <c r="V123" s="273">
        <f t="shared" si="19"/>
        <v>0.17611281914183105</v>
      </c>
      <c r="W123" s="273">
        <f t="shared" si="20"/>
        <v>9.7575783858717732E-3</v>
      </c>
      <c r="X123" s="281">
        <f t="shared" si="20"/>
        <v>-0.28852929281135892</v>
      </c>
      <c r="Y123" s="7"/>
      <c r="Z123" s="7"/>
      <c r="AA123" s="11"/>
      <c r="AB123" s="7">
        <f t="shared" si="21"/>
        <v>118.91836666666667</v>
      </c>
      <c r="AC123" s="157"/>
      <c r="AN123" s="98"/>
      <c r="AO123" s="157"/>
      <c r="AZ123" s="98"/>
    </row>
    <row r="124" spans="1:52" ht="15" customHeight="1" x14ac:dyDescent="0.25">
      <c r="A124" s="3" t="s">
        <v>34</v>
      </c>
      <c r="B124" s="3" t="s">
        <v>308</v>
      </c>
      <c r="C124" s="7">
        <v>107.31619999999999</v>
      </c>
      <c r="D124" s="10">
        <v>107.3579</v>
      </c>
      <c r="E124" s="7">
        <v>107.3579</v>
      </c>
      <c r="F124" s="7">
        <v>107.56529999999999</v>
      </c>
      <c r="G124" s="288">
        <v>107.59650000000001</v>
      </c>
      <c r="H124" s="1">
        <v>107.6281</v>
      </c>
      <c r="I124" s="288">
        <v>107.6032</v>
      </c>
      <c r="J124" s="288">
        <v>107.5852</v>
      </c>
      <c r="K124" s="288">
        <v>107.5801</v>
      </c>
      <c r="L124" s="288">
        <v>107.5821</v>
      </c>
      <c r="M124" s="7"/>
      <c r="O124" s="7"/>
      <c r="P124" s="10">
        <v>3.8857134337598465E-2</v>
      </c>
      <c r="Q124" s="7">
        <v>0</v>
      </c>
      <c r="R124" s="7">
        <v>0.19318559696118562</v>
      </c>
      <c r="S124" s="273">
        <f t="shared" si="17"/>
        <v>2.9005636576119393E-2</v>
      </c>
      <c r="T124" s="7">
        <v>2.9368985050626559E-2</v>
      </c>
      <c r="U124" s="273">
        <f t="shared" si="18"/>
        <v>-2.3135222121362698E-2</v>
      </c>
      <c r="V124" s="273">
        <f t="shared" si="19"/>
        <v>-1.6728127044549495E-2</v>
      </c>
      <c r="W124" s="273">
        <f t="shared" si="20"/>
        <v>-4.7404289809367577E-3</v>
      </c>
      <c r="X124" s="281">
        <f t="shared" si="20"/>
        <v>1.8590798855878912E-3</v>
      </c>
      <c r="Y124" s="7"/>
      <c r="Z124" s="7"/>
      <c r="AA124" s="11"/>
      <c r="AB124" s="7">
        <f t="shared" si="21"/>
        <v>107.53958888888889</v>
      </c>
      <c r="AC124" s="157"/>
      <c r="AN124" s="98"/>
      <c r="AO124" s="157"/>
      <c r="AZ124" s="98"/>
    </row>
    <row r="125" spans="1:52" ht="15" customHeight="1" x14ac:dyDescent="0.25">
      <c r="A125" s="3"/>
      <c r="B125" s="3" t="s">
        <v>309</v>
      </c>
      <c r="C125" s="7">
        <v>109.0538</v>
      </c>
      <c r="D125" s="10">
        <v>109.38339999999999</v>
      </c>
      <c r="E125" s="7">
        <v>109.3811</v>
      </c>
      <c r="F125" s="7">
        <v>109.652</v>
      </c>
      <c r="G125" s="288">
        <v>110.4224</v>
      </c>
      <c r="H125" s="1">
        <v>110.4224</v>
      </c>
      <c r="I125" s="288">
        <v>110.4224</v>
      </c>
      <c r="J125" s="288">
        <v>110.8835</v>
      </c>
      <c r="K125" s="288">
        <v>111.3595</v>
      </c>
      <c r="L125" s="288">
        <v>111.1983</v>
      </c>
      <c r="M125" s="7"/>
      <c r="O125" s="7"/>
      <c r="P125" s="10">
        <v>0.30223614399498161</v>
      </c>
      <c r="Q125" s="7">
        <v>-2.1026956558226266E-3</v>
      </c>
      <c r="R125" s="7">
        <v>0.24766618730292295</v>
      </c>
      <c r="S125" s="273">
        <f t="shared" si="17"/>
        <v>0.7025863641338006</v>
      </c>
      <c r="T125" s="7">
        <v>0</v>
      </c>
      <c r="U125" s="273">
        <f t="shared" si="18"/>
        <v>0</v>
      </c>
      <c r="V125" s="273">
        <f t="shared" si="19"/>
        <v>0.41757831744283935</v>
      </c>
      <c r="W125" s="273">
        <f t="shared" si="20"/>
        <v>0.42927937880748634</v>
      </c>
      <c r="X125" s="281">
        <f t="shared" si="20"/>
        <v>-0.14475639707433474</v>
      </c>
      <c r="Y125" s="7"/>
      <c r="Z125" s="7"/>
      <c r="AA125" s="11"/>
      <c r="AB125" s="7">
        <f t="shared" si="21"/>
        <v>110.34722222222223</v>
      </c>
      <c r="AC125" s="157"/>
      <c r="AN125" s="98"/>
      <c r="AO125" s="157"/>
      <c r="AZ125" s="98"/>
    </row>
    <row r="126" spans="1:52" ht="15" customHeight="1" x14ac:dyDescent="0.25">
      <c r="A126" s="3"/>
      <c r="B126" s="3" t="s">
        <v>310</v>
      </c>
      <c r="C126" s="7">
        <v>101.9522</v>
      </c>
      <c r="D126" s="10">
        <v>103.0309</v>
      </c>
      <c r="E126" s="7">
        <v>103.0309</v>
      </c>
      <c r="F126" s="7">
        <v>103.0309</v>
      </c>
      <c r="G126" s="288">
        <v>103.0309</v>
      </c>
      <c r="H126" s="1">
        <v>103.0309</v>
      </c>
      <c r="I126" s="288">
        <v>103.0309</v>
      </c>
      <c r="J126" s="288">
        <v>103.5669</v>
      </c>
      <c r="K126" s="288">
        <v>103.5669</v>
      </c>
      <c r="L126" s="288">
        <v>103.5669</v>
      </c>
      <c r="M126" s="7"/>
      <c r="O126" s="7"/>
      <c r="P126" s="10">
        <v>1.0580448484682015</v>
      </c>
      <c r="Q126" s="7">
        <v>0</v>
      </c>
      <c r="R126" s="7">
        <v>0</v>
      </c>
      <c r="S126" s="273">
        <f t="shared" si="17"/>
        <v>0</v>
      </c>
      <c r="T126" s="7">
        <v>0</v>
      </c>
      <c r="U126" s="273">
        <f t="shared" si="18"/>
        <v>0</v>
      </c>
      <c r="V126" s="273">
        <f t="shared" si="19"/>
        <v>0.52023227983061526</v>
      </c>
      <c r="W126" s="273">
        <f t="shared" si="20"/>
        <v>0</v>
      </c>
      <c r="X126" s="281">
        <f t="shared" si="20"/>
        <v>0</v>
      </c>
      <c r="Y126" s="7"/>
      <c r="Z126" s="7"/>
      <c r="AA126" s="11"/>
      <c r="AB126" s="7">
        <f t="shared" si="21"/>
        <v>103.20956666666667</v>
      </c>
      <c r="AC126" s="157"/>
      <c r="AN126" s="98"/>
      <c r="AO126" s="157"/>
      <c r="AZ126" s="98"/>
    </row>
    <row r="127" spans="1:52" ht="15" customHeight="1" x14ac:dyDescent="0.25">
      <c r="A127" s="3"/>
      <c r="B127" s="3" t="s">
        <v>311</v>
      </c>
      <c r="C127" s="7">
        <v>109.48009999999999</v>
      </c>
      <c r="D127" s="10">
        <v>109.7046</v>
      </c>
      <c r="E127" s="7">
        <v>109.9748</v>
      </c>
      <c r="F127" s="7">
        <v>110.62390000000001</v>
      </c>
      <c r="G127" s="288">
        <v>110.9385</v>
      </c>
      <c r="H127" s="1">
        <v>111.3128</v>
      </c>
      <c r="I127" s="288">
        <v>111.9417</v>
      </c>
      <c r="J127" s="288">
        <v>112.071</v>
      </c>
      <c r="K127" s="288">
        <v>112.2196</v>
      </c>
      <c r="L127" s="288">
        <v>112.4278</v>
      </c>
      <c r="M127" s="7"/>
      <c r="O127" s="7"/>
      <c r="P127" s="10">
        <v>0.20506009767985797</v>
      </c>
      <c r="Q127" s="7">
        <v>0.24629778514301376</v>
      </c>
      <c r="R127" s="7">
        <v>0.59022612453035084</v>
      </c>
      <c r="S127" s="273">
        <f t="shared" si="17"/>
        <v>0.28438700859398253</v>
      </c>
      <c r="T127" s="7">
        <v>0.33739414179927701</v>
      </c>
      <c r="U127" s="273">
        <f t="shared" si="18"/>
        <v>0.56498444024407046</v>
      </c>
      <c r="V127" s="273">
        <f t="shared" si="19"/>
        <v>0.11550655385794628</v>
      </c>
      <c r="W127" s="273">
        <f t="shared" si="20"/>
        <v>0.13259451597648084</v>
      </c>
      <c r="X127" s="281">
        <f t="shared" si="20"/>
        <v>0.18552908761036846</v>
      </c>
      <c r="Y127" s="7"/>
      <c r="Z127" s="7"/>
      <c r="AA127" s="11"/>
      <c r="AB127" s="7">
        <f t="shared" si="21"/>
        <v>111.24607777777778</v>
      </c>
      <c r="AC127" s="157"/>
      <c r="AN127" s="98"/>
      <c r="AO127" s="157"/>
      <c r="AZ127" s="98"/>
    </row>
    <row r="128" spans="1:52" ht="15" customHeight="1" x14ac:dyDescent="0.25">
      <c r="A128" s="3"/>
      <c r="B128" s="3" t="s">
        <v>312</v>
      </c>
      <c r="C128" s="7">
        <v>116.762</v>
      </c>
      <c r="D128" s="10">
        <v>117.2478</v>
      </c>
      <c r="E128" s="7">
        <v>117.5881</v>
      </c>
      <c r="F128" s="7">
        <v>117.94289999999999</v>
      </c>
      <c r="G128" s="288">
        <v>118.8626</v>
      </c>
      <c r="H128" s="1">
        <v>119.7247</v>
      </c>
      <c r="I128" s="288">
        <v>120.5337</v>
      </c>
      <c r="J128" s="288">
        <v>120.877</v>
      </c>
      <c r="K128" s="288">
        <v>121.3139</v>
      </c>
      <c r="L128" s="288">
        <v>121.5355</v>
      </c>
      <c r="M128" s="7"/>
      <c r="O128" s="7"/>
      <c r="P128" s="10">
        <v>0.41606001952689881</v>
      </c>
      <c r="Q128" s="7">
        <v>0.2902399874453927</v>
      </c>
      <c r="R128" s="7">
        <v>0.30173121259719082</v>
      </c>
      <c r="S128" s="273">
        <f t="shared" si="17"/>
        <v>0.77978411587302499</v>
      </c>
      <c r="T128" s="7">
        <v>0.72529121860029822</v>
      </c>
      <c r="U128" s="273">
        <f t="shared" si="18"/>
        <v>0.67571687379462841</v>
      </c>
      <c r="V128" s="273">
        <f t="shared" si="19"/>
        <v>0.28481661145389159</v>
      </c>
      <c r="W128" s="273">
        <f t="shared" si="20"/>
        <v>0.36144179620606776</v>
      </c>
      <c r="X128" s="281">
        <f t="shared" si="20"/>
        <v>0.18266661940634596</v>
      </c>
      <c r="Y128" s="7"/>
      <c r="Z128" s="7"/>
      <c r="AA128" s="11"/>
      <c r="AB128" s="7">
        <f t="shared" si="21"/>
        <v>119.51402222222221</v>
      </c>
      <c r="AC128" s="157"/>
      <c r="AN128" s="98"/>
      <c r="AO128" s="157"/>
      <c r="AZ128" s="98"/>
    </row>
    <row r="129" spans="1:52" s="48" customFormat="1" ht="15" x14ac:dyDescent="0.25">
      <c r="A129" s="56" t="s">
        <v>36</v>
      </c>
      <c r="B129" s="56" t="s">
        <v>37</v>
      </c>
      <c r="C129" s="119">
        <v>116.5578</v>
      </c>
      <c r="D129" s="216">
        <v>116.736</v>
      </c>
      <c r="E129" s="20">
        <v>116.69119999999999</v>
      </c>
      <c r="F129" s="20">
        <v>117.10550000000001</v>
      </c>
      <c r="G129" s="286">
        <v>117.1812</v>
      </c>
      <c r="H129" s="48">
        <v>117.19119999999999</v>
      </c>
      <c r="I129" s="286">
        <v>117.67010000000001</v>
      </c>
      <c r="J129" s="286">
        <v>117.7808</v>
      </c>
      <c r="K129" s="286">
        <v>117.5954</v>
      </c>
      <c r="L129" s="286">
        <v>117.24</v>
      </c>
      <c r="M129" s="20"/>
      <c r="N129" s="20"/>
      <c r="O129" s="119"/>
      <c r="P129" s="21">
        <v>0.15288552117490542</v>
      </c>
      <c r="Q129" s="20">
        <v>-3.8377192982464087E-2</v>
      </c>
      <c r="R129" s="20">
        <v>0.3550396259529523</v>
      </c>
      <c r="S129" s="281">
        <f t="shared" si="17"/>
        <v>6.464256589143777E-2</v>
      </c>
      <c r="T129" s="20">
        <v>8.5337921099894049E-3</v>
      </c>
      <c r="U129" s="281">
        <f t="shared" si="18"/>
        <v>0.40864843094021569</v>
      </c>
      <c r="V129" s="281">
        <f t="shared" si="19"/>
        <v>9.4076575102761226E-2</v>
      </c>
      <c r="W129" s="281">
        <f t="shared" si="20"/>
        <v>-0.15741105511254919</v>
      </c>
      <c r="X129" s="281">
        <f t="shared" si="20"/>
        <v>-0.3022227059902029</v>
      </c>
      <c r="Y129" s="20"/>
      <c r="Z129" s="119"/>
      <c r="AA129" s="19"/>
      <c r="AB129" s="20">
        <f t="shared" si="21"/>
        <v>117.24348888888888</v>
      </c>
      <c r="AC129" s="156"/>
      <c r="AN129" s="162"/>
      <c r="AO129" s="156"/>
      <c r="AZ129" s="162"/>
    </row>
    <row r="130" spans="1:52" ht="15" customHeight="1" x14ac:dyDescent="0.25">
      <c r="A130" s="3" t="s">
        <v>38</v>
      </c>
      <c r="B130" s="3" t="s">
        <v>39</v>
      </c>
      <c r="C130" s="7">
        <v>107.25700000000001</v>
      </c>
      <c r="D130" s="10">
        <v>105.6233</v>
      </c>
      <c r="E130" s="7">
        <v>103.85169999999999</v>
      </c>
      <c r="F130" s="7">
        <v>104.0569</v>
      </c>
      <c r="G130" s="291">
        <v>104.0569</v>
      </c>
      <c r="H130" s="1">
        <v>104.0569</v>
      </c>
      <c r="I130" s="291">
        <v>104.33110000000001</v>
      </c>
      <c r="J130" s="291">
        <v>104.33110000000001</v>
      </c>
      <c r="K130" s="291">
        <v>104.0569</v>
      </c>
      <c r="L130" s="291">
        <v>104.33110000000001</v>
      </c>
      <c r="M130" s="7"/>
      <c r="O130" s="7"/>
      <c r="P130" s="10">
        <v>-1.5231639892967401</v>
      </c>
      <c r="Q130" s="7">
        <v>-1.6772814331686345</v>
      </c>
      <c r="R130" s="7">
        <v>0.19758944725989552</v>
      </c>
      <c r="S130" s="289">
        <f t="shared" si="17"/>
        <v>0</v>
      </c>
      <c r="T130" s="7">
        <v>0</v>
      </c>
      <c r="U130" s="289">
        <f t="shared" si="18"/>
        <v>0.26350967595614283</v>
      </c>
      <c r="V130" s="289">
        <f t="shared" si="19"/>
        <v>0</v>
      </c>
      <c r="W130" s="289">
        <f t="shared" si="20"/>
        <v>-0.26281712739538593</v>
      </c>
      <c r="X130" s="281">
        <f t="shared" si="20"/>
        <v>0.26350967595614283</v>
      </c>
      <c r="Y130" s="7"/>
      <c r="Z130" s="7"/>
      <c r="AA130" s="11"/>
      <c r="AB130" s="7">
        <f t="shared" si="21"/>
        <v>104.29954444444445</v>
      </c>
      <c r="AC130" s="157"/>
      <c r="AN130" s="98"/>
      <c r="AO130" s="157"/>
      <c r="AZ130" s="98"/>
    </row>
    <row r="131" spans="1:52" ht="15" customHeight="1" x14ac:dyDescent="0.25">
      <c r="A131" s="3" t="s">
        <v>40</v>
      </c>
      <c r="B131" s="3" t="s">
        <v>313</v>
      </c>
      <c r="C131" s="7">
        <v>116.3447</v>
      </c>
      <c r="D131" s="10">
        <v>114.8173</v>
      </c>
      <c r="E131" s="7">
        <v>115.07729999999999</v>
      </c>
      <c r="F131" s="7">
        <v>115.05500000000001</v>
      </c>
      <c r="G131" s="288">
        <v>115.5253</v>
      </c>
      <c r="H131" s="1">
        <v>115.5253</v>
      </c>
      <c r="I131" s="288">
        <v>115.5253</v>
      </c>
      <c r="J131" s="288">
        <v>115.7514</v>
      </c>
      <c r="K131" s="288">
        <v>115.6871</v>
      </c>
      <c r="L131" s="288">
        <v>115.6871</v>
      </c>
      <c r="M131" s="7"/>
      <c r="O131" s="7"/>
      <c r="P131" s="10">
        <v>-1.312823016433065</v>
      </c>
      <c r="Q131" s="7">
        <v>0.22644671142762537</v>
      </c>
      <c r="R131" s="7">
        <v>-1.9378278774343081E-2</v>
      </c>
      <c r="S131" s="273">
        <f t="shared" si="17"/>
        <v>0.40876102733474817</v>
      </c>
      <c r="T131" s="7">
        <v>0</v>
      </c>
      <c r="U131" s="273">
        <f t="shared" si="18"/>
        <v>0</v>
      </c>
      <c r="V131" s="273">
        <f t="shared" si="19"/>
        <v>0.19571470491745305</v>
      </c>
      <c r="W131" s="273">
        <f t="shared" si="20"/>
        <v>-5.5550084059460977E-2</v>
      </c>
      <c r="X131" s="281">
        <f t="shared" si="20"/>
        <v>0</v>
      </c>
      <c r="Y131" s="7"/>
      <c r="Z131" s="7"/>
      <c r="AA131" s="11"/>
      <c r="AB131" s="7">
        <f t="shared" si="21"/>
        <v>115.40567777777778</v>
      </c>
      <c r="AC131" s="157"/>
      <c r="AN131" s="98"/>
      <c r="AO131" s="157"/>
      <c r="AZ131" s="98"/>
    </row>
    <row r="132" spans="1:52" ht="15" customHeight="1" x14ac:dyDescent="0.25">
      <c r="A132" s="3" t="s">
        <v>41</v>
      </c>
      <c r="B132" s="3" t="s">
        <v>314</v>
      </c>
      <c r="C132" s="7">
        <v>108.4875</v>
      </c>
      <c r="D132" s="10">
        <v>109.4147</v>
      </c>
      <c r="E132" s="7">
        <v>109.4113</v>
      </c>
      <c r="F132" s="7">
        <v>110.38</v>
      </c>
      <c r="G132" s="288">
        <v>110.38</v>
      </c>
      <c r="H132" s="1">
        <v>110.38</v>
      </c>
      <c r="I132" s="288">
        <v>111.45489999999999</v>
      </c>
      <c r="J132" s="288">
        <v>111.65349999999999</v>
      </c>
      <c r="K132" s="288">
        <v>110.953</v>
      </c>
      <c r="L132" s="288">
        <v>110.953</v>
      </c>
      <c r="M132" s="7"/>
      <c r="O132" s="7"/>
      <c r="P132" s="10">
        <v>0.85466067519299382</v>
      </c>
      <c r="Q132" s="7">
        <v>-3.1074435153587055E-3</v>
      </c>
      <c r="R132" s="7">
        <v>0.88537472820448926</v>
      </c>
      <c r="S132" s="273">
        <f t="shared" si="17"/>
        <v>0</v>
      </c>
      <c r="T132" s="7">
        <v>0</v>
      </c>
      <c r="U132" s="273">
        <f t="shared" si="18"/>
        <v>0.9738177206015578</v>
      </c>
      <c r="V132" s="273">
        <f t="shared" si="19"/>
        <v>0.17818866644714498</v>
      </c>
      <c r="W132" s="273">
        <f t="shared" si="20"/>
        <v>-0.627387408366053</v>
      </c>
      <c r="X132" s="281">
        <f t="shared" si="20"/>
        <v>0</v>
      </c>
      <c r="Y132" s="7"/>
      <c r="Z132" s="7"/>
      <c r="AA132" s="11"/>
      <c r="AB132" s="7">
        <f t="shared" si="21"/>
        <v>110.55337777777777</v>
      </c>
      <c r="AC132" s="157"/>
      <c r="AN132" s="98"/>
      <c r="AO132" s="157"/>
      <c r="AZ132" s="98"/>
    </row>
    <row r="133" spans="1:52" ht="15" customHeight="1" x14ac:dyDescent="0.25">
      <c r="A133" s="3" t="s">
        <v>42</v>
      </c>
      <c r="B133" s="3" t="s">
        <v>315</v>
      </c>
      <c r="C133" s="7">
        <v>124.1113</v>
      </c>
      <c r="D133" s="10">
        <v>124.1481</v>
      </c>
      <c r="E133" s="7">
        <v>124.11660000000001</v>
      </c>
      <c r="F133" s="7">
        <v>124.0712</v>
      </c>
      <c r="G133" s="288">
        <v>124.0515</v>
      </c>
      <c r="H133" s="1">
        <v>124.0697</v>
      </c>
      <c r="I133" s="288">
        <v>124.0697</v>
      </c>
      <c r="J133" s="288">
        <v>124.0864</v>
      </c>
      <c r="K133" s="288">
        <v>124.0864</v>
      </c>
      <c r="L133" s="288">
        <v>123.2546</v>
      </c>
      <c r="M133" s="7"/>
      <c r="O133" s="7"/>
      <c r="P133" s="10">
        <v>2.9650805365828491E-2</v>
      </c>
      <c r="Q133" s="7">
        <v>-2.5372921534839509E-2</v>
      </c>
      <c r="R133" s="7">
        <v>-3.6578507629117109E-2</v>
      </c>
      <c r="S133" s="273">
        <f t="shared" si="17"/>
        <v>-1.5877979740665255E-2</v>
      </c>
      <c r="T133" s="7">
        <v>1.4671326021848272E-2</v>
      </c>
      <c r="U133" s="273">
        <f t="shared" si="18"/>
        <v>0</v>
      </c>
      <c r="V133" s="273">
        <f t="shared" si="19"/>
        <v>1.3460176013966471E-2</v>
      </c>
      <c r="W133" s="273">
        <f t="shared" si="20"/>
        <v>0</v>
      </c>
      <c r="X133" s="281">
        <f t="shared" si="20"/>
        <v>-0.67033937643448538</v>
      </c>
      <c r="Y133" s="7"/>
      <c r="Z133" s="7"/>
      <c r="AA133" s="11"/>
      <c r="AB133" s="7">
        <f t="shared" si="21"/>
        <v>123.99491111111112</v>
      </c>
      <c r="AC133" s="157"/>
      <c r="AN133" s="98"/>
      <c r="AO133" s="157"/>
      <c r="AZ133" s="98"/>
    </row>
    <row r="134" spans="1:52" ht="15" customHeight="1" x14ac:dyDescent="0.25">
      <c r="A134" s="3" t="s">
        <v>44</v>
      </c>
      <c r="B134" s="3" t="s">
        <v>316</v>
      </c>
      <c r="C134" s="7">
        <v>107.67230000000001</v>
      </c>
      <c r="D134" s="10">
        <v>108.4432</v>
      </c>
      <c r="E134" s="7">
        <v>108.4432</v>
      </c>
      <c r="F134" s="7">
        <v>108.8236</v>
      </c>
      <c r="G134" s="288">
        <v>108.8237</v>
      </c>
      <c r="H134" s="1">
        <v>108.83669999999999</v>
      </c>
      <c r="I134" s="288">
        <v>109.2546</v>
      </c>
      <c r="J134" s="288">
        <v>109.23820000000001</v>
      </c>
      <c r="K134" s="288">
        <v>109.8657</v>
      </c>
      <c r="L134" s="288">
        <v>109.8903</v>
      </c>
      <c r="M134" s="7"/>
      <c r="O134" s="7"/>
      <c r="P134" s="10">
        <v>0.71596873104781589</v>
      </c>
      <c r="Q134" s="7">
        <v>0</v>
      </c>
      <c r="R134" s="7">
        <v>0.35078271389999049</v>
      </c>
      <c r="S134" s="273">
        <f t="shared" si="17"/>
        <v>9.189183228942956E-5</v>
      </c>
      <c r="T134" s="7">
        <v>1.1945927219889617E-2</v>
      </c>
      <c r="U134" s="273">
        <f t="shared" si="18"/>
        <v>0.3839697454994529</v>
      </c>
      <c r="V134" s="273">
        <f t="shared" si="19"/>
        <v>-1.5010809613499296E-2</v>
      </c>
      <c r="W134" s="273">
        <f t="shared" si="20"/>
        <v>0.57443275337747934</v>
      </c>
      <c r="X134" s="281">
        <f t="shared" si="20"/>
        <v>2.239097370698262E-2</v>
      </c>
      <c r="Y134" s="7"/>
      <c r="Z134" s="7"/>
      <c r="AA134" s="11"/>
      <c r="AB134" s="7">
        <f t="shared" si="21"/>
        <v>109.06880000000001</v>
      </c>
      <c r="AC134" s="157"/>
      <c r="AN134" s="98"/>
      <c r="AO134" s="157"/>
      <c r="AZ134" s="98"/>
    </row>
    <row r="135" spans="1:52" ht="15" customHeight="1" x14ac:dyDescent="0.25">
      <c r="A135" s="3" t="s">
        <v>46</v>
      </c>
      <c r="B135" s="3" t="s">
        <v>71</v>
      </c>
      <c r="C135" s="7">
        <v>104.9697</v>
      </c>
      <c r="D135" s="10">
        <v>104.9697</v>
      </c>
      <c r="E135" s="7">
        <v>104.9697</v>
      </c>
      <c r="F135" s="7">
        <v>104.9697</v>
      </c>
      <c r="G135" s="288">
        <v>104.9697</v>
      </c>
      <c r="H135" s="1">
        <v>104.9697</v>
      </c>
      <c r="I135" s="288">
        <v>104.9697</v>
      </c>
      <c r="J135" s="288">
        <v>104.9697</v>
      </c>
      <c r="K135" s="288">
        <v>104.9697</v>
      </c>
      <c r="L135" s="288">
        <v>104.9697</v>
      </c>
      <c r="M135" s="7"/>
      <c r="O135" s="7"/>
      <c r="P135" s="10">
        <v>0</v>
      </c>
      <c r="Q135" s="7">
        <v>0</v>
      </c>
      <c r="R135" s="7">
        <v>0</v>
      </c>
      <c r="S135" s="273">
        <f t="shared" si="17"/>
        <v>0</v>
      </c>
      <c r="T135" s="7">
        <v>0</v>
      </c>
      <c r="U135" s="273">
        <f t="shared" si="18"/>
        <v>0</v>
      </c>
      <c r="V135" s="273">
        <f t="shared" si="19"/>
        <v>0</v>
      </c>
      <c r="W135" s="273">
        <f t="shared" si="20"/>
        <v>0</v>
      </c>
      <c r="X135" s="281">
        <f t="shared" si="20"/>
        <v>0</v>
      </c>
      <c r="Y135" s="7"/>
      <c r="Z135" s="7"/>
      <c r="AA135" s="11"/>
      <c r="AB135" s="7">
        <f t="shared" si="21"/>
        <v>104.9697</v>
      </c>
      <c r="AC135" s="157"/>
      <c r="AN135" s="98"/>
      <c r="AO135" s="157"/>
      <c r="AZ135" s="98"/>
    </row>
    <row r="136" spans="1:52" s="48" customFormat="1" ht="15" x14ac:dyDescent="0.25">
      <c r="A136" s="56" t="s">
        <v>47</v>
      </c>
      <c r="B136" s="56" t="s">
        <v>48</v>
      </c>
      <c r="C136" s="119">
        <v>101.7252</v>
      </c>
      <c r="D136" s="216">
        <v>101.97920000000001</v>
      </c>
      <c r="E136" s="20">
        <v>101.5857</v>
      </c>
      <c r="F136" s="20">
        <v>101.5796</v>
      </c>
      <c r="G136" s="286">
        <v>103.04130000000001</v>
      </c>
      <c r="H136" s="48">
        <v>102.1845</v>
      </c>
      <c r="I136" s="286">
        <v>100.3982</v>
      </c>
      <c r="J136" s="286">
        <v>100.91540000000001</v>
      </c>
      <c r="K136" s="286">
        <v>101.3015</v>
      </c>
      <c r="L136" s="286">
        <v>101.8625</v>
      </c>
      <c r="M136" s="20"/>
      <c r="N136" s="20"/>
      <c r="O136" s="119"/>
      <c r="P136" s="21">
        <v>0.24969230829726055</v>
      </c>
      <c r="Q136" s="20">
        <v>-0.38586299951362929</v>
      </c>
      <c r="R136" s="20">
        <v>-6.0047821691473768E-3</v>
      </c>
      <c r="S136" s="281">
        <f t="shared" si="17"/>
        <v>1.4389700294153625</v>
      </c>
      <c r="T136" s="20">
        <v>-0.83151124840234636</v>
      </c>
      <c r="U136" s="281">
        <f t="shared" si="18"/>
        <v>-1.7481124828129482</v>
      </c>
      <c r="V136" s="281">
        <f t="shared" si="19"/>
        <v>0.51514867796434849</v>
      </c>
      <c r="W136" s="281">
        <f t="shared" si="20"/>
        <v>0.38259770064826476</v>
      </c>
      <c r="X136" s="281">
        <f t="shared" si="20"/>
        <v>0.55379239201788011</v>
      </c>
      <c r="Y136" s="20"/>
      <c r="Z136" s="119"/>
      <c r="AA136" s="19"/>
      <c r="AB136" s="20">
        <f>(AB113/AB116)*100</f>
        <v>101.64831775989146</v>
      </c>
      <c r="AC136" s="156"/>
      <c r="AN136" s="162"/>
      <c r="AO136" s="156"/>
      <c r="AZ136" s="162"/>
    </row>
    <row r="137" spans="1:52" s="48" customFormat="1" ht="15" x14ac:dyDescent="0.25">
      <c r="A137" s="56" t="s">
        <v>317</v>
      </c>
      <c r="B137" s="48" t="s">
        <v>73</v>
      </c>
      <c r="C137" s="119">
        <v>103.4937</v>
      </c>
      <c r="D137" s="216">
        <v>103.7401</v>
      </c>
      <c r="E137" s="20">
        <v>103.9109</v>
      </c>
      <c r="F137" s="20">
        <v>104.4513</v>
      </c>
      <c r="G137" s="290">
        <v>106.2439</v>
      </c>
      <c r="H137" s="48">
        <v>105.4873</v>
      </c>
      <c r="I137" s="290">
        <v>103.76479999999999</v>
      </c>
      <c r="J137" s="290">
        <v>103.5646</v>
      </c>
      <c r="K137" s="290">
        <v>103.76430000000001</v>
      </c>
      <c r="L137" s="290">
        <v>104.0752</v>
      </c>
      <c r="M137" s="20"/>
      <c r="N137" s="20"/>
      <c r="O137" s="119"/>
      <c r="P137" s="21">
        <v>0.23808212480565888</v>
      </c>
      <c r="Q137" s="20">
        <v>0.16464221646210081</v>
      </c>
      <c r="R137" s="20">
        <v>0.52006093682183996</v>
      </c>
      <c r="S137" s="287">
        <f t="shared" si="17"/>
        <v>1.716206500062702</v>
      </c>
      <c r="T137" s="20">
        <v>-0.71213500257425766</v>
      </c>
      <c r="U137" s="287">
        <f t="shared" si="18"/>
        <v>-1.6328979886678405</v>
      </c>
      <c r="V137" s="287">
        <f t="shared" si="19"/>
        <v>-0.19293633293756196</v>
      </c>
      <c r="W137" s="287">
        <f t="shared" si="20"/>
        <v>0.19282650635449478</v>
      </c>
      <c r="X137" s="281">
        <f t="shared" si="20"/>
        <v>0.29962135339417267</v>
      </c>
      <c r="Y137" s="20"/>
      <c r="Z137" s="119"/>
      <c r="AA137" s="19"/>
      <c r="AB137" s="20">
        <f>(AB113/AB129)*100</f>
        <v>104.33311909100094</v>
      </c>
      <c r="AC137" s="156"/>
      <c r="AN137" s="162"/>
      <c r="AO137" s="156"/>
      <c r="AZ137" s="162"/>
    </row>
    <row r="138" spans="1:52" s="48" customFormat="1" ht="20.25" customHeight="1" x14ac:dyDescent="0.2">
      <c r="B138" s="22" t="s">
        <v>82</v>
      </c>
      <c r="C138" s="28"/>
      <c r="D138" s="133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133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134"/>
      <c r="AB138" s="23"/>
      <c r="AC138" s="156"/>
      <c r="AN138" s="162"/>
      <c r="AO138" s="156"/>
      <c r="AZ138" s="162"/>
    </row>
    <row r="139" spans="1:52" s="48" customFormat="1" ht="15" x14ac:dyDescent="0.25">
      <c r="A139" s="56" t="s">
        <v>14</v>
      </c>
      <c r="B139" s="48" t="s">
        <v>15</v>
      </c>
      <c r="C139" s="20">
        <v>122.5993</v>
      </c>
      <c r="D139" s="216">
        <v>123.431</v>
      </c>
      <c r="E139" s="20">
        <v>123.369</v>
      </c>
      <c r="F139" s="20">
        <v>124.1755</v>
      </c>
      <c r="G139" s="292">
        <v>126.188</v>
      </c>
      <c r="H139" s="48">
        <v>125.2991</v>
      </c>
      <c r="I139" s="292">
        <v>123.5522</v>
      </c>
      <c r="J139" s="292">
        <v>123.43640000000001</v>
      </c>
      <c r="K139" s="292">
        <v>123.77030000000001</v>
      </c>
      <c r="L139" s="292">
        <v>123.91330000000001</v>
      </c>
      <c r="M139" s="20"/>
      <c r="N139" s="20"/>
      <c r="O139" s="20"/>
      <c r="P139" s="21">
        <v>0.67838886518927755</v>
      </c>
      <c r="Q139" s="20">
        <v>-5.0230493150017104E-2</v>
      </c>
      <c r="R139" s="20">
        <v>0.65372986730864302</v>
      </c>
      <c r="S139" s="287">
        <f t="shared" ref="S139:S161" si="22">(G139-F139)/F139*100</f>
        <v>1.6206900717130213</v>
      </c>
      <c r="T139" s="20">
        <v>-0.7044251434367822</v>
      </c>
      <c r="U139" s="287">
        <f t="shared" ref="U139:U161" si="23">(I139-H139)/H139*100</f>
        <v>-1.3941839965330929</v>
      </c>
      <c r="V139" s="287">
        <f t="shared" ref="V139:V161" si="24">(J139-I139)/I139*100</f>
        <v>-9.3725567007299768E-2</v>
      </c>
      <c r="W139" s="287">
        <f t="shared" ref="W139:X161" si="25">(K139-J139)/J139*100</f>
        <v>0.27050367638719197</v>
      </c>
      <c r="X139" s="287">
        <f t="shared" si="25"/>
        <v>0.11553660288453746</v>
      </c>
      <c r="Y139" s="20"/>
      <c r="Z139" s="20"/>
      <c r="AA139" s="19"/>
      <c r="AB139" s="20">
        <f>AVERAGE(D139:O139)</f>
        <v>124.12608888888889</v>
      </c>
      <c r="AC139" s="156"/>
      <c r="AN139" s="162"/>
      <c r="AO139" s="156"/>
      <c r="AZ139" s="162"/>
    </row>
    <row r="140" spans="1:52" ht="15" x14ac:dyDescent="0.25">
      <c r="A140" s="3" t="s">
        <v>16</v>
      </c>
      <c r="B140" s="1" t="s">
        <v>79</v>
      </c>
      <c r="C140" s="7">
        <v>126.8194</v>
      </c>
      <c r="D140" s="10">
        <v>128.48400000000001</v>
      </c>
      <c r="E140" s="7">
        <v>128.3973</v>
      </c>
      <c r="F140" s="7">
        <v>130.4085</v>
      </c>
      <c r="G140" s="293">
        <v>134.04640000000001</v>
      </c>
      <c r="H140" s="1">
        <v>131.62569999999999</v>
      </c>
      <c r="I140" s="302">
        <v>127.9872</v>
      </c>
      <c r="J140" s="305">
        <v>127.12869999999999</v>
      </c>
      <c r="K140" s="306">
        <v>127.3734</v>
      </c>
      <c r="L140" s="307">
        <v>128.38900000000001</v>
      </c>
      <c r="M140" s="7"/>
      <c r="O140" s="7"/>
      <c r="P140" s="10">
        <v>1.3125752053707929</v>
      </c>
      <c r="Q140" s="7">
        <v>-6.7479219202396828E-2</v>
      </c>
      <c r="R140" s="7">
        <v>1.5663880782539836</v>
      </c>
      <c r="S140" s="289">
        <f t="shared" si="22"/>
        <v>2.7896187748498003</v>
      </c>
      <c r="T140" s="7">
        <v>-1.8058672220962371</v>
      </c>
      <c r="U140" s="289">
        <f t="shared" si="23"/>
        <v>-2.7642777968132313</v>
      </c>
      <c r="V140" s="289">
        <f t="shared" si="24"/>
        <v>-0.67077020202020698</v>
      </c>
      <c r="W140" s="289">
        <f t="shared" si="25"/>
        <v>0.19248210671548502</v>
      </c>
      <c r="X140" s="287">
        <f t="shared" si="25"/>
        <v>0.79734073205237999</v>
      </c>
      <c r="Y140" s="7"/>
      <c r="Z140" s="7"/>
      <c r="AA140" s="11"/>
      <c r="AB140" s="7">
        <f t="shared" ref="AB140:AB161" si="26">AVERAGE(D140:O140)</f>
        <v>129.31557777777778</v>
      </c>
      <c r="AC140" s="157"/>
      <c r="AN140" s="98"/>
      <c r="AO140" s="157"/>
      <c r="AZ140" s="98"/>
    </row>
    <row r="141" spans="1:52" ht="15" x14ac:dyDescent="0.25">
      <c r="A141" s="3" t="s">
        <v>18</v>
      </c>
      <c r="B141" s="1" t="s">
        <v>80</v>
      </c>
      <c r="C141" s="7">
        <v>120.47790000000001</v>
      </c>
      <c r="D141" s="10">
        <v>120.8908</v>
      </c>
      <c r="E141" s="7">
        <v>120.8413</v>
      </c>
      <c r="F141" s="7">
        <v>121.0421</v>
      </c>
      <c r="G141" s="293">
        <v>122.2377</v>
      </c>
      <c r="H141" s="1">
        <v>122.1187</v>
      </c>
      <c r="I141" s="302">
        <v>121.3228</v>
      </c>
      <c r="J141" s="305">
        <v>121.58029999999999</v>
      </c>
      <c r="K141" s="306">
        <v>121.959</v>
      </c>
      <c r="L141" s="307">
        <v>121.6634</v>
      </c>
      <c r="M141" s="7"/>
      <c r="O141" s="7"/>
      <c r="P141" s="10">
        <v>0.34271845707801463</v>
      </c>
      <c r="Q141" s="7">
        <v>-4.094604386768453E-2</v>
      </c>
      <c r="R141" s="7">
        <v>0.16616835469330515</v>
      </c>
      <c r="S141" s="289">
        <f t="shared" si="22"/>
        <v>0.98775549994588563</v>
      </c>
      <c r="T141" s="7">
        <v>-9.7351308147977073E-2</v>
      </c>
      <c r="U141" s="289">
        <f t="shared" si="23"/>
        <v>-0.65174293535715921</v>
      </c>
      <c r="V141" s="289">
        <f t="shared" si="24"/>
        <v>0.21224370027727119</v>
      </c>
      <c r="W141" s="289">
        <f t="shared" si="25"/>
        <v>0.31148138308591866</v>
      </c>
      <c r="X141" s="287">
        <f t="shared" si="25"/>
        <v>-0.24237653637698525</v>
      </c>
      <c r="Y141" s="7"/>
      <c r="Z141" s="7"/>
      <c r="AA141" s="11"/>
      <c r="AB141" s="7">
        <f t="shared" si="26"/>
        <v>121.51734444444443</v>
      </c>
      <c r="AC141" s="157"/>
      <c r="AN141" s="98"/>
      <c r="AO141" s="157"/>
      <c r="AZ141" s="98"/>
    </row>
    <row r="142" spans="1:52" s="48" customFormat="1" ht="15" x14ac:dyDescent="0.25">
      <c r="A142" s="56" t="s">
        <v>20</v>
      </c>
      <c r="B142" s="48" t="s">
        <v>21</v>
      </c>
      <c r="C142" s="20">
        <v>119.8365</v>
      </c>
      <c r="D142" s="216">
        <v>120.29949999999999</v>
      </c>
      <c r="E142" s="20">
        <v>121.0295</v>
      </c>
      <c r="F142" s="20">
        <v>122.25230000000001</v>
      </c>
      <c r="G142" s="292">
        <v>122.6519</v>
      </c>
      <c r="H142" s="48">
        <v>122.8357</v>
      </c>
      <c r="I142" s="292">
        <v>123.5945</v>
      </c>
      <c r="J142" s="292">
        <v>122.7025</v>
      </c>
      <c r="K142" s="292">
        <v>122.23439999999999</v>
      </c>
      <c r="L142" s="292">
        <v>121.4393</v>
      </c>
      <c r="M142" s="20"/>
      <c r="N142" s="20"/>
      <c r="O142" s="20"/>
      <c r="P142" s="21">
        <v>0.38635974849064675</v>
      </c>
      <c r="Q142" s="20">
        <v>0.60681881470829391</v>
      </c>
      <c r="R142" s="20">
        <v>1.0103321917383832</v>
      </c>
      <c r="S142" s="287">
        <f t="shared" si="22"/>
        <v>0.32686501603650187</v>
      </c>
      <c r="T142" s="20">
        <v>0.14985499613133191</v>
      </c>
      <c r="U142" s="287">
        <f t="shared" si="23"/>
        <v>0.61773572340939453</v>
      </c>
      <c r="V142" s="287">
        <f t="shared" si="24"/>
        <v>-0.7217149630444688</v>
      </c>
      <c r="W142" s="287">
        <f t="shared" si="25"/>
        <v>-0.38149181964508211</v>
      </c>
      <c r="X142" s="287">
        <f t="shared" si="25"/>
        <v>-0.65047155301616477</v>
      </c>
      <c r="Y142" s="20"/>
      <c r="Z142" s="20"/>
      <c r="AA142" s="19"/>
      <c r="AB142" s="20">
        <f t="shared" si="26"/>
        <v>122.11551111111112</v>
      </c>
      <c r="AC142" s="156"/>
      <c r="AN142" s="162"/>
      <c r="AO142" s="156"/>
      <c r="AZ142" s="162"/>
    </row>
    <row r="143" spans="1:52" s="48" customFormat="1" ht="15" x14ac:dyDescent="0.25">
      <c r="A143" s="56" t="s">
        <v>22</v>
      </c>
      <c r="B143" s="48" t="s">
        <v>23</v>
      </c>
      <c r="C143" s="20">
        <v>120.6377</v>
      </c>
      <c r="D143" s="216">
        <v>121.03919999999999</v>
      </c>
      <c r="E143" s="20">
        <v>122.04819999999999</v>
      </c>
      <c r="F143" s="20">
        <v>123.5247</v>
      </c>
      <c r="G143" s="292">
        <v>124.0715</v>
      </c>
      <c r="H143" s="48">
        <v>124.3184</v>
      </c>
      <c r="I143" s="292">
        <v>125.13209999999999</v>
      </c>
      <c r="J143" s="292">
        <v>123.8759</v>
      </c>
      <c r="K143" s="292">
        <v>123.3145</v>
      </c>
      <c r="L143" s="292">
        <v>122.40170000000001</v>
      </c>
      <c r="M143" s="20"/>
      <c r="N143" s="20"/>
      <c r="O143" s="20"/>
      <c r="P143" s="21">
        <v>0.3328147005455166</v>
      </c>
      <c r="Q143" s="20">
        <v>0.83361423406631929</v>
      </c>
      <c r="R143" s="20">
        <v>1.2097679441401032</v>
      </c>
      <c r="S143" s="287">
        <f t="shared" si="22"/>
        <v>0.44266450353654346</v>
      </c>
      <c r="T143" s="20">
        <v>0.19899815831999818</v>
      </c>
      <c r="U143" s="287">
        <f t="shared" si="23"/>
        <v>0.65452901581744716</v>
      </c>
      <c r="V143" s="287">
        <f t="shared" si="24"/>
        <v>-1.0038990794528284</v>
      </c>
      <c r="W143" s="287">
        <f t="shared" si="25"/>
        <v>-0.45319549646057561</v>
      </c>
      <c r="X143" s="287">
        <f t="shared" si="25"/>
        <v>-0.74022114187706234</v>
      </c>
      <c r="Y143" s="20"/>
      <c r="Z143" s="20"/>
      <c r="AA143" s="19"/>
      <c r="AB143" s="20">
        <f t="shared" si="26"/>
        <v>123.30291111111111</v>
      </c>
      <c r="AC143" s="156"/>
      <c r="AN143" s="162"/>
      <c r="AO143" s="156"/>
      <c r="AZ143" s="162"/>
    </row>
    <row r="144" spans="1:52" ht="15" customHeight="1" x14ac:dyDescent="0.25">
      <c r="A144" s="3" t="s">
        <v>24</v>
      </c>
      <c r="B144" s="1" t="s">
        <v>304</v>
      </c>
      <c r="C144" s="7">
        <v>124.6307</v>
      </c>
      <c r="D144" s="10">
        <v>125.00879999999999</v>
      </c>
      <c r="E144" s="7">
        <v>126.4297</v>
      </c>
      <c r="F144" s="7">
        <v>128.48869999999999</v>
      </c>
      <c r="G144" s="293">
        <v>128.965</v>
      </c>
      <c r="H144" s="1">
        <v>129.31659999999999</v>
      </c>
      <c r="I144" s="302">
        <v>130.4255</v>
      </c>
      <c r="J144" s="305">
        <v>128.37260000000001</v>
      </c>
      <c r="K144" s="306">
        <v>127.4319</v>
      </c>
      <c r="L144" s="307">
        <v>126.009</v>
      </c>
      <c r="M144" s="7"/>
      <c r="O144" s="7"/>
      <c r="P144" s="10">
        <v>0.30337629492571988</v>
      </c>
      <c r="Q144" s="7">
        <v>1.1366399805453722</v>
      </c>
      <c r="R144" s="7">
        <v>1.628573033076878</v>
      </c>
      <c r="S144" s="289">
        <f t="shared" si="22"/>
        <v>0.37069407659973919</v>
      </c>
      <c r="T144" s="7">
        <v>0.27263210948706279</v>
      </c>
      <c r="U144" s="289">
        <f t="shared" si="23"/>
        <v>0.85750785282013731</v>
      </c>
      <c r="V144" s="289">
        <f t="shared" si="24"/>
        <v>-1.5740020164768345</v>
      </c>
      <c r="W144" s="289">
        <f t="shared" si="25"/>
        <v>-0.73278877268202613</v>
      </c>
      <c r="X144" s="287">
        <f t="shared" si="25"/>
        <v>-1.1165963938385903</v>
      </c>
      <c r="Y144" s="7"/>
      <c r="Z144" s="7"/>
      <c r="AA144" s="11"/>
      <c r="AB144" s="7">
        <f t="shared" si="26"/>
        <v>127.82753333333332</v>
      </c>
      <c r="AC144" s="157"/>
      <c r="AN144" s="98"/>
      <c r="AO144" s="157"/>
      <c r="AZ144" s="98"/>
    </row>
    <row r="145" spans="1:52" ht="15" customHeight="1" x14ac:dyDescent="0.25">
      <c r="A145" s="3" t="s">
        <v>26</v>
      </c>
      <c r="B145" s="1" t="s">
        <v>305</v>
      </c>
      <c r="C145" s="7">
        <v>117.0282</v>
      </c>
      <c r="D145" s="10">
        <v>117.5335</v>
      </c>
      <c r="E145" s="7">
        <v>117.6071</v>
      </c>
      <c r="F145" s="7">
        <v>118.3794</v>
      </c>
      <c r="G145" s="293">
        <v>120.49160000000001</v>
      </c>
      <c r="H145" s="1">
        <v>119.66419999999999</v>
      </c>
      <c r="I145" s="302">
        <v>119.6404</v>
      </c>
      <c r="J145" s="305">
        <v>119.80719999999999</v>
      </c>
      <c r="K145" s="306">
        <v>120.0592</v>
      </c>
      <c r="L145" s="307">
        <v>119.92100000000001</v>
      </c>
      <c r="M145" s="7"/>
      <c r="O145" s="7"/>
      <c r="P145" s="10">
        <v>0.43177627272743269</v>
      </c>
      <c r="Q145" s="7">
        <v>6.2620444383940752E-2</v>
      </c>
      <c r="R145" s="7">
        <v>0.65667804069652369</v>
      </c>
      <c r="S145" s="289">
        <f t="shared" si="22"/>
        <v>1.7842631403774654</v>
      </c>
      <c r="T145" s="7">
        <v>-0.68668687277786289</v>
      </c>
      <c r="U145" s="289">
        <f t="shared" si="23"/>
        <v>-1.9888989355207547E-2</v>
      </c>
      <c r="V145" s="289">
        <f t="shared" si="24"/>
        <v>0.13941778863995352</v>
      </c>
      <c r="W145" s="289">
        <f t="shared" si="25"/>
        <v>0.21033794296169978</v>
      </c>
      <c r="X145" s="287">
        <f t="shared" si="25"/>
        <v>-0.11510987912629574</v>
      </c>
      <c r="Y145" s="7"/>
      <c r="Z145" s="7"/>
      <c r="AA145" s="11"/>
      <c r="AB145" s="7">
        <f t="shared" si="26"/>
        <v>119.23373333333332</v>
      </c>
      <c r="AC145" s="157"/>
      <c r="AN145" s="98"/>
      <c r="AO145" s="157"/>
      <c r="AZ145" s="98"/>
    </row>
    <row r="146" spans="1:52" ht="15" customHeight="1" x14ac:dyDescent="0.25">
      <c r="A146" s="3" t="s">
        <v>27</v>
      </c>
      <c r="B146" s="1" t="s">
        <v>306</v>
      </c>
      <c r="C146" s="7">
        <v>110.6692</v>
      </c>
      <c r="D146" s="10">
        <v>110.756</v>
      </c>
      <c r="E146" s="7">
        <v>110.8516</v>
      </c>
      <c r="F146" s="7">
        <v>111.19289999999999</v>
      </c>
      <c r="G146" s="293">
        <v>111.5194</v>
      </c>
      <c r="H146" s="1">
        <v>111.4169</v>
      </c>
      <c r="I146" s="302">
        <v>111.5145</v>
      </c>
      <c r="J146" s="305">
        <v>111.5313</v>
      </c>
      <c r="K146" s="306">
        <v>111.46550000000001</v>
      </c>
      <c r="L146" s="307">
        <v>111.6641</v>
      </c>
      <c r="M146" s="7"/>
      <c r="O146" s="7"/>
      <c r="P146" s="10">
        <v>7.8431939509815432E-2</v>
      </c>
      <c r="Q146" s="7">
        <v>8.6315865506161812E-2</v>
      </c>
      <c r="R146" s="7">
        <v>0.30788910579548667</v>
      </c>
      <c r="S146" s="289">
        <f t="shared" si="22"/>
        <v>0.29363385611852016</v>
      </c>
      <c r="T146" s="7">
        <v>-9.1912259212304087E-2</v>
      </c>
      <c r="U146" s="289">
        <f t="shared" si="23"/>
        <v>8.7598919014978793E-2</v>
      </c>
      <c r="V146" s="289">
        <f t="shared" si="24"/>
        <v>1.5065305408716784E-2</v>
      </c>
      <c r="W146" s="289">
        <f t="shared" si="25"/>
        <v>-5.8996891455578716E-2</v>
      </c>
      <c r="X146" s="287">
        <f t="shared" si="25"/>
        <v>0.17817172129492892</v>
      </c>
      <c r="Y146" s="7"/>
      <c r="Z146" s="7"/>
      <c r="AA146" s="11"/>
      <c r="AB146" s="7">
        <f t="shared" si="26"/>
        <v>111.32357777777777</v>
      </c>
      <c r="AC146" s="157"/>
      <c r="AN146" s="98"/>
      <c r="AO146" s="157"/>
      <c r="AZ146" s="98"/>
    </row>
    <row r="147" spans="1:52" ht="15" customHeight="1" x14ac:dyDescent="0.25">
      <c r="A147" s="3" t="s">
        <v>29</v>
      </c>
      <c r="B147" s="1" t="s">
        <v>307</v>
      </c>
      <c r="C147" s="7">
        <v>118.613</v>
      </c>
      <c r="D147" s="10">
        <v>118.8361</v>
      </c>
      <c r="E147" s="7">
        <v>118.8835</v>
      </c>
      <c r="F147" s="7">
        <v>119.3596</v>
      </c>
      <c r="G147" s="293">
        <v>119.9396</v>
      </c>
      <c r="H147" s="1">
        <v>119.9034</v>
      </c>
      <c r="I147" s="302">
        <v>120.1705</v>
      </c>
      <c r="J147" s="305">
        <v>120.2585</v>
      </c>
      <c r="K147" s="306">
        <v>120.3276</v>
      </c>
      <c r="L147" s="307">
        <v>120.2355</v>
      </c>
      <c r="M147" s="7"/>
      <c r="O147" s="7"/>
      <c r="P147" s="10">
        <v>0.18809068145987565</v>
      </c>
      <c r="Q147" s="7">
        <v>3.9886869394061331E-2</v>
      </c>
      <c r="R147" s="7">
        <v>0.40047609634642523</v>
      </c>
      <c r="S147" s="289">
        <f t="shared" si="22"/>
        <v>0.48592656141608914</v>
      </c>
      <c r="T147" s="7">
        <v>-3.0181858201956478E-2</v>
      </c>
      <c r="U147" s="289">
        <f t="shared" si="23"/>
        <v>0.22276265727243699</v>
      </c>
      <c r="V147" s="289">
        <f t="shared" si="24"/>
        <v>7.3229286721777698E-2</v>
      </c>
      <c r="W147" s="289">
        <f t="shared" si="25"/>
        <v>5.7459555873394345E-2</v>
      </c>
      <c r="X147" s="287">
        <f t="shared" si="25"/>
        <v>-7.6541042952740737E-2</v>
      </c>
      <c r="Y147" s="7"/>
      <c r="Z147" s="7"/>
      <c r="AA147" s="11"/>
      <c r="AB147" s="7">
        <f t="shared" si="26"/>
        <v>119.76825555555554</v>
      </c>
      <c r="AC147" s="157"/>
      <c r="AN147" s="98"/>
      <c r="AO147" s="157"/>
      <c r="AZ147" s="98"/>
    </row>
    <row r="148" spans="1:52" ht="15" customHeight="1" x14ac:dyDescent="0.25">
      <c r="A148" s="3" t="s">
        <v>31</v>
      </c>
      <c r="B148" s="1" t="s">
        <v>32</v>
      </c>
      <c r="C148" s="7">
        <v>116.85469999999999</v>
      </c>
      <c r="D148" s="10">
        <v>117.6627</v>
      </c>
      <c r="E148" s="7">
        <v>118.23350000000001</v>
      </c>
      <c r="F148" s="7">
        <v>118.3175</v>
      </c>
      <c r="G148" s="293">
        <v>118.55459999999999</v>
      </c>
      <c r="H148" s="1">
        <v>118.5881</v>
      </c>
      <c r="I148" s="302">
        <v>118.86409999999999</v>
      </c>
      <c r="J148" s="305">
        <v>118.9492</v>
      </c>
      <c r="K148" s="306">
        <v>119.05670000000001</v>
      </c>
      <c r="L148" s="307">
        <v>119.1198</v>
      </c>
      <c r="M148" s="7"/>
      <c r="O148" s="7"/>
      <c r="P148" s="10">
        <v>0.69145699745068623</v>
      </c>
      <c r="Q148" s="7">
        <v>0.48511550389376201</v>
      </c>
      <c r="R148" s="7">
        <v>7.1045854178374973E-2</v>
      </c>
      <c r="S148" s="289">
        <f t="shared" si="22"/>
        <v>0.20039301033236678</v>
      </c>
      <c r="T148" s="7">
        <v>2.8257022502714897E-2</v>
      </c>
      <c r="U148" s="289">
        <f t="shared" si="23"/>
        <v>0.23273836076300761</v>
      </c>
      <c r="V148" s="289">
        <f t="shared" si="24"/>
        <v>7.159436701242114E-2</v>
      </c>
      <c r="W148" s="289">
        <f t="shared" si="25"/>
        <v>9.0374714584042351E-2</v>
      </c>
      <c r="X148" s="287">
        <f t="shared" si="25"/>
        <v>5.299995716326044E-2</v>
      </c>
      <c r="Y148" s="7"/>
      <c r="Z148" s="7"/>
      <c r="AA148" s="11"/>
      <c r="AB148" s="7">
        <f t="shared" si="26"/>
        <v>118.59402222222222</v>
      </c>
      <c r="AC148" s="157"/>
      <c r="AN148" s="98"/>
      <c r="AO148" s="157"/>
      <c r="AZ148" s="98"/>
    </row>
    <row r="149" spans="1:52" ht="15" customHeight="1" x14ac:dyDescent="0.25">
      <c r="A149" s="3" t="s">
        <v>33</v>
      </c>
      <c r="B149" s="1" t="s">
        <v>43</v>
      </c>
      <c r="C149" s="7">
        <v>116.7209</v>
      </c>
      <c r="D149" s="10">
        <v>117.69450000000001</v>
      </c>
      <c r="E149" s="7">
        <v>118.4682</v>
      </c>
      <c r="F149" s="7">
        <v>118.818</v>
      </c>
      <c r="G149" s="293">
        <v>119.2479</v>
      </c>
      <c r="H149" s="1">
        <v>119.724</v>
      </c>
      <c r="I149" s="302">
        <v>120.1298</v>
      </c>
      <c r="J149" s="305">
        <v>120.3253</v>
      </c>
      <c r="K149" s="306">
        <v>120.3253</v>
      </c>
      <c r="L149" s="307">
        <v>119.95959999999999</v>
      </c>
      <c r="M149" s="7"/>
      <c r="O149" s="7"/>
      <c r="P149" s="10">
        <v>0.83412653603596676</v>
      </c>
      <c r="Q149" s="7">
        <v>0.65737991155065945</v>
      </c>
      <c r="R149" s="7">
        <v>0.29526911019159735</v>
      </c>
      <c r="S149" s="289">
        <f t="shared" si="22"/>
        <v>0.36181386658587378</v>
      </c>
      <c r="T149" s="7">
        <v>0.39925231387722754</v>
      </c>
      <c r="U149" s="289">
        <f t="shared" si="23"/>
        <v>0.33894624302562498</v>
      </c>
      <c r="V149" s="289">
        <f t="shared" si="24"/>
        <v>0.16274063554588084</v>
      </c>
      <c r="W149" s="289">
        <f t="shared" si="25"/>
        <v>0</v>
      </c>
      <c r="X149" s="287">
        <f t="shared" si="25"/>
        <v>-0.30392610697833616</v>
      </c>
      <c r="Y149" s="7"/>
      <c r="Z149" s="7"/>
      <c r="AA149" s="11"/>
      <c r="AB149" s="7">
        <f t="shared" si="26"/>
        <v>119.4102888888889</v>
      </c>
      <c r="AC149" s="157"/>
      <c r="AN149" s="98"/>
      <c r="AO149" s="157"/>
      <c r="AZ149" s="98"/>
    </row>
    <row r="150" spans="1:52" ht="15" customHeight="1" x14ac:dyDescent="0.25">
      <c r="A150" s="3" t="s">
        <v>34</v>
      </c>
      <c r="B150" s="1" t="s">
        <v>308</v>
      </c>
      <c r="C150" s="7">
        <v>107.71420000000001</v>
      </c>
      <c r="D150" s="10">
        <v>107.73869999999999</v>
      </c>
      <c r="E150" s="7">
        <v>107.73869999999999</v>
      </c>
      <c r="F150" s="7">
        <v>108.0055</v>
      </c>
      <c r="G150" s="293">
        <v>108.0671</v>
      </c>
      <c r="H150" s="1">
        <v>108.1203</v>
      </c>
      <c r="I150" s="302">
        <v>108.1057</v>
      </c>
      <c r="J150" s="305">
        <v>108.0951</v>
      </c>
      <c r="K150" s="306">
        <v>108.1116</v>
      </c>
      <c r="L150" s="307">
        <v>108.1189</v>
      </c>
      <c r="M150" s="7"/>
      <c r="O150" s="7"/>
      <c r="P150" s="10">
        <v>2.2745376189944395E-2</v>
      </c>
      <c r="Q150" s="7">
        <v>0</v>
      </c>
      <c r="R150" s="7">
        <v>0.24763617901460058</v>
      </c>
      <c r="S150" s="289">
        <f t="shared" si="22"/>
        <v>5.7034132521027674E-2</v>
      </c>
      <c r="T150" s="7">
        <v>4.9228673666642221E-2</v>
      </c>
      <c r="U150" s="289">
        <f t="shared" si="23"/>
        <v>-1.3503477145366321E-2</v>
      </c>
      <c r="V150" s="289">
        <f t="shared" si="24"/>
        <v>-9.805218411236976E-3</v>
      </c>
      <c r="W150" s="289">
        <f t="shared" si="25"/>
        <v>1.5264336681305182E-2</v>
      </c>
      <c r="X150" s="287">
        <f t="shared" si="25"/>
        <v>6.7522819012952829E-3</v>
      </c>
      <c r="Y150" s="7"/>
      <c r="Z150" s="7"/>
      <c r="AA150" s="11"/>
      <c r="AB150" s="7">
        <f t="shared" si="26"/>
        <v>108.01128888888888</v>
      </c>
      <c r="AC150" s="157"/>
      <c r="AN150" s="98"/>
      <c r="AO150" s="157"/>
      <c r="AZ150" s="98"/>
    </row>
    <row r="151" spans="1:52" ht="15" customHeight="1" x14ac:dyDescent="0.25">
      <c r="A151" s="3"/>
      <c r="B151" s="1" t="s">
        <v>309</v>
      </c>
      <c r="C151" s="7">
        <v>108.8369</v>
      </c>
      <c r="D151" s="10">
        <v>109.071</v>
      </c>
      <c r="E151" s="7">
        <v>109.0681</v>
      </c>
      <c r="F151" s="7">
        <v>109.36069999999999</v>
      </c>
      <c r="G151" s="293">
        <v>110.1502</v>
      </c>
      <c r="H151" s="1">
        <v>110.1502</v>
      </c>
      <c r="I151" s="302">
        <v>110.1502</v>
      </c>
      <c r="J151" s="305">
        <v>110.6486</v>
      </c>
      <c r="K151" s="306">
        <v>111.1636</v>
      </c>
      <c r="L151" s="307">
        <v>110.9889</v>
      </c>
      <c r="M151" s="7"/>
      <c r="O151" s="7"/>
      <c r="P151" s="10">
        <v>0.2150924916090021</v>
      </c>
      <c r="Q151" s="7">
        <v>-2.6588185677190032E-3</v>
      </c>
      <c r="R151" s="7">
        <v>0.26827275802915163</v>
      </c>
      <c r="S151" s="289">
        <f t="shared" si="22"/>
        <v>0.72192295769870152</v>
      </c>
      <c r="T151" s="7">
        <v>0</v>
      </c>
      <c r="U151" s="289">
        <f t="shared" si="23"/>
        <v>0</v>
      </c>
      <c r="V151" s="289">
        <f t="shared" si="24"/>
        <v>0.45247307767031181</v>
      </c>
      <c r="W151" s="289">
        <f t="shared" si="25"/>
        <v>0.46543742984547526</v>
      </c>
      <c r="X151" s="287">
        <f t="shared" si="25"/>
        <v>-0.15715575961915718</v>
      </c>
      <c r="Y151" s="7"/>
      <c r="Z151" s="7"/>
      <c r="AA151" s="11"/>
      <c r="AB151" s="7">
        <f t="shared" si="26"/>
        <v>110.08350000000002</v>
      </c>
      <c r="AC151" s="157"/>
      <c r="AN151" s="98"/>
      <c r="AO151" s="157"/>
      <c r="AZ151" s="98"/>
    </row>
    <row r="152" spans="1:52" ht="15" customHeight="1" x14ac:dyDescent="0.25">
      <c r="A152" s="3"/>
      <c r="B152" s="1" t="s">
        <v>310</v>
      </c>
      <c r="C152" s="7">
        <v>101.8832</v>
      </c>
      <c r="D152" s="10">
        <v>102.8976</v>
      </c>
      <c r="E152" s="7">
        <v>102.8976</v>
      </c>
      <c r="F152" s="7">
        <v>102.8976</v>
      </c>
      <c r="G152" s="293">
        <v>102.8976</v>
      </c>
      <c r="H152" s="1">
        <v>102.8976</v>
      </c>
      <c r="I152" s="302">
        <v>102.8976</v>
      </c>
      <c r="J152" s="305">
        <v>103.4333</v>
      </c>
      <c r="K152" s="306">
        <v>103.4333</v>
      </c>
      <c r="L152" s="307">
        <v>103.4333</v>
      </c>
      <c r="M152" s="7"/>
      <c r="O152" s="7"/>
      <c r="P152" s="10">
        <v>0.99564992069349489</v>
      </c>
      <c r="Q152" s="7">
        <v>0</v>
      </c>
      <c r="R152" s="7">
        <v>0</v>
      </c>
      <c r="S152" s="289">
        <f t="shared" si="22"/>
        <v>0</v>
      </c>
      <c r="T152" s="7">
        <v>0</v>
      </c>
      <c r="U152" s="289">
        <f t="shared" si="23"/>
        <v>0</v>
      </c>
      <c r="V152" s="289">
        <f t="shared" si="24"/>
        <v>0.52061466934117573</v>
      </c>
      <c r="W152" s="289">
        <f t="shared" si="25"/>
        <v>0</v>
      </c>
      <c r="X152" s="287">
        <f t="shared" si="25"/>
        <v>0</v>
      </c>
      <c r="Y152" s="7"/>
      <c r="Z152" s="7"/>
      <c r="AA152" s="11"/>
      <c r="AB152" s="7">
        <f t="shared" si="26"/>
        <v>103.07616666666667</v>
      </c>
      <c r="AC152" s="157"/>
      <c r="AN152" s="98"/>
      <c r="AO152" s="157"/>
      <c r="AZ152" s="98"/>
    </row>
    <row r="153" spans="1:52" ht="15" customHeight="1" x14ac:dyDescent="0.25">
      <c r="A153" s="3"/>
      <c r="B153" s="1" t="s">
        <v>311</v>
      </c>
      <c r="C153" s="7">
        <v>109.1114</v>
      </c>
      <c r="D153" s="10">
        <v>109.3112</v>
      </c>
      <c r="E153" s="7">
        <v>109.6395</v>
      </c>
      <c r="F153" s="7">
        <v>110.3297</v>
      </c>
      <c r="G153" s="293">
        <v>110.6354</v>
      </c>
      <c r="H153" s="1">
        <v>111.0099</v>
      </c>
      <c r="I153" s="302">
        <v>111.6698</v>
      </c>
      <c r="J153" s="305">
        <v>111.81480000000001</v>
      </c>
      <c r="K153" s="306">
        <v>111.98520000000001</v>
      </c>
      <c r="L153" s="307">
        <v>112.1713</v>
      </c>
      <c r="M153" s="7"/>
      <c r="O153" s="7"/>
      <c r="P153" s="10">
        <v>0.1831156047855643</v>
      </c>
      <c r="Q153" s="7">
        <v>0.30033518980671581</v>
      </c>
      <c r="R153" s="7">
        <v>0.62951764646865804</v>
      </c>
      <c r="S153" s="289">
        <f t="shared" si="22"/>
        <v>0.27707861074579337</v>
      </c>
      <c r="T153" s="7">
        <v>0.33849925069191023</v>
      </c>
      <c r="U153" s="289">
        <f t="shared" si="23"/>
        <v>0.59445148585846241</v>
      </c>
      <c r="V153" s="289">
        <f t="shared" si="24"/>
        <v>0.12984710279772171</v>
      </c>
      <c r="W153" s="289">
        <f t="shared" si="25"/>
        <v>0.15239485291750357</v>
      </c>
      <c r="X153" s="287">
        <f t="shared" si="25"/>
        <v>0.16618267413907922</v>
      </c>
      <c r="Y153" s="7"/>
      <c r="Z153" s="7"/>
      <c r="AA153" s="11"/>
      <c r="AB153" s="7">
        <f t="shared" si="26"/>
        <v>110.95186666666666</v>
      </c>
      <c r="AC153" s="157"/>
      <c r="AN153" s="98"/>
      <c r="AO153" s="157"/>
      <c r="AZ153" s="98"/>
    </row>
    <row r="154" spans="1:52" ht="15" customHeight="1" x14ac:dyDescent="0.25">
      <c r="A154" s="3"/>
      <c r="B154" s="1" t="s">
        <v>312</v>
      </c>
      <c r="C154" s="7">
        <v>116.0767</v>
      </c>
      <c r="D154" s="10">
        <v>116.74679999999999</v>
      </c>
      <c r="E154" s="7">
        <v>117.0693</v>
      </c>
      <c r="F154" s="7">
        <v>117.39449999999999</v>
      </c>
      <c r="G154" s="293">
        <v>118.2054</v>
      </c>
      <c r="H154" s="1">
        <v>118.9528</v>
      </c>
      <c r="I154" s="302">
        <v>119.75620000000001</v>
      </c>
      <c r="J154" s="305">
        <v>120.1024</v>
      </c>
      <c r="K154" s="306">
        <v>120.5234</v>
      </c>
      <c r="L154" s="307">
        <v>120.67829999999999</v>
      </c>
      <c r="M154" s="7"/>
      <c r="O154" s="7"/>
      <c r="P154" s="10">
        <v>0.5772907051975037</v>
      </c>
      <c r="Q154" s="7">
        <v>0.27623883481175088</v>
      </c>
      <c r="R154" s="7">
        <v>0.2777841842395874</v>
      </c>
      <c r="S154" s="289">
        <f t="shared" si="22"/>
        <v>0.69074786297484447</v>
      </c>
      <c r="T154" s="7">
        <v>0.63228921859745746</v>
      </c>
      <c r="U154" s="289">
        <f t="shared" si="23"/>
        <v>0.67539393776355883</v>
      </c>
      <c r="V154" s="289">
        <f t="shared" si="24"/>
        <v>0.28908732909026508</v>
      </c>
      <c r="W154" s="289">
        <f t="shared" si="25"/>
        <v>0.35053421080677177</v>
      </c>
      <c r="X154" s="287">
        <f t="shared" si="25"/>
        <v>0.12852275989558695</v>
      </c>
      <c r="Y154" s="7"/>
      <c r="Z154" s="7"/>
      <c r="AA154" s="11"/>
      <c r="AB154" s="7">
        <f t="shared" si="26"/>
        <v>118.82545555555556</v>
      </c>
      <c r="AC154" s="157"/>
      <c r="AN154" s="98"/>
      <c r="AO154" s="157"/>
      <c r="AZ154" s="98"/>
    </row>
    <row r="155" spans="1:52" s="48" customFormat="1" ht="15" x14ac:dyDescent="0.25">
      <c r="A155" s="56" t="s">
        <v>36</v>
      </c>
      <c r="B155" s="48" t="s">
        <v>37</v>
      </c>
      <c r="C155" s="20">
        <v>117.661</v>
      </c>
      <c r="D155" s="216">
        <v>118.29130000000001</v>
      </c>
      <c r="E155" s="20">
        <v>118.2638</v>
      </c>
      <c r="F155" s="20">
        <v>118.7978</v>
      </c>
      <c r="G155" s="292">
        <v>118.7978</v>
      </c>
      <c r="H155" s="48">
        <v>118.81</v>
      </c>
      <c r="I155" s="292">
        <v>119.42</v>
      </c>
      <c r="J155" s="292">
        <v>119.5167</v>
      </c>
      <c r="K155" s="292">
        <v>119.30200000000001</v>
      </c>
      <c r="L155" s="292">
        <v>118.82640000000001</v>
      </c>
      <c r="M155" s="20"/>
      <c r="N155" s="20"/>
      <c r="O155" s="20"/>
      <c r="P155" s="21">
        <v>0.53569152055481883</v>
      </c>
      <c r="Q155" s="20">
        <v>-2.324769446274021E-2</v>
      </c>
      <c r="R155" s="20">
        <v>0.45153292892668068</v>
      </c>
      <c r="S155" s="287">
        <f t="shared" si="22"/>
        <v>0</v>
      </c>
      <c r="T155" s="20">
        <v>1.0269550446226357E-2</v>
      </c>
      <c r="U155" s="287">
        <f t="shared" si="23"/>
        <v>0.51342479589260115</v>
      </c>
      <c r="V155" s="287">
        <f t="shared" si="24"/>
        <v>8.0974711103666427E-2</v>
      </c>
      <c r="W155" s="287">
        <f t="shared" si="25"/>
        <v>-0.17964016744102995</v>
      </c>
      <c r="X155" s="287">
        <f t="shared" si="25"/>
        <v>-0.39865216006437448</v>
      </c>
      <c r="Y155" s="20"/>
      <c r="Z155" s="20"/>
      <c r="AA155" s="19"/>
      <c r="AB155" s="20">
        <f t="shared" si="26"/>
        <v>118.89175555555555</v>
      </c>
      <c r="AC155" s="156"/>
      <c r="AN155" s="162"/>
      <c r="AO155" s="156"/>
      <c r="AZ155" s="162"/>
    </row>
    <row r="156" spans="1:52" ht="15" x14ac:dyDescent="0.25">
      <c r="A156" s="3" t="s">
        <v>38</v>
      </c>
      <c r="B156" s="1" t="s">
        <v>319</v>
      </c>
      <c r="C156" s="7">
        <v>109.7206</v>
      </c>
      <c r="D156" s="10">
        <v>110.9272</v>
      </c>
      <c r="E156" s="7">
        <v>110.9229</v>
      </c>
      <c r="F156" s="7">
        <v>112.1836</v>
      </c>
      <c r="G156" s="293">
        <v>112.1836</v>
      </c>
      <c r="H156" s="1">
        <v>112.1836</v>
      </c>
      <c r="I156" s="302">
        <v>113.5825</v>
      </c>
      <c r="J156" s="305">
        <v>113.8409</v>
      </c>
      <c r="K156" s="306">
        <v>112.9293</v>
      </c>
      <c r="L156" s="307">
        <v>112.9293</v>
      </c>
      <c r="M156" s="7"/>
      <c r="O156" s="7"/>
      <c r="P156" s="10">
        <v>1.0997023348395785</v>
      </c>
      <c r="Q156" s="7">
        <v>-3.87641624416792E-3</v>
      </c>
      <c r="R156" s="7">
        <v>1.1365552108716954</v>
      </c>
      <c r="S156" s="289">
        <f t="shared" si="22"/>
        <v>0</v>
      </c>
      <c r="T156" s="7">
        <v>0</v>
      </c>
      <c r="U156" s="289">
        <f t="shared" si="23"/>
        <v>1.2469737109524011</v>
      </c>
      <c r="V156" s="289">
        <f t="shared" si="24"/>
        <v>0.22749983492176071</v>
      </c>
      <c r="W156" s="289">
        <f t="shared" si="25"/>
        <v>-0.80076668403008666</v>
      </c>
      <c r="X156" s="287">
        <f t="shared" si="25"/>
        <v>0</v>
      </c>
      <c r="Y156" s="7"/>
      <c r="Z156" s="7"/>
      <c r="AA156" s="11"/>
      <c r="AB156" s="7">
        <f t="shared" si="26"/>
        <v>112.40921111111112</v>
      </c>
      <c r="AC156" s="157"/>
      <c r="AN156" s="98"/>
      <c r="AO156" s="157"/>
      <c r="AZ156" s="98"/>
    </row>
    <row r="157" spans="1:52" ht="15" x14ac:dyDescent="0.25">
      <c r="A157" s="3" t="s">
        <v>40</v>
      </c>
      <c r="B157" s="1" t="s">
        <v>315</v>
      </c>
      <c r="C157" s="7">
        <v>127.6704</v>
      </c>
      <c r="D157" s="10">
        <v>127.7183</v>
      </c>
      <c r="E157" s="7">
        <v>127.66079999999999</v>
      </c>
      <c r="F157" s="7">
        <v>127.6242</v>
      </c>
      <c r="G157" s="293">
        <v>127.6242</v>
      </c>
      <c r="H157" s="1">
        <v>127.64790000000001</v>
      </c>
      <c r="I157" s="302">
        <v>127.64790000000001</v>
      </c>
      <c r="J157" s="305">
        <v>127.6546</v>
      </c>
      <c r="K157" s="306">
        <v>127.6546</v>
      </c>
      <c r="L157" s="307">
        <v>126.5865</v>
      </c>
      <c r="M157" s="7"/>
      <c r="O157" s="7"/>
      <c r="P157" s="10">
        <v>3.7518485099129084E-2</v>
      </c>
      <c r="Q157" s="7">
        <v>-4.50209562764338E-2</v>
      </c>
      <c r="R157" s="7">
        <v>-2.8669724770636611E-2</v>
      </c>
      <c r="S157" s="289">
        <f t="shared" si="22"/>
        <v>0</v>
      </c>
      <c r="T157" s="7">
        <v>1.8570145787401734E-2</v>
      </c>
      <c r="U157" s="289">
        <f t="shared" si="23"/>
        <v>0</v>
      </c>
      <c r="V157" s="289">
        <f t="shared" si="24"/>
        <v>5.2488133373091474E-3</v>
      </c>
      <c r="W157" s="289">
        <f t="shared" si="25"/>
        <v>0</v>
      </c>
      <c r="X157" s="287">
        <f t="shared" si="25"/>
        <v>-0.83671093716951928</v>
      </c>
      <c r="Y157" s="7"/>
      <c r="Z157" s="7"/>
      <c r="AA157" s="11"/>
      <c r="AB157" s="7">
        <f t="shared" si="26"/>
        <v>127.53544444444444</v>
      </c>
      <c r="AC157" s="157"/>
      <c r="AN157" s="98"/>
      <c r="AO157" s="157"/>
      <c r="AZ157" s="98"/>
    </row>
    <row r="158" spans="1:52" ht="15" x14ac:dyDescent="0.25">
      <c r="A158" s="3" t="s">
        <v>41</v>
      </c>
      <c r="B158" s="1" t="s">
        <v>316</v>
      </c>
      <c r="C158" s="7">
        <v>109.4619</v>
      </c>
      <c r="D158" s="10">
        <v>110.4601</v>
      </c>
      <c r="E158" s="7">
        <v>110.4601</v>
      </c>
      <c r="F158" s="7">
        <v>110.9551</v>
      </c>
      <c r="G158" s="293">
        <v>110.9551</v>
      </c>
      <c r="H158" s="1">
        <v>110.9648</v>
      </c>
      <c r="I158" s="302">
        <v>111.5087</v>
      </c>
      <c r="J158" s="305">
        <v>111.4873</v>
      </c>
      <c r="K158" s="306">
        <v>112.304</v>
      </c>
      <c r="L158" s="307">
        <v>112.336</v>
      </c>
      <c r="M158" s="7"/>
      <c r="O158" s="7"/>
      <c r="P158" s="10">
        <v>0.911915470131614</v>
      </c>
      <c r="Q158" s="7">
        <v>0</v>
      </c>
      <c r="R158" s="7">
        <v>0.44812561277783075</v>
      </c>
      <c r="S158" s="289">
        <f t="shared" si="22"/>
        <v>0</v>
      </c>
      <c r="T158" s="7">
        <v>8.7422750283629655E-3</v>
      </c>
      <c r="U158" s="289">
        <f t="shared" si="23"/>
        <v>0.49015543667902606</v>
      </c>
      <c r="V158" s="289">
        <f t="shared" si="24"/>
        <v>-1.9191327672190478E-2</v>
      </c>
      <c r="W158" s="289">
        <f t="shared" si="25"/>
        <v>0.73254980612141229</v>
      </c>
      <c r="X158" s="287">
        <f t="shared" si="25"/>
        <v>2.8494087476845415E-2</v>
      </c>
      <c r="Y158" s="7"/>
      <c r="Z158" s="7"/>
      <c r="AA158" s="11"/>
      <c r="AB158" s="7">
        <f t="shared" si="26"/>
        <v>111.27013333333333</v>
      </c>
      <c r="AC158" s="157"/>
      <c r="AN158" s="98"/>
      <c r="AO158" s="157"/>
      <c r="AZ158" s="98"/>
    </row>
    <row r="159" spans="1:52" ht="15" x14ac:dyDescent="0.25">
      <c r="A159" s="3" t="s">
        <v>42</v>
      </c>
      <c r="B159" s="1" t="s">
        <v>71</v>
      </c>
      <c r="C159" s="7">
        <v>104.55</v>
      </c>
      <c r="D159" s="10">
        <v>104.55</v>
      </c>
      <c r="E159" s="7">
        <v>104.55</v>
      </c>
      <c r="F159" s="7">
        <v>104.55</v>
      </c>
      <c r="G159" s="293">
        <v>104.55</v>
      </c>
      <c r="H159" s="1">
        <v>104.55</v>
      </c>
      <c r="I159" s="302">
        <v>104.55</v>
      </c>
      <c r="J159" s="305">
        <v>104.55</v>
      </c>
      <c r="K159" s="306">
        <v>104.55</v>
      </c>
      <c r="L159" s="307">
        <v>104.55</v>
      </c>
      <c r="M159" s="7"/>
      <c r="O159" s="7"/>
      <c r="P159" s="10">
        <v>0</v>
      </c>
      <c r="Q159" s="7">
        <v>0</v>
      </c>
      <c r="R159" s="7">
        <v>0</v>
      </c>
      <c r="S159" s="289">
        <f t="shared" si="22"/>
        <v>0</v>
      </c>
      <c r="T159" s="7">
        <v>0</v>
      </c>
      <c r="U159" s="289">
        <f t="shared" si="23"/>
        <v>0</v>
      </c>
      <c r="V159" s="289">
        <f t="shared" si="24"/>
        <v>0</v>
      </c>
      <c r="W159" s="289">
        <f t="shared" si="25"/>
        <v>0</v>
      </c>
      <c r="X159" s="287">
        <f t="shared" si="25"/>
        <v>0</v>
      </c>
      <c r="Y159" s="7"/>
      <c r="Z159" s="7"/>
      <c r="AA159" s="11"/>
      <c r="AB159" s="7">
        <f t="shared" si="26"/>
        <v>104.54999999999998</v>
      </c>
      <c r="AC159" s="157"/>
      <c r="AN159" s="98"/>
      <c r="AO159" s="157"/>
      <c r="AZ159" s="98"/>
    </row>
    <row r="160" spans="1:52" s="48" customFormat="1" ht="15" x14ac:dyDescent="0.25">
      <c r="A160" s="121" t="s">
        <v>44</v>
      </c>
      <c r="B160" s="48" t="s">
        <v>48</v>
      </c>
      <c r="C160" s="20">
        <v>102.30549999999999</v>
      </c>
      <c r="D160" s="216">
        <v>102.60299999999999</v>
      </c>
      <c r="E160" s="20">
        <v>101.93300000000001</v>
      </c>
      <c r="F160" s="20">
        <v>101.5731</v>
      </c>
      <c r="G160" s="292">
        <v>102.883</v>
      </c>
      <c r="H160" s="48">
        <v>102.00539999999999</v>
      </c>
      <c r="I160" s="292">
        <v>99.96575</v>
      </c>
      <c r="J160" s="292">
        <v>100.5981</v>
      </c>
      <c r="K160" s="292">
        <v>101.2565</v>
      </c>
      <c r="L160" s="292">
        <v>102.0372</v>
      </c>
      <c r="M160" s="20"/>
      <c r="N160" s="20"/>
      <c r="O160" s="20"/>
      <c r="P160" s="21">
        <v>0.29079570502074614</v>
      </c>
      <c r="Q160" s="20">
        <v>-0.65300234885918296</v>
      </c>
      <c r="R160" s="20">
        <v>-0.35307505910746301</v>
      </c>
      <c r="S160" s="287">
        <f t="shared" si="22"/>
        <v>1.2896130963808321</v>
      </c>
      <c r="T160" s="20">
        <v>-0.8530077855428021</v>
      </c>
      <c r="U160" s="287">
        <f t="shared" si="23"/>
        <v>-1.9995510041625197</v>
      </c>
      <c r="V160" s="287">
        <f t="shared" si="24"/>
        <v>0.63256665407902446</v>
      </c>
      <c r="W160" s="287">
        <f t="shared" si="25"/>
        <v>0.65448552209236588</v>
      </c>
      <c r="X160" s="287">
        <f t="shared" si="25"/>
        <v>0.77101223131354135</v>
      </c>
      <c r="Y160" s="20"/>
      <c r="Z160" s="20"/>
      <c r="AA160" s="19"/>
      <c r="AB160" s="20">
        <f t="shared" si="26"/>
        <v>101.65056111111112</v>
      </c>
      <c r="AC160" s="156"/>
      <c r="AN160" s="162"/>
      <c r="AO160" s="156"/>
      <c r="AZ160" s="162"/>
    </row>
    <row r="161" spans="1:52" s="48" customFormat="1" ht="15" x14ac:dyDescent="0.25">
      <c r="A161" s="121" t="s">
        <v>46</v>
      </c>
      <c r="B161" s="48" t="s">
        <v>81</v>
      </c>
      <c r="C161" s="20">
        <v>104.197</v>
      </c>
      <c r="D161" s="216">
        <v>104.3449</v>
      </c>
      <c r="E161" s="20">
        <v>104.3168</v>
      </c>
      <c r="F161" s="20">
        <v>104.52670000000001</v>
      </c>
      <c r="G161" s="292">
        <v>106.2209</v>
      </c>
      <c r="H161" s="48">
        <v>105.46169999999999</v>
      </c>
      <c r="I161" s="292">
        <v>103.4602</v>
      </c>
      <c r="J161" s="292">
        <v>103.27970000000001</v>
      </c>
      <c r="K161" s="292">
        <v>103.7453</v>
      </c>
      <c r="L161" s="292">
        <v>104.28100000000001</v>
      </c>
      <c r="M161" s="20"/>
      <c r="N161" s="20"/>
      <c r="O161" s="20"/>
      <c r="P161" s="21">
        <v>0.14194266629556784</v>
      </c>
      <c r="Q161" s="20">
        <v>-2.6929921826553009E-2</v>
      </c>
      <c r="R161" s="20">
        <v>0.20121399429430795</v>
      </c>
      <c r="S161" s="287">
        <f t="shared" si="22"/>
        <v>1.6208298932234491</v>
      </c>
      <c r="T161" s="20">
        <v>-0.71473693030280006</v>
      </c>
      <c r="U161" s="287">
        <f t="shared" si="23"/>
        <v>-1.8978453789385084</v>
      </c>
      <c r="V161" s="287">
        <f t="shared" si="24"/>
        <v>-0.17446322353909521</v>
      </c>
      <c r="W161" s="287">
        <f t="shared" si="25"/>
        <v>0.45081463249795928</v>
      </c>
      <c r="X161" s="287">
        <f t="shared" si="25"/>
        <v>0.51636074116129183</v>
      </c>
      <c r="Y161" s="20"/>
      <c r="Z161" s="20"/>
      <c r="AA161" s="19"/>
      <c r="AB161" s="20">
        <f t="shared" si="26"/>
        <v>104.40413333333335</v>
      </c>
      <c r="AC161" s="156"/>
      <c r="AN161" s="162"/>
      <c r="AO161" s="156"/>
      <c r="AZ161" s="162"/>
    </row>
    <row r="162" spans="1:52" s="48" customFormat="1" ht="20.25" customHeight="1" x14ac:dyDescent="0.2">
      <c r="B162" s="22" t="s">
        <v>85</v>
      </c>
      <c r="C162" s="28"/>
      <c r="D162" s="133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133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134"/>
      <c r="AB162" s="132"/>
      <c r="AC162" s="156"/>
      <c r="AN162" s="162"/>
      <c r="AO162" s="156"/>
      <c r="AZ162" s="162"/>
    </row>
    <row r="163" spans="1:52" s="48" customFormat="1" ht="15" x14ac:dyDescent="0.25">
      <c r="A163" s="56" t="s">
        <v>14</v>
      </c>
      <c r="B163" s="48" t="s">
        <v>15</v>
      </c>
      <c r="C163" s="20">
        <v>114.0964</v>
      </c>
      <c r="D163" s="216">
        <v>113.3762</v>
      </c>
      <c r="E163" s="20">
        <v>114.2413</v>
      </c>
      <c r="F163" s="20">
        <v>116.1568</v>
      </c>
      <c r="G163" s="292">
        <v>118.8904</v>
      </c>
      <c r="H163" s="48">
        <v>118.0575</v>
      </c>
      <c r="I163" s="292">
        <v>117.28279999999999</v>
      </c>
      <c r="J163" s="292">
        <v>117.1454</v>
      </c>
      <c r="K163" s="292">
        <v>116.22239999999999</v>
      </c>
      <c r="L163" s="292">
        <v>115.7294</v>
      </c>
      <c r="M163" s="20"/>
      <c r="N163" s="20"/>
      <c r="O163" s="20"/>
      <c r="P163" s="21">
        <v>-0.63122061695198572</v>
      </c>
      <c r="Q163" s="20">
        <v>0.76303492267336381</v>
      </c>
      <c r="R163" s="20">
        <v>1.6767141130221808</v>
      </c>
      <c r="S163" s="287">
        <f t="shared" ref="S163:S186" si="27">(G163-F163)/F163*100</f>
        <v>2.3533706162704169</v>
      </c>
      <c r="T163" s="20">
        <v>-0.70056118912880694</v>
      </c>
      <c r="U163" s="287">
        <f t="shared" ref="U163:U186" si="28">(I163-H163)/H163*100</f>
        <v>-0.65620566249497914</v>
      </c>
      <c r="V163" s="287">
        <f t="shared" ref="V163:V186" si="29">(J163-I163)/I163*100</f>
        <v>-0.11715272827729176</v>
      </c>
      <c r="W163" s="287">
        <f t="shared" ref="W163:X186" si="30">(K163-J163)/J163*100</f>
        <v>-0.78790972586204999</v>
      </c>
      <c r="X163" s="287">
        <f t="shared" si="30"/>
        <v>-0.42418673164553045</v>
      </c>
      <c r="Y163" s="20"/>
      <c r="Z163" s="20"/>
      <c r="AA163" s="19"/>
      <c r="AB163" s="20">
        <f>AVERAGE(D163:O163)</f>
        <v>116.3446888888889</v>
      </c>
      <c r="AC163" s="156"/>
      <c r="AN163" s="162"/>
      <c r="AO163" s="156"/>
      <c r="AZ163" s="162"/>
    </row>
    <row r="164" spans="1:52" ht="15" x14ac:dyDescent="0.25">
      <c r="A164" s="3" t="s">
        <v>16</v>
      </c>
      <c r="B164" s="1" t="s">
        <v>83</v>
      </c>
      <c r="C164" s="7">
        <v>114.0964</v>
      </c>
      <c r="D164" s="10">
        <v>113.3762</v>
      </c>
      <c r="E164" s="7">
        <v>114.2413</v>
      </c>
      <c r="F164" s="7">
        <v>116.1568</v>
      </c>
      <c r="G164" s="293">
        <v>118.8904</v>
      </c>
      <c r="H164" s="1">
        <v>118.0575</v>
      </c>
      <c r="I164" s="302">
        <v>117.28279999999999</v>
      </c>
      <c r="J164" s="305">
        <v>117.1454</v>
      </c>
      <c r="K164" s="306">
        <v>116.22239999999999</v>
      </c>
      <c r="L164" s="307">
        <v>115.7294</v>
      </c>
      <c r="M164" s="7"/>
      <c r="O164" s="7"/>
      <c r="P164" s="10">
        <v>-0.63122061695198572</v>
      </c>
      <c r="Q164" s="7">
        <v>0.76303492267336381</v>
      </c>
      <c r="R164" s="7">
        <v>1.6767141130221808</v>
      </c>
      <c r="S164" s="289">
        <f t="shared" si="27"/>
        <v>2.3533706162704169</v>
      </c>
      <c r="T164" s="7">
        <v>-0.70056118912880694</v>
      </c>
      <c r="U164" s="289">
        <f t="shared" si="28"/>
        <v>-0.65620566249497914</v>
      </c>
      <c r="V164" s="289">
        <f t="shared" si="29"/>
        <v>-0.11715272827729176</v>
      </c>
      <c r="W164" s="289">
        <f t="shared" si="30"/>
        <v>-0.78790972586204999</v>
      </c>
      <c r="X164" s="287">
        <f t="shared" si="30"/>
        <v>-0.42418673164553045</v>
      </c>
      <c r="Y164" s="7"/>
      <c r="Z164" s="7"/>
      <c r="AA164" s="11"/>
      <c r="AB164" s="7">
        <f t="shared" ref="AB164:AB186" si="31">AVERAGE(D164:O164)</f>
        <v>116.3446888888889</v>
      </c>
      <c r="AC164" s="157"/>
      <c r="AN164" s="98"/>
      <c r="AO164" s="157"/>
      <c r="AZ164" s="98"/>
    </row>
    <row r="165" spans="1:52" s="48" customFormat="1" ht="15" x14ac:dyDescent="0.25">
      <c r="A165" s="56" t="s">
        <v>20</v>
      </c>
      <c r="B165" s="48" t="s">
        <v>21</v>
      </c>
      <c r="C165" s="20">
        <v>114.42919999999999</v>
      </c>
      <c r="D165" s="216">
        <v>113.617</v>
      </c>
      <c r="E165" s="20">
        <v>113.83069999999999</v>
      </c>
      <c r="F165" s="20">
        <v>114.3244</v>
      </c>
      <c r="G165" s="292">
        <v>114.7563</v>
      </c>
      <c r="H165" s="48">
        <v>114.81950000000001</v>
      </c>
      <c r="I165" s="292">
        <v>115.0515</v>
      </c>
      <c r="J165" s="292">
        <v>114.8028</v>
      </c>
      <c r="K165" s="292">
        <v>114.5489</v>
      </c>
      <c r="L165" s="292">
        <v>114.3045</v>
      </c>
      <c r="M165" s="20"/>
      <c r="N165" s="20"/>
      <c r="O165" s="20"/>
      <c r="P165" s="21">
        <v>-0.70978386635578172</v>
      </c>
      <c r="Q165" s="20">
        <v>0.18808805020374475</v>
      </c>
      <c r="R165" s="20">
        <v>0.43371427918830691</v>
      </c>
      <c r="S165" s="287">
        <f t="shared" si="27"/>
        <v>0.37778461990616075</v>
      </c>
      <c r="T165" s="20">
        <v>5.5073229095055375E-2</v>
      </c>
      <c r="U165" s="287">
        <f t="shared" si="28"/>
        <v>0.20205627092958889</v>
      </c>
      <c r="V165" s="287">
        <f t="shared" si="29"/>
        <v>-0.21616406565755289</v>
      </c>
      <c r="W165" s="287">
        <f t="shared" si="30"/>
        <v>-0.22116185319521961</v>
      </c>
      <c r="X165" s="287">
        <f t="shared" si="30"/>
        <v>-0.21335866167200107</v>
      </c>
      <c r="Y165" s="20"/>
      <c r="Z165" s="20"/>
      <c r="AA165" s="19"/>
      <c r="AB165" s="20">
        <f t="shared" si="31"/>
        <v>114.45062222222224</v>
      </c>
      <c r="AC165" s="156"/>
      <c r="AN165" s="162"/>
      <c r="AO165" s="156"/>
      <c r="AZ165" s="162"/>
    </row>
    <row r="166" spans="1:52" s="48" customFormat="1" ht="15" x14ac:dyDescent="0.25">
      <c r="A166" s="56" t="s">
        <v>22</v>
      </c>
      <c r="B166" s="48" t="s">
        <v>23</v>
      </c>
      <c r="C166" s="20">
        <v>117.9135</v>
      </c>
      <c r="D166" s="216">
        <v>118.2594</v>
      </c>
      <c r="E166" s="20">
        <v>119.1917</v>
      </c>
      <c r="F166" s="20">
        <v>120.76990000000001</v>
      </c>
      <c r="G166" s="292">
        <v>121.4408</v>
      </c>
      <c r="H166" s="48">
        <v>121.64109999999999</v>
      </c>
      <c r="I166" s="292">
        <v>122.3013</v>
      </c>
      <c r="J166" s="292">
        <v>121.12860000000001</v>
      </c>
      <c r="K166" s="292">
        <v>120.49850000000001</v>
      </c>
      <c r="L166" s="292">
        <v>119.5988</v>
      </c>
      <c r="M166" s="20"/>
      <c r="N166" s="20"/>
      <c r="O166" s="20"/>
      <c r="P166" s="21">
        <v>0.29335063415130613</v>
      </c>
      <c r="Q166" s="20">
        <v>0.78835170819401923</v>
      </c>
      <c r="R166" s="20">
        <v>1.324085485818232</v>
      </c>
      <c r="S166" s="287">
        <f t="shared" si="27"/>
        <v>0.55551921463873777</v>
      </c>
      <c r="T166" s="20">
        <v>0.16493633111771216</v>
      </c>
      <c r="U166" s="287">
        <f t="shared" si="28"/>
        <v>0.54274418761422183</v>
      </c>
      <c r="V166" s="287">
        <f t="shared" si="29"/>
        <v>-0.9588614348334743</v>
      </c>
      <c r="W166" s="287">
        <f t="shared" si="30"/>
        <v>-0.52019093756552848</v>
      </c>
      <c r="X166" s="287">
        <f t="shared" si="30"/>
        <v>-0.74664829852654591</v>
      </c>
      <c r="Y166" s="20"/>
      <c r="Z166" s="20"/>
      <c r="AA166" s="19"/>
      <c r="AB166" s="20">
        <f t="shared" si="31"/>
        <v>120.53667777777777</v>
      </c>
      <c r="AC166" s="156"/>
      <c r="AN166" s="162"/>
      <c r="AO166" s="156"/>
      <c r="AZ166" s="162"/>
    </row>
    <row r="167" spans="1:52" ht="15" customHeight="1" x14ac:dyDescent="0.25">
      <c r="A167" s="3" t="s">
        <v>24</v>
      </c>
      <c r="B167" s="1" t="s">
        <v>304</v>
      </c>
      <c r="C167" s="7">
        <v>122.8899</v>
      </c>
      <c r="D167" s="10">
        <v>123.077</v>
      </c>
      <c r="E167" s="7">
        <v>124.6279</v>
      </c>
      <c r="F167" s="7">
        <v>127.3412</v>
      </c>
      <c r="G167" s="293">
        <v>128.05950000000001</v>
      </c>
      <c r="H167" s="1">
        <v>128.22730000000001</v>
      </c>
      <c r="I167" s="302">
        <v>129.14019999999999</v>
      </c>
      <c r="J167" s="305">
        <v>126.71469999999999</v>
      </c>
      <c r="K167" s="306">
        <v>125.41540000000001</v>
      </c>
      <c r="L167" s="307">
        <v>123.7146</v>
      </c>
      <c r="M167" s="7"/>
      <c r="O167" s="7"/>
      <c r="P167" s="10">
        <v>0.15225010354797339</v>
      </c>
      <c r="Q167" s="7">
        <v>1.2601054624340848</v>
      </c>
      <c r="R167" s="7">
        <v>2.177120853356274</v>
      </c>
      <c r="S167" s="289">
        <f t="shared" si="27"/>
        <v>0.56407509902530639</v>
      </c>
      <c r="T167" s="7">
        <v>0.13103284020318656</v>
      </c>
      <c r="U167" s="289">
        <f t="shared" si="28"/>
        <v>0.71193887729054506</v>
      </c>
      <c r="V167" s="289">
        <f t="shared" si="29"/>
        <v>-1.8781912990687637</v>
      </c>
      <c r="W167" s="289">
        <f t="shared" si="30"/>
        <v>-1.0253743251572138</v>
      </c>
      <c r="X167" s="287">
        <f t="shared" si="30"/>
        <v>-1.3561332978246698</v>
      </c>
      <c r="Y167" s="7"/>
      <c r="Z167" s="7"/>
      <c r="AA167" s="11"/>
      <c r="AB167" s="7">
        <f t="shared" si="31"/>
        <v>126.25753333333334</v>
      </c>
      <c r="AC167" s="157"/>
      <c r="AN167" s="98"/>
      <c r="AO167" s="157"/>
      <c r="AZ167" s="98"/>
    </row>
    <row r="168" spans="1:52" ht="15" customHeight="1" x14ac:dyDescent="0.25">
      <c r="A168" s="3" t="s">
        <v>26</v>
      </c>
      <c r="B168" s="1" t="s">
        <v>305</v>
      </c>
      <c r="C168" s="7">
        <v>117.2336</v>
      </c>
      <c r="D168" s="10">
        <v>117.5963</v>
      </c>
      <c r="E168" s="7">
        <v>117.65049999999999</v>
      </c>
      <c r="F168" s="7">
        <v>118.2852</v>
      </c>
      <c r="G168" s="293">
        <v>120.3819</v>
      </c>
      <c r="H168" s="1">
        <v>119.57389999999999</v>
      </c>
      <c r="I168" s="302">
        <v>119.6262</v>
      </c>
      <c r="J168" s="305">
        <v>119.8403</v>
      </c>
      <c r="K168" s="306">
        <v>120.13760000000001</v>
      </c>
      <c r="L168" s="307">
        <v>120.0241</v>
      </c>
      <c r="M168" s="7"/>
      <c r="O168" s="7"/>
      <c r="P168" s="10">
        <v>0.30938229313098281</v>
      </c>
      <c r="Q168" s="7">
        <v>4.6089885481086119E-2</v>
      </c>
      <c r="R168" s="7">
        <v>0.53947922023281614</v>
      </c>
      <c r="S168" s="289">
        <f t="shared" si="27"/>
        <v>1.7725801706384219</v>
      </c>
      <c r="T168" s="7">
        <v>-0.67119724809128856</v>
      </c>
      <c r="U168" s="289">
        <f t="shared" si="28"/>
        <v>4.3738641961165822E-2</v>
      </c>
      <c r="V168" s="289">
        <f t="shared" si="29"/>
        <v>0.1789741712099874</v>
      </c>
      <c r="W168" s="289">
        <f t="shared" si="30"/>
        <v>0.24808015333740571</v>
      </c>
      <c r="X168" s="287">
        <f t="shared" si="30"/>
        <v>-9.4475001997710903E-2</v>
      </c>
      <c r="Y168" s="7"/>
      <c r="Z168" s="7"/>
      <c r="AA168" s="11"/>
      <c r="AB168" s="7">
        <f t="shared" si="31"/>
        <v>119.23511111111111</v>
      </c>
      <c r="AC168" s="157"/>
      <c r="AN168" s="98"/>
      <c r="AO168" s="157"/>
      <c r="AZ168" s="98"/>
    </row>
    <row r="169" spans="1:52" ht="15" customHeight="1" x14ac:dyDescent="0.25">
      <c r="A169" s="3" t="s">
        <v>27</v>
      </c>
      <c r="B169" s="1" t="s">
        <v>306</v>
      </c>
      <c r="C169" s="7">
        <v>109.0925</v>
      </c>
      <c r="D169" s="10">
        <v>109.19159999999999</v>
      </c>
      <c r="E169" s="7">
        <v>109.27930000000001</v>
      </c>
      <c r="F169" s="7">
        <v>109.5956</v>
      </c>
      <c r="G169" s="293">
        <v>109.9115</v>
      </c>
      <c r="H169" s="1">
        <v>109.8176</v>
      </c>
      <c r="I169" s="302">
        <v>109.7975</v>
      </c>
      <c r="J169" s="305">
        <v>109.782</v>
      </c>
      <c r="K169" s="306">
        <v>109.7247</v>
      </c>
      <c r="L169" s="307">
        <v>109.7527</v>
      </c>
      <c r="M169" s="7"/>
      <c r="O169" s="7"/>
      <c r="P169" s="10">
        <v>9.0840341911673908E-2</v>
      </c>
      <c r="Q169" s="7">
        <v>8.0317533583180695E-2</v>
      </c>
      <c r="R169" s="7">
        <v>0.28944182475546443</v>
      </c>
      <c r="S169" s="289">
        <f t="shared" si="27"/>
        <v>0.28824149874629929</v>
      </c>
      <c r="T169" s="7">
        <v>-8.543237058906937E-2</v>
      </c>
      <c r="U169" s="289">
        <f t="shared" si="28"/>
        <v>-1.8303077102394646E-2</v>
      </c>
      <c r="V169" s="289">
        <f t="shared" si="29"/>
        <v>-1.411689701496205E-2</v>
      </c>
      <c r="W169" s="289">
        <f t="shared" si="30"/>
        <v>-5.2194348800347887E-2</v>
      </c>
      <c r="X169" s="287">
        <f t="shared" si="30"/>
        <v>2.5518411077912084E-2</v>
      </c>
      <c r="Y169" s="7"/>
      <c r="Z169" s="7"/>
      <c r="AA169" s="11"/>
      <c r="AB169" s="7">
        <f t="shared" si="31"/>
        <v>109.65027777777779</v>
      </c>
      <c r="AC169" s="157"/>
      <c r="AN169" s="98"/>
      <c r="AO169" s="157"/>
      <c r="AZ169" s="98"/>
    </row>
    <row r="170" spans="1:52" ht="15" customHeight="1" x14ac:dyDescent="0.25">
      <c r="A170" s="3" t="s">
        <v>29</v>
      </c>
      <c r="B170" s="1" t="s">
        <v>307</v>
      </c>
      <c r="C170" s="7">
        <v>117.08969999999999</v>
      </c>
      <c r="D170" s="10">
        <v>117.4289</v>
      </c>
      <c r="E170" s="7">
        <v>117.5518</v>
      </c>
      <c r="F170" s="7">
        <v>118.0706</v>
      </c>
      <c r="G170" s="293">
        <v>118.7042</v>
      </c>
      <c r="H170" s="1">
        <v>118.7662</v>
      </c>
      <c r="I170" s="302">
        <v>119.0184</v>
      </c>
      <c r="J170" s="305">
        <v>119.0907</v>
      </c>
      <c r="K170" s="306">
        <v>119.1472</v>
      </c>
      <c r="L170" s="307">
        <v>119.1656</v>
      </c>
      <c r="M170" s="7"/>
      <c r="O170" s="7"/>
      <c r="P170" s="10">
        <v>0.28969243238304077</v>
      </c>
      <c r="Q170" s="7">
        <v>0.10465907455490203</v>
      </c>
      <c r="R170" s="7">
        <v>0.44133735085298464</v>
      </c>
      <c r="S170" s="289">
        <f t="shared" si="27"/>
        <v>0.53662808523036321</v>
      </c>
      <c r="T170" s="7">
        <v>5.2230670860843681E-2</v>
      </c>
      <c r="U170" s="289">
        <f t="shared" si="28"/>
        <v>0.21234997836084846</v>
      </c>
      <c r="V170" s="289">
        <f t="shared" si="29"/>
        <v>6.0746909721520768E-2</v>
      </c>
      <c r="W170" s="289">
        <f t="shared" si="30"/>
        <v>4.7442831388177058E-2</v>
      </c>
      <c r="X170" s="287">
        <f t="shared" si="30"/>
        <v>1.5443082170625705E-2</v>
      </c>
      <c r="Y170" s="7"/>
      <c r="Z170" s="7"/>
      <c r="AA170" s="11"/>
      <c r="AB170" s="7">
        <f t="shared" si="31"/>
        <v>118.5492888888889</v>
      </c>
      <c r="AC170" s="157"/>
      <c r="AN170" s="98"/>
      <c r="AO170" s="157"/>
      <c r="AZ170" s="98"/>
    </row>
    <row r="171" spans="1:52" ht="15" customHeight="1" x14ac:dyDescent="0.25">
      <c r="A171" s="3" t="s">
        <v>31</v>
      </c>
      <c r="B171" s="1" t="s">
        <v>32</v>
      </c>
      <c r="C171" s="7">
        <v>114.08969999999999</v>
      </c>
      <c r="D171" s="10">
        <v>114.5924</v>
      </c>
      <c r="E171" s="7">
        <v>114.98739999999999</v>
      </c>
      <c r="F171" s="7">
        <v>115.0423</v>
      </c>
      <c r="G171" s="293">
        <v>115.3095</v>
      </c>
      <c r="H171" s="1">
        <v>115.3095</v>
      </c>
      <c r="I171" s="302">
        <v>115.44499999999999</v>
      </c>
      <c r="J171" s="305">
        <v>115.5531</v>
      </c>
      <c r="K171" s="306">
        <v>115.6405</v>
      </c>
      <c r="L171" s="307">
        <v>115.71339999999999</v>
      </c>
      <c r="M171" s="7"/>
      <c r="O171" s="7"/>
      <c r="P171" s="10">
        <v>0.4406182153165486</v>
      </c>
      <c r="Q171" s="7">
        <v>0.34469999755655351</v>
      </c>
      <c r="R171" s="7">
        <v>4.7744361556138766E-2</v>
      </c>
      <c r="S171" s="289">
        <f t="shared" si="27"/>
        <v>0.23226239391945619</v>
      </c>
      <c r="T171" s="7">
        <v>0</v>
      </c>
      <c r="U171" s="289">
        <f t="shared" si="28"/>
        <v>0.11750983223411193</v>
      </c>
      <c r="V171" s="289">
        <f t="shared" si="29"/>
        <v>9.3637662956392587E-2</v>
      </c>
      <c r="W171" s="289">
        <f t="shared" si="30"/>
        <v>7.5636222654348842E-2</v>
      </c>
      <c r="X171" s="287">
        <f t="shared" si="30"/>
        <v>6.3040197854549201E-2</v>
      </c>
      <c r="Y171" s="7"/>
      <c r="Z171" s="7"/>
      <c r="AA171" s="11"/>
      <c r="AB171" s="7">
        <f t="shared" si="31"/>
        <v>115.2881222222222</v>
      </c>
      <c r="AC171" s="157"/>
      <c r="AN171" s="98"/>
      <c r="AO171" s="157"/>
      <c r="AZ171" s="98"/>
    </row>
    <row r="172" spans="1:52" ht="15" customHeight="1" x14ac:dyDescent="0.25">
      <c r="A172" s="3" t="s">
        <v>33</v>
      </c>
      <c r="B172" s="1" t="s">
        <v>43</v>
      </c>
      <c r="C172" s="7">
        <v>114.41249999999999</v>
      </c>
      <c r="D172" s="10">
        <v>115.3903</v>
      </c>
      <c r="E172" s="7">
        <v>115.99420000000001</v>
      </c>
      <c r="F172" s="7">
        <v>116.3242</v>
      </c>
      <c r="G172" s="293">
        <v>116.79040000000001</v>
      </c>
      <c r="H172" s="1">
        <v>117.44629999999999</v>
      </c>
      <c r="I172" s="302">
        <v>118.2569</v>
      </c>
      <c r="J172" s="305">
        <v>118.51860000000001</v>
      </c>
      <c r="K172" s="306">
        <v>118.5692</v>
      </c>
      <c r="L172" s="307">
        <v>118.28830000000001</v>
      </c>
      <c r="M172" s="7"/>
      <c r="O172" s="7"/>
      <c r="P172" s="10">
        <v>0.85462689828471727</v>
      </c>
      <c r="Q172" s="7">
        <v>0.52335421608229638</v>
      </c>
      <c r="R172" s="7">
        <v>0.28449698346986169</v>
      </c>
      <c r="S172" s="289">
        <f t="shared" si="27"/>
        <v>0.40077645064397655</v>
      </c>
      <c r="T172" s="7">
        <v>0.5616043784420538</v>
      </c>
      <c r="U172" s="289">
        <f t="shared" si="28"/>
        <v>0.69018777092169614</v>
      </c>
      <c r="V172" s="289">
        <f t="shared" si="29"/>
        <v>0.22129786929980805</v>
      </c>
      <c r="W172" s="289">
        <f t="shared" si="30"/>
        <v>4.269372064805748E-2</v>
      </c>
      <c r="X172" s="287">
        <f t="shared" si="30"/>
        <v>-0.23690806718775903</v>
      </c>
      <c r="Y172" s="7"/>
      <c r="Z172" s="7"/>
      <c r="AA172" s="11"/>
      <c r="AB172" s="7">
        <f t="shared" si="31"/>
        <v>117.28648888888887</v>
      </c>
      <c r="AC172" s="157"/>
      <c r="AN172" s="98"/>
      <c r="AO172" s="157"/>
      <c r="AZ172" s="98"/>
    </row>
    <row r="173" spans="1:52" ht="15" customHeight="1" x14ac:dyDescent="0.25">
      <c r="A173" s="3" t="s">
        <v>34</v>
      </c>
      <c r="B173" s="1" t="s">
        <v>308</v>
      </c>
      <c r="C173" s="7">
        <v>105.996</v>
      </c>
      <c r="D173" s="10">
        <v>106.09480000000001</v>
      </c>
      <c r="E173" s="7">
        <v>106.09480000000001</v>
      </c>
      <c r="F173" s="7">
        <v>106.105</v>
      </c>
      <c r="G173" s="293">
        <v>106.0352</v>
      </c>
      <c r="H173" s="1">
        <v>105.99509999999999</v>
      </c>
      <c r="I173" s="302">
        <v>105.9361</v>
      </c>
      <c r="J173" s="305">
        <v>105.8934</v>
      </c>
      <c r="K173" s="306">
        <v>105.81699999999999</v>
      </c>
      <c r="L173" s="307">
        <v>105.80110000000001</v>
      </c>
      <c r="M173" s="7"/>
      <c r="O173" s="7"/>
      <c r="P173" s="10">
        <v>9.3211064568484964E-2</v>
      </c>
      <c r="Q173" s="7">
        <v>0</v>
      </c>
      <c r="R173" s="7">
        <v>9.6140432895839793E-3</v>
      </c>
      <c r="S173" s="289">
        <f t="shared" si="27"/>
        <v>-6.5783893313228176E-2</v>
      </c>
      <c r="T173" s="7">
        <v>-3.7817630371810088E-2</v>
      </c>
      <c r="U173" s="289">
        <f t="shared" si="28"/>
        <v>-5.5662950457141418E-2</v>
      </c>
      <c r="V173" s="289">
        <f t="shared" si="29"/>
        <v>-4.0307317335635737E-2</v>
      </c>
      <c r="W173" s="289">
        <f t="shared" si="30"/>
        <v>-7.2148028111295587E-2</v>
      </c>
      <c r="X173" s="287">
        <f t="shared" si="30"/>
        <v>-1.5025941011357168E-2</v>
      </c>
      <c r="Y173" s="7"/>
      <c r="Z173" s="7"/>
      <c r="AA173" s="11"/>
      <c r="AB173" s="7">
        <f t="shared" si="31"/>
        <v>105.97472222222223</v>
      </c>
      <c r="AC173" s="157"/>
      <c r="AN173" s="98"/>
      <c r="AO173" s="157"/>
      <c r="AZ173" s="98"/>
    </row>
    <row r="174" spans="1:52" ht="15" customHeight="1" x14ac:dyDescent="0.25">
      <c r="A174" s="3"/>
      <c r="B174" s="1" t="s">
        <v>309</v>
      </c>
      <c r="C174" s="7">
        <v>109.7734</v>
      </c>
      <c r="D174" s="10">
        <v>110.4198</v>
      </c>
      <c r="E174" s="7">
        <v>110.4198</v>
      </c>
      <c r="F174" s="7">
        <v>110.6185</v>
      </c>
      <c r="G174" s="293">
        <v>111.3253</v>
      </c>
      <c r="H174" s="1">
        <v>111.3253</v>
      </c>
      <c r="I174" s="302">
        <v>111.3253</v>
      </c>
      <c r="J174" s="305">
        <v>111.663</v>
      </c>
      <c r="K174" s="306">
        <v>112.00960000000001</v>
      </c>
      <c r="L174" s="307">
        <v>111.893</v>
      </c>
      <c r="M174" s="7"/>
      <c r="O174" s="7"/>
      <c r="P174" s="10">
        <v>0.58884939338674025</v>
      </c>
      <c r="Q174" s="7">
        <v>0</v>
      </c>
      <c r="R174" s="7">
        <v>0.17994961048652716</v>
      </c>
      <c r="S174" s="289">
        <f t="shared" si="27"/>
        <v>0.63895279722650478</v>
      </c>
      <c r="T174" s="7">
        <v>0</v>
      </c>
      <c r="U174" s="289">
        <f t="shared" si="28"/>
        <v>0</v>
      </c>
      <c r="V174" s="289">
        <f t="shared" si="29"/>
        <v>0.30334524137819358</v>
      </c>
      <c r="W174" s="289">
        <f t="shared" si="30"/>
        <v>0.31039825188290604</v>
      </c>
      <c r="X174" s="287">
        <f t="shared" si="30"/>
        <v>-0.10409822015256315</v>
      </c>
      <c r="Y174" s="7"/>
      <c r="Z174" s="7"/>
      <c r="AA174" s="11"/>
      <c r="AB174" s="7">
        <f t="shared" si="31"/>
        <v>111.22217777777777</v>
      </c>
      <c r="AC174" s="157"/>
      <c r="AN174" s="98"/>
      <c r="AO174" s="157"/>
      <c r="AZ174" s="98"/>
    </row>
    <row r="175" spans="1:52" ht="15" customHeight="1" x14ac:dyDescent="0.25">
      <c r="A175" s="3"/>
      <c r="B175" s="1" t="s">
        <v>310</v>
      </c>
      <c r="C175" s="7">
        <v>102.18129999999999</v>
      </c>
      <c r="D175" s="10">
        <v>103.4729</v>
      </c>
      <c r="E175" s="7">
        <v>103.4729</v>
      </c>
      <c r="F175" s="7">
        <v>103.4729</v>
      </c>
      <c r="G175" s="293">
        <v>103.4729</v>
      </c>
      <c r="H175" s="1">
        <v>103.4729</v>
      </c>
      <c r="I175" s="302">
        <v>103.4729</v>
      </c>
      <c r="J175" s="305">
        <v>104.0104</v>
      </c>
      <c r="K175" s="306">
        <v>104.0104</v>
      </c>
      <c r="L175" s="307">
        <v>104.0104</v>
      </c>
      <c r="M175" s="7"/>
      <c r="O175" s="7"/>
      <c r="P175" s="10">
        <v>1.2640277624183707</v>
      </c>
      <c r="Q175" s="7">
        <v>0</v>
      </c>
      <c r="R175" s="7">
        <v>0</v>
      </c>
      <c r="S175" s="289">
        <f t="shared" si="27"/>
        <v>0</v>
      </c>
      <c r="T175" s="7">
        <v>0</v>
      </c>
      <c r="U175" s="289">
        <f t="shared" si="28"/>
        <v>0</v>
      </c>
      <c r="V175" s="289">
        <f t="shared" si="29"/>
        <v>0.5194596846130809</v>
      </c>
      <c r="W175" s="289">
        <f t="shared" si="30"/>
        <v>0</v>
      </c>
      <c r="X175" s="287">
        <f t="shared" si="30"/>
        <v>0</v>
      </c>
      <c r="Y175" s="7"/>
      <c r="Z175" s="7"/>
      <c r="AA175" s="11"/>
      <c r="AB175" s="7">
        <f t="shared" si="31"/>
        <v>103.65206666666667</v>
      </c>
      <c r="AC175" s="157"/>
      <c r="AN175" s="98"/>
      <c r="AO175" s="157"/>
      <c r="AZ175" s="98"/>
    </row>
    <row r="176" spans="1:52" ht="15" customHeight="1" x14ac:dyDescent="0.25">
      <c r="A176" s="3"/>
      <c r="B176" s="1" t="s">
        <v>311</v>
      </c>
      <c r="C176" s="7">
        <v>110.7032</v>
      </c>
      <c r="D176" s="10">
        <v>111.0097</v>
      </c>
      <c r="E176" s="7">
        <v>111.0873</v>
      </c>
      <c r="F176" s="7">
        <v>111.6</v>
      </c>
      <c r="G176" s="293">
        <v>111.9438</v>
      </c>
      <c r="H176" s="1">
        <v>112.3177</v>
      </c>
      <c r="I176" s="302">
        <v>112.84350000000001</v>
      </c>
      <c r="J176" s="305">
        <v>112.9208</v>
      </c>
      <c r="K176" s="306">
        <v>112.9971</v>
      </c>
      <c r="L176" s="307">
        <v>113.27889999999999</v>
      </c>
      <c r="M176" s="7"/>
      <c r="O176" s="7"/>
      <c r="P176" s="10">
        <v>0.27686643204532463</v>
      </c>
      <c r="Q176" s="7">
        <v>6.9903801199358157E-2</v>
      </c>
      <c r="R176" s="7">
        <v>0.46152890564447535</v>
      </c>
      <c r="S176" s="289">
        <f t="shared" si="27"/>
        <v>0.30806451612903379</v>
      </c>
      <c r="T176" s="7">
        <v>0.33400688559795733</v>
      </c>
      <c r="U176" s="289">
        <f t="shared" si="28"/>
        <v>0.46813636675252773</v>
      </c>
      <c r="V176" s="289">
        <f t="shared" si="29"/>
        <v>6.8501951818220747E-2</v>
      </c>
      <c r="W176" s="289">
        <f t="shared" si="30"/>
        <v>6.7569482327439548E-2</v>
      </c>
      <c r="X176" s="287">
        <f t="shared" si="30"/>
        <v>0.24938693116902097</v>
      </c>
      <c r="Y176" s="7"/>
      <c r="Z176" s="7"/>
      <c r="AA176" s="11"/>
      <c r="AB176" s="7">
        <f t="shared" si="31"/>
        <v>112.22208888888889</v>
      </c>
      <c r="AC176" s="157"/>
      <c r="AN176" s="98"/>
      <c r="AO176" s="157"/>
      <c r="AZ176" s="98"/>
    </row>
    <row r="177" spans="1:52" ht="15" customHeight="1" x14ac:dyDescent="0.25">
      <c r="A177" s="3"/>
      <c r="B177" s="1" t="s">
        <v>312</v>
      </c>
      <c r="C177" s="7">
        <v>119.0356</v>
      </c>
      <c r="D177" s="10">
        <v>118.90989999999999</v>
      </c>
      <c r="E177" s="7">
        <v>119.30929999999999</v>
      </c>
      <c r="F177" s="7">
        <v>119.7623</v>
      </c>
      <c r="G177" s="293">
        <v>121.0429</v>
      </c>
      <c r="H177" s="1">
        <v>122.2854</v>
      </c>
      <c r="I177" s="302">
        <v>123.1129</v>
      </c>
      <c r="J177" s="305">
        <v>123.4469</v>
      </c>
      <c r="K177" s="306">
        <v>123.9365</v>
      </c>
      <c r="L177" s="307">
        <v>124.379</v>
      </c>
      <c r="M177" s="7"/>
      <c r="O177" s="7"/>
      <c r="P177" s="10">
        <v>-0.10559866124084645</v>
      </c>
      <c r="Q177" s="7">
        <v>0.33588456469982736</v>
      </c>
      <c r="R177" s="7">
        <v>0.37968540591555139</v>
      </c>
      <c r="S177" s="289">
        <f t="shared" si="27"/>
        <v>1.0692847415255109</v>
      </c>
      <c r="T177" s="7">
        <v>1.0264955647956158</v>
      </c>
      <c r="U177" s="289">
        <f t="shared" si="28"/>
        <v>0.67669566440474549</v>
      </c>
      <c r="V177" s="289">
        <f t="shared" si="29"/>
        <v>0.27129569687660937</v>
      </c>
      <c r="W177" s="289">
        <f t="shared" si="30"/>
        <v>0.39660777224863147</v>
      </c>
      <c r="X177" s="287">
        <f t="shared" si="30"/>
        <v>0.35703767655211316</v>
      </c>
      <c r="Y177" s="7"/>
      <c r="Z177" s="7"/>
      <c r="AA177" s="11"/>
      <c r="AB177" s="7">
        <f t="shared" si="31"/>
        <v>121.79834444444444</v>
      </c>
      <c r="AC177" s="157"/>
      <c r="AN177" s="98"/>
      <c r="AO177" s="157"/>
      <c r="AZ177" s="98"/>
    </row>
    <row r="178" spans="1:52" s="48" customFormat="1" ht="15" x14ac:dyDescent="0.25">
      <c r="A178" s="56" t="s">
        <v>36</v>
      </c>
      <c r="B178" s="48" t="s">
        <v>37</v>
      </c>
      <c r="C178" s="20">
        <v>112.8976</v>
      </c>
      <c r="D178" s="216">
        <v>111.5763</v>
      </c>
      <c r="E178" s="20">
        <v>111.4743</v>
      </c>
      <c r="F178" s="20">
        <v>111.49120000000001</v>
      </c>
      <c r="G178" s="292">
        <v>111.8181</v>
      </c>
      <c r="H178" s="48">
        <v>111.821</v>
      </c>
      <c r="I178" s="292">
        <v>111.8648</v>
      </c>
      <c r="J178" s="292">
        <v>112.0222</v>
      </c>
      <c r="K178" s="292">
        <v>111.9337</v>
      </c>
      <c r="L178" s="292">
        <v>111.9773</v>
      </c>
      <c r="M178" s="20"/>
      <c r="N178" s="20"/>
      <c r="O178" s="20"/>
      <c r="P178" s="21">
        <v>-1.170352602712541</v>
      </c>
      <c r="Q178" s="20">
        <v>-9.1417263343562982E-2</v>
      </c>
      <c r="R178" s="20">
        <v>1.5160445053260526E-2</v>
      </c>
      <c r="S178" s="287">
        <f t="shared" si="27"/>
        <v>0.29320699750293733</v>
      </c>
      <c r="T178" s="20">
        <v>2.5934978326378234E-3</v>
      </c>
      <c r="U178" s="287">
        <f t="shared" si="28"/>
        <v>3.9169744502378361E-2</v>
      </c>
      <c r="V178" s="287">
        <f t="shared" si="29"/>
        <v>0.1407055660046731</v>
      </c>
      <c r="W178" s="287">
        <f t="shared" si="30"/>
        <v>-7.9002197778651237E-2</v>
      </c>
      <c r="X178" s="287">
        <f t="shared" si="30"/>
        <v>3.8951629402045912E-2</v>
      </c>
      <c r="Y178" s="20"/>
      <c r="Z178" s="20"/>
      <c r="AA178" s="19"/>
      <c r="AB178" s="20">
        <f t="shared" si="31"/>
        <v>111.77543333333335</v>
      </c>
      <c r="AC178" s="156"/>
      <c r="AN178" s="162"/>
      <c r="AO178" s="156"/>
      <c r="AZ178" s="162"/>
    </row>
    <row r="179" spans="1:52" ht="15" customHeight="1" x14ac:dyDescent="0.25">
      <c r="A179" s="3" t="s">
        <v>38</v>
      </c>
      <c r="B179" s="1" t="s">
        <v>320</v>
      </c>
      <c r="C179" s="7">
        <v>107.25700000000001</v>
      </c>
      <c r="D179" s="10">
        <v>105.6233</v>
      </c>
      <c r="E179" s="7">
        <v>103.85169999999999</v>
      </c>
      <c r="F179" s="7">
        <v>104.0569</v>
      </c>
      <c r="G179" s="293">
        <v>104.0569</v>
      </c>
      <c r="H179" s="1">
        <v>104.0569</v>
      </c>
      <c r="I179" s="302">
        <v>104.33110000000001</v>
      </c>
      <c r="J179" s="305">
        <v>104.33110000000001</v>
      </c>
      <c r="K179" s="306">
        <v>104.0569</v>
      </c>
      <c r="L179" s="307">
        <v>104.33110000000001</v>
      </c>
      <c r="M179" s="7"/>
      <c r="O179" s="7"/>
      <c r="P179" s="10">
        <v>-1.5231639892967401</v>
      </c>
      <c r="Q179" s="7">
        <v>-1.6772814331686345</v>
      </c>
      <c r="R179" s="7">
        <v>0.19758944725989552</v>
      </c>
      <c r="S179" s="289">
        <f t="shared" si="27"/>
        <v>0</v>
      </c>
      <c r="T179" s="7">
        <v>0</v>
      </c>
      <c r="U179" s="289">
        <f t="shared" si="28"/>
        <v>0.26350967595614283</v>
      </c>
      <c r="V179" s="289">
        <f t="shared" si="29"/>
        <v>0</v>
      </c>
      <c r="W179" s="289">
        <f t="shared" si="30"/>
        <v>-0.26281712739538593</v>
      </c>
      <c r="X179" s="287">
        <f t="shared" si="30"/>
        <v>0.26350967595614283</v>
      </c>
      <c r="Y179" s="7"/>
      <c r="Z179" s="7"/>
      <c r="AA179" s="11"/>
      <c r="AB179" s="7">
        <f t="shared" si="31"/>
        <v>104.29954444444445</v>
      </c>
      <c r="AC179" s="157"/>
      <c r="AN179" s="98"/>
      <c r="AO179" s="157"/>
      <c r="AZ179" s="98"/>
    </row>
    <row r="180" spans="1:52" ht="15" customHeight="1" x14ac:dyDescent="0.25">
      <c r="A180" s="3" t="s">
        <v>40</v>
      </c>
      <c r="B180" s="1" t="s">
        <v>321</v>
      </c>
      <c r="C180" s="7">
        <v>116.3447</v>
      </c>
      <c r="D180" s="10">
        <v>114.8173</v>
      </c>
      <c r="E180" s="7">
        <v>115.07729999999999</v>
      </c>
      <c r="F180" s="7">
        <v>115.05500000000001</v>
      </c>
      <c r="G180" s="293">
        <v>115.5253</v>
      </c>
      <c r="H180" s="1">
        <v>115.5253</v>
      </c>
      <c r="I180" s="302">
        <v>115.5253</v>
      </c>
      <c r="J180" s="305">
        <v>115.7514</v>
      </c>
      <c r="K180" s="306">
        <v>115.6871</v>
      </c>
      <c r="L180" s="307">
        <v>115.6871</v>
      </c>
      <c r="M180" s="7"/>
      <c r="O180" s="7"/>
      <c r="P180" s="10">
        <v>-1.312823016433065</v>
      </c>
      <c r="Q180" s="7">
        <v>0.22644671142762537</v>
      </c>
      <c r="R180" s="7">
        <v>-1.9378278774343081E-2</v>
      </c>
      <c r="S180" s="289">
        <f t="shared" si="27"/>
        <v>0.40876102733474817</v>
      </c>
      <c r="T180" s="7">
        <v>0</v>
      </c>
      <c r="U180" s="289">
        <f t="shared" si="28"/>
        <v>0</v>
      </c>
      <c r="V180" s="289">
        <f t="shared" si="29"/>
        <v>0.19571470491745305</v>
      </c>
      <c r="W180" s="289">
        <f t="shared" si="30"/>
        <v>-5.5550084059460977E-2</v>
      </c>
      <c r="X180" s="287">
        <f t="shared" si="30"/>
        <v>0</v>
      </c>
      <c r="Y180" s="7"/>
      <c r="Z180" s="7"/>
      <c r="AA180" s="11"/>
      <c r="AB180" s="7">
        <f t="shared" si="31"/>
        <v>115.40567777777778</v>
      </c>
      <c r="AC180" s="157"/>
      <c r="AN180" s="98"/>
      <c r="AO180" s="157"/>
      <c r="AZ180" s="98"/>
    </row>
    <row r="181" spans="1:52" ht="15" customHeight="1" x14ac:dyDescent="0.25">
      <c r="A181" s="3" t="s">
        <v>41</v>
      </c>
      <c r="B181" s="1" t="s">
        <v>319</v>
      </c>
      <c r="C181" s="7">
        <v>104.3968</v>
      </c>
      <c r="D181" s="10">
        <v>104.3968</v>
      </c>
      <c r="E181" s="7">
        <v>104.3968</v>
      </c>
      <c r="F181" s="7">
        <v>104.3968</v>
      </c>
      <c r="G181" s="293">
        <v>104.3968</v>
      </c>
      <c r="H181" s="1">
        <v>104.3968</v>
      </c>
      <c r="I181" s="302">
        <v>104.3968</v>
      </c>
      <c r="J181" s="305">
        <v>104.3968</v>
      </c>
      <c r="K181" s="306">
        <v>104.3968</v>
      </c>
      <c r="L181" s="307">
        <v>104.3968</v>
      </c>
      <c r="M181" s="7"/>
      <c r="O181" s="7"/>
      <c r="P181" s="10">
        <v>0</v>
      </c>
      <c r="Q181" s="7">
        <v>0</v>
      </c>
      <c r="R181" s="7">
        <v>0</v>
      </c>
      <c r="S181" s="289">
        <f t="shared" si="27"/>
        <v>0</v>
      </c>
      <c r="T181" s="7">
        <v>0</v>
      </c>
      <c r="U181" s="289">
        <f t="shared" si="28"/>
        <v>0</v>
      </c>
      <c r="V181" s="289">
        <f t="shared" si="29"/>
        <v>0</v>
      </c>
      <c r="W181" s="289">
        <f t="shared" si="30"/>
        <v>0</v>
      </c>
      <c r="X181" s="287">
        <f t="shared" si="30"/>
        <v>0</v>
      </c>
      <c r="Y181" s="7"/>
      <c r="Z181" s="7"/>
      <c r="AA181" s="11"/>
      <c r="AB181" s="7">
        <f t="shared" si="31"/>
        <v>104.3968</v>
      </c>
      <c r="AC181" s="157"/>
      <c r="AN181" s="98"/>
      <c r="AO181" s="157"/>
      <c r="AZ181" s="98"/>
    </row>
    <row r="182" spans="1:52" ht="15" customHeight="1" x14ac:dyDescent="0.25">
      <c r="A182" s="3" t="s">
        <v>42</v>
      </c>
      <c r="B182" s="1" t="s">
        <v>315</v>
      </c>
      <c r="C182" s="7">
        <v>112.3039</v>
      </c>
      <c r="D182" s="10">
        <v>112.3039</v>
      </c>
      <c r="E182" s="7">
        <v>112.3586</v>
      </c>
      <c r="F182" s="7">
        <v>112.2843</v>
      </c>
      <c r="G182" s="293">
        <v>112.1991</v>
      </c>
      <c r="H182" s="1">
        <v>112.1991</v>
      </c>
      <c r="I182" s="302">
        <v>112.1991</v>
      </c>
      <c r="J182" s="305">
        <v>112.2487</v>
      </c>
      <c r="K182" s="306">
        <v>112.2487</v>
      </c>
      <c r="L182" s="307">
        <v>112.20099999999999</v>
      </c>
      <c r="M182" s="7"/>
      <c r="O182" s="7"/>
      <c r="P182" s="10">
        <v>0</v>
      </c>
      <c r="Q182" s="7">
        <v>4.8707124151518212E-2</v>
      </c>
      <c r="R182" s="7">
        <v>-6.612755943914736E-2</v>
      </c>
      <c r="S182" s="289">
        <f t="shared" si="27"/>
        <v>-7.5878818320994468E-2</v>
      </c>
      <c r="T182" s="7">
        <v>0</v>
      </c>
      <c r="U182" s="289">
        <f t="shared" si="28"/>
        <v>0</v>
      </c>
      <c r="V182" s="289">
        <f t="shared" si="29"/>
        <v>4.4207128221169407E-2</v>
      </c>
      <c r="W182" s="289">
        <f t="shared" si="30"/>
        <v>0</v>
      </c>
      <c r="X182" s="287">
        <f t="shared" si="30"/>
        <v>-4.2494924217390553E-2</v>
      </c>
      <c r="Y182" s="7"/>
      <c r="Z182" s="7"/>
      <c r="AA182" s="11"/>
      <c r="AB182" s="7">
        <f t="shared" si="31"/>
        <v>112.24916666666667</v>
      </c>
      <c r="AC182" s="157"/>
      <c r="AN182" s="98"/>
      <c r="AO182" s="157"/>
      <c r="AZ182" s="98"/>
    </row>
    <row r="183" spans="1:52" ht="15" customHeight="1" x14ac:dyDescent="0.25">
      <c r="A183" s="3" t="s">
        <v>44</v>
      </c>
      <c r="B183" s="1" t="s">
        <v>316</v>
      </c>
      <c r="C183" s="7">
        <v>101.7353</v>
      </c>
      <c r="D183" s="10">
        <v>101.75230000000001</v>
      </c>
      <c r="E183" s="7">
        <v>101.75230000000001</v>
      </c>
      <c r="F183" s="7">
        <v>101.75230000000001</v>
      </c>
      <c r="G183" s="293">
        <v>101.75279999999999</v>
      </c>
      <c r="H183" s="1">
        <v>101.77670000000001</v>
      </c>
      <c r="I183" s="302">
        <v>101.77670000000001</v>
      </c>
      <c r="J183" s="305">
        <v>101.77670000000001</v>
      </c>
      <c r="K183" s="306">
        <v>101.77670000000001</v>
      </c>
      <c r="L183" s="307">
        <v>101.77670000000001</v>
      </c>
      <c r="M183" s="7"/>
      <c r="O183" s="7"/>
      <c r="P183" s="10">
        <v>1.6710030834931552E-2</v>
      </c>
      <c r="Q183" s="7">
        <v>0</v>
      </c>
      <c r="R183" s="7">
        <v>0</v>
      </c>
      <c r="S183" s="289">
        <f t="shared" si="27"/>
        <v>4.9138938381557617E-4</v>
      </c>
      <c r="T183" s="7">
        <v>2.3488297127953042E-2</v>
      </c>
      <c r="U183" s="289">
        <f t="shared" si="28"/>
        <v>0</v>
      </c>
      <c r="V183" s="289">
        <f t="shared" si="29"/>
        <v>0</v>
      </c>
      <c r="W183" s="289">
        <f t="shared" si="30"/>
        <v>0</v>
      </c>
      <c r="X183" s="287">
        <f t="shared" si="30"/>
        <v>0</v>
      </c>
      <c r="Y183" s="7"/>
      <c r="Z183" s="7"/>
      <c r="AA183" s="11"/>
      <c r="AB183" s="7">
        <f t="shared" si="31"/>
        <v>101.76591111111112</v>
      </c>
      <c r="AC183" s="157"/>
      <c r="AN183" s="98"/>
      <c r="AO183" s="157"/>
      <c r="AZ183" s="98"/>
    </row>
    <row r="184" spans="1:52" ht="15" customHeight="1" x14ac:dyDescent="0.25">
      <c r="A184" s="3" t="s">
        <v>46</v>
      </c>
      <c r="B184" s="1" t="s">
        <v>71</v>
      </c>
      <c r="C184" s="7">
        <v>106.36190000000001</v>
      </c>
      <c r="D184" s="10">
        <v>106.36190000000001</v>
      </c>
      <c r="E184" s="7">
        <v>106.36190000000001</v>
      </c>
      <c r="F184" s="7">
        <v>106.36190000000001</v>
      </c>
      <c r="G184" s="293">
        <v>106.36190000000001</v>
      </c>
      <c r="H184" s="1">
        <v>106.36190000000001</v>
      </c>
      <c r="I184" s="302">
        <v>106.36190000000001</v>
      </c>
      <c r="J184" s="305">
        <v>106.36190000000001</v>
      </c>
      <c r="K184" s="306">
        <v>106.36190000000001</v>
      </c>
      <c r="L184" s="307">
        <v>106.36190000000001</v>
      </c>
      <c r="M184" s="7"/>
      <c r="O184" s="7"/>
      <c r="P184" s="10">
        <v>0</v>
      </c>
      <c r="Q184" s="7">
        <v>0</v>
      </c>
      <c r="R184" s="7">
        <v>0</v>
      </c>
      <c r="S184" s="289">
        <f t="shared" si="27"/>
        <v>0</v>
      </c>
      <c r="T184" s="7">
        <v>0</v>
      </c>
      <c r="U184" s="289">
        <f t="shared" si="28"/>
        <v>0</v>
      </c>
      <c r="V184" s="289">
        <f t="shared" si="29"/>
        <v>0</v>
      </c>
      <c r="W184" s="289">
        <f t="shared" si="30"/>
        <v>0</v>
      </c>
      <c r="X184" s="287">
        <f t="shared" si="30"/>
        <v>0</v>
      </c>
      <c r="Y184" s="7"/>
      <c r="Z184" s="7"/>
      <c r="AA184" s="11"/>
      <c r="AB184" s="7">
        <f t="shared" si="31"/>
        <v>106.36190000000001</v>
      </c>
      <c r="AC184" s="157"/>
      <c r="AN184" s="98"/>
      <c r="AO184" s="157"/>
      <c r="AZ184" s="98"/>
    </row>
    <row r="185" spans="1:52" s="48" customFormat="1" ht="15" x14ac:dyDescent="0.25">
      <c r="A185" s="56" t="s">
        <v>47</v>
      </c>
      <c r="B185" s="48" t="s">
        <v>48</v>
      </c>
      <c r="C185" s="20">
        <v>99.709159999999997</v>
      </c>
      <c r="D185" s="216">
        <v>99.788060000000002</v>
      </c>
      <c r="E185" s="20">
        <v>100.36069999999999</v>
      </c>
      <c r="F185" s="20">
        <v>101.6028</v>
      </c>
      <c r="G185" s="292">
        <v>103.60250000000001</v>
      </c>
      <c r="H185" s="48">
        <v>102.8201</v>
      </c>
      <c r="I185" s="292">
        <v>101.93940000000001</v>
      </c>
      <c r="J185" s="292">
        <v>102.0406</v>
      </c>
      <c r="K185" s="292">
        <v>101.4609</v>
      </c>
      <c r="L185" s="292">
        <v>101.2466</v>
      </c>
      <c r="M185" s="20"/>
      <c r="N185" s="20"/>
      <c r="O185" s="20"/>
      <c r="P185" s="21">
        <v>7.9130142105303475E-2</v>
      </c>
      <c r="Q185" s="20">
        <v>0.57385623089575311</v>
      </c>
      <c r="R185" s="20">
        <v>1.2376358474980822</v>
      </c>
      <c r="S185" s="287">
        <f t="shared" si="27"/>
        <v>1.9681544209411594</v>
      </c>
      <c r="T185" s="20">
        <v>-0.75519413141575709</v>
      </c>
      <c r="U185" s="287">
        <f t="shared" si="28"/>
        <v>-0.85654458612663309</v>
      </c>
      <c r="V185" s="287">
        <f t="shared" si="29"/>
        <v>9.9274667106135125E-2</v>
      </c>
      <c r="W185" s="287">
        <f t="shared" si="30"/>
        <v>-0.5681072043872758</v>
      </c>
      <c r="X185" s="287">
        <f t="shared" si="30"/>
        <v>-0.21121436927919465</v>
      </c>
      <c r="Y185" s="20"/>
      <c r="Z185" s="20"/>
      <c r="AA185" s="19"/>
      <c r="AB185" s="20">
        <f t="shared" si="31"/>
        <v>101.65129555555556</v>
      </c>
      <c r="AC185" s="156"/>
      <c r="AN185" s="162"/>
      <c r="AO185" s="156"/>
      <c r="AZ185" s="162"/>
    </row>
    <row r="186" spans="1:52" s="48" customFormat="1" ht="15" x14ac:dyDescent="0.25">
      <c r="A186" s="56" t="s">
        <v>317</v>
      </c>
      <c r="B186" s="48" t="s">
        <v>73</v>
      </c>
      <c r="C186" s="20">
        <v>101.06180000000001</v>
      </c>
      <c r="D186" s="216">
        <v>101.6131</v>
      </c>
      <c r="E186" s="20">
        <v>102.48220000000001</v>
      </c>
      <c r="F186" s="20">
        <v>104.18470000000001</v>
      </c>
      <c r="G186" s="292">
        <v>106.3249</v>
      </c>
      <c r="H186" s="48">
        <v>105.5772</v>
      </c>
      <c r="I186" s="292">
        <v>104.8433</v>
      </c>
      <c r="J186" s="292">
        <v>104.57340000000001</v>
      </c>
      <c r="K186" s="292">
        <v>103.8314</v>
      </c>
      <c r="L186" s="292">
        <v>103.3507</v>
      </c>
      <c r="M186" s="20"/>
      <c r="N186" s="20"/>
      <c r="O186" s="20"/>
      <c r="P186" s="21">
        <v>0.54550779819872364</v>
      </c>
      <c r="Q186" s="20">
        <v>0.85530310560351286</v>
      </c>
      <c r="R186" s="20">
        <v>1.6612641024490111</v>
      </c>
      <c r="S186" s="287">
        <f t="shared" si="27"/>
        <v>2.054236370599515</v>
      </c>
      <c r="T186" s="20">
        <v>-0.70322191697334746</v>
      </c>
      <c r="U186" s="287">
        <f t="shared" si="28"/>
        <v>-0.69513114573980506</v>
      </c>
      <c r="V186" s="287">
        <f t="shared" si="29"/>
        <v>-0.25743180537048405</v>
      </c>
      <c r="W186" s="287">
        <f t="shared" si="30"/>
        <v>-0.70954946477785397</v>
      </c>
      <c r="X186" s="287">
        <f t="shared" si="30"/>
        <v>-0.46296207120389288</v>
      </c>
      <c r="Y186" s="20"/>
      <c r="Z186" s="20"/>
      <c r="AA186" s="19"/>
      <c r="AB186" s="20">
        <f t="shared" si="31"/>
        <v>104.08676666666666</v>
      </c>
      <c r="AC186" s="156"/>
      <c r="AN186" s="162"/>
      <c r="AO186" s="156"/>
      <c r="AZ186" s="162"/>
    </row>
    <row r="187" spans="1:52" s="48" customFormat="1" ht="20.25" customHeight="1" x14ac:dyDescent="0.2">
      <c r="B187" s="22" t="s">
        <v>63</v>
      </c>
      <c r="C187" s="28"/>
      <c r="D187" s="133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133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134"/>
      <c r="AB187" s="132"/>
      <c r="AC187" s="156"/>
      <c r="AN187" s="162"/>
      <c r="AO187" s="156"/>
      <c r="AZ187" s="162"/>
    </row>
    <row r="188" spans="1:52" ht="15" x14ac:dyDescent="0.25">
      <c r="A188" s="1" t="s">
        <v>14</v>
      </c>
      <c r="B188" s="122" t="s">
        <v>15</v>
      </c>
      <c r="C188" s="7">
        <v>166.2724</v>
      </c>
      <c r="D188" s="265">
        <v>169.54509999999999</v>
      </c>
      <c r="E188" s="7">
        <v>174.5181</v>
      </c>
      <c r="F188" s="7">
        <v>181.43719999999999</v>
      </c>
      <c r="G188" s="281">
        <v>186.6053</v>
      </c>
      <c r="H188" s="1">
        <v>185.09639999999999</v>
      </c>
      <c r="I188" s="281">
        <v>190.23910000000001</v>
      </c>
      <c r="J188" s="281">
        <v>189.005</v>
      </c>
      <c r="K188" s="281">
        <v>190.66990000000001</v>
      </c>
      <c r="L188" s="281">
        <v>193.10820000000001</v>
      </c>
      <c r="M188" s="7"/>
      <c r="O188" s="7"/>
      <c r="P188" s="10">
        <v>1.96827615407006</v>
      </c>
      <c r="Q188" s="7">
        <v>2.9331428628724825</v>
      </c>
      <c r="R188" s="7">
        <v>3.9646890494452927</v>
      </c>
      <c r="S188" s="282">
        <f t="shared" ref="S188:S210" si="32">(G188-F188)/F188*100</f>
        <v>2.8484235867837522</v>
      </c>
      <c r="T188" s="7">
        <v>-0.80860511464573159</v>
      </c>
      <c r="U188" s="282">
        <f t="shared" ref="U188:U210" si="33">(I188-H188)/H188*100</f>
        <v>2.7783900713358114</v>
      </c>
      <c r="V188" s="282">
        <f t="shared" ref="V188:V210" si="34">(J188-I188)/I188*100</f>
        <v>-0.64870996551182802</v>
      </c>
      <c r="W188" s="282">
        <f t="shared" ref="W188:X210" si="35">(K188-J188)/J188*100</f>
        <v>0.88087616729717066</v>
      </c>
      <c r="X188" s="282">
        <f t="shared" si="35"/>
        <v>1.2788069852661579</v>
      </c>
      <c r="Y188" s="7"/>
      <c r="Z188" s="7"/>
      <c r="AA188" s="11"/>
      <c r="AB188" s="20">
        <f>AVERAGE(D188:O188)</f>
        <v>184.4693666666667</v>
      </c>
      <c r="AC188" s="157"/>
      <c r="AN188" s="98"/>
      <c r="AO188" s="157"/>
      <c r="AZ188" s="98"/>
    </row>
    <row r="189" spans="1:52" ht="15" x14ac:dyDescent="0.25">
      <c r="A189" s="1" t="s">
        <v>318</v>
      </c>
      <c r="B189" s="122" t="s">
        <v>21</v>
      </c>
      <c r="C189" s="7">
        <v>118.96339999999999</v>
      </c>
      <c r="D189" s="265">
        <v>119.2196</v>
      </c>
      <c r="E189" s="7">
        <v>120.1123</v>
      </c>
      <c r="F189" s="7">
        <v>121.3729</v>
      </c>
      <c r="G189" s="281">
        <v>121.7948</v>
      </c>
      <c r="H189" s="1">
        <v>121.9864</v>
      </c>
      <c r="I189" s="281">
        <v>122.5712</v>
      </c>
      <c r="J189" s="281">
        <v>121.5765</v>
      </c>
      <c r="K189" s="281">
        <v>121.13590000000001</v>
      </c>
      <c r="L189" s="281">
        <v>120.3901</v>
      </c>
      <c r="M189" s="7"/>
      <c r="O189" s="7"/>
      <c r="P189" s="10">
        <v>0.21536035452921393</v>
      </c>
      <c r="Q189" s="7">
        <v>0.74878627339800252</v>
      </c>
      <c r="R189" s="7">
        <v>1.0495178262342797</v>
      </c>
      <c r="S189" s="282">
        <f t="shared" si="32"/>
        <v>0.34760642614619386</v>
      </c>
      <c r="T189" s="7">
        <v>0.15731377694286475</v>
      </c>
      <c r="U189" s="282">
        <f t="shared" si="33"/>
        <v>0.4793977033505385</v>
      </c>
      <c r="V189" s="282">
        <f t="shared" si="34"/>
        <v>-0.81152831986633789</v>
      </c>
      <c r="W189" s="282">
        <f t="shared" si="35"/>
        <v>-0.36240556357518866</v>
      </c>
      <c r="X189" s="282">
        <f t="shared" si="35"/>
        <v>-0.61567215003975095</v>
      </c>
      <c r="Y189" s="7"/>
      <c r="Z189" s="7"/>
      <c r="AA189" s="11"/>
      <c r="AB189" s="20">
        <f t="shared" ref="AB189:AB210" si="36">AVERAGE(D189:O189)</f>
        <v>121.12885555555557</v>
      </c>
      <c r="AC189" s="157"/>
      <c r="AN189" s="98"/>
      <c r="AO189" s="157"/>
      <c r="AZ189" s="98"/>
    </row>
    <row r="190" spans="1:52" s="48" customFormat="1" ht="15" x14ac:dyDescent="0.25">
      <c r="A190" s="48" t="s">
        <v>16</v>
      </c>
      <c r="B190" s="56" t="s">
        <v>23</v>
      </c>
      <c r="C190" s="20">
        <v>119.3566</v>
      </c>
      <c r="D190" s="216">
        <v>119.5812</v>
      </c>
      <c r="E190" s="20">
        <v>120.6407</v>
      </c>
      <c r="F190" s="20">
        <v>122.2413</v>
      </c>
      <c r="G190" s="281">
        <v>122.7509</v>
      </c>
      <c r="H190" s="48">
        <v>122.9387</v>
      </c>
      <c r="I190" s="281">
        <v>123.66549999999999</v>
      </c>
      <c r="J190" s="281">
        <v>122.37430000000001</v>
      </c>
      <c r="K190" s="281">
        <v>121.80419999999999</v>
      </c>
      <c r="L190" s="281">
        <v>120.8301</v>
      </c>
      <c r="M190" s="20"/>
      <c r="N190" s="20"/>
      <c r="O190" s="20"/>
      <c r="P190" s="21">
        <v>0.18817560151679527</v>
      </c>
      <c r="Q190" s="20">
        <v>0.88600883750957504</v>
      </c>
      <c r="R190" s="20">
        <v>1.3267495961147442</v>
      </c>
      <c r="S190" s="282">
        <f t="shared" si="32"/>
        <v>0.41688038330744692</v>
      </c>
      <c r="T190" s="20">
        <v>0.15299276828112524</v>
      </c>
      <c r="U190" s="282">
        <f t="shared" si="33"/>
        <v>0.59118894213132012</v>
      </c>
      <c r="V190" s="282">
        <f t="shared" si="34"/>
        <v>-1.0441068851053765</v>
      </c>
      <c r="W190" s="282">
        <f t="shared" si="35"/>
        <v>-0.46586579044783966</v>
      </c>
      <c r="X190" s="282">
        <f t="shared" si="35"/>
        <v>-0.7997261178185916</v>
      </c>
      <c r="Y190" s="20"/>
      <c r="Z190" s="20"/>
      <c r="AA190" s="19"/>
      <c r="AB190" s="20">
        <f t="shared" si="36"/>
        <v>121.86965555555555</v>
      </c>
      <c r="AC190" s="21"/>
      <c r="AN190" s="162"/>
      <c r="AO190" s="21"/>
      <c r="AZ190" s="162"/>
    </row>
    <row r="191" spans="1:52" ht="15" x14ac:dyDescent="0.25">
      <c r="A191" s="1" t="s">
        <v>18</v>
      </c>
      <c r="B191" s="3" t="s">
        <v>304</v>
      </c>
      <c r="C191" s="7">
        <v>123.85120000000001</v>
      </c>
      <c r="D191" s="10">
        <v>123.9366</v>
      </c>
      <c r="E191" s="7">
        <v>125.5941</v>
      </c>
      <c r="F191" s="7">
        <v>128.1113</v>
      </c>
      <c r="G191" s="273">
        <v>128.52070000000001</v>
      </c>
      <c r="H191" s="1">
        <v>128.75059999999999</v>
      </c>
      <c r="I191" s="273">
        <v>129.8991</v>
      </c>
      <c r="J191" s="273">
        <v>127.5492</v>
      </c>
      <c r="K191" s="273">
        <v>126.46980000000001</v>
      </c>
      <c r="L191" s="273">
        <v>124.7527</v>
      </c>
      <c r="M191" s="7"/>
      <c r="O191" s="7"/>
      <c r="P191" s="10">
        <v>6.8953712196565556E-2</v>
      </c>
      <c r="Q191" s="7">
        <v>1.3373773364768753</v>
      </c>
      <c r="R191" s="7">
        <v>2.0042342753361844</v>
      </c>
      <c r="S191" s="283">
        <f t="shared" si="32"/>
        <v>0.31956587748309878</v>
      </c>
      <c r="T191" s="7">
        <v>0.17888168987562816</v>
      </c>
      <c r="U191" s="283">
        <f t="shared" si="33"/>
        <v>0.89203467789665658</v>
      </c>
      <c r="V191" s="283">
        <f t="shared" si="34"/>
        <v>-1.8090194620286093</v>
      </c>
      <c r="W191" s="283">
        <f t="shared" si="35"/>
        <v>-0.84626167784666051</v>
      </c>
      <c r="X191" s="282">
        <f t="shared" si="35"/>
        <v>-1.3577154387845969</v>
      </c>
      <c r="Y191" s="7"/>
      <c r="Z191" s="7"/>
      <c r="AA191" s="11"/>
      <c r="AB191" s="7">
        <f t="shared" si="36"/>
        <v>127.06490000000001</v>
      </c>
      <c r="AC191" s="157"/>
      <c r="AN191" s="98"/>
      <c r="AO191" s="157"/>
      <c r="AZ191" s="98"/>
    </row>
    <row r="192" spans="1:52" ht="15" x14ac:dyDescent="0.25">
      <c r="A192" s="1" t="s">
        <v>56</v>
      </c>
      <c r="B192" s="3" t="s">
        <v>305</v>
      </c>
      <c r="C192" s="7">
        <v>117.34180000000001</v>
      </c>
      <c r="D192" s="10">
        <v>117.7839</v>
      </c>
      <c r="E192" s="7">
        <v>117.8661</v>
      </c>
      <c r="F192" s="7">
        <v>118.6378</v>
      </c>
      <c r="G192" s="273">
        <v>120.7418</v>
      </c>
      <c r="H192" s="1">
        <v>119.92529999999999</v>
      </c>
      <c r="I192" s="273">
        <v>119.96420000000001</v>
      </c>
      <c r="J192" s="273">
        <v>120.16500000000001</v>
      </c>
      <c r="K192" s="273">
        <v>120.3661</v>
      </c>
      <c r="L192" s="273">
        <v>120.2526</v>
      </c>
      <c r="M192" s="7"/>
      <c r="O192" s="7"/>
      <c r="P192" s="10">
        <v>0.37676258588158384</v>
      </c>
      <c r="Q192" s="7">
        <v>6.978882512805254E-2</v>
      </c>
      <c r="R192" s="7">
        <v>0.65472599839987544</v>
      </c>
      <c r="S192" s="283">
        <f t="shared" si="32"/>
        <v>1.7734651182001009</v>
      </c>
      <c r="T192" s="7">
        <v>-0.67623639866227347</v>
      </c>
      <c r="U192" s="283">
        <f t="shared" si="33"/>
        <v>3.2436858611162425E-2</v>
      </c>
      <c r="V192" s="283">
        <f t="shared" si="34"/>
        <v>0.16738326934202116</v>
      </c>
      <c r="W192" s="283">
        <f t="shared" si="35"/>
        <v>0.16735322265218386</v>
      </c>
      <c r="X192" s="282">
        <f t="shared" si="35"/>
        <v>-9.4295653011937694E-2</v>
      </c>
      <c r="Y192" s="7"/>
      <c r="Z192" s="7"/>
      <c r="AA192" s="11"/>
      <c r="AB192" s="7">
        <f t="shared" si="36"/>
        <v>119.52253333333331</v>
      </c>
      <c r="AC192" s="157"/>
      <c r="AN192" s="98"/>
      <c r="AO192" s="157"/>
      <c r="AZ192" s="98"/>
    </row>
    <row r="193" spans="1:52" ht="15" x14ac:dyDescent="0.25">
      <c r="A193" s="1" t="s">
        <v>58</v>
      </c>
      <c r="B193" s="3" t="s">
        <v>306</v>
      </c>
      <c r="C193" s="7">
        <v>109.62649999999999</v>
      </c>
      <c r="D193" s="10">
        <v>109.7393</v>
      </c>
      <c r="E193" s="7">
        <v>109.816</v>
      </c>
      <c r="F193" s="7">
        <v>110.1298</v>
      </c>
      <c r="G193" s="273">
        <v>110.37690000000001</v>
      </c>
      <c r="H193" s="1">
        <v>110.33199999999999</v>
      </c>
      <c r="I193" s="273">
        <v>110.3519</v>
      </c>
      <c r="J193" s="273">
        <v>110.3386</v>
      </c>
      <c r="K193" s="273">
        <v>110.30500000000001</v>
      </c>
      <c r="L193" s="273">
        <v>110.40430000000001</v>
      </c>
      <c r="M193" s="7"/>
      <c r="O193" s="7"/>
      <c r="P193" s="10">
        <v>0.10289482926117965</v>
      </c>
      <c r="Q193" s="7">
        <v>6.9892918945175006E-2</v>
      </c>
      <c r="R193" s="7">
        <v>0.28575071027901261</v>
      </c>
      <c r="S193" s="283">
        <f t="shared" si="32"/>
        <v>0.22437160514229862</v>
      </c>
      <c r="T193" s="7">
        <v>-4.0678801452126843E-2</v>
      </c>
      <c r="U193" s="283">
        <f t="shared" si="33"/>
        <v>1.8036471739846023E-2</v>
      </c>
      <c r="V193" s="283">
        <f t="shared" si="34"/>
        <v>-1.2052352519531588E-2</v>
      </c>
      <c r="W193" s="283">
        <f t="shared" si="35"/>
        <v>-3.0451718618862981E-2</v>
      </c>
      <c r="X193" s="282">
        <f t="shared" si="35"/>
        <v>9.0023117719051263E-2</v>
      </c>
      <c r="Y193" s="7"/>
      <c r="Z193" s="7"/>
      <c r="AA193" s="11"/>
      <c r="AB193" s="7">
        <f t="shared" si="36"/>
        <v>110.19931111111111</v>
      </c>
      <c r="AC193" s="157"/>
      <c r="AN193" s="98"/>
      <c r="AO193" s="157"/>
      <c r="AZ193" s="98"/>
    </row>
    <row r="194" spans="1:52" ht="15" x14ac:dyDescent="0.25">
      <c r="A194" s="1" t="s">
        <v>20</v>
      </c>
      <c r="B194" s="3" t="s">
        <v>307</v>
      </c>
      <c r="C194" s="7">
        <v>117.2826</v>
      </c>
      <c r="D194" s="10">
        <v>117.6673</v>
      </c>
      <c r="E194" s="7">
        <v>117.7197</v>
      </c>
      <c r="F194" s="7">
        <v>118.2881</v>
      </c>
      <c r="G194" s="273">
        <v>118.7938</v>
      </c>
      <c r="H194" s="1">
        <v>118.848</v>
      </c>
      <c r="I194" s="273">
        <v>119.0664</v>
      </c>
      <c r="J194" s="273">
        <v>119.21680000000001</v>
      </c>
      <c r="K194" s="273">
        <v>119.43680000000001</v>
      </c>
      <c r="L194" s="273">
        <v>119.33750000000001</v>
      </c>
      <c r="M194" s="7"/>
      <c r="O194" s="7"/>
      <c r="P194" s="10">
        <v>0.32801114572834772</v>
      </c>
      <c r="Q194" s="7">
        <v>4.4532338211215675E-2</v>
      </c>
      <c r="R194" s="7">
        <v>0.48284186928780565</v>
      </c>
      <c r="S194" s="283">
        <f t="shared" si="32"/>
        <v>0.42751553199350101</v>
      </c>
      <c r="T194" s="7">
        <v>4.5625276740027233E-2</v>
      </c>
      <c r="U194" s="283">
        <f t="shared" si="33"/>
        <v>0.18376413570274855</v>
      </c>
      <c r="V194" s="283">
        <f t="shared" si="34"/>
        <v>0.12631607237642586</v>
      </c>
      <c r="W194" s="283">
        <f t="shared" si="35"/>
        <v>0.18453774971312673</v>
      </c>
      <c r="X194" s="282">
        <f t="shared" si="35"/>
        <v>-8.3140204694030231E-2</v>
      </c>
      <c r="Y194" s="7"/>
      <c r="Z194" s="7"/>
      <c r="AA194" s="11"/>
      <c r="AB194" s="7">
        <f t="shared" si="36"/>
        <v>118.70826666666669</v>
      </c>
      <c r="AC194" s="157"/>
      <c r="AN194" s="98"/>
      <c r="AO194" s="157"/>
      <c r="AZ194" s="98"/>
    </row>
    <row r="195" spans="1:52" ht="15" x14ac:dyDescent="0.25">
      <c r="A195" s="1" t="s">
        <v>22</v>
      </c>
      <c r="B195" s="3" t="s">
        <v>32</v>
      </c>
      <c r="C195" s="7">
        <v>113.66119999999999</v>
      </c>
      <c r="D195" s="10">
        <v>114.28700000000001</v>
      </c>
      <c r="E195" s="7">
        <v>114.6739</v>
      </c>
      <c r="F195" s="7">
        <v>114.75830000000001</v>
      </c>
      <c r="G195" s="273">
        <v>115.06019999999999</v>
      </c>
      <c r="H195" s="1">
        <v>115.0806</v>
      </c>
      <c r="I195" s="273">
        <v>115.32989999999999</v>
      </c>
      <c r="J195" s="273">
        <v>115.49979999999999</v>
      </c>
      <c r="K195" s="273">
        <v>115.6478</v>
      </c>
      <c r="L195" s="273">
        <v>115.687</v>
      </c>
      <c r="M195" s="7"/>
      <c r="O195" s="7"/>
      <c r="P195" s="10">
        <v>0.55058366443431217</v>
      </c>
      <c r="Q195" s="7">
        <v>0.33853369149596813</v>
      </c>
      <c r="R195" s="7">
        <v>7.3600008371566897E-2</v>
      </c>
      <c r="S195" s="283">
        <f t="shared" si="32"/>
        <v>0.26307465342375164</v>
      </c>
      <c r="T195" s="7">
        <v>1.7729849244142892E-2</v>
      </c>
      <c r="U195" s="283">
        <f t="shared" si="33"/>
        <v>0.21663077877591094</v>
      </c>
      <c r="V195" s="283">
        <f t="shared" si="34"/>
        <v>0.14731652416242308</v>
      </c>
      <c r="W195" s="283">
        <f t="shared" si="35"/>
        <v>0.12813875002381853</v>
      </c>
      <c r="X195" s="282">
        <f t="shared" si="35"/>
        <v>3.3896018774238604E-2</v>
      </c>
      <c r="Y195" s="7"/>
      <c r="Z195" s="7"/>
      <c r="AA195" s="11"/>
      <c r="AB195" s="7">
        <f t="shared" si="36"/>
        <v>115.1138333333333</v>
      </c>
      <c r="AC195" s="157"/>
      <c r="AN195" s="98"/>
      <c r="AO195" s="157"/>
      <c r="AZ195" s="98"/>
    </row>
    <row r="196" spans="1:52" ht="15" x14ac:dyDescent="0.25">
      <c r="A196" s="1" t="s">
        <v>24</v>
      </c>
      <c r="B196" s="3" t="s">
        <v>43</v>
      </c>
      <c r="C196" s="7">
        <v>115.6735</v>
      </c>
      <c r="D196" s="10">
        <v>116.56699999999999</v>
      </c>
      <c r="E196" s="7">
        <v>117.2303</v>
      </c>
      <c r="F196" s="7">
        <v>117.4791</v>
      </c>
      <c r="G196" s="273">
        <v>117.7778</v>
      </c>
      <c r="H196" s="1">
        <v>118.2522</v>
      </c>
      <c r="I196" s="273">
        <v>118.3152</v>
      </c>
      <c r="J196" s="273">
        <v>118.43980000000001</v>
      </c>
      <c r="K196" s="273">
        <v>118.4923</v>
      </c>
      <c r="L196" s="273">
        <v>118.3569</v>
      </c>
      <c r="M196" s="7"/>
      <c r="O196" s="7"/>
      <c r="P196" s="10">
        <v>0.77243275253190125</v>
      </c>
      <c r="Q196" s="7">
        <v>0.56902897046334444</v>
      </c>
      <c r="R196" s="7">
        <v>0.21223182061293264</v>
      </c>
      <c r="S196" s="283">
        <f t="shared" si="32"/>
        <v>0.25425799142145</v>
      </c>
      <c r="T196" s="7">
        <v>0.40279237683162944</v>
      </c>
      <c r="U196" s="283">
        <f t="shared" si="33"/>
        <v>5.3275964421805592E-2</v>
      </c>
      <c r="V196" s="283">
        <f t="shared" si="34"/>
        <v>0.10531191258604214</v>
      </c>
      <c r="W196" s="283">
        <f t="shared" si="35"/>
        <v>4.4326315984993966E-2</v>
      </c>
      <c r="X196" s="282">
        <f t="shared" si="35"/>
        <v>-0.1142690284516413</v>
      </c>
      <c r="Y196" s="7"/>
      <c r="Z196" s="7"/>
      <c r="AA196" s="11"/>
      <c r="AB196" s="7">
        <f t="shared" si="36"/>
        <v>117.87895555555558</v>
      </c>
      <c r="AC196" s="157"/>
      <c r="AN196" s="98"/>
      <c r="AO196" s="157"/>
      <c r="AZ196" s="98"/>
    </row>
    <row r="197" spans="1:52" ht="15" x14ac:dyDescent="0.25">
      <c r="A197" s="1" t="s">
        <v>26</v>
      </c>
      <c r="B197" s="3" t="s">
        <v>308</v>
      </c>
      <c r="C197" s="7">
        <v>106.3721</v>
      </c>
      <c r="D197" s="10">
        <v>106.4743</v>
      </c>
      <c r="E197" s="7">
        <v>106.54730000000001</v>
      </c>
      <c r="F197" s="7">
        <v>106.6571</v>
      </c>
      <c r="G197" s="273">
        <v>106.6103</v>
      </c>
      <c r="H197" s="1">
        <v>106.58920000000001</v>
      </c>
      <c r="I197" s="273">
        <v>106.5365</v>
      </c>
      <c r="J197" s="273">
        <v>106.4924</v>
      </c>
      <c r="K197" s="273">
        <v>106.4147</v>
      </c>
      <c r="L197" s="273">
        <v>106.4019</v>
      </c>
      <c r="M197" s="7"/>
      <c r="O197" s="7"/>
      <c r="P197" s="10">
        <v>9.6077824918372662E-2</v>
      </c>
      <c r="Q197" s="7">
        <v>6.8561145741279819E-2</v>
      </c>
      <c r="R197" s="7">
        <v>0.10305282254922724</v>
      </c>
      <c r="S197" s="283">
        <f t="shared" si="32"/>
        <v>-4.3878935392022304E-2</v>
      </c>
      <c r="T197" s="7">
        <v>-1.9791708681046679E-2</v>
      </c>
      <c r="U197" s="283">
        <f t="shared" si="33"/>
        <v>-4.9442157366789051E-2</v>
      </c>
      <c r="V197" s="283">
        <f t="shared" si="34"/>
        <v>-4.1394263937711721E-2</v>
      </c>
      <c r="W197" s="283">
        <f t="shared" si="35"/>
        <v>-7.296295322483784E-2</v>
      </c>
      <c r="X197" s="282">
        <f t="shared" si="35"/>
        <v>-1.2028413367700694E-2</v>
      </c>
      <c r="Y197" s="7"/>
      <c r="Z197" s="7"/>
      <c r="AA197" s="11"/>
      <c r="AB197" s="7">
        <f t="shared" si="36"/>
        <v>106.52485555555556</v>
      </c>
      <c r="AC197" s="157"/>
      <c r="AN197" s="98"/>
      <c r="AO197" s="157"/>
      <c r="AZ197" s="98"/>
    </row>
    <row r="198" spans="1:52" ht="15" x14ac:dyDescent="0.25">
      <c r="B198" s="3" t="s">
        <v>309</v>
      </c>
      <c r="C198" s="7">
        <v>110.8169</v>
      </c>
      <c r="D198" s="10">
        <v>111.1591</v>
      </c>
      <c r="E198" s="7">
        <v>111.15900000000001</v>
      </c>
      <c r="F198" s="7">
        <v>111.4383</v>
      </c>
      <c r="G198" s="273">
        <v>112.2642</v>
      </c>
      <c r="H198" s="1">
        <v>112.2642</v>
      </c>
      <c r="I198" s="273">
        <v>112.26860000000001</v>
      </c>
      <c r="J198" s="273">
        <v>112.77119999999999</v>
      </c>
      <c r="K198" s="273">
        <v>113.2764</v>
      </c>
      <c r="L198" s="273">
        <v>113.10469999999999</v>
      </c>
      <c r="M198" s="7"/>
      <c r="O198" s="7"/>
      <c r="P198" s="10">
        <v>0.30879766533804065</v>
      </c>
      <c r="Q198" s="7">
        <v>-8.9961145771339283E-5</v>
      </c>
      <c r="R198" s="7">
        <v>0.25126170620461868</v>
      </c>
      <c r="S198" s="283">
        <f t="shared" si="32"/>
        <v>0.74112760155171453</v>
      </c>
      <c r="T198" s="7">
        <v>0</v>
      </c>
      <c r="U198" s="283">
        <f t="shared" si="33"/>
        <v>3.9193260184492975E-3</v>
      </c>
      <c r="V198" s="283">
        <f t="shared" si="34"/>
        <v>0.44767637611940181</v>
      </c>
      <c r="W198" s="283">
        <f t="shared" si="35"/>
        <v>0.44798672001362239</v>
      </c>
      <c r="X198" s="282">
        <f t="shared" si="35"/>
        <v>-0.1515761447221145</v>
      </c>
      <c r="Y198" s="7"/>
      <c r="Z198" s="7"/>
      <c r="AA198" s="11"/>
      <c r="AB198" s="7">
        <f t="shared" si="36"/>
        <v>112.18952222222222</v>
      </c>
      <c r="AC198" s="157"/>
      <c r="AN198" s="98"/>
      <c r="AO198" s="157"/>
      <c r="AZ198" s="98"/>
    </row>
    <row r="199" spans="1:52" ht="15" x14ac:dyDescent="0.25">
      <c r="B199" s="3" t="s">
        <v>310</v>
      </c>
      <c r="C199" s="7">
        <v>100.47620000000001</v>
      </c>
      <c r="D199" s="10">
        <v>101.1645</v>
      </c>
      <c r="E199" s="7">
        <v>101.1645</v>
      </c>
      <c r="F199" s="7">
        <v>101.1645</v>
      </c>
      <c r="G199" s="273">
        <v>101.1645</v>
      </c>
      <c r="H199" s="1">
        <v>101.1645</v>
      </c>
      <c r="I199" s="273">
        <v>101.1645</v>
      </c>
      <c r="J199" s="273">
        <v>101.26300000000001</v>
      </c>
      <c r="K199" s="273">
        <v>101.26300000000001</v>
      </c>
      <c r="L199" s="273">
        <v>101.26300000000001</v>
      </c>
      <c r="M199" s="7"/>
      <c r="O199" s="7"/>
      <c r="P199" s="10">
        <v>0.6850378497594436</v>
      </c>
      <c r="Q199" s="7">
        <v>0</v>
      </c>
      <c r="R199" s="7">
        <v>0</v>
      </c>
      <c r="S199" s="283">
        <f t="shared" si="32"/>
        <v>0</v>
      </c>
      <c r="T199" s="7">
        <v>0</v>
      </c>
      <c r="U199" s="283">
        <f t="shared" si="33"/>
        <v>0</v>
      </c>
      <c r="V199" s="283">
        <f t="shared" si="34"/>
        <v>9.7366170939411911E-2</v>
      </c>
      <c r="W199" s="283">
        <f t="shared" si="35"/>
        <v>0</v>
      </c>
      <c r="X199" s="282">
        <f t="shared" si="35"/>
        <v>0</v>
      </c>
      <c r="Y199" s="7"/>
      <c r="Z199" s="7"/>
      <c r="AA199" s="11"/>
      <c r="AB199" s="7">
        <f t="shared" si="36"/>
        <v>101.19733333333335</v>
      </c>
      <c r="AC199" s="157"/>
      <c r="AN199" s="98"/>
      <c r="AO199" s="157"/>
      <c r="AZ199" s="98"/>
    </row>
    <row r="200" spans="1:52" ht="15" x14ac:dyDescent="0.25">
      <c r="B200" s="3" t="s">
        <v>311</v>
      </c>
      <c r="C200" s="7">
        <v>109.9502</v>
      </c>
      <c r="D200" s="10">
        <v>110.2868</v>
      </c>
      <c r="E200" s="7">
        <v>110.4602</v>
      </c>
      <c r="F200" s="7">
        <v>111.0069</v>
      </c>
      <c r="G200" s="273">
        <v>111.5194</v>
      </c>
      <c r="H200" s="1">
        <v>111.9006</v>
      </c>
      <c r="I200" s="273">
        <v>112.40770000000001</v>
      </c>
      <c r="J200" s="273">
        <v>112.5378</v>
      </c>
      <c r="K200" s="273">
        <v>112.6495</v>
      </c>
      <c r="L200" s="273">
        <v>112.86450000000001</v>
      </c>
      <c r="M200" s="7"/>
      <c r="O200" s="7"/>
      <c r="P200" s="10">
        <v>0.30613859729223253</v>
      </c>
      <c r="Q200" s="7">
        <v>0.15722643144963938</v>
      </c>
      <c r="R200" s="7">
        <v>0.49492939538403996</v>
      </c>
      <c r="S200" s="283">
        <f t="shared" si="32"/>
        <v>0.46168301249742388</v>
      </c>
      <c r="T200" s="7">
        <v>0.34182393377295128</v>
      </c>
      <c r="U200" s="283">
        <f t="shared" si="33"/>
        <v>0.45317004555829754</v>
      </c>
      <c r="V200" s="283">
        <f t="shared" si="34"/>
        <v>0.11573940219397673</v>
      </c>
      <c r="W200" s="283">
        <f t="shared" si="35"/>
        <v>9.9255539027774675E-2</v>
      </c>
      <c r="X200" s="282">
        <f t="shared" si="35"/>
        <v>0.19085748272296227</v>
      </c>
      <c r="Y200" s="7"/>
      <c r="Z200" s="7"/>
      <c r="AA200" s="11"/>
      <c r="AB200" s="7">
        <f t="shared" si="36"/>
        <v>111.73704444444445</v>
      </c>
      <c r="AC200" s="157"/>
      <c r="AN200" s="98"/>
      <c r="AO200" s="157"/>
      <c r="AZ200" s="98"/>
    </row>
    <row r="201" spans="1:52" ht="15" x14ac:dyDescent="0.25">
      <c r="B201" s="3" t="s">
        <v>312</v>
      </c>
      <c r="C201" s="7">
        <v>119.0831</v>
      </c>
      <c r="D201" s="10">
        <v>118.9564</v>
      </c>
      <c r="E201" s="7">
        <v>119.32470000000001</v>
      </c>
      <c r="F201" s="7">
        <v>119.72069999999999</v>
      </c>
      <c r="G201" s="273">
        <v>120.968</v>
      </c>
      <c r="H201" s="1">
        <v>122.238</v>
      </c>
      <c r="I201" s="273">
        <v>122.99079999999999</v>
      </c>
      <c r="J201" s="273">
        <v>123.32599999999999</v>
      </c>
      <c r="K201" s="273">
        <v>123.7756</v>
      </c>
      <c r="L201" s="273">
        <v>124.25320000000001</v>
      </c>
      <c r="M201" s="7"/>
      <c r="O201" s="7"/>
      <c r="P201" s="10">
        <v>-0.10639628964983243</v>
      </c>
      <c r="Q201" s="7">
        <v>0.30960923498021542</v>
      </c>
      <c r="R201" s="7">
        <v>0.33186758483364009</v>
      </c>
      <c r="S201" s="283">
        <f t="shared" si="32"/>
        <v>1.0418415528810054</v>
      </c>
      <c r="T201" s="7">
        <v>1.0498644269558857</v>
      </c>
      <c r="U201" s="283">
        <f t="shared" si="33"/>
        <v>0.61584777237846944</v>
      </c>
      <c r="V201" s="283">
        <f t="shared" si="34"/>
        <v>0.27254071036207617</v>
      </c>
      <c r="W201" s="283">
        <f t="shared" si="35"/>
        <v>0.36456221721291843</v>
      </c>
      <c r="X201" s="282">
        <f t="shared" si="35"/>
        <v>0.38585957167649326</v>
      </c>
      <c r="Y201" s="7"/>
      <c r="Z201" s="7"/>
      <c r="AA201" s="11"/>
      <c r="AB201" s="7">
        <f t="shared" si="36"/>
        <v>121.72815555555559</v>
      </c>
      <c r="AC201" s="157"/>
      <c r="AN201" s="98"/>
      <c r="AO201" s="157"/>
      <c r="AZ201" s="98"/>
    </row>
    <row r="202" spans="1:52" s="48" customFormat="1" ht="15" x14ac:dyDescent="0.25">
      <c r="A202" s="48" t="s">
        <v>27</v>
      </c>
      <c r="B202" s="56" t="s">
        <v>37</v>
      </c>
      <c r="C202" s="20">
        <v>117.4237</v>
      </c>
      <c r="D202" s="216">
        <v>117.8335</v>
      </c>
      <c r="E202" s="20">
        <v>118.0762</v>
      </c>
      <c r="F202" s="20">
        <v>118.04649999999999</v>
      </c>
      <c r="G202" s="281">
        <v>118.1401</v>
      </c>
      <c r="H202" s="48">
        <v>118.3442</v>
      </c>
      <c r="I202" s="281">
        <v>118.3815</v>
      </c>
      <c r="J202" s="281">
        <v>118.5303</v>
      </c>
      <c r="K202" s="281">
        <v>118.5911</v>
      </c>
      <c r="L202" s="281">
        <v>118.723</v>
      </c>
      <c r="M202" s="20"/>
      <c r="N202" s="20"/>
      <c r="O202" s="20"/>
      <c r="P202" s="21">
        <v>0.34899257986250154</v>
      </c>
      <c r="Q202" s="20">
        <v>0.20596859127497633</v>
      </c>
      <c r="R202" s="20">
        <v>-2.5153248495467663E-2</v>
      </c>
      <c r="S202" s="282">
        <f t="shared" si="32"/>
        <v>7.9290787952213088E-2</v>
      </c>
      <c r="T202" s="20">
        <v>0.17276098462757086</v>
      </c>
      <c r="U202" s="282">
        <f t="shared" si="33"/>
        <v>3.151823241020843E-2</v>
      </c>
      <c r="V202" s="282">
        <f t="shared" si="34"/>
        <v>0.12569531556872846</v>
      </c>
      <c r="W202" s="282">
        <f t="shared" si="35"/>
        <v>5.1294900966251174E-2</v>
      </c>
      <c r="X202" s="282">
        <f t="shared" si="35"/>
        <v>0.11122251163873317</v>
      </c>
      <c r="Y202" s="20"/>
      <c r="Z202" s="20"/>
      <c r="AA202" s="19"/>
      <c r="AB202" s="20">
        <f t="shared" si="36"/>
        <v>118.29626666666665</v>
      </c>
      <c r="AC202" s="156"/>
      <c r="AN202" s="162"/>
      <c r="AO202" s="156"/>
      <c r="AZ202" s="162"/>
    </row>
    <row r="203" spans="1:52" ht="15" x14ac:dyDescent="0.25">
      <c r="A203" s="1" t="s">
        <v>29</v>
      </c>
      <c r="B203" s="3" t="s">
        <v>39</v>
      </c>
      <c r="C203" s="7">
        <v>112.5535</v>
      </c>
      <c r="D203" s="10">
        <v>112.6069</v>
      </c>
      <c r="E203" s="7">
        <v>112.91589999999999</v>
      </c>
      <c r="F203" s="7">
        <v>111.72029999999999</v>
      </c>
      <c r="G203" s="273">
        <v>111.9044</v>
      </c>
      <c r="H203" s="1">
        <v>112.02589999999999</v>
      </c>
      <c r="I203" s="273">
        <v>113.2317</v>
      </c>
      <c r="J203" s="273">
        <v>113.17529999999999</v>
      </c>
      <c r="K203" s="273">
        <v>113.43680000000001</v>
      </c>
      <c r="L203" s="273">
        <v>114.4444</v>
      </c>
      <c r="M203" s="7"/>
      <c r="O203" s="7"/>
      <c r="P203" s="10">
        <v>4.7444104359257014E-2</v>
      </c>
      <c r="Q203" s="7">
        <v>0.27440592006351078</v>
      </c>
      <c r="R203" s="7">
        <v>-1.0588411375191615</v>
      </c>
      <c r="S203" s="283">
        <f t="shared" si="32"/>
        <v>0.16478652491982285</v>
      </c>
      <c r="T203" s="7">
        <v>0.10857481922068972</v>
      </c>
      <c r="U203" s="283">
        <f t="shared" si="33"/>
        <v>1.0763582350153051</v>
      </c>
      <c r="V203" s="283">
        <f t="shared" si="34"/>
        <v>-4.9809373170243545E-2</v>
      </c>
      <c r="W203" s="283">
        <f t="shared" si="35"/>
        <v>0.23105748339082138</v>
      </c>
      <c r="X203" s="282">
        <f t="shared" si="35"/>
        <v>0.88824790544161714</v>
      </c>
      <c r="Y203" s="7"/>
      <c r="Z203" s="7"/>
      <c r="AA203" s="11"/>
      <c r="AB203" s="7">
        <f t="shared" si="36"/>
        <v>112.82906666666666</v>
      </c>
      <c r="AC203" s="157"/>
      <c r="AN203" s="98"/>
      <c r="AO203" s="157"/>
      <c r="AZ203" s="98"/>
    </row>
    <row r="204" spans="1:52" ht="15" x14ac:dyDescent="0.25">
      <c r="A204" s="1" t="s">
        <v>31</v>
      </c>
      <c r="B204" s="3" t="s">
        <v>313</v>
      </c>
      <c r="C204" s="7">
        <v>122.94840000000001</v>
      </c>
      <c r="D204" s="10">
        <v>122.8582</v>
      </c>
      <c r="E204" s="7">
        <v>122.91630000000001</v>
      </c>
      <c r="F204" s="7">
        <v>122.6018</v>
      </c>
      <c r="G204" s="273">
        <v>122.75700000000001</v>
      </c>
      <c r="H204" s="1">
        <v>123.2189</v>
      </c>
      <c r="I204" s="273">
        <v>123.2024</v>
      </c>
      <c r="J204" s="273">
        <v>123.1374</v>
      </c>
      <c r="K204" s="273">
        <v>123.15560000000001</v>
      </c>
      <c r="L204" s="273">
        <v>123.1519</v>
      </c>
      <c r="M204" s="7"/>
      <c r="O204" s="7"/>
      <c r="P204" s="10">
        <v>-7.3364110472368932E-2</v>
      </c>
      <c r="Q204" s="7">
        <v>4.7290290757971594E-2</v>
      </c>
      <c r="R204" s="7">
        <v>-0.25586517003848108</v>
      </c>
      <c r="S204" s="283">
        <f t="shared" si="32"/>
        <v>0.12658867977469154</v>
      </c>
      <c r="T204" s="7">
        <v>0.37627182156618355</v>
      </c>
      <c r="U204" s="283">
        <f t="shared" si="33"/>
        <v>-1.3390802871968284E-2</v>
      </c>
      <c r="V204" s="283">
        <f t="shared" si="34"/>
        <v>-5.2758712492611944E-2</v>
      </c>
      <c r="W204" s="283">
        <f t="shared" si="35"/>
        <v>1.478023736087275E-2</v>
      </c>
      <c r="X204" s="282">
        <f t="shared" si="35"/>
        <v>-3.0043294823858114E-3</v>
      </c>
      <c r="Y204" s="7"/>
      <c r="Z204" s="7"/>
      <c r="AA204" s="11"/>
      <c r="AB204" s="7">
        <f t="shared" si="36"/>
        <v>122.99994444444445</v>
      </c>
      <c r="AC204" s="157"/>
      <c r="AN204" s="98"/>
      <c r="AO204" s="157"/>
      <c r="AZ204" s="98"/>
    </row>
    <row r="205" spans="1:52" ht="15" x14ac:dyDescent="0.25">
      <c r="A205" s="1" t="s">
        <v>33</v>
      </c>
      <c r="B205" s="3" t="s">
        <v>314</v>
      </c>
      <c r="C205" s="7">
        <v>107.58920000000001</v>
      </c>
      <c r="D205" s="10">
        <v>108.1947</v>
      </c>
      <c r="E205" s="7">
        <v>109.0175</v>
      </c>
      <c r="F205" s="7">
        <v>109.03870000000001</v>
      </c>
      <c r="G205" s="273">
        <v>109.0558</v>
      </c>
      <c r="H205" s="1">
        <v>109.2559</v>
      </c>
      <c r="I205" s="273">
        <v>109.2794</v>
      </c>
      <c r="J205" s="273">
        <v>109.78100000000001</v>
      </c>
      <c r="K205" s="273">
        <v>109.76560000000001</v>
      </c>
      <c r="L205" s="273">
        <v>110.23480000000001</v>
      </c>
      <c r="M205" s="7"/>
      <c r="O205" s="7"/>
      <c r="P205" s="10">
        <v>0.56278883010561664</v>
      </c>
      <c r="Q205" s="7">
        <v>0.76048087383208318</v>
      </c>
      <c r="R205" s="7">
        <v>1.944641915289512E-2</v>
      </c>
      <c r="S205" s="283">
        <f t="shared" si="32"/>
        <v>1.5682505385701796E-2</v>
      </c>
      <c r="T205" s="7">
        <v>0.1834840512838308</v>
      </c>
      <c r="U205" s="283">
        <f t="shared" si="33"/>
        <v>2.1509135891058077E-2</v>
      </c>
      <c r="V205" s="283">
        <f t="shared" si="34"/>
        <v>0.45900691255626447</v>
      </c>
      <c r="W205" s="283">
        <f t="shared" si="35"/>
        <v>-1.4027928330038564E-2</v>
      </c>
      <c r="X205" s="282">
        <f t="shared" si="35"/>
        <v>0.42745632511460852</v>
      </c>
      <c r="Y205" s="7"/>
      <c r="Z205" s="7"/>
      <c r="AA205" s="11"/>
      <c r="AB205" s="7">
        <f t="shared" si="36"/>
        <v>109.29148888888888</v>
      </c>
      <c r="AC205" s="157"/>
      <c r="AN205" s="98"/>
      <c r="AO205" s="157"/>
      <c r="AZ205" s="98"/>
    </row>
    <row r="206" spans="1:52" ht="15" x14ac:dyDescent="0.25">
      <c r="A206" s="1" t="s">
        <v>34</v>
      </c>
      <c r="B206" s="3" t="s">
        <v>315</v>
      </c>
      <c r="C206" s="7">
        <v>120.3676</v>
      </c>
      <c r="D206" s="10">
        <v>120.1395</v>
      </c>
      <c r="E206" s="7">
        <v>120.2206</v>
      </c>
      <c r="F206" s="7">
        <v>120.2787</v>
      </c>
      <c r="G206" s="273">
        <v>120.32510000000001</v>
      </c>
      <c r="H206" s="1">
        <v>120.37139999999999</v>
      </c>
      <c r="I206" s="273">
        <v>120.27079999999999</v>
      </c>
      <c r="J206" s="273">
        <v>120.3348</v>
      </c>
      <c r="K206" s="273">
        <v>120.54559999999999</v>
      </c>
      <c r="L206" s="273">
        <v>120.5446</v>
      </c>
      <c r="M206" s="7"/>
      <c r="O206" s="7"/>
      <c r="P206" s="10">
        <v>-0.18950282301881716</v>
      </c>
      <c r="Q206" s="7">
        <v>6.7504858934826925E-2</v>
      </c>
      <c r="R206" s="7">
        <v>4.8327824016845738E-2</v>
      </c>
      <c r="S206" s="283">
        <f t="shared" si="32"/>
        <v>3.8577071418302286E-2</v>
      </c>
      <c r="T206" s="7">
        <v>3.8479087073260705E-2</v>
      </c>
      <c r="U206" s="283">
        <f t="shared" si="33"/>
        <v>-8.3574669730517401E-2</v>
      </c>
      <c r="V206" s="283">
        <f t="shared" si="34"/>
        <v>5.3213248768618118E-2</v>
      </c>
      <c r="W206" s="283">
        <f t="shared" si="35"/>
        <v>0.17517792026910908</v>
      </c>
      <c r="X206" s="282">
        <f t="shared" si="35"/>
        <v>-8.2956159328135084E-4</v>
      </c>
      <c r="Y206" s="7"/>
      <c r="Z206" s="7"/>
      <c r="AA206" s="11"/>
      <c r="AB206" s="7">
        <f t="shared" si="36"/>
        <v>120.33678888888888</v>
      </c>
      <c r="AC206" s="157"/>
      <c r="AN206" s="98"/>
      <c r="AO206" s="157"/>
      <c r="AZ206" s="98"/>
    </row>
    <row r="207" spans="1:52" ht="15" x14ac:dyDescent="0.25">
      <c r="A207" s="1" t="s">
        <v>36</v>
      </c>
      <c r="B207" s="3" t="s">
        <v>316</v>
      </c>
      <c r="C207" s="7">
        <v>111.33329999999999</v>
      </c>
      <c r="D207" s="10">
        <v>111.7079</v>
      </c>
      <c r="E207" s="7">
        <v>111.88249999999999</v>
      </c>
      <c r="F207" s="7">
        <v>112.13800000000001</v>
      </c>
      <c r="G207" s="273">
        <v>112.53</v>
      </c>
      <c r="H207" s="1">
        <v>112.6087</v>
      </c>
      <c r="I207" s="273">
        <v>112.8509</v>
      </c>
      <c r="J207" s="273">
        <v>112.9195</v>
      </c>
      <c r="K207" s="273">
        <v>113.05419999999999</v>
      </c>
      <c r="L207" s="273">
        <v>113.1366</v>
      </c>
      <c r="M207" s="7"/>
      <c r="O207" s="7"/>
      <c r="P207" s="10">
        <v>0.33646716660693693</v>
      </c>
      <c r="Q207" s="7">
        <v>0.15630049441444885</v>
      </c>
      <c r="R207" s="7">
        <v>0.22836457891092179</v>
      </c>
      <c r="S207" s="283">
        <f t="shared" si="32"/>
        <v>0.34956928070769577</v>
      </c>
      <c r="T207" s="7">
        <v>6.9936905714029829E-2</v>
      </c>
      <c r="U207" s="283">
        <f t="shared" si="33"/>
        <v>0.21508107277678976</v>
      </c>
      <c r="V207" s="283">
        <f t="shared" si="34"/>
        <v>6.0788172712848143E-2</v>
      </c>
      <c r="W207" s="283">
        <f t="shared" si="35"/>
        <v>0.11928851969765643</v>
      </c>
      <c r="X207" s="282">
        <f t="shared" si="35"/>
        <v>7.2885394792946145E-2</v>
      </c>
      <c r="Y207" s="7"/>
      <c r="Z207" s="7"/>
      <c r="AA207" s="11"/>
      <c r="AB207" s="7">
        <f t="shared" si="36"/>
        <v>112.53647777777778</v>
      </c>
      <c r="AC207" s="157"/>
      <c r="AN207" s="98"/>
      <c r="AO207" s="157"/>
      <c r="AZ207" s="98"/>
    </row>
    <row r="208" spans="1:52" ht="15" x14ac:dyDescent="0.25">
      <c r="A208" s="1" t="s">
        <v>38</v>
      </c>
      <c r="B208" s="3" t="s">
        <v>71</v>
      </c>
      <c r="C208" s="7">
        <v>119.0842</v>
      </c>
      <c r="D208" s="10">
        <v>120.373</v>
      </c>
      <c r="E208" s="7">
        <v>120.39019999999999</v>
      </c>
      <c r="F208" s="7">
        <v>120.5855</v>
      </c>
      <c r="G208" s="273">
        <v>120.5894</v>
      </c>
      <c r="H208" s="1">
        <v>120.6039</v>
      </c>
      <c r="I208" s="273">
        <v>120.6039</v>
      </c>
      <c r="J208" s="273">
        <v>120.79040000000001</v>
      </c>
      <c r="K208" s="273">
        <v>120.8419</v>
      </c>
      <c r="L208" s="273">
        <v>120.88460000000001</v>
      </c>
      <c r="M208" s="7"/>
      <c r="O208" s="7"/>
      <c r="P208" s="10">
        <v>1.0822594433182648</v>
      </c>
      <c r="Q208" s="7">
        <v>1.4288918611306801E-2</v>
      </c>
      <c r="R208" s="7">
        <v>0.16222250648308845</v>
      </c>
      <c r="S208" s="283">
        <f t="shared" si="32"/>
        <v>3.2342197030335897E-3</v>
      </c>
      <c r="T208" s="7">
        <v>1.2024274107009555E-2</v>
      </c>
      <c r="U208" s="283">
        <f t="shared" si="33"/>
        <v>0</v>
      </c>
      <c r="V208" s="283">
        <f t="shared" si="34"/>
        <v>0.154638448673724</v>
      </c>
      <c r="W208" s="283">
        <f t="shared" si="35"/>
        <v>4.2635838609682647E-2</v>
      </c>
      <c r="X208" s="282">
        <f t="shared" si="35"/>
        <v>3.5335425874643334E-2</v>
      </c>
      <c r="Y208" s="7"/>
      <c r="Z208" s="7"/>
      <c r="AA208" s="11"/>
      <c r="AB208" s="7">
        <f t="shared" si="36"/>
        <v>120.62920000000001</v>
      </c>
      <c r="AC208" s="157"/>
      <c r="AN208" s="98"/>
      <c r="AO208" s="157"/>
      <c r="AZ208" s="98"/>
    </row>
    <row r="209" spans="1:52" s="48" customFormat="1" ht="15" x14ac:dyDescent="0.25">
      <c r="A209" s="48" t="s">
        <v>40</v>
      </c>
      <c r="B209" s="56" t="s">
        <v>48</v>
      </c>
      <c r="C209" s="20">
        <v>139.76759999999999</v>
      </c>
      <c r="D209" s="216">
        <v>142.2124</v>
      </c>
      <c r="E209" s="20">
        <v>145.29570000000001</v>
      </c>
      <c r="F209" s="20">
        <v>149.4873</v>
      </c>
      <c r="G209" s="284">
        <v>153.21279999999999</v>
      </c>
      <c r="H209" s="48">
        <v>151.7353</v>
      </c>
      <c r="I209" s="281">
        <v>155.20699999999999</v>
      </c>
      <c r="J209" s="281">
        <v>155.46170000000001</v>
      </c>
      <c r="K209" s="281">
        <v>157.40170000000001</v>
      </c>
      <c r="L209" s="284">
        <v>160.40209999999999</v>
      </c>
      <c r="M209" s="20"/>
      <c r="N209" s="20"/>
      <c r="O209" s="20"/>
      <c r="P209" s="21">
        <v>1.7491893686376638</v>
      </c>
      <c r="Q209" s="20">
        <v>2.1680950465641593</v>
      </c>
      <c r="R209" s="20">
        <v>2.8848754643117407</v>
      </c>
      <c r="S209" s="285">
        <f t="shared" si="32"/>
        <v>2.4921849548423061</v>
      </c>
      <c r="T209" s="20">
        <v>-0.96434501556005248</v>
      </c>
      <c r="U209" s="282">
        <f t="shared" si="33"/>
        <v>2.2879975852685552</v>
      </c>
      <c r="V209" s="282">
        <f t="shared" si="34"/>
        <v>0.16410342317035567</v>
      </c>
      <c r="W209" s="282">
        <f t="shared" si="35"/>
        <v>1.2478957839776599</v>
      </c>
      <c r="X209" s="282">
        <f t="shared" si="35"/>
        <v>1.9062055873602286</v>
      </c>
      <c r="Y209" s="20"/>
      <c r="Z209" s="20"/>
      <c r="AA209" s="19"/>
      <c r="AB209" s="20">
        <f t="shared" si="36"/>
        <v>152.26844444444444</v>
      </c>
      <c r="AC209" s="156"/>
      <c r="AN209" s="162"/>
      <c r="AO209" s="156"/>
      <c r="AZ209" s="162"/>
    </row>
    <row r="210" spans="1:52" s="48" customFormat="1" ht="15" x14ac:dyDescent="0.25">
      <c r="A210" s="56" t="s">
        <v>41</v>
      </c>
      <c r="B210" s="48" t="s">
        <v>73</v>
      </c>
      <c r="C210" s="20">
        <v>141.60040000000001</v>
      </c>
      <c r="D210" s="216">
        <v>143.8853</v>
      </c>
      <c r="E210" s="20">
        <v>147.80119999999999</v>
      </c>
      <c r="F210" s="20">
        <v>153.69970000000001</v>
      </c>
      <c r="G210" s="281">
        <v>157.95249999999999</v>
      </c>
      <c r="H210" s="48">
        <v>156.4051</v>
      </c>
      <c r="I210" s="281">
        <v>160.69999999999999</v>
      </c>
      <c r="J210" s="281">
        <v>159.4571</v>
      </c>
      <c r="K210" s="281">
        <v>160.77940000000001</v>
      </c>
      <c r="L210" s="284">
        <v>162.65450000000001</v>
      </c>
      <c r="M210" s="20"/>
      <c r="N210" s="20"/>
      <c r="O210" s="20"/>
      <c r="P210" s="21">
        <v>1.6136253852390199</v>
      </c>
      <c r="Q210" s="20">
        <v>2.7215427844262017</v>
      </c>
      <c r="R210" s="20">
        <v>3.990833633285801</v>
      </c>
      <c r="S210" s="282">
        <f t="shared" si="32"/>
        <v>2.7669540018620591</v>
      </c>
      <c r="T210" s="20">
        <v>-0.97966160712871408</v>
      </c>
      <c r="U210" s="282">
        <f t="shared" si="33"/>
        <v>2.7460102004346303</v>
      </c>
      <c r="V210" s="282">
        <f t="shared" si="34"/>
        <v>-0.77342874922214788</v>
      </c>
      <c r="W210" s="282">
        <f t="shared" si="35"/>
        <v>0.829251253158381</v>
      </c>
      <c r="X210" s="282">
        <f t="shared" si="35"/>
        <v>1.1662563736399087</v>
      </c>
      <c r="Y210" s="20"/>
      <c r="Z210" s="20"/>
      <c r="AA210" s="19"/>
      <c r="AB210" s="20">
        <f t="shared" si="36"/>
        <v>155.9260888888889</v>
      </c>
      <c r="AC210" s="156"/>
      <c r="AN210" s="162"/>
      <c r="AO210" s="156"/>
      <c r="AZ210" s="162"/>
    </row>
    <row r="211" spans="1:52" s="48" customFormat="1" ht="20.25" customHeight="1" x14ac:dyDescent="0.2">
      <c r="B211" s="22" t="s">
        <v>279</v>
      </c>
      <c r="C211" s="28"/>
      <c r="D211" s="133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133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134"/>
      <c r="AB211" s="132"/>
      <c r="AC211" s="156"/>
      <c r="AN211" s="162"/>
      <c r="AO211" s="156"/>
      <c r="AZ211" s="162"/>
    </row>
    <row r="212" spans="1:52" ht="15" x14ac:dyDescent="0.25">
      <c r="A212" s="1" t="s">
        <v>14</v>
      </c>
      <c r="B212" s="1" t="s">
        <v>15</v>
      </c>
      <c r="C212" s="7">
        <v>167.29409999999999</v>
      </c>
      <c r="D212" s="10">
        <v>170.62950000000001</v>
      </c>
      <c r="E212" s="7">
        <v>175.71029999999999</v>
      </c>
      <c r="F212" s="7">
        <v>182.76050000000001</v>
      </c>
      <c r="G212" s="281">
        <v>187.99549999999999</v>
      </c>
      <c r="H212" s="1">
        <v>186.4725</v>
      </c>
      <c r="I212" s="281">
        <v>191.76439999999999</v>
      </c>
      <c r="J212" s="281">
        <v>190.50540000000001</v>
      </c>
      <c r="K212" s="281">
        <v>192.20660000000001</v>
      </c>
      <c r="L212" s="281">
        <v>194.6996</v>
      </c>
      <c r="M212" s="7"/>
      <c r="O212" s="7"/>
      <c r="P212" s="10">
        <v>1.9937343875247375</v>
      </c>
      <c r="Q212" s="7">
        <v>2.9776797095461114</v>
      </c>
      <c r="R212" s="7">
        <v>4.0123999560640549</v>
      </c>
      <c r="S212" s="282">
        <f t="shared" ref="S212:S234" si="37">(G212-F212)/F212*100</f>
        <v>2.8644045075385467</v>
      </c>
      <c r="T212" s="7">
        <v>-0.81012577428714849</v>
      </c>
      <c r="U212" s="282">
        <f t="shared" ref="U212:U234" si="38">(I212-H212)/H212*100</f>
        <v>2.8378983496225976</v>
      </c>
      <c r="V212" s="282">
        <f t="shared" ref="V212:V234" si="39">(J212-I212)/I212*100</f>
        <v>-0.6565347895646878</v>
      </c>
      <c r="W212" s="282">
        <f t="shared" ref="W212:X234" si="40">(K212-J212)/J212*100</f>
        <v>0.8929930595143234</v>
      </c>
      <c r="X212" s="282">
        <f t="shared" si="40"/>
        <v>1.2970418289486392</v>
      </c>
      <c r="Y212" s="7"/>
      <c r="Z212" s="7"/>
      <c r="AA212" s="11"/>
      <c r="AB212" s="7">
        <f>AVERAGE(D212:O212)</f>
        <v>185.86047777777776</v>
      </c>
      <c r="AC212" s="157"/>
      <c r="AN212" s="98"/>
      <c r="AO212" s="157"/>
      <c r="AZ212" s="98"/>
    </row>
    <row r="213" spans="1:52" ht="15" x14ac:dyDescent="0.25">
      <c r="A213" s="1" t="s">
        <v>318</v>
      </c>
      <c r="B213" s="1" t="s">
        <v>21</v>
      </c>
      <c r="C213" s="7">
        <v>118.97190000000001</v>
      </c>
      <c r="D213" s="10">
        <v>119.23009999999999</v>
      </c>
      <c r="E213" s="7">
        <v>120.12909999999999</v>
      </c>
      <c r="F213" s="7">
        <v>121.3944</v>
      </c>
      <c r="G213" s="281">
        <v>121.81659999999999</v>
      </c>
      <c r="H213" s="1">
        <v>122.0089</v>
      </c>
      <c r="I213" s="281">
        <v>122.5926</v>
      </c>
      <c r="J213" s="281">
        <v>121.59229999999999</v>
      </c>
      <c r="K213" s="281">
        <v>121.1511</v>
      </c>
      <c r="L213" s="281">
        <v>120.4036</v>
      </c>
      <c r="M213" s="7"/>
      <c r="O213" s="7"/>
      <c r="P213" s="10">
        <v>0.21702603724071648</v>
      </c>
      <c r="Q213" s="7">
        <v>0.75400423215278778</v>
      </c>
      <c r="R213" s="7">
        <v>1.053283509158073</v>
      </c>
      <c r="S213" s="282">
        <f t="shared" si="37"/>
        <v>0.34779199040482056</v>
      </c>
      <c r="T213" s="7">
        <v>0.15786025878246729</v>
      </c>
      <c r="U213" s="282">
        <f t="shared" si="38"/>
        <v>0.47840772271531617</v>
      </c>
      <c r="V213" s="282">
        <f t="shared" si="39"/>
        <v>-0.81595463347706954</v>
      </c>
      <c r="W213" s="282">
        <f t="shared" si="40"/>
        <v>-0.36285192401163147</v>
      </c>
      <c r="X213" s="282">
        <f t="shared" si="40"/>
        <v>-0.61699811227467383</v>
      </c>
      <c r="Y213" s="7"/>
      <c r="Z213" s="7"/>
      <c r="AA213" s="11"/>
      <c r="AB213" s="7">
        <f t="shared" ref="AB213:AB234" si="41">AVERAGE(D213:O213)</f>
        <v>121.14652222222225</v>
      </c>
      <c r="AC213" s="157"/>
      <c r="AN213" s="98"/>
      <c r="AO213" s="157"/>
      <c r="AZ213" s="98"/>
    </row>
    <row r="214" spans="1:52" s="48" customFormat="1" ht="15" x14ac:dyDescent="0.25">
      <c r="A214" s="48" t="s">
        <v>16</v>
      </c>
      <c r="B214" s="56" t="s">
        <v>23</v>
      </c>
      <c r="C214" s="20">
        <v>119.342</v>
      </c>
      <c r="D214" s="216">
        <v>119.563</v>
      </c>
      <c r="E214" s="20">
        <v>120.624</v>
      </c>
      <c r="F214" s="20">
        <v>122.2268</v>
      </c>
      <c r="G214" s="281">
        <v>122.735</v>
      </c>
      <c r="H214" s="48">
        <v>122.9217</v>
      </c>
      <c r="I214" s="281">
        <v>123.6474</v>
      </c>
      <c r="J214" s="281">
        <v>122.3549</v>
      </c>
      <c r="K214" s="281">
        <v>121.785</v>
      </c>
      <c r="L214" s="281">
        <v>120.8095</v>
      </c>
      <c r="M214" s="20"/>
      <c r="N214" s="20"/>
      <c r="O214" s="20"/>
      <c r="P214" s="21">
        <v>0.18518208174825596</v>
      </c>
      <c r="Q214" s="20">
        <v>0.88739827538619198</v>
      </c>
      <c r="R214" s="20">
        <v>1.3287571295927858</v>
      </c>
      <c r="S214" s="282">
        <f t="shared" si="37"/>
        <v>0.41578442698328211</v>
      </c>
      <c r="T214" s="20">
        <v>0.15211634822992778</v>
      </c>
      <c r="U214" s="282">
        <f t="shared" si="38"/>
        <v>0.59037582461030336</v>
      </c>
      <c r="V214" s="282">
        <f t="shared" si="39"/>
        <v>-1.0453111023766</v>
      </c>
      <c r="W214" s="282">
        <f t="shared" si="40"/>
        <v>-0.46577619694838873</v>
      </c>
      <c r="X214" s="282">
        <f t="shared" si="40"/>
        <v>-0.80100176540624601</v>
      </c>
      <c r="Y214" s="20"/>
      <c r="Z214" s="20"/>
      <c r="AA214" s="19"/>
      <c r="AB214" s="20">
        <f t="shared" si="41"/>
        <v>121.85192222222223</v>
      </c>
      <c r="AC214" s="156"/>
      <c r="AN214" s="162"/>
      <c r="AO214" s="156"/>
      <c r="AZ214" s="162"/>
    </row>
    <row r="215" spans="1:52" ht="15" x14ac:dyDescent="0.25">
      <c r="A215" s="1" t="s">
        <v>18</v>
      </c>
      <c r="B215" s="1" t="s">
        <v>304</v>
      </c>
      <c r="C215" s="7">
        <v>123.8428</v>
      </c>
      <c r="D215" s="10">
        <v>123.9226</v>
      </c>
      <c r="E215" s="7">
        <v>125.5848</v>
      </c>
      <c r="F215" s="7">
        <v>128.1088</v>
      </c>
      <c r="G215" s="273">
        <v>128.5155</v>
      </c>
      <c r="H215" s="1">
        <v>128.74359999999999</v>
      </c>
      <c r="I215" s="273">
        <v>129.89400000000001</v>
      </c>
      <c r="J215" s="273">
        <v>127.5394</v>
      </c>
      <c r="K215" s="273">
        <v>126.45869999999999</v>
      </c>
      <c r="L215" s="273">
        <v>124.73650000000001</v>
      </c>
      <c r="M215" s="7"/>
      <c r="O215" s="7"/>
      <c r="P215" s="10">
        <v>6.4436527597894963E-2</v>
      </c>
      <c r="Q215" s="7">
        <v>1.3413211149540103</v>
      </c>
      <c r="R215" s="7">
        <v>2.009797364012206</v>
      </c>
      <c r="S215" s="283">
        <f t="shared" si="37"/>
        <v>0.31746453014937359</v>
      </c>
      <c r="T215" s="7">
        <v>0.17748831852965871</v>
      </c>
      <c r="U215" s="283">
        <f t="shared" si="38"/>
        <v>0.89355898079595331</v>
      </c>
      <c r="V215" s="283">
        <f t="shared" si="39"/>
        <v>-1.8127088241181306</v>
      </c>
      <c r="W215" s="283">
        <f t="shared" si="40"/>
        <v>-0.84734599660968091</v>
      </c>
      <c r="X215" s="282">
        <f t="shared" si="40"/>
        <v>-1.3618675504334512</v>
      </c>
      <c r="Y215" s="7"/>
      <c r="Z215" s="7"/>
      <c r="AA215" s="11"/>
      <c r="AB215" s="7">
        <f>AVERAGE(D215:O215)</f>
        <v>127.0559888888889</v>
      </c>
      <c r="AC215" s="157"/>
      <c r="AN215" s="98"/>
      <c r="AO215" s="157"/>
      <c r="AZ215" s="98"/>
    </row>
    <row r="216" spans="1:52" ht="15" x14ac:dyDescent="0.25">
      <c r="A216" s="1" t="s">
        <v>56</v>
      </c>
      <c r="B216" s="1" t="s">
        <v>305</v>
      </c>
      <c r="C216" s="7">
        <v>117.3477</v>
      </c>
      <c r="D216" s="10">
        <v>117.78919999999999</v>
      </c>
      <c r="E216" s="7">
        <v>117.8717</v>
      </c>
      <c r="F216" s="7">
        <v>118.64400000000001</v>
      </c>
      <c r="G216" s="273">
        <v>120.748</v>
      </c>
      <c r="H216" s="1">
        <v>119.9316</v>
      </c>
      <c r="I216" s="273">
        <v>119.9716</v>
      </c>
      <c r="J216" s="273">
        <v>120.1729</v>
      </c>
      <c r="K216" s="273">
        <v>120.3725</v>
      </c>
      <c r="L216" s="273">
        <v>120.2595</v>
      </c>
      <c r="M216" s="7"/>
      <c r="O216" s="7"/>
      <c r="P216" s="10">
        <v>0.37623234200584305</v>
      </c>
      <c r="Q216" s="7">
        <v>7.0040377216256014E-2</v>
      </c>
      <c r="R216" s="7">
        <v>0.6552039208732896</v>
      </c>
      <c r="S216" s="283">
        <f t="shared" si="37"/>
        <v>1.7733724419271089</v>
      </c>
      <c r="T216" s="7">
        <v>-0.67611885911153935</v>
      </c>
      <c r="U216" s="283">
        <f t="shared" si="38"/>
        <v>3.3352344169503313E-2</v>
      </c>
      <c r="V216" s="283">
        <f t="shared" si="39"/>
        <v>0.16778971023142425</v>
      </c>
      <c r="W216" s="283">
        <f t="shared" si="40"/>
        <v>0.16609401953352526</v>
      </c>
      <c r="X216" s="282">
        <f t="shared" si="40"/>
        <v>-9.3875262206899041E-2</v>
      </c>
      <c r="Y216" s="7"/>
      <c r="Z216" s="7"/>
      <c r="AA216" s="11"/>
      <c r="AB216" s="7">
        <f t="shared" si="41"/>
        <v>119.529</v>
      </c>
      <c r="AC216" s="157"/>
      <c r="AN216" s="98"/>
      <c r="AO216" s="157"/>
      <c r="AZ216" s="98"/>
    </row>
    <row r="217" spans="1:52" ht="15" x14ac:dyDescent="0.25">
      <c r="A217" s="1" t="s">
        <v>58</v>
      </c>
      <c r="B217" s="1" t="s">
        <v>306</v>
      </c>
      <c r="C217" s="7">
        <v>109.6113</v>
      </c>
      <c r="D217" s="10">
        <v>109.7246</v>
      </c>
      <c r="E217" s="7">
        <v>109.8009</v>
      </c>
      <c r="F217" s="7">
        <v>110.1143</v>
      </c>
      <c r="G217" s="273">
        <v>110.3596</v>
      </c>
      <c r="H217" s="1">
        <v>110.316</v>
      </c>
      <c r="I217" s="273">
        <v>110.3348</v>
      </c>
      <c r="J217" s="273">
        <v>110.321</v>
      </c>
      <c r="K217" s="273">
        <v>110.2881</v>
      </c>
      <c r="L217" s="273">
        <v>110.3861</v>
      </c>
      <c r="M217" s="7"/>
      <c r="O217" s="7"/>
      <c r="P217" s="10">
        <v>0.1033652552245939</v>
      </c>
      <c r="Q217" s="7">
        <v>6.9537733562030177E-2</v>
      </c>
      <c r="R217" s="7">
        <v>0.28542571144681095</v>
      </c>
      <c r="S217" s="283">
        <f t="shared" si="37"/>
        <v>0.22276852325265684</v>
      </c>
      <c r="T217" s="7">
        <v>-3.950721097212917E-2</v>
      </c>
      <c r="U217" s="283">
        <f t="shared" si="38"/>
        <v>1.7041952210013794E-2</v>
      </c>
      <c r="V217" s="283">
        <f t="shared" si="39"/>
        <v>-1.250738660876112E-2</v>
      </c>
      <c r="W217" s="283">
        <f t="shared" si="40"/>
        <v>-2.9822064702094732E-2</v>
      </c>
      <c r="X217" s="282">
        <f t="shared" si="40"/>
        <v>8.8858181435711545E-2</v>
      </c>
      <c r="Y217" s="7"/>
      <c r="Z217" s="7"/>
      <c r="AA217" s="11"/>
      <c r="AB217" s="7">
        <f t="shared" si="41"/>
        <v>110.18282222222221</v>
      </c>
      <c r="AC217" s="157"/>
      <c r="AN217" s="98"/>
      <c r="AO217" s="157"/>
      <c r="AZ217" s="98"/>
    </row>
    <row r="218" spans="1:52" ht="15" x14ac:dyDescent="0.25">
      <c r="A218" s="1" t="s">
        <v>20</v>
      </c>
      <c r="B218" s="1" t="s">
        <v>307</v>
      </c>
      <c r="C218" s="7">
        <v>117.2607</v>
      </c>
      <c r="D218" s="10">
        <v>117.6485</v>
      </c>
      <c r="E218" s="7">
        <v>117.70059999999999</v>
      </c>
      <c r="F218" s="7">
        <v>118.27079999999999</v>
      </c>
      <c r="G218" s="273">
        <v>118.7745</v>
      </c>
      <c r="H218" s="1">
        <v>118.8302</v>
      </c>
      <c r="I218" s="273">
        <v>119.0476</v>
      </c>
      <c r="J218" s="273">
        <v>119.1995</v>
      </c>
      <c r="K218" s="273">
        <v>119.423</v>
      </c>
      <c r="L218" s="273">
        <v>119.32299999999999</v>
      </c>
      <c r="M218" s="7"/>
      <c r="O218" s="7"/>
      <c r="P218" s="10">
        <v>0.33071608816935139</v>
      </c>
      <c r="Q218" s="7">
        <v>4.4284457515391881E-2</v>
      </c>
      <c r="R218" s="7">
        <v>0.48444952702025296</v>
      </c>
      <c r="S218" s="283">
        <f t="shared" si="37"/>
        <v>0.4258870321330448</v>
      </c>
      <c r="T218" s="7">
        <v>4.6895587857664428E-2</v>
      </c>
      <c r="U218" s="283">
        <f t="shared" si="38"/>
        <v>0.18295012547315229</v>
      </c>
      <c r="V218" s="283">
        <f t="shared" si="39"/>
        <v>0.12759602041536133</v>
      </c>
      <c r="W218" s="283">
        <f t="shared" si="40"/>
        <v>0.1875007864965888</v>
      </c>
      <c r="X218" s="282">
        <f t="shared" si="40"/>
        <v>-8.373596375908203E-2</v>
      </c>
      <c r="Y218" s="7"/>
      <c r="Z218" s="7"/>
      <c r="AA218" s="11"/>
      <c r="AB218" s="7">
        <f t="shared" si="41"/>
        <v>118.69085555555557</v>
      </c>
      <c r="AC218" s="157"/>
      <c r="AN218" s="98"/>
      <c r="AO218" s="157"/>
      <c r="AZ218" s="98"/>
    </row>
    <row r="219" spans="1:52" ht="15" x14ac:dyDescent="0.25">
      <c r="A219" s="1" t="s">
        <v>22</v>
      </c>
      <c r="B219" s="1" t="s">
        <v>32</v>
      </c>
      <c r="C219" s="7">
        <v>113.604</v>
      </c>
      <c r="D219" s="10">
        <v>114.2274</v>
      </c>
      <c r="E219" s="7">
        <v>114.611</v>
      </c>
      <c r="F219" s="7">
        <v>114.6956</v>
      </c>
      <c r="G219" s="273">
        <v>114.9988</v>
      </c>
      <c r="H219" s="1">
        <v>115.01909999999999</v>
      </c>
      <c r="I219" s="273">
        <v>115.2685</v>
      </c>
      <c r="J219" s="273">
        <v>115.4402</v>
      </c>
      <c r="K219" s="273">
        <v>115.58929999999999</v>
      </c>
      <c r="L219" s="273">
        <v>115.62779999999999</v>
      </c>
      <c r="M219" s="7"/>
      <c r="O219" s="7"/>
      <c r="P219" s="10">
        <v>0.54874828351114724</v>
      </c>
      <c r="Q219" s="7">
        <v>0.33582135284529041</v>
      </c>
      <c r="R219" s="7">
        <v>7.3814904328550202E-2</v>
      </c>
      <c r="S219" s="283">
        <f t="shared" si="37"/>
        <v>0.26435190190382535</v>
      </c>
      <c r="T219" s="7">
        <v>1.7652358111555747E-2</v>
      </c>
      <c r="U219" s="283">
        <f t="shared" si="38"/>
        <v>0.21683355199267643</v>
      </c>
      <c r="V219" s="283">
        <f t="shared" si="39"/>
        <v>0.14895656662488127</v>
      </c>
      <c r="W219" s="283">
        <f t="shared" si="40"/>
        <v>0.12915778039191719</v>
      </c>
      <c r="X219" s="282">
        <f t="shared" si="40"/>
        <v>3.3307581238054988E-2</v>
      </c>
      <c r="Y219" s="7"/>
      <c r="Z219" s="7"/>
      <c r="AA219" s="11"/>
      <c r="AB219" s="7">
        <f t="shared" si="41"/>
        <v>115.05307777777779</v>
      </c>
      <c r="AC219" s="157"/>
      <c r="AN219" s="98"/>
      <c r="AO219" s="157"/>
      <c r="AZ219" s="98"/>
    </row>
    <row r="220" spans="1:52" ht="15" x14ac:dyDescent="0.25">
      <c r="A220" s="1" t="s">
        <v>24</v>
      </c>
      <c r="B220" s="1" t="s">
        <v>43</v>
      </c>
      <c r="C220" s="7">
        <v>115.66200000000001</v>
      </c>
      <c r="D220" s="10">
        <v>116.55370000000001</v>
      </c>
      <c r="E220" s="7">
        <v>117.2154</v>
      </c>
      <c r="F220" s="7">
        <v>117.46210000000001</v>
      </c>
      <c r="G220" s="273">
        <v>117.7577</v>
      </c>
      <c r="H220" s="1">
        <v>118.2311</v>
      </c>
      <c r="I220" s="273">
        <v>118.2843</v>
      </c>
      <c r="J220" s="273">
        <v>118.407</v>
      </c>
      <c r="K220" s="273">
        <v>118.46040000000001</v>
      </c>
      <c r="L220" s="273">
        <v>118.3297</v>
      </c>
      <c r="M220" s="7"/>
      <c r="O220" s="7"/>
      <c r="P220" s="10">
        <v>0.77095329494561748</v>
      </c>
      <c r="Q220" s="7">
        <v>0.56772114484567726</v>
      </c>
      <c r="R220" s="7">
        <v>0.2104672252963383</v>
      </c>
      <c r="S220" s="283">
        <f t="shared" si="37"/>
        <v>0.25165564041507277</v>
      </c>
      <c r="T220" s="7">
        <v>0.40201192788242129</v>
      </c>
      <c r="U220" s="283">
        <f t="shared" si="38"/>
        <v>4.4996621024420737E-2</v>
      </c>
      <c r="V220" s="283">
        <f t="shared" si="39"/>
        <v>0.10373312434532284</v>
      </c>
      <c r="W220" s="283">
        <f t="shared" si="40"/>
        <v>4.5098685043967461E-2</v>
      </c>
      <c r="X220" s="282">
        <f t="shared" si="40"/>
        <v>-0.11033222916688148</v>
      </c>
      <c r="Y220" s="7"/>
      <c r="Z220" s="7"/>
      <c r="AA220" s="11"/>
      <c r="AB220" s="7">
        <f t="shared" si="41"/>
        <v>117.85571111111113</v>
      </c>
      <c r="AC220" s="157"/>
      <c r="AN220" s="98"/>
      <c r="AO220" s="157"/>
      <c r="AZ220" s="98"/>
    </row>
    <row r="221" spans="1:52" ht="15" x14ac:dyDescent="0.25">
      <c r="A221" s="1" t="s">
        <v>26</v>
      </c>
      <c r="B221" s="1" t="s">
        <v>308</v>
      </c>
      <c r="C221" s="7">
        <v>106.351</v>
      </c>
      <c r="D221" s="10">
        <v>106.4545</v>
      </c>
      <c r="E221" s="7">
        <v>106.5292</v>
      </c>
      <c r="F221" s="7">
        <v>106.6367</v>
      </c>
      <c r="G221" s="273">
        <v>106.5883</v>
      </c>
      <c r="H221" s="1">
        <v>106.566</v>
      </c>
      <c r="I221" s="273">
        <v>106.51260000000001</v>
      </c>
      <c r="J221" s="273">
        <v>106.4679</v>
      </c>
      <c r="K221" s="273">
        <v>106.3886</v>
      </c>
      <c r="L221" s="273">
        <v>106.3754</v>
      </c>
      <c r="M221" s="7"/>
      <c r="O221" s="7"/>
      <c r="P221" s="10">
        <v>9.7319254167799851E-2</v>
      </c>
      <c r="Q221" s="7">
        <v>7.0170824154927314E-2</v>
      </c>
      <c r="R221" s="7">
        <v>0.10091129943715121</v>
      </c>
      <c r="S221" s="283">
        <f t="shared" si="37"/>
        <v>-4.5387751121331477E-2</v>
      </c>
      <c r="T221" s="7">
        <v>-2.0921620853321912E-2</v>
      </c>
      <c r="U221" s="283">
        <f t="shared" si="38"/>
        <v>-5.0109791115361693E-2</v>
      </c>
      <c r="V221" s="283">
        <f t="shared" si="39"/>
        <v>-4.1966865891928239E-2</v>
      </c>
      <c r="W221" s="283">
        <f t="shared" si="40"/>
        <v>-7.4482543564777251E-2</v>
      </c>
      <c r="X221" s="282">
        <f t="shared" si="40"/>
        <v>-1.2407344395919917E-2</v>
      </c>
      <c r="Y221" s="7"/>
      <c r="Z221" s="7"/>
      <c r="AA221" s="11"/>
      <c r="AB221" s="7">
        <f t="shared" si="41"/>
        <v>106.50213333333335</v>
      </c>
      <c r="AC221" s="157"/>
      <c r="AN221" s="98"/>
      <c r="AO221" s="157"/>
      <c r="AZ221" s="98"/>
    </row>
    <row r="222" spans="1:52" ht="15" x14ac:dyDescent="0.25">
      <c r="B222" s="1" t="s">
        <v>309</v>
      </c>
      <c r="C222" s="7">
        <v>110.8563</v>
      </c>
      <c r="D222" s="10">
        <v>111.19880000000001</v>
      </c>
      <c r="E222" s="7">
        <v>111.19880000000001</v>
      </c>
      <c r="F222" s="7">
        <v>111.4783</v>
      </c>
      <c r="G222" s="273">
        <v>112.30540000000001</v>
      </c>
      <c r="H222" s="1">
        <v>112.30540000000001</v>
      </c>
      <c r="I222" s="273">
        <v>112.3099</v>
      </c>
      <c r="J222" s="273">
        <v>112.8134</v>
      </c>
      <c r="K222" s="273">
        <v>113.3193</v>
      </c>
      <c r="L222" s="273">
        <v>113.1473</v>
      </c>
      <c r="M222" s="7"/>
      <c r="O222" s="7"/>
      <c r="P222" s="10">
        <v>0.30895853460741624</v>
      </c>
      <c r="Q222" s="7">
        <v>0</v>
      </c>
      <c r="R222" s="7">
        <v>0.25135163329100557</v>
      </c>
      <c r="S222" s="283">
        <f t="shared" si="37"/>
        <v>0.74193811710440638</v>
      </c>
      <c r="T222" s="7">
        <v>0</v>
      </c>
      <c r="U222" s="283">
        <f t="shared" si="38"/>
        <v>4.0069311003683387E-3</v>
      </c>
      <c r="V222" s="283">
        <f t="shared" si="39"/>
        <v>0.44831310507800515</v>
      </c>
      <c r="W222" s="283">
        <f t="shared" si="40"/>
        <v>0.44843963571703088</v>
      </c>
      <c r="X222" s="282">
        <f t="shared" si="40"/>
        <v>-0.15178350025105788</v>
      </c>
      <c r="Y222" s="7"/>
      <c r="Z222" s="7"/>
      <c r="AA222" s="11"/>
      <c r="AB222" s="7">
        <f t="shared" si="41"/>
        <v>112.23073333333333</v>
      </c>
      <c r="AC222" s="157"/>
      <c r="AN222" s="98"/>
      <c r="AO222" s="157"/>
      <c r="AZ222" s="98"/>
    </row>
    <row r="223" spans="1:52" ht="15" x14ac:dyDescent="0.25">
      <c r="B223" s="1" t="s">
        <v>310</v>
      </c>
      <c r="C223" s="7">
        <v>100.4432</v>
      </c>
      <c r="D223" s="10">
        <v>101.12269999999999</v>
      </c>
      <c r="E223" s="7">
        <v>101.12269999999999</v>
      </c>
      <c r="F223" s="7">
        <v>101.12269999999999</v>
      </c>
      <c r="G223" s="273">
        <v>101.12269999999999</v>
      </c>
      <c r="H223" s="1">
        <v>101.12269999999999</v>
      </c>
      <c r="I223" s="273">
        <v>101.12269999999999</v>
      </c>
      <c r="J223" s="273">
        <v>101.2114</v>
      </c>
      <c r="K223" s="273">
        <v>101.2114</v>
      </c>
      <c r="L223" s="273">
        <v>101.2114</v>
      </c>
      <c r="M223" s="7"/>
      <c r="O223" s="7"/>
      <c r="P223" s="10">
        <v>0.67650174426938825</v>
      </c>
      <c r="Q223" s="7">
        <v>0</v>
      </c>
      <c r="R223" s="7">
        <v>0</v>
      </c>
      <c r="S223" s="283">
        <f t="shared" si="37"/>
        <v>0</v>
      </c>
      <c r="T223" s="7">
        <v>0</v>
      </c>
      <c r="U223" s="283">
        <f t="shared" si="38"/>
        <v>0</v>
      </c>
      <c r="V223" s="283">
        <f t="shared" si="39"/>
        <v>8.7715221211461816E-2</v>
      </c>
      <c r="W223" s="283">
        <f t="shared" si="40"/>
        <v>0</v>
      </c>
      <c r="X223" s="282">
        <f t="shared" si="40"/>
        <v>0</v>
      </c>
      <c r="Y223" s="7"/>
      <c r="Z223" s="7"/>
      <c r="AA223" s="11"/>
      <c r="AB223" s="7">
        <f t="shared" si="41"/>
        <v>101.15226666666666</v>
      </c>
      <c r="AC223" s="157"/>
      <c r="AN223" s="98"/>
      <c r="AO223" s="157"/>
      <c r="AZ223" s="98"/>
    </row>
    <row r="224" spans="1:52" ht="15" x14ac:dyDescent="0.25">
      <c r="B224" s="1" t="s">
        <v>311</v>
      </c>
      <c r="C224" s="7">
        <v>109.9607</v>
      </c>
      <c r="D224" s="10">
        <v>110.2998</v>
      </c>
      <c r="E224" s="7">
        <v>110.47110000000001</v>
      </c>
      <c r="F224" s="7">
        <v>111.0155</v>
      </c>
      <c r="G224" s="273">
        <v>111.5324</v>
      </c>
      <c r="H224" s="1">
        <v>111.91370000000001</v>
      </c>
      <c r="I224" s="273">
        <v>112.4181</v>
      </c>
      <c r="J224" s="273">
        <v>112.54819999999999</v>
      </c>
      <c r="K224" s="273">
        <v>112.6591</v>
      </c>
      <c r="L224" s="273">
        <v>112.87430000000001</v>
      </c>
      <c r="M224" s="7"/>
      <c r="O224" s="7"/>
      <c r="P224" s="10">
        <v>0.30838290407391178</v>
      </c>
      <c r="Q224" s="7">
        <v>0.15530399873798703</v>
      </c>
      <c r="R224" s="7">
        <v>0.49279856903750929</v>
      </c>
      <c r="S224" s="283">
        <f t="shared" si="37"/>
        <v>0.46561065797117751</v>
      </c>
      <c r="T224" s="7">
        <v>0.34187375148388288</v>
      </c>
      <c r="U224" s="283">
        <f t="shared" si="38"/>
        <v>0.45070442671450389</v>
      </c>
      <c r="V224" s="283">
        <f t="shared" si="39"/>
        <v>0.11572869493435556</v>
      </c>
      <c r="W224" s="283">
        <f t="shared" si="40"/>
        <v>9.8535560764188929E-2</v>
      </c>
      <c r="X224" s="282">
        <f t="shared" si="40"/>
        <v>0.1910187459335376</v>
      </c>
      <c r="Y224" s="7"/>
      <c r="Z224" s="7"/>
      <c r="AA224" s="11"/>
      <c r="AB224" s="7">
        <f t="shared" si="41"/>
        <v>111.74802222222222</v>
      </c>
      <c r="AC224" s="157"/>
      <c r="AN224" s="98"/>
      <c r="AO224" s="157"/>
      <c r="AZ224" s="98"/>
    </row>
    <row r="225" spans="1:52" ht="15" x14ac:dyDescent="0.25">
      <c r="B225" s="1" t="s">
        <v>312</v>
      </c>
      <c r="C225" s="7">
        <v>119.13500000000001</v>
      </c>
      <c r="D225" s="10">
        <v>118.99469999999999</v>
      </c>
      <c r="E225" s="7">
        <v>119.36360000000001</v>
      </c>
      <c r="F225" s="7">
        <v>119.76049999999999</v>
      </c>
      <c r="G225" s="273">
        <v>121.01519999999999</v>
      </c>
      <c r="H225" s="1">
        <v>122.29430000000001</v>
      </c>
      <c r="I225" s="273">
        <v>123.0458</v>
      </c>
      <c r="J225" s="273">
        <v>123.38079999999999</v>
      </c>
      <c r="K225" s="273">
        <v>123.83069999999999</v>
      </c>
      <c r="L225" s="273">
        <v>124.3141</v>
      </c>
      <c r="M225" s="7"/>
      <c r="O225" s="7"/>
      <c r="P225" s="10">
        <v>-0.11776556007891091</v>
      </c>
      <c r="Q225" s="7">
        <v>0.31001380733764672</v>
      </c>
      <c r="R225" s="7">
        <v>0.33251342955472857</v>
      </c>
      <c r="S225" s="283">
        <f t="shared" si="37"/>
        <v>1.0476743166569944</v>
      </c>
      <c r="T225" s="7">
        <v>1.0569746610343278</v>
      </c>
      <c r="U225" s="283">
        <f t="shared" si="38"/>
        <v>0.61450124821843111</v>
      </c>
      <c r="V225" s="283">
        <f t="shared" si="39"/>
        <v>0.27225634682369793</v>
      </c>
      <c r="W225" s="283">
        <f t="shared" si="40"/>
        <v>0.36464344533347126</v>
      </c>
      <c r="X225" s="282">
        <f t="shared" si="40"/>
        <v>0.39037169296467128</v>
      </c>
      <c r="Y225" s="7"/>
      <c r="Z225" s="7"/>
      <c r="AA225" s="11"/>
      <c r="AB225" s="7">
        <f t="shared" si="41"/>
        <v>121.77774444444442</v>
      </c>
      <c r="AC225" s="157"/>
      <c r="AN225" s="98"/>
      <c r="AO225" s="157"/>
      <c r="AZ225" s="98"/>
    </row>
    <row r="226" spans="1:52" s="48" customFormat="1" ht="15" x14ac:dyDescent="0.25">
      <c r="A226" s="48" t="s">
        <v>27</v>
      </c>
      <c r="B226" s="48" t="s">
        <v>37</v>
      </c>
      <c r="C226" s="20">
        <v>117.4431</v>
      </c>
      <c r="D226" s="216">
        <v>117.85809999999999</v>
      </c>
      <c r="E226" s="20">
        <v>118.10720000000001</v>
      </c>
      <c r="F226" s="20">
        <v>118.0676</v>
      </c>
      <c r="G226" s="281">
        <v>118.16160000000001</v>
      </c>
      <c r="H226" s="48">
        <v>118.37009999999999</v>
      </c>
      <c r="I226" s="281">
        <v>118.3974</v>
      </c>
      <c r="J226" s="281">
        <v>118.5471</v>
      </c>
      <c r="K226" s="281">
        <v>118.6133</v>
      </c>
      <c r="L226" s="281">
        <v>118.75620000000001</v>
      </c>
      <c r="M226" s="20"/>
      <c r="N226" s="20"/>
      <c r="O226" s="20"/>
      <c r="P226" s="21">
        <v>0.35336260708376399</v>
      </c>
      <c r="Q226" s="20">
        <v>0.21135585929182021</v>
      </c>
      <c r="R226" s="20">
        <v>-3.3528861915283051E-2</v>
      </c>
      <c r="S226" s="282">
        <f t="shared" si="37"/>
        <v>7.9615406766977814E-2</v>
      </c>
      <c r="T226" s="20">
        <v>0.17645326400453834</v>
      </c>
      <c r="U226" s="282">
        <f t="shared" si="38"/>
        <v>2.3063256683918475E-2</v>
      </c>
      <c r="V226" s="282">
        <f t="shared" si="39"/>
        <v>0.12643858733383986</v>
      </c>
      <c r="W226" s="282">
        <f t="shared" si="40"/>
        <v>5.5842783163818369E-2</v>
      </c>
      <c r="X226" s="282">
        <f t="shared" si="40"/>
        <v>0.12047552846098336</v>
      </c>
      <c r="Y226" s="20"/>
      <c r="Z226" s="20"/>
      <c r="AA226" s="19"/>
      <c r="AB226" s="20">
        <f t="shared" si="41"/>
        <v>118.31984444444444</v>
      </c>
      <c r="AC226" s="156"/>
      <c r="AN226" s="162"/>
      <c r="AO226" s="156"/>
      <c r="AZ226" s="162"/>
    </row>
    <row r="227" spans="1:52" ht="15" x14ac:dyDescent="0.25">
      <c r="A227" s="1" t="s">
        <v>29</v>
      </c>
      <c r="B227" s="1" t="s">
        <v>39</v>
      </c>
      <c r="C227" s="7">
        <v>112.6721</v>
      </c>
      <c r="D227" s="10">
        <v>112.7633</v>
      </c>
      <c r="E227" s="7">
        <v>113.11879999999999</v>
      </c>
      <c r="F227" s="7">
        <v>111.89190000000001</v>
      </c>
      <c r="G227" s="273">
        <v>112.0801</v>
      </c>
      <c r="H227" s="1">
        <v>112.2043</v>
      </c>
      <c r="I227" s="273">
        <v>113.431</v>
      </c>
      <c r="J227" s="273">
        <v>113.3732</v>
      </c>
      <c r="K227" s="273">
        <v>113.6468</v>
      </c>
      <c r="L227" s="273">
        <v>114.6708</v>
      </c>
      <c r="M227" s="7"/>
      <c r="O227" s="7"/>
      <c r="P227" s="10">
        <v>8.0942842105543977E-2</v>
      </c>
      <c r="Q227" s="7">
        <v>0.31526214646076534</v>
      </c>
      <c r="R227" s="7">
        <v>-1.0846119301124006</v>
      </c>
      <c r="S227" s="283">
        <f t="shared" si="37"/>
        <v>0.16819805544458072</v>
      </c>
      <c r="T227" s="7">
        <v>0.11081360562669186</v>
      </c>
      <c r="U227" s="283">
        <f t="shared" si="38"/>
        <v>1.0932736089436803</v>
      </c>
      <c r="V227" s="283">
        <f t="shared" si="39"/>
        <v>-5.095608784194823E-2</v>
      </c>
      <c r="W227" s="283">
        <f t="shared" si="40"/>
        <v>0.24132687442887901</v>
      </c>
      <c r="X227" s="282">
        <f t="shared" si="40"/>
        <v>0.90103724873907654</v>
      </c>
      <c r="Y227" s="7"/>
      <c r="Z227" s="7"/>
      <c r="AA227" s="11"/>
      <c r="AB227" s="7">
        <f t="shared" si="41"/>
        <v>113.02002222222222</v>
      </c>
      <c r="AC227" s="157"/>
      <c r="AN227" s="98"/>
      <c r="AO227" s="157"/>
      <c r="AZ227" s="98"/>
    </row>
    <row r="228" spans="1:52" ht="15" x14ac:dyDescent="0.25">
      <c r="A228" s="1" t="s">
        <v>31</v>
      </c>
      <c r="B228" s="1" t="s">
        <v>313</v>
      </c>
      <c r="C228" s="7">
        <v>123.0962</v>
      </c>
      <c r="D228" s="10">
        <v>123.0382</v>
      </c>
      <c r="E228" s="7">
        <v>123.0917</v>
      </c>
      <c r="F228" s="7">
        <v>122.77079999999999</v>
      </c>
      <c r="G228" s="273">
        <v>122.91889999999999</v>
      </c>
      <c r="H228" s="1">
        <v>123.3912</v>
      </c>
      <c r="I228" s="273">
        <v>123.37430000000001</v>
      </c>
      <c r="J228" s="273">
        <v>123.3027</v>
      </c>
      <c r="K228" s="273">
        <v>123.3228</v>
      </c>
      <c r="L228" s="273">
        <v>123.319</v>
      </c>
      <c r="M228" s="7"/>
      <c r="O228" s="7"/>
      <c r="P228" s="10">
        <v>-4.7117620202729839E-2</v>
      </c>
      <c r="Q228" s="7">
        <v>4.3482430659746045E-2</v>
      </c>
      <c r="R228" s="7">
        <v>-0.26069994971229482</v>
      </c>
      <c r="S228" s="283">
        <f t="shared" si="37"/>
        <v>0.12063129017649103</v>
      </c>
      <c r="T228" s="7">
        <v>0.3842370864041284</v>
      </c>
      <c r="U228" s="283">
        <f t="shared" si="38"/>
        <v>-1.3696276557803626E-2</v>
      </c>
      <c r="V228" s="283">
        <f t="shared" si="39"/>
        <v>-5.8034777097015877E-2</v>
      </c>
      <c r="W228" s="283">
        <f t="shared" si="40"/>
        <v>1.6301346199231112E-2</v>
      </c>
      <c r="X228" s="282">
        <f t="shared" si="40"/>
        <v>-3.0813442445340594E-3</v>
      </c>
      <c r="Y228" s="7"/>
      <c r="Z228" s="7"/>
      <c r="AA228" s="11"/>
      <c r="AB228" s="7">
        <f t="shared" si="41"/>
        <v>123.16995555555556</v>
      </c>
      <c r="AC228" s="157"/>
      <c r="AN228" s="98"/>
      <c r="AO228" s="157"/>
      <c r="AZ228" s="98"/>
    </row>
    <row r="229" spans="1:52" ht="15" x14ac:dyDescent="0.25">
      <c r="A229" s="1" t="s">
        <v>33</v>
      </c>
      <c r="B229" s="1" t="s">
        <v>314</v>
      </c>
      <c r="C229" s="7">
        <v>107.56910000000001</v>
      </c>
      <c r="D229" s="10">
        <v>108.1674</v>
      </c>
      <c r="E229" s="7">
        <v>109.0087</v>
      </c>
      <c r="F229" s="7">
        <v>109.0087</v>
      </c>
      <c r="G229" s="273">
        <v>109.0262</v>
      </c>
      <c r="H229" s="1">
        <v>109.2307</v>
      </c>
      <c r="I229" s="273">
        <v>109.2307</v>
      </c>
      <c r="J229" s="273">
        <v>109.73909999999999</v>
      </c>
      <c r="K229" s="273">
        <v>109.73909999999999</v>
      </c>
      <c r="L229" s="273">
        <v>110.2187</v>
      </c>
      <c r="M229" s="7"/>
      <c r="O229" s="7"/>
      <c r="P229" s="10">
        <v>0.55620061895097628</v>
      </c>
      <c r="Q229" s="7">
        <v>0.77777592879185775</v>
      </c>
      <c r="R229" s="7">
        <v>0</v>
      </c>
      <c r="S229" s="283">
        <f t="shared" si="37"/>
        <v>1.6053764516041652E-2</v>
      </c>
      <c r="T229" s="7">
        <v>0.1875695933637932</v>
      </c>
      <c r="U229" s="283">
        <f t="shared" si="38"/>
        <v>0</v>
      </c>
      <c r="V229" s="283">
        <f t="shared" si="39"/>
        <v>0.4654369147135326</v>
      </c>
      <c r="W229" s="283">
        <f t="shared" si="40"/>
        <v>0</v>
      </c>
      <c r="X229" s="282">
        <f t="shared" si="40"/>
        <v>0.43703657128589984</v>
      </c>
      <c r="Y229" s="7"/>
      <c r="Z229" s="7"/>
      <c r="AA229" s="11"/>
      <c r="AB229" s="7">
        <f t="shared" si="41"/>
        <v>109.26325555555555</v>
      </c>
      <c r="AC229" s="157"/>
      <c r="AN229" s="98"/>
      <c r="AO229" s="157"/>
      <c r="AZ229" s="98"/>
    </row>
    <row r="230" spans="1:52" ht="15" x14ac:dyDescent="0.25">
      <c r="A230" s="1" t="s">
        <v>34</v>
      </c>
      <c r="B230" s="1" t="s">
        <v>315</v>
      </c>
      <c r="C230" s="7">
        <v>120.2838</v>
      </c>
      <c r="D230" s="10">
        <v>120.0497</v>
      </c>
      <c r="E230" s="7">
        <v>120.13339999999999</v>
      </c>
      <c r="F230" s="7">
        <v>120.1938</v>
      </c>
      <c r="G230" s="273">
        <v>120.24169999999999</v>
      </c>
      <c r="H230" s="1">
        <v>120.2886</v>
      </c>
      <c r="I230" s="273">
        <v>120.1858</v>
      </c>
      <c r="J230" s="273">
        <v>120.2508</v>
      </c>
      <c r="K230" s="273">
        <v>120.46639999999999</v>
      </c>
      <c r="L230" s="273">
        <v>120.48390000000001</v>
      </c>
      <c r="M230" s="7"/>
      <c r="O230" s="7"/>
      <c r="P230" s="10">
        <v>-0.19462304982050616</v>
      </c>
      <c r="Q230" s="7">
        <v>6.9721123834539545E-2</v>
      </c>
      <c r="R230" s="7">
        <v>5.0277441577447526E-2</v>
      </c>
      <c r="S230" s="283">
        <f t="shared" si="37"/>
        <v>3.9852305193777471E-2</v>
      </c>
      <c r="T230" s="7">
        <v>3.9004771223301017E-2</v>
      </c>
      <c r="U230" s="283">
        <f t="shared" si="38"/>
        <v>-8.5461132642662724E-2</v>
      </c>
      <c r="V230" s="283">
        <f t="shared" si="39"/>
        <v>5.4082928266066144E-2</v>
      </c>
      <c r="W230" s="283">
        <f t="shared" si="40"/>
        <v>0.1792919464984806</v>
      </c>
      <c r="X230" s="282">
        <f t="shared" si="40"/>
        <v>1.452687222330252E-2</v>
      </c>
      <c r="Y230" s="7"/>
      <c r="Z230" s="7"/>
      <c r="AA230" s="11"/>
      <c r="AB230" s="7">
        <f t="shared" si="41"/>
        <v>120.25490000000001</v>
      </c>
      <c r="AC230" s="157"/>
      <c r="AN230" s="98"/>
      <c r="AO230" s="157"/>
      <c r="AZ230" s="98"/>
    </row>
    <row r="231" spans="1:52" ht="15" x14ac:dyDescent="0.25">
      <c r="A231" s="1" t="s">
        <v>36</v>
      </c>
      <c r="B231" s="1" t="s">
        <v>316</v>
      </c>
      <c r="C231" s="7">
        <v>111.4153</v>
      </c>
      <c r="D231" s="10">
        <v>111.78100000000001</v>
      </c>
      <c r="E231" s="7">
        <v>111.95950000000001</v>
      </c>
      <c r="F231" s="7">
        <v>112.2122</v>
      </c>
      <c r="G231" s="273">
        <v>112.613</v>
      </c>
      <c r="H231" s="1">
        <v>112.6931</v>
      </c>
      <c r="I231" s="273">
        <v>112.9314</v>
      </c>
      <c r="J231" s="273">
        <v>113.00190000000001</v>
      </c>
      <c r="K231" s="273">
        <v>113.12560000000001</v>
      </c>
      <c r="L231" s="273">
        <v>113.2092</v>
      </c>
      <c r="M231" s="7"/>
      <c r="O231" s="7"/>
      <c r="P231" s="10">
        <v>0.32823140089377661</v>
      </c>
      <c r="Q231" s="7">
        <v>0.1596872455962996</v>
      </c>
      <c r="R231" s="7">
        <v>0.2257066171249337</v>
      </c>
      <c r="S231" s="283">
        <f t="shared" si="37"/>
        <v>0.35718041353792529</v>
      </c>
      <c r="T231" s="7">
        <v>7.1128555317771139E-2</v>
      </c>
      <c r="U231" s="283">
        <f t="shared" si="38"/>
        <v>0.21145926414305338</v>
      </c>
      <c r="V231" s="283">
        <f t="shared" si="39"/>
        <v>6.2427278861335089E-2</v>
      </c>
      <c r="W231" s="283">
        <f t="shared" si="40"/>
        <v>0.10946718594997029</v>
      </c>
      <c r="X231" s="282">
        <f t="shared" si="40"/>
        <v>7.3900160529526387E-2</v>
      </c>
      <c r="Y231" s="7"/>
      <c r="Z231" s="7"/>
      <c r="AA231" s="11"/>
      <c r="AB231" s="7">
        <f t="shared" si="41"/>
        <v>112.61409999999999</v>
      </c>
      <c r="AC231" s="157"/>
      <c r="AN231" s="98"/>
      <c r="AO231" s="157"/>
      <c r="AZ231" s="98"/>
    </row>
    <row r="232" spans="1:52" ht="15" x14ac:dyDescent="0.25">
      <c r="A232" s="1" t="s">
        <v>38</v>
      </c>
      <c r="B232" s="1" t="s">
        <v>71</v>
      </c>
      <c r="C232" s="7">
        <v>119.40009999999999</v>
      </c>
      <c r="D232" s="10">
        <v>120.7178</v>
      </c>
      <c r="E232" s="7">
        <v>120.7354</v>
      </c>
      <c r="F232" s="7">
        <v>120.93510000000001</v>
      </c>
      <c r="G232" s="273">
        <v>120.9391</v>
      </c>
      <c r="H232" s="1">
        <v>120.9538</v>
      </c>
      <c r="I232" s="273">
        <v>120.9538</v>
      </c>
      <c r="J232" s="273">
        <v>121.1446</v>
      </c>
      <c r="K232" s="273">
        <v>121.1972</v>
      </c>
      <c r="L232" s="273">
        <v>121.24079999999999</v>
      </c>
      <c r="M232" s="7"/>
      <c r="O232" s="7"/>
      <c r="P232" s="10">
        <v>1.1036004157450474</v>
      </c>
      <c r="Q232" s="7">
        <v>1.4579457213436309E-2</v>
      </c>
      <c r="R232" s="7">
        <v>0.1654030218146518</v>
      </c>
      <c r="S232" s="283">
        <f t="shared" si="37"/>
        <v>3.307559178427667E-3</v>
      </c>
      <c r="T232" s="7">
        <v>1.2154877950972698E-2</v>
      </c>
      <c r="U232" s="283">
        <f t="shared" si="38"/>
        <v>0</v>
      </c>
      <c r="V232" s="283">
        <f t="shared" si="39"/>
        <v>0.15774618077315128</v>
      </c>
      <c r="W232" s="283">
        <f t="shared" si="40"/>
        <v>4.3419186657926316E-2</v>
      </c>
      <c r="X232" s="282">
        <f t="shared" si="40"/>
        <v>3.5974428452140696E-2</v>
      </c>
      <c r="Y232" s="7"/>
      <c r="Z232" s="7"/>
      <c r="AA232" s="11"/>
      <c r="AB232" s="7">
        <f t="shared" si="41"/>
        <v>120.97973333333331</v>
      </c>
      <c r="AC232" s="157"/>
      <c r="AN232" s="98"/>
      <c r="AO232" s="157"/>
      <c r="AZ232" s="98"/>
    </row>
    <row r="233" spans="1:52" s="48" customFormat="1" ht="15" x14ac:dyDescent="0.25">
      <c r="A233" s="48" t="s">
        <v>40</v>
      </c>
      <c r="B233" s="48" t="s">
        <v>48</v>
      </c>
      <c r="C233" s="20">
        <v>140.6164</v>
      </c>
      <c r="D233" s="216">
        <v>143.10939999999999</v>
      </c>
      <c r="E233" s="20">
        <v>146.2679</v>
      </c>
      <c r="F233" s="20">
        <v>150.55109999999999</v>
      </c>
      <c r="G233" s="281">
        <v>154.32669999999999</v>
      </c>
      <c r="H233" s="48">
        <v>152.83510000000001</v>
      </c>
      <c r="I233" s="281">
        <v>156.42410000000001</v>
      </c>
      <c r="J233" s="281">
        <v>156.6755</v>
      </c>
      <c r="K233" s="281">
        <v>158.65029999999999</v>
      </c>
      <c r="L233" s="281">
        <v>161.70570000000001</v>
      </c>
      <c r="M233" s="20"/>
      <c r="N233" s="20"/>
      <c r="O233" s="20"/>
      <c r="P233" s="21">
        <v>1.7729084231995664</v>
      </c>
      <c r="Q233" s="20">
        <v>2.2070527861901481</v>
      </c>
      <c r="R233" s="20">
        <v>2.9283253536832028</v>
      </c>
      <c r="S233" s="282">
        <f t="shared" si="37"/>
        <v>2.5078528154228015</v>
      </c>
      <c r="T233" s="20">
        <v>-0.96652102325778833</v>
      </c>
      <c r="U233" s="282">
        <f t="shared" si="38"/>
        <v>2.3482825607468434</v>
      </c>
      <c r="V233" s="282">
        <f t="shared" si="39"/>
        <v>0.16071692277595948</v>
      </c>
      <c r="W233" s="282">
        <f t="shared" si="40"/>
        <v>1.2604395709603529</v>
      </c>
      <c r="X233" s="282">
        <f t="shared" si="40"/>
        <v>1.9258709249210497</v>
      </c>
      <c r="Y233" s="20"/>
      <c r="Z233" s="20"/>
      <c r="AA233" s="19"/>
      <c r="AB233" s="20">
        <f t="shared" si="41"/>
        <v>153.39397777777779</v>
      </c>
      <c r="AC233" s="156"/>
      <c r="AN233" s="162"/>
      <c r="AO233" s="156"/>
      <c r="AZ233" s="162"/>
    </row>
    <row r="234" spans="1:52" s="48" customFormat="1" ht="15" x14ac:dyDescent="0.25">
      <c r="A234" s="48" t="s">
        <v>41</v>
      </c>
      <c r="B234" s="48" t="s">
        <v>73</v>
      </c>
      <c r="C234" s="20">
        <v>142.4469</v>
      </c>
      <c r="D234" s="216">
        <v>144.77539999999999</v>
      </c>
      <c r="E234" s="20">
        <v>148.77189999999999</v>
      </c>
      <c r="F234" s="20">
        <v>154.79320000000001</v>
      </c>
      <c r="G234" s="281">
        <v>159.10040000000001</v>
      </c>
      <c r="H234" s="48">
        <v>157.5335</v>
      </c>
      <c r="I234" s="281">
        <v>161.9667</v>
      </c>
      <c r="J234" s="281">
        <v>160.70009999999999</v>
      </c>
      <c r="K234" s="281">
        <v>162.04470000000001</v>
      </c>
      <c r="L234" s="281">
        <v>163.94900000000001</v>
      </c>
      <c r="M234" s="20"/>
      <c r="N234" s="20"/>
      <c r="O234" s="20"/>
      <c r="P234" s="21">
        <v>1.6346442077714511</v>
      </c>
      <c r="Q234" s="20">
        <v>2.7604827892031363</v>
      </c>
      <c r="R234" s="20">
        <v>4.0473368962821779</v>
      </c>
      <c r="S234" s="282">
        <f t="shared" si="37"/>
        <v>2.7825511714984859</v>
      </c>
      <c r="T234" s="20">
        <v>-0.98484981810228256</v>
      </c>
      <c r="U234" s="282">
        <f t="shared" si="38"/>
        <v>2.8141315974062655</v>
      </c>
      <c r="V234" s="282">
        <f t="shared" si="39"/>
        <v>-0.782012598886074</v>
      </c>
      <c r="W234" s="282">
        <f t="shared" si="40"/>
        <v>0.83671385394285014</v>
      </c>
      <c r="X234" s="282">
        <f t="shared" si="40"/>
        <v>1.1751695674094902</v>
      </c>
      <c r="Y234" s="20"/>
      <c r="Z234" s="20"/>
      <c r="AA234" s="19"/>
      <c r="AB234" s="20">
        <f t="shared" si="41"/>
        <v>157.07054444444444</v>
      </c>
      <c r="AC234" s="156"/>
      <c r="AN234" s="162"/>
      <c r="AO234" s="156"/>
      <c r="AZ234" s="162"/>
    </row>
    <row r="235" spans="1:52" x14ac:dyDescent="0.2">
      <c r="D235" s="169"/>
      <c r="P235" s="157"/>
      <c r="AB235" s="176"/>
      <c r="AC235" s="157"/>
      <c r="AN235" s="98"/>
      <c r="AO235" s="157"/>
      <c r="AZ235" s="98"/>
    </row>
    <row r="236" spans="1:52" x14ac:dyDescent="0.2">
      <c r="B236" s="48" t="s">
        <v>64</v>
      </c>
      <c r="D236" s="169"/>
      <c r="P236" s="157"/>
      <c r="AB236" s="176"/>
      <c r="AC236" s="157"/>
      <c r="AN236" s="98"/>
      <c r="AO236" s="157"/>
      <c r="AZ236" s="98"/>
    </row>
    <row r="237" spans="1:52" x14ac:dyDescent="0.2">
      <c r="B237" s="136" t="s">
        <v>49</v>
      </c>
      <c r="C237" s="103">
        <f t="shared" ref="C237:H237" si="42">C30</f>
        <v>106.30289999999999</v>
      </c>
      <c r="D237" s="170">
        <f t="shared" si="42"/>
        <v>109.3296</v>
      </c>
      <c r="E237" s="103">
        <f t="shared" si="42"/>
        <v>109.23350000000001</v>
      </c>
      <c r="F237" s="103">
        <f t="shared" si="42"/>
        <v>106.7615</v>
      </c>
      <c r="G237" s="103">
        <f t="shared" si="42"/>
        <v>102.91679999999999</v>
      </c>
      <c r="H237" s="103">
        <f t="shared" si="42"/>
        <v>101.74379999999999</v>
      </c>
      <c r="I237" s="103">
        <f t="shared" ref="I237:J237" si="43">I30</f>
        <v>98.925610000000006</v>
      </c>
      <c r="J237" s="103">
        <f t="shared" si="43"/>
        <v>100.432</v>
      </c>
      <c r="K237" s="103">
        <f t="shared" ref="K237" si="44">K30</f>
        <v>104.4221</v>
      </c>
      <c r="L237" s="103">
        <f>W30</f>
        <v>3.9729369125378349</v>
      </c>
      <c r="M237" s="103">
        <f t="shared" ref="M237:AB237" si="45">M30</f>
        <v>0</v>
      </c>
      <c r="N237" s="103">
        <f t="shared" si="45"/>
        <v>0</v>
      </c>
      <c r="O237" s="103">
        <f t="shared" si="45"/>
        <v>0</v>
      </c>
      <c r="P237" s="170">
        <f t="shared" si="45"/>
        <v>2.8472412323652558</v>
      </c>
      <c r="Q237" s="103">
        <f t="shared" si="45"/>
        <v>-8.7899342904385225E-2</v>
      </c>
      <c r="R237" s="103">
        <f t="shared" si="45"/>
        <v>-2.2630420154989159</v>
      </c>
      <c r="S237" s="103">
        <f t="shared" ref="S237:S245" si="46">S30</f>
        <v>-3.601204554076145</v>
      </c>
      <c r="T237" s="103">
        <f>T30</f>
        <v>-1.1397556084137885</v>
      </c>
      <c r="U237" s="103">
        <f>U30</f>
        <v>-2.769888681177612</v>
      </c>
      <c r="V237" s="103">
        <f>V30</f>
        <v>1.5227502766978096</v>
      </c>
      <c r="W237" s="103">
        <f>W30</f>
        <v>3.9729369125378349</v>
      </c>
      <c r="X237" s="103">
        <f t="shared" si="45"/>
        <v>2.3147398874376255</v>
      </c>
      <c r="Y237" s="103">
        <f t="shared" si="45"/>
        <v>0</v>
      </c>
      <c r="Z237" s="103">
        <f t="shared" si="45"/>
        <v>0</v>
      </c>
      <c r="AA237" s="102">
        <f t="shared" si="45"/>
        <v>0</v>
      </c>
      <c r="AB237" s="82">
        <f t="shared" si="45"/>
        <v>104.48027484162306</v>
      </c>
      <c r="AC237" s="157"/>
      <c r="AN237" s="98"/>
      <c r="AO237" s="157"/>
      <c r="AZ237" s="98"/>
    </row>
    <row r="238" spans="1:52" x14ac:dyDescent="0.2">
      <c r="B238" s="136" t="s">
        <v>52</v>
      </c>
      <c r="C238" s="103">
        <f t="shared" ref="C238:AA238" si="47">C57</f>
        <v>126.5698</v>
      </c>
      <c r="D238" s="170">
        <f t="shared" ref="D238:J238" si="48">D57</f>
        <v>116.7039</v>
      </c>
      <c r="E238" s="103">
        <f t="shared" si="48"/>
        <v>129.8723</v>
      </c>
      <c r="F238" s="103">
        <f t="shared" si="48"/>
        <v>141.20689999999999</v>
      </c>
      <c r="G238" s="103">
        <f t="shared" si="48"/>
        <v>138.5718</v>
      </c>
      <c r="H238" s="103">
        <f t="shared" si="48"/>
        <v>142.05099999999999</v>
      </c>
      <c r="I238" s="103">
        <f t="shared" si="48"/>
        <v>151.2346</v>
      </c>
      <c r="J238" s="103">
        <f t="shared" si="48"/>
        <v>137.99879999999999</v>
      </c>
      <c r="K238" s="103">
        <f t="shared" ref="K238" si="49">K57</f>
        <v>141.1542</v>
      </c>
      <c r="L238" s="103">
        <f>W57</f>
        <v>2.2865416221010721</v>
      </c>
      <c r="M238" s="103">
        <f t="shared" si="47"/>
        <v>0</v>
      </c>
      <c r="N238" s="103">
        <f t="shared" si="47"/>
        <v>0</v>
      </c>
      <c r="O238" s="103">
        <f t="shared" si="47"/>
        <v>0</v>
      </c>
      <c r="P238" s="170">
        <f t="shared" si="47"/>
        <v>-7.7948294142836581</v>
      </c>
      <c r="Q238" s="103">
        <f t="shared" si="47"/>
        <v>11.283598920001808</v>
      </c>
      <c r="R238" s="103">
        <f t="shared" ref="R238" si="50">R31</f>
        <v>-1.1080024671651862</v>
      </c>
      <c r="S238" s="103">
        <f t="shared" si="46"/>
        <v>-3.2774008704865851</v>
      </c>
      <c r="T238" s="103">
        <f>T57</f>
        <v>2.5107561567360688</v>
      </c>
      <c r="U238" s="103">
        <f>U57</f>
        <v>6.465002006321682</v>
      </c>
      <c r="V238" s="103">
        <f>V57</f>
        <v>-8.7518332445088713</v>
      </c>
      <c r="W238" s="103">
        <f>W57</f>
        <v>2.2865416221010721</v>
      </c>
      <c r="X238" s="103">
        <f t="shared" si="47"/>
        <v>-12.564344525348876</v>
      </c>
      <c r="Y238" s="103">
        <f t="shared" si="47"/>
        <v>0</v>
      </c>
      <c r="Z238" s="103">
        <f t="shared" si="47"/>
        <v>0</v>
      </c>
      <c r="AA238" s="102">
        <f t="shared" si="47"/>
        <v>0</v>
      </c>
      <c r="AB238" s="82">
        <f>AB57</f>
        <v>135.8014</v>
      </c>
      <c r="AC238" s="157"/>
      <c r="AN238" s="98"/>
      <c r="AO238" s="157"/>
      <c r="AZ238" s="98"/>
    </row>
    <row r="239" spans="1:52" x14ac:dyDescent="0.2">
      <c r="B239" s="136" t="s">
        <v>53</v>
      </c>
      <c r="C239" s="103">
        <f t="shared" ref="C239:AB239" si="51">C82</f>
        <v>148.66890000000001</v>
      </c>
      <c r="D239" s="170">
        <f t="shared" si="51"/>
        <v>152.0574</v>
      </c>
      <c r="E239" s="103">
        <f t="shared" si="51"/>
        <v>155.10830000000001</v>
      </c>
      <c r="F239" s="103">
        <f t="shared" si="51"/>
        <v>159.99299999999999</v>
      </c>
      <c r="G239" s="103">
        <f t="shared" ref="G239:H239" si="52">G82</f>
        <v>165.4109</v>
      </c>
      <c r="H239" s="103">
        <f t="shared" si="52"/>
        <v>163.48410000000001</v>
      </c>
      <c r="I239" s="103">
        <f t="shared" ref="I239:J239" si="53">I82</f>
        <v>167.7362</v>
      </c>
      <c r="J239" s="103">
        <f t="shared" si="53"/>
        <v>168.82069999999999</v>
      </c>
      <c r="K239" s="103">
        <f t="shared" ref="K239" si="54">K82</f>
        <v>170.47579999999999</v>
      </c>
      <c r="L239" s="103">
        <f>W82</f>
        <v>0.98038925321361925</v>
      </c>
      <c r="M239" s="103">
        <f t="shared" si="51"/>
        <v>0</v>
      </c>
      <c r="N239" s="103">
        <f t="shared" si="51"/>
        <v>0</v>
      </c>
      <c r="O239" s="103">
        <f t="shared" si="51"/>
        <v>0</v>
      </c>
      <c r="P239" s="170">
        <f t="shared" si="51"/>
        <v>2.2792258501946225</v>
      </c>
      <c r="Q239" s="103">
        <f t="shared" si="51"/>
        <v>2.0064133675835656</v>
      </c>
      <c r="R239" s="103">
        <f t="shared" ref="R239" si="55">R32</f>
        <v>0</v>
      </c>
      <c r="S239" s="103">
        <f t="shared" si="46"/>
        <v>0</v>
      </c>
      <c r="T239" s="103">
        <f>T82</f>
        <v>-1.1648567295141892</v>
      </c>
      <c r="U239" s="103">
        <f>U82</f>
        <v>2.6009257169351541</v>
      </c>
      <c r="V239" s="103">
        <f>V82</f>
        <v>0.64655095322297229</v>
      </c>
      <c r="W239" s="103">
        <f>W82</f>
        <v>0.98038925321361925</v>
      </c>
      <c r="X239" s="103">
        <f t="shared" si="51"/>
        <v>2.8028611685646867</v>
      </c>
      <c r="Y239" s="103">
        <f t="shared" si="51"/>
        <v>0</v>
      </c>
      <c r="Z239" s="103">
        <f t="shared" si="51"/>
        <v>0</v>
      </c>
      <c r="AA239" s="102">
        <f t="shared" si="51"/>
        <v>0</v>
      </c>
      <c r="AB239" s="82">
        <f t="shared" si="51"/>
        <v>164.26004444444442</v>
      </c>
      <c r="AC239" s="157"/>
      <c r="AN239" s="98"/>
      <c r="AO239" s="157"/>
      <c r="AZ239" s="98"/>
    </row>
    <row r="240" spans="1:52" x14ac:dyDescent="0.2">
      <c r="B240" s="136" t="s">
        <v>60</v>
      </c>
      <c r="C240" s="103">
        <f t="shared" ref="C240:AB240" si="56">C110</f>
        <v>90.46996</v>
      </c>
      <c r="D240" s="170">
        <f t="shared" si="56"/>
        <v>91.194419999999994</v>
      </c>
      <c r="E240" s="103">
        <f t="shared" si="56"/>
        <v>90.763589999999994</v>
      </c>
      <c r="F240" s="103">
        <f t="shared" si="56"/>
        <v>91.955119999999994</v>
      </c>
      <c r="G240" s="103">
        <f t="shared" ref="G240:H240" si="57">G110</f>
        <v>94.202449999999999</v>
      </c>
      <c r="H240" s="103">
        <f t="shared" si="57"/>
        <v>93.380510000000001</v>
      </c>
      <c r="I240" s="103">
        <f t="shared" ref="I240:J240" si="58">I110</f>
        <v>93.812190000000001</v>
      </c>
      <c r="J240" s="103">
        <f t="shared" si="58"/>
        <v>92.724429999999998</v>
      </c>
      <c r="K240" s="103">
        <f t="shared" ref="K240" si="59">K110</f>
        <v>93.070719999999994</v>
      </c>
      <c r="L240" s="103">
        <f>W110</f>
        <v>0.3734614491563833</v>
      </c>
      <c r="M240" s="103">
        <f t="shared" si="56"/>
        <v>0</v>
      </c>
      <c r="N240" s="103">
        <f t="shared" si="56"/>
        <v>0</v>
      </c>
      <c r="O240" s="103">
        <f t="shared" si="56"/>
        <v>0</v>
      </c>
      <c r="P240" s="170">
        <f t="shared" si="56"/>
        <v>0.80077409120109422</v>
      </c>
      <c r="Q240" s="103">
        <f t="shared" si="56"/>
        <v>-0.47243022105957833</v>
      </c>
      <c r="R240" s="103">
        <f t="shared" ref="R240" si="60">R33</f>
        <v>9.6457558452147385</v>
      </c>
      <c r="S240" s="103">
        <f t="shared" si="46"/>
        <v>-1.4504990317294677</v>
      </c>
      <c r="T240" s="103">
        <f>T110</f>
        <v>-0.87252507763863674</v>
      </c>
      <c r="U240" s="103">
        <f>U110</f>
        <v>0.46228061937121578</v>
      </c>
      <c r="V240" s="103">
        <f>V110</f>
        <v>-1.1595081619989926</v>
      </c>
      <c r="W240" s="103">
        <f>W110</f>
        <v>0.3734614491563833</v>
      </c>
      <c r="X240" s="103">
        <f t="shared" si="56"/>
        <v>-3.5166806488658102E-2</v>
      </c>
      <c r="Y240" s="103">
        <f t="shared" si="56"/>
        <v>0</v>
      </c>
      <c r="Z240" s="103">
        <f t="shared" si="56"/>
        <v>0</v>
      </c>
      <c r="AA240" s="102">
        <f t="shared" si="56"/>
        <v>0</v>
      </c>
      <c r="AB240" s="82">
        <f t="shared" si="56"/>
        <v>92.682380000000023</v>
      </c>
      <c r="AC240" s="157"/>
      <c r="AN240" s="98"/>
      <c r="AO240" s="157"/>
      <c r="AZ240" s="98"/>
    </row>
    <row r="241" spans="2:52" x14ac:dyDescent="0.2">
      <c r="B241" s="136" t="s">
        <v>62</v>
      </c>
      <c r="C241" s="103">
        <f t="shared" ref="C241:AB241" si="61">C136</f>
        <v>101.7252</v>
      </c>
      <c r="D241" s="170">
        <f t="shared" si="61"/>
        <v>101.97920000000001</v>
      </c>
      <c r="E241" s="103">
        <f t="shared" si="61"/>
        <v>101.5857</v>
      </c>
      <c r="F241" s="103">
        <f t="shared" si="61"/>
        <v>101.5796</v>
      </c>
      <c r="G241" s="103">
        <f t="shared" ref="G241:H241" si="62">G136</f>
        <v>103.04130000000001</v>
      </c>
      <c r="H241" s="103">
        <f t="shared" si="62"/>
        <v>102.1845</v>
      </c>
      <c r="I241" s="103">
        <f t="shared" ref="I241:J241" si="63">I136</f>
        <v>100.3982</v>
      </c>
      <c r="J241" s="103">
        <f t="shared" si="63"/>
        <v>100.91540000000001</v>
      </c>
      <c r="K241" s="103">
        <f t="shared" ref="K241" si="64">K136</f>
        <v>101.3015</v>
      </c>
      <c r="L241" s="103">
        <f>W136</f>
        <v>0.38259770064826476</v>
      </c>
      <c r="M241" s="103">
        <f t="shared" si="61"/>
        <v>0</v>
      </c>
      <c r="N241" s="103">
        <f t="shared" si="61"/>
        <v>0</v>
      </c>
      <c r="O241" s="103">
        <f t="shared" si="61"/>
        <v>0</v>
      </c>
      <c r="P241" s="170">
        <f t="shared" si="61"/>
        <v>0.24969230829726055</v>
      </c>
      <c r="Q241" s="103">
        <f t="shared" si="61"/>
        <v>-0.38586299951362929</v>
      </c>
      <c r="R241" s="103">
        <f t="shared" ref="R241" si="65">R34</f>
        <v>10.227330150236135</v>
      </c>
      <c r="S241" s="103">
        <f t="shared" si="46"/>
        <v>-1.596298655958837</v>
      </c>
      <c r="T241" s="103">
        <f>T136</f>
        <v>-0.83151124840234636</v>
      </c>
      <c r="U241" s="103">
        <f>U136</f>
        <v>-1.7481124828129482</v>
      </c>
      <c r="V241" s="103">
        <f>V136</f>
        <v>0.51514867796434849</v>
      </c>
      <c r="W241" s="103">
        <f>W136</f>
        <v>0.38259770064826476</v>
      </c>
      <c r="X241" s="103">
        <f t="shared" si="61"/>
        <v>0.55379239201788011</v>
      </c>
      <c r="Y241" s="103">
        <f t="shared" si="61"/>
        <v>0</v>
      </c>
      <c r="Z241" s="103">
        <f t="shared" si="61"/>
        <v>0</v>
      </c>
      <c r="AA241" s="102">
        <f t="shared" si="61"/>
        <v>0</v>
      </c>
      <c r="AB241" s="82">
        <f t="shared" si="61"/>
        <v>101.64831775989146</v>
      </c>
      <c r="AC241" s="157"/>
      <c r="AN241" s="98"/>
      <c r="AO241" s="157"/>
      <c r="AZ241" s="98"/>
    </row>
    <row r="242" spans="2:52" x14ac:dyDescent="0.2">
      <c r="B242" s="136" t="s">
        <v>82</v>
      </c>
      <c r="C242" s="103">
        <f t="shared" ref="C242:AB242" si="66">C160</f>
        <v>102.30549999999999</v>
      </c>
      <c r="D242" s="170">
        <f t="shared" ref="D242:J242" si="67">D160</f>
        <v>102.60299999999999</v>
      </c>
      <c r="E242" s="103">
        <f t="shared" si="67"/>
        <v>101.93300000000001</v>
      </c>
      <c r="F242" s="103">
        <f t="shared" si="67"/>
        <v>101.5731</v>
      </c>
      <c r="G242" s="103">
        <f t="shared" si="67"/>
        <v>102.883</v>
      </c>
      <c r="H242" s="103">
        <f t="shared" si="67"/>
        <v>102.00539999999999</v>
      </c>
      <c r="I242" s="103">
        <f t="shared" si="67"/>
        <v>99.96575</v>
      </c>
      <c r="J242" s="103">
        <f t="shared" si="67"/>
        <v>100.5981</v>
      </c>
      <c r="K242" s="103">
        <f t="shared" ref="K242" si="68">K160</f>
        <v>101.2565</v>
      </c>
      <c r="L242" s="103">
        <f>W160</f>
        <v>0.65448552209236588</v>
      </c>
      <c r="M242" s="103">
        <f t="shared" si="66"/>
        <v>0</v>
      </c>
      <c r="N242" s="103">
        <f t="shared" si="66"/>
        <v>0</v>
      </c>
      <c r="O242" s="103">
        <f t="shared" si="66"/>
        <v>0</v>
      </c>
      <c r="P242" s="170">
        <f t="shared" si="66"/>
        <v>0.29079570502074614</v>
      </c>
      <c r="Q242" s="103">
        <f t="shared" si="66"/>
        <v>-0.65300234885918296</v>
      </c>
      <c r="R242" s="103">
        <f t="shared" ref="R242" si="69">R35</f>
        <v>-2.2683381267502938</v>
      </c>
      <c r="S242" s="103">
        <f t="shared" si="46"/>
        <v>1.9202078910428177</v>
      </c>
      <c r="T242" s="103">
        <f>T160</f>
        <v>-0.8530077855428021</v>
      </c>
      <c r="U242" s="103">
        <f>U160</f>
        <v>-1.9995510041625197</v>
      </c>
      <c r="V242" s="103">
        <f>V160</f>
        <v>0.63256665407902446</v>
      </c>
      <c r="W242" s="103">
        <f>W160</f>
        <v>0.65448552209236588</v>
      </c>
      <c r="X242" s="103">
        <f t="shared" si="66"/>
        <v>0.77101223131354135</v>
      </c>
      <c r="Y242" s="103">
        <f t="shared" si="66"/>
        <v>0</v>
      </c>
      <c r="Z242" s="103">
        <f t="shared" si="66"/>
        <v>0</v>
      </c>
      <c r="AA242" s="102">
        <f t="shared" si="66"/>
        <v>0</v>
      </c>
      <c r="AB242" s="82">
        <f t="shared" si="66"/>
        <v>101.65056111111112</v>
      </c>
      <c r="AC242" s="157"/>
      <c r="AN242" s="98"/>
      <c r="AO242" s="157"/>
      <c r="AZ242" s="98"/>
    </row>
    <row r="243" spans="2:52" x14ac:dyDescent="0.2">
      <c r="B243" s="136" t="s">
        <v>85</v>
      </c>
      <c r="C243" s="103">
        <f t="shared" ref="C243:AB243" si="70">C185</f>
        <v>99.709159999999997</v>
      </c>
      <c r="D243" s="170">
        <f t="shared" si="70"/>
        <v>99.788060000000002</v>
      </c>
      <c r="E243" s="103">
        <f t="shared" si="70"/>
        <v>100.36069999999999</v>
      </c>
      <c r="F243" s="103">
        <f t="shared" si="70"/>
        <v>101.6028</v>
      </c>
      <c r="G243" s="103">
        <f t="shared" ref="G243:H243" si="71">G185</f>
        <v>103.60250000000001</v>
      </c>
      <c r="H243" s="103">
        <f t="shared" si="71"/>
        <v>102.8201</v>
      </c>
      <c r="I243" s="103">
        <f t="shared" ref="I243:J243" si="72">I185</f>
        <v>101.93940000000001</v>
      </c>
      <c r="J243" s="103">
        <f t="shared" si="72"/>
        <v>102.0406</v>
      </c>
      <c r="K243" s="103">
        <f t="shared" ref="K243" si="73">K185</f>
        <v>101.4609</v>
      </c>
      <c r="L243" s="103">
        <f>W185</f>
        <v>-0.5681072043872758</v>
      </c>
      <c r="M243" s="103">
        <f t="shared" si="70"/>
        <v>0</v>
      </c>
      <c r="N243" s="103">
        <f t="shared" si="70"/>
        <v>0</v>
      </c>
      <c r="O243" s="103">
        <f t="shared" si="70"/>
        <v>0</v>
      </c>
      <c r="P243" s="170">
        <f t="shared" si="70"/>
        <v>7.9130142105303475E-2</v>
      </c>
      <c r="Q243" s="103">
        <f t="shared" si="70"/>
        <v>0.57385623089575311</v>
      </c>
      <c r="R243" s="103">
        <f t="shared" ref="R243" si="74">R36</f>
        <v>1.2827048385251905</v>
      </c>
      <c r="S243" s="103">
        <f t="shared" si="46"/>
        <v>0.76128390673836066</v>
      </c>
      <c r="T243" s="103">
        <f>T185</f>
        <v>-0.75519413141575709</v>
      </c>
      <c r="U243" s="103">
        <f>U185</f>
        <v>-0.85654458612663309</v>
      </c>
      <c r="V243" s="103">
        <f>V185</f>
        <v>9.9274667106135125E-2</v>
      </c>
      <c r="W243" s="103">
        <f>W185</f>
        <v>-0.5681072043872758</v>
      </c>
      <c r="X243" s="103">
        <f t="shared" si="70"/>
        <v>-0.21121436927919465</v>
      </c>
      <c r="Y243" s="103">
        <f t="shared" si="70"/>
        <v>0</v>
      </c>
      <c r="Z243" s="103">
        <f t="shared" si="70"/>
        <v>0</v>
      </c>
      <c r="AA243" s="102">
        <f t="shared" si="70"/>
        <v>0</v>
      </c>
      <c r="AB243" s="82">
        <f t="shared" si="70"/>
        <v>101.65129555555556</v>
      </c>
      <c r="AC243" s="157"/>
      <c r="AN243" s="98"/>
      <c r="AO243" s="157"/>
      <c r="AZ243" s="98"/>
    </row>
    <row r="244" spans="2:52" x14ac:dyDescent="0.2">
      <c r="B244" s="136" t="s">
        <v>63</v>
      </c>
      <c r="C244" s="103">
        <f t="shared" ref="C244:AB244" si="75">C209</f>
        <v>139.76759999999999</v>
      </c>
      <c r="D244" s="170">
        <f t="shared" si="75"/>
        <v>142.2124</v>
      </c>
      <c r="E244" s="103">
        <f t="shared" si="75"/>
        <v>145.29570000000001</v>
      </c>
      <c r="F244" s="103">
        <f t="shared" si="75"/>
        <v>149.4873</v>
      </c>
      <c r="G244" s="103">
        <f t="shared" ref="G244:H244" si="76">G209</f>
        <v>153.21279999999999</v>
      </c>
      <c r="H244" s="103">
        <f t="shared" si="76"/>
        <v>151.7353</v>
      </c>
      <c r="I244" s="103">
        <f t="shared" ref="I244:J244" si="77">I209</f>
        <v>155.20699999999999</v>
      </c>
      <c r="J244" s="103">
        <f t="shared" si="77"/>
        <v>155.46170000000001</v>
      </c>
      <c r="K244" s="103">
        <f t="shared" ref="K244" si="78">K209</f>
        <v>157.40170000000001</v>
      </c>
      <c r="L244" s="103">
        <f>W209</f>
        <v>1.2478957839776599</v>
      </c>
      <c r="M244" s="103">
        <f t="shared" si="75"/>
        <v>0</v>
      </c>
      <c r="N244" s="103">
        <f t="shared" si="75"/>
        <v>0</v>
      </c>
      <c r="O244" s="103">
        <f t="shared" si="75"/>
        <v>0</v>
      </c>
      <c r="P244" s="170">
        <f t="shared" si="75"/>
        <v>1.7491893686376638</v>
      </c>
      <c r="Q244" s="103">
        <f t="shared" si="75"/>
        <v>2.1680950465641593</v>
      </c>
      <c r="R244" s="103">
        <f t="shared" ref="R244" si="79">R37</f>
        <v>0.84451160789817348</v>
      </c>
      <c r="S244" s="103">
        <f t="shared" si="46"/>
        <v>0.42355768259931259</v>
      </c>
      <c r="T244" s="103">
        <f>T209</f>
        <v>-0.96434501556005248</v>
      </c>
      <c r="U244" s="103">
        <f>U209</f>
        <v>2.2879975852685552</v>
      </c>
      <c r="V244" s="103">
        <f>V209</f>
        <v>0.16410342317035567</v>
      </c>
      <c r="W244" s="103">
        <f>W209</f>
        <v>1.2478957839776599</v>
      </c>
      <c r="X244" s="103">
        <f t="shared" si="75"/>
        <v>1.9062055873602286</v>
      </c>
      <c r="Y244" s="103">
        <f t="shared" si="75"/>
        <v>0</v>
      </c>
      <c r="Z244" s="103">
        <f t="shared" si="75"/>
        <v>0</v>
      </c>
      <c r="AA244" s="102">
        <f t="shared" si="75"/>
        <v>0</v>
      </c>
      <c r="AB244" s="82">
        <f t="shared" si="75"/>
        <v>152.26844444444444</v>
      </c>
      <c r="AC244" s="157"/>
      <c r="AN244" s="98"/>
      <c r="AO244" s="157"/>
      <c r="AZ244" s="98"/>
    </row>
    <row r="245" spans="2:52" x14ac:dyDescent="0.2">
      <c r="B245" s="136" t="s">
        <v>279</v>
      </c>
      <c r="C245" s="103">
        <f t="shared" ref="C245:AB245" si="80">C233</f>
        <v>140.6164</v>
      </c>
      <c r="D245" s="170">
        <f t="shared" si="80"/>
        <v>143.10939999999999</v>
      </c>
      <c r="E245" s="103">
        <f t="shared" si="80"/>
        <v>146.2679</v>
      </c>
      <c r="F245" s="103">
        <f t="shared" si="80"/>
        <v>150.55109999999999</v>
      </c>
      <c r="G245" s="103">
        <f t="shared" ref="G245:H245" si="81">G233</f>
        <v>154.32669999999999</v>
      </c>
      <c r="H245" s="103">
        <f t="shared" si="81"/>
        <v>152.83510000000001</v>
      </c>
      <c r="I245" s="103">
        <f t="shared" ref="I245:J245" si="82">I233</f>
        <v>156.42410000000001</v>
      </c>
      <c r="J245" s="103">
        <f t="shared" si="82"/>
        <v>156.6755</v>
      </c>
      <c r="K245" s="103">
        <f t="shared" ref="K245" si="83">K233</f>
        <v>158.65029999999999</v>
      </c>
      <c r="L245" s="103">
        <f>W233</f>
        <v>1.2604395709603529</v>
      </c>
      <c r="M245" s="103">
        <f t="shared" si="80"/>
        <v>0</v>
      </c>
      <c r="N245" s="103">
        <f t="shared" si="80"/>
        <v>0</v>
      </c>
      <c r="O245" s="103">
        <f t="shared" si="80"/>
        <v>0</v>
      </c>
      <c r="P245" s="170">
        <f t="shared" si="80"/>
        <v>1.7729084231995664</v>
      </c>
      <c r="Q245" s="103">
        <f t="shared" si="80"/>
        <v>2.2070527861901481</v>
      </c>
      <c r="R245" s="103">
        <f t="shared" ref="R245" si="84">R38</f>
        <v>1.1840997604048151</v>
      </c>
      <c r="S245" s="103">
        <f t="shared" si="46"/>
        <v>0.54655663501968732</v>
      </c>
      <c r="T245" s="103">
        <f>T233</f>
        <v>-0.96652102325778833</v>
      </c>
      <c r="U245" s="103">
        <f>U233</f>
        <v>2.3482825607468434</v>
      </c>
      <c r="V245" s="103">
        <f>V233</f>
        <v>0.16071692277595948</v>
      </c>
      <c r="W245" s="103">
        <f>W233</f>
        <v>1.2604395709603529</v>
      </c>
      <c r="X245" s="103">
        <f t="shared" si="80"/>
        <v>1.9258709249210497</v>
      </c>
      <c r="Y245" s="103">
        <f t="shared" si="80"/>
        <v>0</v>
      </c>
      <c r="Z245" s="103">
        <f t="shared" si="80"/>
        <v>0</v>
      </c>
      <c r="AA245" s="102">
        <f t="shared" si="80"/>
        <v>0</v>
      </c>
      <c r="AB245" s="82">
        <f t="shared" si="80"/>
        <v>153.39397777777779</v>
      </c>
      <c r="AC245" s="157"/>
      <c r="AN245" s="98"/>
      <c r="AO245" s="157"/>
      <c r="AZ245" s="98"/>
    </row>
    <row r="246" spans="2:52" x14ac:dyDescent="0.2">
      <c r="B246" s="177" t="s">
        <v>280</v>
      </c>
      <c r="D246" s="157"/>
      <c r="N246" s="1"/>
      <c r="P246" s="157"/>
      <c r="AA246" s="98"/>
      <c r="AC246" s="157"/>
      <c r="AN246" s="98"/>
      <c r="AO246" s="157"/>
      <c r="AZ246" s="98"/>
    </row>
    <row r="247" spans="2:52" x14ac:dyDescent="0.2">
      <c r="B247" s="139" t="s">
        <v>49</v>
      </c>
      <c r="C247" s="106">
        <f t="shared" ref="C247:AB247" si="85">C7</f>
        <v>125.521</v>
      </c>
      <c r="D247" s="171">
        <f t="shared" si="85"/>
        <v>129.1558</v>
      </c>
      <c r="E247" s="106">
        <f t="shared" si="85"/>
        <v>130.27260000000001</v>
      </c>
      <c r="F247" s="106">
        <f t="shared" si="85"/>
        <v>128.85599999999999</v>
      </c>
      <c r="G247" s="106">
        <f t="shared" ref="G247:H247" si="86">G7</f>
        <v>124.6906</v>
      </c>
      <c r="H247" s="106">
        <f t="shared" si="86"/>
        <v>123.5262</v>
      </c>
      <c r="I247" s="106">
        <f t="shared" ref="I247:J247" si="87">I7</f>
        <v>120.8306</v>
      </c>
      <c r="J247" s="106">
        <f t="shared" si="87"/>
        <v>121.3462</v>
      </c>
      <c r="K247" s="106">
        <f t="shared" ref="K247" si="88">K7</f>
        <v>125.59780000000001</v>
      </c>
      <c r="L247" s="106">
        <f>W7</f>
        <v>3.5036943884522218</v>
      </c>
      <c r="M247" s="106">
        <f t="shared" si="85"/>
        <v>0</v>
      </c>
      <c r="N247" s="106">
        <f t="shared" si="85"/>
        <v>0</v>
      </c>
      <c r="O247" s="105">
        <f t="shared" si="85"/>
        <v>0</v>
      </c>
      <c r="P247" s="106">
        <f t="shared" si="85"/>
        <v>2.8957704288525412</v>
      </c>
      <c r="Q247" s="106">
        <f t="shared" si="85"/>
        <v>0.86469210054833934</v>
      </c>
      <c r="R247" s="106">
        <f t="shared" si="85"/>
        <v>-1.0874120881904688</v>
      </c>
      <c r="S247" s="106">
        <f t="shared" ref="S247:S255" si="89">S7</f>
        <v>-3.232600732600726</v>
      </c>
      <c r="T247" s="106">
        <f>T7</f>
        <v>-0.93383141952962012</v>
      </c>
      <c r="U247" s="106">
        <f>U7</f>
        <v>-2.1822091183894581</v>
      </c>
      <c r="V247" s="106">
        <f>V7</f>
        <v>0.42671310082048097</v>
      </c>
      <c r="W247" s="106">
        <f>W7</f>
        <v>3.5036943884522218</v>
      </c>
      <c r="X247" s="106">
        <f t="shared" si="85"/>
        <v>1.3922218382806038</v>
      </c>
      <c r="Y247" s="106">
        <f t="shared" si="85"/>
        <v>0</v>
      </c>
      <c r="Z247" s="106">
        <f t="shared" si="85"/>
        <v>0</v>
      </c>
      <c r="AA247" s="105">
        <f t="shared" si="85"/>
        <v>0</v>
      </c>
      <c r="AB247" s="84">
        <f t="shared" si="85"/>
        <v>125.7358</v>
      </c>
      <c r="AC247" s="157"/>
      <c r="AN247" s="98"/>
      <c r="AO247" s="157"/>
      <c r="AZ247" s="98"/>
    </row>
    <row r="248" spans="2:52" x14ac:dyDescent="0.2">
      <c r="B248" s="139" t="s">
        <v>52</v>
      </c>
      <c r="C248" s="106">
        <f t="shared" ref="C248:AA248" si="90">C33</f>
        <v>147.72499999999999</v>
      </c>
      <c r="D248" s="171">
        <f t="shared" si="90"/>
        <v>136.76669999999999</v>
      </c>
      <c r="E248" s="106">
        <f t="shared" si="90"/>
        <v>153.06110000000001</v>
      </c>
      <c r="F248" s="106">
        <f t="shared" si="90"/>
        <v>167.82499999999999</v>
      </c>
      <c r="G248" s="106">
        <f t="shared" ref="G248:H248" si="91">G33</f>
        <v>165.39070000000001</v>
      </c>
      <c r="H248" s="106">
        <f t="shared" si="91"/>
        <v>169.58240000000001</v>
      </c>
      <c r="I248" s="106">
        <f t="shared" ref="I248:J248" si="92">I33</f>
        <v>181.16489999999999</v>
      </c>
      <c r="J248" s="106">
        <f t="shared" si="92"/>
        <v>164.4205</v>
      </c>
      <c r="K248" s="106">
        <f t="shared" ref="K248" si="93">K33</f>
        <v>167.81549999999999</v>
      </c>
      <c r="L248" s="106">
        <f>W33</f>
        <v>2.0648276826794603</v>
      </c>
      <c r="M248" s="106">
        <f t="shared" si="90"/>
        <v>0</v>
      </c>
      <c r="N248" s="106">
        <f t="shared" si="90"/>
        <v>0</v>
      </c>
      <c r="O248" s="105">
        <f t="shared" si="90"/>
        <v>0</v>
      </c>
      <c r="P248" s="106">
        <f t="shared" si="90"/>
        <v>-7.4180402775427368</v>
      </c>
      <c r="Q248" s="106">
        <f t="shared" si="90"/>
        <v>11.914011232266352</v>
      </c>
      <c r="R248" s="106">
        <f t="shared" ref="R248" si="94">R8</f>
        <v>-1.3767228119191399</v>
      </c>
      <c r="S248" s="106">
        <f t="shared" si="89"/>
        <v>-4.1759032787392787</v>
      </c>
      <c r="T248" s="106">
        <f>T33</f>
        <v>2.5344230358780737</v>
      </c>
      <c r="U248" s="106">
        <f>U33</f>
        <v>6.8300130202190683</v>
      </c>
      <c r="V248" s="106">
        <f>V33</f>
        <v>-9.2426292289510741</v>
      </c>
      <c r="W248" s="106">
        <f>W33</f>
        <v>2.0648276826794603</v>
      </c>
      <c r="X248" s="106">
        <f t="shared" si="90"/>
        <v>-12.864723461182074</v>
      </c>
      <c r="Y248" s="106">
        <f t="shared" si="90"/>
        <v>0</v>
      </c>
      <c r="Z248" s="106">
        <f t="shared" si="90"/>
        <v>0</v>
      </c>
      <c r="AA248" s="105">
        <f t="shared" si="90"/>
        <v>0</v>
      </c>
      <c r="AB248" s="84">
        <f>AB33</f>
        <v>161.36147777777776</v>
      </c>
      <c r="AC248" s="157"/>
      <c r="AN248" s="98"/>
      <c r="AO248" s="157"/>
      <c r="AZ248" s="98"/>
    </row>
    <row r="249" spans="2:52" x14ac:dyDescent="0.2">
      <c r="B249" s="139" t="s">
        <v>53</v>
      </c>
      <c r="C249" s="106">
        <f t="shared" ref="C249:AB249" si="95">C60</f>
        <v>177.3484</v>
      </c>
      <c r="D249" s="171">
        <f t="shared" si="95"/>
        <v>181.80760000000001</v>
      </c>
      <c r="E249" s="106">
        <f t="shared" si="95"/>
        <v>186.8212</v>
      </c>
      <c r="F249" s="106">
        <f t="shared" si="95"/>
        <v>194.70500000000001</v>
      </c>
      <c r="G249" s="106">
        <f t="shared" ref="G249:H249" si="96">G60</f>
        <v>201.9769</v>
      </c>
      <c r="H249" s="106">
        <f t="shared" si="96"/>
        <v>199.94280000000001</v>
      </c>
      <c r="I249" s="106">
        <f t="shared" ref="I249:J249" si="97">I60</f>
        <v>206.10120000000001</v>
      </c>
      <c r="J249" s="106">
        <f t="shared" si="97"/>
        <v>205.79480000000001</v>
      </c>
      <c r="K249" s="106">
        <f t="shared" ref="K249" si="98">K60</f>
        <v>207.0694</v>
      </c>
      <c r="L249" s="106">
        <f>W60</f>
        <v>0.61935481362988398</v>
      </c>
      <c r="M249" s="106">
        <f t="shared" si="95"/>
        <v>0</v>
      </c>
      <c r="N249" s="106">
        <f t="shared" si="95"/>
        <v>0</v>
      </c>
      <c r="O249" s="105">
        <f t="shared" si="95"/>
        <v>0</v>
      </c>
      <c r="P249" s="106">
        <f t="shared" si="95"/>
        <v>2.5143728389993991</v>
      </c>
      <c r="Q249" s="106">
        <f t="shared" si="95"/>
        <v>2.7576404946767883</v>
      </c>
      <c r="R249" s="106">
        <f t="shared" ref="R249" si="99">R9</f>
        <v>0.62908490901897596</v>
      </c>
      <c r="S249" s="106">
        <f t="shared" si="89"/>
        <v>2.2538256492040718</v>
      </c>
      <c r="T249" s="106">
        <f>T60</f>
        <v>-1.0070953658561921</v>
      </c>
      <c r="U249" s="106">
        <f>U60</f>
        <v>3.0800809031382976</v>
      </c>
      <c r="V249" s="106">
        <f>V60</f>
        <v>-0.14866483067541406</v>
      </c>
      <c r="W249" s="106">
        <f>W60</f>
        <v>0.61935481362988398</v>
      </c>
      <c r="X249" s="106">
        <f t="shared" si="95"/>
        <v>2.1967031343114898</v>
      </c>
      <c r="Y249" s="106">
        <f t="shared" si="95"/>
        <v>0</v>
      </c>
      <c r="Z249" s="106">
        <f t="shared" si="95"/>
        <v>0</v>
      </c>
      <c r="AA249" s="105">
        <f t="shared" si="95"/>
        <v>0</v>
      </c>
      <c r="AB249" s="84">
        <f t="shared" si="95"/>
        <v>199.53744444444445</v>
      </c>
      <c r="AC249" s="157"/>
      <c r="AN249" s="98"/>
      <c r="AO249" s="157"/>
      <c r="AZ249" s="98"/>
    </row>
    <row r="250" spans="2:52" x14ac:dyDescent="0.2">
      <c r="B250" s="139" t="s">
        <v>60</v>
      </c>
      <c r="C250" s="106">
        <f t="shared" ref="C250:AB250" si="100">C85</f>
        <v>107.22020000000001</v>
      </c>
      <c r="D250" s="171">
        <f>D85</f>
        <v>108.248</v>
      </c>
      <c r="E250" s="106">
        <f t="shared" ref="E250:N250" si="101">E85</f>
        <v>108.61709999999999</v>
      </c>
      <c r="F250" s="106">
        <f t="shared" si="101"/>
        <v>111.4409</v>
      </c>
      <c r="G250" s="106">
        <f t="shared" ref="G250:H250" si="102">G85</f>
        <v>114.5643</v>
      </c>
      <c r="H250" s="106">
        <f t="shared" si="102"/>
        <v>113.7676</v>
      </c>
      <c r="I250" s="106">
        <f t="shared" ref="I250:J250" si="103">I85</f>
        <v>114.9233</v>
      </c>
      <c r="J250" s="106">
        <f t="shared" si="103"/>
        <v>112.4466</v>
      </c>
      <c r="K250" s="106">
        <f t="shared" ref="K250" si="104">K85</f>
        <v>112.3691</v>
      </c>
      <c r="L250" s="106">
        <f>W85</f>
        <v>-6.8921603676767959E-2</v>
      </c>
      <c r="M250" s="106">
        <f t="shared" si="101"/>
        <v>0</v>
      </c>
      <c r="N250" s="106">
        <f t="shared" si="101"/>
        <v>0</v>
      </c>
      <c r="O250" s="105">
        <f t="shared" si="100"/>
        <v>0</v>
      </c>
      <c r="P250" s="106">
        <f t="shared" si="100"/>
        <v>0.9585880272560573</v>
      </c>
      <c r="Q250" s="106">
        <f t="shared" si="100"/>
        <v>0.34097627669794256</v>
      </c>
      <c r="R250" s="106">
        <f t="shared" ref="R250" si="105">R10</f>
        <v>1.2029119424185382</v>
      </c>
      <c r="S250" s="106">
        <f t="shared" si="89"/>
        <v>0.38245100053689313</v>
      </c>
      <c r="T250" s="106">
        <f>T85</f>
        <v>-0.69541733332286004</v>
      </c>
      <c r="U250" s="106">
        <f>U85</f>
        <v>1.0158428234400618</v>
      </c>
      <c r="V250" s="106">
        <f>V85</f>
        <v>-2.1550895249266198</v>
      </c>
      <c r="W250" s="106">
        <f>W85</f>
        <v>-6.8921603676767959E-2</v>
      </c>
      <c r="X250" s="106">
        <f t="shared" si="100"/>
        <v>-0.80377968676442024</v>
      </c>
      <c r="Y250" s="106">
        <f t="shared" si="100"/>
        <v>0</v>
      </c>
      <c r="Z250" s="106">
        <f t="shared" si="100"/>
        <v>0</v>
      </c>
      <c r="AA250" s="105">
        <f t="shared" si="100"/>
        <v>0</v>
      </c>
      <c r="AB250" s="84">
        <f t="shared" si="100"/>
        <v>111.98253333333334</v>
      </c>
      <c r="AC250" s="157"/>
      <c r="AN250" s="98"/>
      <c r="AO250" s="157"/>
      <c r="AZ250" s="98"/>
    </row>
    <row r="251" spans="2:52" x14ac:dyDescent="0.2">
      <c r="B251" s="139" t="s">
        <v>62</v>
      </c>
      <c r="C251" s="106">
        <f t="shared" ref="C251:AB251" si="106">C113</f>
        <v>120.62990000000001</v>
      </c>
      <c r="D251" s="171">
        <f t="shared" si="106"/>
        <v>121.10209999999999</v>
      </c>
      <c r="E251" s="106">
        <f t="shared" si="106"/>
        <v>121.25490000000001</v>
      </c>
      <c r="F251" s="106">
        <f t="shared" si="106"/>
        <v>122.3182</v>
      </c>
      <c r="G251" s="106">
        <f t="shared" ref="G251:H251" si="107">G113</f>
        <v>124.4978</v>
      </c>
      <c r="H251" s="106">
        <f t="shared" si="107"/>
        <v>123.62179999999999</v>
      </c>
      <c r="I251" s="106">
        <f t="shared" ref="I251:J251" si="108">I113</f>
        <v>122.1001</v>
      </c>
      <c r="J251" s="106">
        <f t="shared" si="108"/>
        <v>121.97929999999999</v>
      </c>
      <c r="K251" s="106">
        <f t="shared" ref="K251" si="109">K113</f>
        <v>122.02209999999999</v>
      </c>
      <c r="L251" s="106">
        <f>W113</f>
        <v>3.5087920655389668E-2</v>
      </c>
      <c r="M251" s="106">
        <f t="shared" si="106"/>
        <v>0</v>
      </c>
      <c r="N251" s="106">
        <f t="shared" si="106"/>
        <v>0</v>
      </c>
      <c r="O251" s="105">
        <f t="shared" si="106"/>
        <v>0</v>
      </c>
      <c r="P251" s="106">
        <f t="shared" si="106"/>
        <v>0.3914452387011732</v>
      </c>
      <c r="Q251" s="106">
        <f t="shared" si="106"/>
        <v>0.12617452546241012</v>
      </c>
      <c r="R251" s="106">
        <f t="shared" ref="R251" si="110">R11</f>
        <v>1.4095314990545524</v>
      </c>
      <c r="S251" s="106">
        <f t="shared" si="89"/>
        <v>0.44036558403959336</v>
      </c>
      <c r="T251" s="106">
        <f>T113</f>
        <v>-0.70362689139888801</v>
      </c>
      <c r="U251" s="106">
        <f>U113</f>
        <v>-1.2309317612265762</v>
      </c>
      <c r="V251" s="106">
        <f>V113</f>
        <v>-9.8935217907276635E-2</v>
      </c>
      <c r="W251" s="106">
        <f>W113</f>
        <v>3.5087920655389668E-2</v>
      </c>
      <c r="X251" s="106">
        <f t="shared" si="106"/>
        <v>-3.5239518087302525E-3</v>
      </c>
      <c r="Y251" s="106">
        <f t="shared" si="106"/>
        <v>0</v>
      </c>
      <c r="Z251" s="106">
        <f t="shared" si="106"/>
        <v>0</v>
      </c>
      <c r="AA251" s="105">
        <f t="shared" si="106"/>
        <v>0</v>
      </c>
      <c r="AB251" s="84">
        <f t="shared" si="106"/>
        <v>122.32378888888888</v>
      </c>
      <c r="AC251" s="157"/>
      <c r="AN251" s="98"/>
      <c r="AO251" s="157"/>
      <c r="AZ251" s="98"/>
    </row>
    <row r="252" spans="2:52" x14ac:dyDescent="0.2">
      <c r="B252" s="139" t="s">
        <v>82</v>
      </c>
      <c r="C252" s="106">
        <f t="shared" ref="C252:AB252" si="111">C139</f>
        <v>122.5993</v>
      </c>
      <c r="D252" s="171">
        <f t="shared" si="111"/>
        <v>123.431</v>
      </c>
      <c r="E252" s="106">
        <f t="shared" si="111"/>
        <v>123.369</v>
      </c>
      <c r="F252" s="106">
        <f t="shared" si="111"/>
        <v>124.1755</v>
      </c>
      <c r="G252" s="106">
        <f t="shared" ref="G252:H252" si="112">G139</f>
        <v>126.188</v>
      </c>
      <c r="H252" s="106">
        <f t="shared" si="112"/>
        <v>125.2991</v>
      </c>
      <c r="I252" s="106">
        <f t="shared" ref="I252:J252" si="113">I139</f>
        <v>123.5522</v>
      </c>
      <c r="J252" s="106">
        <f t="shared" si="113"/>
        <v>123.43640000000001</v>
      </c>
      <c r="K252" s="106">
        <f t="shared" ref="K252" si="114">K139</f>
        <v>123.77030000000001</v>
      </c>
      <c r="L252" s="106">
        <f>W139</f>
        <v>0.27050367638719197</v>
      </c>
      <c r="M252" s="106">
        <f t="shared" si="111"/>
        <v>0</v>
      </c>
      <c r="N252" s="106">
        <f t="shared" si="111"/>
        <v>0</v>
      </c>
      <c r="O252" s="105">
        <f t="shared" si="111"/>
        <v>0</v>
      </c>
      <c r="P252" s="106">
        <f t="shared" si="111"/>
        <v>0.67838886518927755</v>
      </c>
      <c r="Q252" s="106">
        <f t="shared" si="111"/>
        <v>-5.0230493150017104E-2</v>
      </c>
      <c r="R252" s="106">
        <f t="shared" ref="R252" si="115">R12</f>
        <v>2.1475982806361134</v>
      </c>
      <c r="S252" s="106">
        <f t="shared" si="89"/>
        <v>0.33115395080582283</v>
      </c>
      <c r="T252" s="106">
        <f>T139</f>
        <v>-0.7044251434367822</v>
      </c>
      <c r="U252" s="106">
        <f>U139</f>
        <v>-1.3941839965330929</v>
      </c>
      <c r="V252" s="106">
        <f>V139</f>
        <v>-9.3725567007299768E-2</v>
      </c>
      <c r="W252" s="106">
        <f>W139</f>
        <v>0.27050367638719197</v>
      </c>
      <c r="X252" s="106">
        <f t="shared" si="111"/>
        <v>0.11553660288453746</v>
      </c>
      <c r="Y252" s="106">
        <f t="shared" si="111"/>
        <v>0</v>
      </c>
      <c r="Z252" s="106">
        <f t="shared" si="111"/>
        <v>0</v>
      </c>
      <c r="AA252" s="105">
        <f t="shared" si="111"/>
        <v>0</v>
      </c>
      <c r="AB252" s="84">
        <f t="shared" si="111"/>
        <v>124.12608888888889</v>
      </c>
      <c r="AC252" s="157"/>
      <c r="AN252" s="98"/>
      <c r="AO252" s="157"/>
      <c r="AZ252" s="98"/>
    </row>
    <row r="253" spans="2:52" x14ac:dyDescent="0.2">
      <c r="B253" s="139" t="s">
        <v>85</v>
      </c>
      <c r="C253" s="106">
        <f t="shared" ref="C253" si="116">C163</f>
        <v>114.0964</v>
      </c>
      <c r="D253" s="171">
        <f t="shared" ref="D253:J253" si="117">D163</f>
        <v>113.3762</v>
      </c>
      <c r="E253" s="106">
        <f t="shared" si="117"/>
        <v>114.2413</v>
      </c>
      <c r="F253" s="106">
        <f t="shared" si="117"/>
        <v>116.1568</v>
      </c>
      <c r="G253" s="106">
        <f t="shared" si="117"/>
        <v>118.8904</v>
      </c>
      <c r="H253" s="106">
        <f t="shared" si="117"/>
        <v>118.0575</v>
      </c>
      <c r="I253" s="106">
        <f t="shared" si="117"/>
        <v>117.28279999999999</v>
      </c>
      <c r="J253" s="106">
        <f t="shared" si="117"/>
        <v>117.1454</v>
      </c>
      <c r="K253" s="106">
        <f t="shared" ref="K253" si="118">K163</f>
        <v>116.22239999999999</v>
      </c>
      <c r="L253" s="106">
        <f>W163</f>
        <v>-0.78790972586204999</v>
      </c>
      <c r="M253" s="106">
        <f t="shared" ref="M253:AA253" si="119">M163</f>
        <v>0</v>
      </c>
      <c r="N253" s="106">
        <f t="shared" si="119"/>
        <v>0</v>
      </c>
      <c r="O253" s="105">
        <f t="shared" si="119"/>
        <v>0</v>
      </c>
      <c r="P253" s="106">
        <f t="shared" si="119"/>
        <v>-0.63122061695198572</v>
      </c>
      <c r="Q253" s="106">
        <f t="shared" si="119"/>
        <v>0.76303492267336381</v>
      </c>
      <c r="R253" s="106">
        <f t="shared" ref="R253" si="120">R13</f>
        <v>0.62869257709354942</v>
      </c>
      <c r="S253" s="106">
        <f t="shared" si="89"/>
        <v>1.7159198429143572</v>
      </c>
      <c r="T253" s="106">
        <f>T163</f>
        <v>-0.70056118912880694</v>
      </c>
      <c r="U253" s="106">
        <f>U163</f>
        <v>-0.65620566249497914</v>
      </c>
      <c r="V253" s="106">
        <f>V163</f>
        <v>-0.11715272827729176</v>
      </c>
      <c r="W253" s="106">
        <f>W163</f>
        <v>-0.78790972586204999</v>
      </c>
      <c r="X253" s="106">
        <f t="shared" si="119"/>
        <v>-0.42418673164553045</v>
      </c>
      <c r="Y253" s="106">
        <f t="shared" si="119"/>
        <v>0</v>
      </c>
      <c r="Z253" s="106">
        <f t="shared" si="119"/>
        <v>0</v>
      </c>
      <c r="AA253" s="105">
        <f t="shared" si="119"/>
        <v>0</v>
      </c>
      <c r="AB253" s="84">
        <f t="shared" ref="AB253" si="121">AB139</f>
        <v>124.12608888888889</v>
      </c>
      <c r="AC253" s="157"/>
      <c r="AN253" s="98"/>
      <c r="AO253" s="157"/>
      <c r="AZ253" s="98"/>
    </row>
    <row r="254" spans="2:52" x14ac:dyDescent="0.2">
      <c r="B254" s="139" t="s">
        <v>63</v>
      </c>
      <c r="C254" s="106">
        <f t="shared" ref="C254:AB254" si="122">C188</f>
        <v>166.2724</v>
      </c>
      <c r="D254" s="171">
        <f t="shared" si="122"/>
        <v>169.54509999999999</v>
      </c>
      <c r="E254" s="106">
        <f t="shared" si="122"/>
        <v>174.5181</v>
      </c>
      <c r="F254" s="106">
        <f t="shared" si="122"/>
        <v>181.43719999999999</v>
      </c>
      <c r="G254" s="106">
        <f t="shared" ref="G254:H254" si="123">G188</f>
        <v>186.6053</v>
      </c>
      <c r="H254" s="106">
        <f t="shared" si="123"/>
        <v>185.09639999999999</v>
      </c>
      <c r="I254" s="106">
        <f t="shared" ref="I254:J254" si="124">I188</f>
        <v>190.23910000000001</v>
      </c>
      <c r="J254" s="106">
        <f t="shared" si="124"/>
        <v>189.005</v>
      </c>
      <c r="K254" s="106">
        <f t="shared" ref="K254" si="125">K188</f>
        <v>190.66990000000001</v>
      </c>
      <c r="L254" s="106">
        <f>W188</f>
        <v>0.88087616729717066</v>
      </c>
      <c r="M254" s="106">
        <f t="shared" si="122"/>
        <v>0</v>
      </c>
      <c r="N254" s="106">
        <f t="shared" si="122"/>
        <v>0</v>
      </c>
      <c r="O254" s="105">
        <f t="shared" si="122"/>
        <v>0</v>
      </c>
      <c r="P254" s="106">
        <f t="shared" si="122"/>
        <v>1.96827615407006</v>
      </c>
      <c r="Q254" s="106">
        <f t="shared" si="122"/>
        <v>2.9331428628724825</v>
      </c>
      <c r="R254" s="106">
        <f t="shared" ref="R254" si="126">R14</f>
        <v>0.30025360608946045</v>
      </c>
      <c r="S254" s="106">
        <f t="shared" si="89"/>
        <v>0.2301822510355496</v>
      </c>
      <c r="T254" s="106">
        <f>T188</f>
        <v>-0.80860511464573159</v>
      </c>
      <c r="U254" s="106">
        <f>U188</f>
        <v>2.7783900713358114</v>
      </c>
      <c r="V254" s="106">
        <f>V188</f>
        <v>-0.64870996551182802</v>
      </c>
      <c r="W254" s="106">
        <f>W188</f>
        <v>0.88087616729717066</v>
      </c>
      <c r="X254" s="106">
        <f t="shared" si="122"/>
        <v>1.2788069852661579</v>
      </c>
      <c r="Y254" s="106">
        <f t="shared" si="122"/>
        <v>0</v>
      </c>
      <c r="Z254" s="106">
        <f t="shared" si="122"/>
        <v>0</v>
      </c>
      <c r="AA254" s="105">
        <f t="shared" si="122"/>
        <v>0</v>
      </c>
      <c r="AB254" s="84">
        <f t="shared" si="122"/>
        <v>184.4693666666667</v>
      </c>
      <c r="AC254" s="157"/>
      <c r="AN254" s="98"/>
      <c r="AO254" s="157"/>
      <c r="AZ254" s="98"/>
    </row>
    <row r="255" spans="2:52" x14ac:dyDescent="0.2">
      <c r="B255" s="139" t="s">
        <v>279</v>
      </c>
      <c r="C255" s="106">
        <f t="shared" ref="C255:AB255" si="127">C212</f>
        <v>167.29409999999999</v>
      </c>
      <c r="D255" s="171">
        <f t="shared" si="127"/>
        <v>170.62950000000001</v>
      </c>
      <c r="E255" s="106">
        <f t="shared" si="127"/>
        <v>175.71029999999999</v>
      </c>
      <c r="F255" s="106">
        <f t="shared" si="127"/>
        <v>182.76050000000001</v>
      </c>
      <c r="G255" s="106">
        <f t="shared" ref="G255:H255" si="128">G212</f>
        <v>187.99549999999999</v>
      </c>
      <c r="H255" s="106">
        <f t="shared" si="128"/>
        <v>186.4725</v>
      </c>
      <c r="I255" s="106">
        <f t="shared" ref="I255:J255" si="129">I212</f>
        <v>191.76439999999999</v>
      </c>
      <c r="J255" s="106">
        <f t="shared" si="129"/>
        <v>190.50540000000001</v>
      </c>
      <c r="K255" s="106">
        <f t="shared" ref="K255" si="130">K212</f>
        <v>192.20660000000001</v>
      </c>
      <c r="L255" s="106">
        <f>W212</f>
        <v>0.8929930595143234</v>
      </c>
      <c r="M255" s="106">
        <f t="shared" si="127"/>
        <v>0</v>
      </c>
      <c r="N255" s="106">
        <f t="shared" si="127"/>
        <v>0</v>
      </c>
      <c r="O255" s="105">
        <f t="shared" si="127"/>
        <v>0</v>
      </c>
      <c r="P255" s="106">
        <f t="shared" si="127"/>
        <v>1.9937343875247375</v>
      </c>
      <c r="Q255" s="106">
        <f t="shared" si="127"/>
        <v>2.9776797095461114</v>
      </c>
      <c r="R255" s="106">
        <f t="shared" ref="R255" si="131">R15</f>
        <v>0.14537165261495072</v>
      </c>
      <c r="S255" s="106">
        <f t="shared" si="89"/>
        <v>0.30825952665617584</v>
      </c>
      <c r="T255" s="106">
        <f>T212</f>
        <v>-0.81012577428714849</v>
      </c>
      <c r="U255" s="106">
        <f>U212</f>
        <v>2.8378983496225976</v>
      </c>
      <c r="V255" s="106">
        <f>V212</f>
        <v>-0.6565347895646878</v>
      </c>
      <c r="W255" s="106">
        <f>W212</f>
        <v>0.8929930595143234</v>
      </c>
      <c r="X255" s="106">
        <f t="shared" si="127"/>
        <v>1.2970418289486392</v>
      </c>
      <c r="Y255" s="106">
        <f t="shared" si="127"/>
        <v>0</v>
      </c>
      <c r="Z255" s="106">
        <f t="shared" si="127"/>
        <v>0</v>
      </c>
      <c r="AA255" s="105">
        <f t="shared" si="127"/>
        <v>0</v>
      </c>
      <c r="AB255" s="84">
        <f t="shared" si="127"/>
        <v>185.86047777777776</v>
      </c>
      <c r="AC255" s="157"/>
      <c r="AN255" s="98"/>
      <c r="AO255" s="157"/>
      <c r="AZ255" s="98"/>
    </row>
    <row r="256" spans="2:52" x14ac:dyDescent="0.2">
      <c r="B256" s="177" t="s">
        <v>281</v>
      </c>
      <c r="D256" s="157"/>
      <c r="N256" s="1"/>
      <c r="O256" s="98"/>
      <c r="AA256" s="98"/>
      <c r="AC256" s="157"/>
      <c r="AN256" s="98"/>
      <c r="AO256" s="157"/>
      <c r="AZ256" s="98"/>
    </row>
    <row r="257" spans="2:52" x14ac:dyDescent="0.2">
      <c r="B257" s="140" t="s">
        <v>49</v>
      </c>
      <c r="C257" s="110">
        <f t="shared" ref="C257:AA257" si="132">C10</f>
        <v>118.07859999999999</v>
      </c>
      <c r="D257" s="172">
        <f t="shared" si="132"/>
        <v>118.1343</v>
      </c>
      <c r="E257" s="110">
        <f t="shared" si="132"/>
        <v>119.2606</v>
      </c>
      <c r="F257" s="110">
        <f t="shared" si="132"/>
        <v>120.6952</v>
      </c>
      <c r="G257" s="110">
        <f t="shared" ref="G257:H257" si="133">G10</f>
        <v>121.1568</v>
      </c>
      <c r="H257" s="110">
        <f t="shared" si="133"/>
        <v>121.40900000000001</v>
      </c>
      <c r="I257" s="110">
        <f t="shared" ref="I257:J257" si="134">I10</f>
        <v>122.1429</v>
      </c>
      <c r="J257" s="110">
        <f t="shared" si="134"/>
        <v>120.8242</v>
      </c>
      <c r="K257" s="110">
        <f t="shared" ref="K257" si="135">K10</f>
        <v>120.279</v>
      </c>
      <c r="L257" s="110">
        <f>W10</f>
        <v>-0.451234107074583</v>
      </c>
      <c r="M257" s="110">
        <f t="shared" si="132"/>
        <v>0</v>
      </c>
      <c r="N257" s="110">
        <f t="shared" si="132"/>
        <v>0</v>
      </c>
      <c r="O257" s="109">
        <f t="shared" si="132"/>
        <v>0</v>
      </c>
      <c r="P257" s="110">
        <f t="shared" si="132"/>
        <v>4.7171968502337965E-2</v>
      </c>
      <c r="Q257" s="110">
        <f t="shared" si="132"/>
        <v>0.9534064196427291</v>
      </c>
      <c r="R257" s="110">
        <f t="shared" si="132"/>
        <v>1.2029119424185382</v>
      </c>
      <c r="S257" s="110">
        <f t="shared" ref="S257:S265" si="136">S10</f>
        <v>0.38245100053689313</v>
      </c>
      <c r="T257" s="110">
        <f>T10</f>
        <v>0.20816000422593037</v>
      </c>
      <c r="U257" s="110">
        <f>U10</f>
        <v>0.60448566415998106</v>
      </c>
      <c r="V257" s="110">
        <f>V10</f>
        <v>-1.0796370480805619</v>
      </c>
      <c r="W257" s="110">
        <f>W10</f>
        <v>-0.451234107074583</v>
      </c>
      <c r="X257" s="110">
        <f t="shared" si="132"/>
        <v>-0.90165365525153307</v>
      </c>
      <c r="Y257" s="110">
        <f t="shared" si="132"/>
        <v>0</v>
      </c>
      <c r="Z257" s="110">
        <f t="shared" si="132"/>
        <v>0</v>
      </c>
      <c r="AA257" s="109">
        <f t="shared" si="132"/>
        <v>0</v>
      </c>
      <c r="AB257" s="88">
        <f>AB10</f>
        <v>120.34405555555557</v>
      </c>
      <c r="AC257" s="157"/>
      <c r="AN257" s="98"/>
      <c r="AO257" s="157"/>
      <c r="AZ257" s="98"/>
    </row>
    <row r="258" spans="2:52" x14ac:dyDescent="0.2">
      <c r="B258" s="140" t="s">
        <v>52</v>
      </c>
      <c r="C258" s="110">
        <f t="shared" ref="C258:AA258" si="137">C37</f>
        <v>116.71429999999999</v>
      </c>
      <c r="D258" s="172">
        <f t="shared" si="137"/>
        <v>117.19119999999999</v>
      </c>
      <c r="E258" s="110">
        <f t="shared" si="137"/>
        <v>117.85509999999999</v>
      </c>
      <c r="F258" s="110">
        <f t="shared" si="137"/>
        <v>118.85039999999999</v>
      </c>
      <c r="G258" s="110">
        <f t="shared" ref="G258:H258" si="138">G37</f>
        <v>119.35380000000001</v>
      </c>
      <c r="H258" s="110">
        <f t="shared" si="138"/>
        <v>119.3814</v>
      </c>
      <c r="I258" s="110">
        <f t="shared" ref="I258:J258" si="139">I37</f>
        <v>119.7906</v>
      </c>
      <c r="J258" s="110">
        <f t="shared" si="139"/>
        <v>119.1464</v>
      </c>
      <c r="K258" s="110">
        <f t="shared" ref="K258" si="140">K37</f>
        <v>118.88809999999999</v>
      </c>
      <c r="L258" s="110">
        <f>W37</f>
        <v>-0.21679211457501488</v>
      </c>
      <c r="M258" s="110">
        <f t="shared" si="137"/>
        <v>0</v>
      </c>
      <c r="N258" s="110">
        <f t="shared" si="137"/>
        <v>0</v>
      </c>
      <c r="O258" s="109">
        <f t="shared" si="137"/>
        <v>0</v>
      </c>
      <c r="P258" s="110">
        <f t="shared" si="137"/>
        <v>0.40860460114998814</v>
      </c>
      <c r="Q258" s="110">
        <f t="shared" si="137"/>
        <v>0.5665101133873518</v>
      </c>
      <c r="R258" s="110">
        <f t="shared" ref="R258" si="141">R11</f>
        <v>1.4095314990545524</v>
      </c>
      <c r="S258" s="110">
        <f t="shared" si="136"/>
        <v>0.44036558403959336</v>
      </c>
      <c r="T258" s="110">
        <f>T37</f>
        <v>2.3124525570189236E-2</v>
      </c>
      <c r="U258" s="110">
        <f>U37</f>
        <v>0.34276696369786119</v>
      </c>
      <c r="V258" s="110">
        <f>V37</f>
        <v>-0.53777174502840619</v>
      </c>
      <c r="W258" s="110">
        <f>W37</f>
        <v>-0.21679211457501488</v>
      </c>
      <c r="X258" s="110">
        <f t="shared" si="137"/>
        <v>-0.34360041080645537</v>
      </c>
      <c r="Y258" s="110">
        <f t="shared" si="137"/>
        <v>0</v>
      </c>
      <c r="Z258" s="110">
        <f t="shared" si="137"/>
        <v>0</v>
      </c>
      <c r="AA258" s="109">
        <f t="shared" si="137"/>
        <v>0</v>
      </c>
      <c r="AB258" s="88">
        <f>AB37</f>
        <v>118.77073333333334</v>
      </c>
      <c r="AC258" s="157"/>
      <c r="AN258" s="98"/>
      <c r="AO258" s="157"/>
      <c r="AZ258" s="98"/>
    </row>
    <row r="259" spans="2:52" x14ac:dyDescent="0.2">
      <c r="B259" s="140" t="s">
        <v>53</v>
      </c>
      <c r="C259" s="110">
        <f t="shared" ref="C259:AB259" si="142">C62</f>
        <v>119.2908</v>
      </c>
      <c r="D259" s="172">
        <f t="shared" si="142"/>
        <v>119.5651</v>
      </c>
      <c r="E259" s="110">
        <f t="shared" si="142"/>
        <v>120.4456</v>
      </c>
      <c r="F259" s="110">
        <f t="shared" si="142"/>
        <v>121.69589999999999</v>
      </c>
      <c r="G259" s="110">
        <f t="shared" ref="G259:H259" si="143">G62</f>
        <v>122.1062</v>
      </c>
      <c r="H259" s="110">
        <f t="shared" si="143"/>
        <v>122.301</v>
      </c>
      <c r="I259" s="110">
        <f t="shared" ref="I259:J259" si="144">I62</f>
        <v>122.87220000000001</v>
      </c>
      <c r="J259" s="110">
        <f t="shared" si="144"/>
        <v>121.9014</v>
      </c>
      <c r="K259" s="110">
        <f t="shared" ref="K259" si="145">K62</f>
        <v>121.46559999999999</v>
      </c>
      <c r="L259" s="110">
        <f>W62</f>
        <v>-0.35750204673613301</v>
      </c>
      <c r="M259" s="110">
        <f t="shared" si="142"/>
        <v>0</v>
      </c>
      <c r="N259" s="110">
        <f t="shared" si="142"/>
        <v>0</v>
      </c>
      <c r="O259" s="109">
        <f t="shared" si="142"/>
        <v>0</v>
      </c>
      <c r="P259" s="110">
        <f t="shared" si="142"/>
        <v>0.22994229228070953</v>
      </c>
      <c r="Q259" s="110">
        <f t="shared" si="142"/>
        <v>0.73641890484765027</v>
      </c>
      <c r="R259" s="110">
        <f t="shared" ref="R259" si="146">R12</f>
        <v>2.1475982806361134</v>
      </c>
      <c r="S259" s="110">
        <f t="shared" si="136"/>
        <v>0.33115395080582283</v>
      </c>
      <c r="T259" s="110">
        <f>T62</f>
        <v>0.1595332587534464</v>
      </c>
      <c r="U259" s="110">
        <f>U62</f>
        <v>0.46704442318542327</v>
      </c>
      <c r="V259" s="110">
        <f>V62</f>
        <v>-0.79008921464742321</v>
      </c>
      <c r="W259" s="110">
        <f>W62</f>
        <v>-0.35750204673613301</v>
      </c>
      <c r="X259" s="110">
        <f t="shared" si="142"/>
        <v>-0.58963196164181519</v>
      </c>
      <c r="Y259" s="110">
        <f t="shared" si="142"/>
        <v>0</v>
      </c>
      <c r="Z259" s="110">
        <f t="shared" si="142"/>
        <v>0</v>
      </c>
      <c r="AA259" s="109">
        <f t="shared" si="142"/>
        <v>0</v>
      </c>
      <c r="AB259" s="88">
        <f t="shared" si="142"/>
        <v>121.45582222222222</v>
      </c>
      <c r="AC259" s="157"/>
      <c r="AN259" s="98"/>
      <c r="AO259" s="157"/>
      <c r="AZ259" s="98"/>
    </row>
    <row r="260" spans="2:52" x14ac:dyDescent="0.2">
      <c r="B260" s="140" t="s">
        <v>60</v>
      </c>
      <c r="C260" s="110">
        <f t="shared" ref="C260:AB260" si="147">C90</f>
        <v>118.5147</v>
      </c>
      <c r="D260" s="172">
        <f t="shared" si="147"/>
        <v>118.7002</v>
      </c>
      <c r="E260" s="110">
        <f t="shared" si="147"/>
        <v>119.6704</v>
      </c>
      <c r="F260" s="110">
        <f t="shared" si="147"/>
        <v>121.1905</v>
      </c>
      <c r="G260" s="110">
        <f t="shared" ref="G260:H260" si="148">G90</f>
        <v>121.61499999999999</v>
      </c>
      <c r="H260" s="110">
        <f t="shared" si="148"/>
        <v>121.8323</v>
      </c>
      <c r="I260" s="110">
        <f t="shared" ref="I260:J260" si="149">I90</f>
        <v>122.50360000000001</v>
      </c>
      <c r="J260" s="110">
        <f t="shared" si="149"/>
        <v>121.2696</v>
      </c>
      <c r="K260" s="110">
        <f t="shared" ref="K260" si="150">K90</f>
        <v>120.73520000000001</v>
      </c>
      <c r="L260" s="110">
        <f>W90</f>
        <v>-0.44067103379576655</v>
      </c>
      <c r="M260" s="110">
        <f t="shared" si="147"/>
        <v>0</v>
      </c>
      <c r="N260" s="110">
        <f t="shared" si="147"/>
        <v>0</v>
      </c>
      <c r="O260" s="109">
        <f t="shared" si="147"/>
        <v>0</v>
      </c>
      <c r="P260" s="110">
        <f t="shared" si="147"/>
        <v>0.15652066790026084</v>
      </c>
      <c r="Q260" s="110">
        <f t="shared" si="147"/>
        <v>0.81735329847801907</v>
      </c>
      <c r="R260" s="110">
        <f t="shared" ref="R260" si="151">R13</f>
        <v>0.62869257709354942</v>
      </c>
      <c r="S260" s="110">
        <f t="shared" si="136"/>
        <v>1.7159198429143572</v>
      </c>
      <c r="T260" s="110">
        <f>T90</f>
        <v>0.17867861694692982</v>
      </c>
      <c r="U260" s="110">
        <f>U90</f>
        <v>0.55100330536319364</v>
      </c>
      <c r="V260" s="110">
        <f>V90</f>
        <v>-1.0073173359803376</v>
      </c>
      <c r="W260" s="110">
        <f>W90</f>
        <v>-0.44067103379576655</v>
      </c>
      <c r="X260" s="110">
        <f t="shared" si="147"/>
        <v>-0.7689555324379389</v>
      </c>
      <c r="Y260" s="110">
        <f t="shared" si="147"/>
        <v>0</v>
      </c>
      <c r="Z260" s="110">
        <f t="shared" si="147"/>
        <v>0</v>
      </c>
      <c r="AA260" s="109">
        <f t="shared" si="147"/>
        <v>0</v>
      </c>
      <c r="AB260" s="88">
        <f t="shared" si="147"/>
        <v>120.81373333333333</v>
      </c>
      <c r="AC260" s="157"/>
      <c r="AN260" s="98"/>
      <c r="AO260" s="157"/>
      <c r="AZ260" s="98"/>
    </row>
    <row r="261" spans="2:52" x14ac:dyDescent="0.2">
      <c r="B261" s="140" t="s">
        <v>62</v>
      </c>
      <c r="C261" s="110">
        <f t="shared" ref="C261:AB261" si="152">C116</f>
        <v>118.58410000000001</v>
      </c>
      <c r="D261" s="172">
        <f t="shared" si="152"/>
        <v>118.7517</v>
      </c>
      <c r="E261" s="110">
        <f t="shared" si="152"/>
        <v>119.3622</v>
      </c>
      <c r="F261" s="110">
        <f t="shared" si="152"/>
        <v>120.4161</v>
      </c>
      <c r="G261" s="110">
        <f t="shared" ref="G261:H261" si="153">G116</f>
        <v>120.8232</v>
      </c>
      <c r="H261" s="110">
        <f t="shared" si="153"/>
        <v>120.979</v>
      </c>
      <c r="I261" s="110">
        <f t="shared" ref="I261:J261" si="154">I116</f>
        <v>121.61579999999999</v>
      </c>
      <c r="J261" s="110">
        <f t="shared" si="154"/>
        <v>120.8728</v>
      </c>
      <c r="K261" s="110">
        <f t="shared" ref="K261" si="155">K116</f>
        <v>120.4543</v>
      </c>
      <c r="L261" s="110">
        <f>W116</f>
        <v>-0.34623174113613198</v>
      </c>
      <c r="M261" s="110">
        <f t="shared" si="152"/>
        <v>0</v>
      </c>
      <c r="N261" s="110">
        <f t="shared" si="152"/>
        <v>0</v>
      </c>
      <c r="O261" s="109">
        <f t="shared" si="152"/>
        <v>0</v>
      </c>
      <c r="P261" s="110">
        <f t="shared" si="152"/>
        <v>0.1413342935519965</v>
      </c>
      <c r="Q261" s="110">
        <f t="shared" si="152"/>
        <v>0.51409790344054174</v>
      </c>
      <c r="R261" s="110">
        <f t="shared" ref="R261" si="156">R14</f>
        <v>0.30025360608946045</v>
      </c>
      <c r="S261" s="110">
        <f t="shared" si="136"/>
        <v>0.2301822510355496</v>
      </c>
      <c r="T261" s="110">
        <f>T116</f>
        <v>0.12894874494302358</v>
      </c>
      <c r="U261" s="110">
        <f>U116</f>
        <v>0.5263723456136965</v>
      </c>
      <c r="V261" s="110">
        <f>V116</f>
        <v>-0.61094035478942299</v>
      </c>
      <c r="W261" s="110">
        <f>W116</f>
        <v>-0.34623174113613198</v>
      </c>
      <c r="X261" s="110">
        <f t="shared" si="152"/>
        <v>-0.55423509164887208</v>
      </c>
      <c r="Y261" s="110">
        <f t="shared" si="152"/>
        <v>0</v>
      </c>
      <c r="Z261" s="110">
        <f t="shared" si="152"/>
        <v>0</v>
      </c>
      <c r="AA261" s="109">
        <f t="shared" si="152"/>
        <v>0</v>
      </c>
      <c r="AB261" s="88">
        <f t="shared" si="152"/>
        <v>120.3402</v>
      </c>
      <c r="AC261" s="157"/>
      <c r="AN261" s="98"/>
      <c r="AO261" s="157"/>
      <c r="AZ261" s="98"/>
    </row>
    <row r="262" spans="2:52" x14ac:dyDescent="0.2">
      <c r="B262" s="140" t="s">
        <v>82</v>
      </c>
      <c r="C262" s="110">
        <f t="shared" ref="C262:AB262" si="157">C142</f>
        <v>119.8365</v>
      </c>
      <c r="D262" s="172">
        <f t="shared" si="157"/>
        <v>120.29949999999999</v>
      </c>
      <c r="E262" s="110">
        <f t="shared" si="157"/>
        <v>121.0295</v>
      </c>
      <c r="F262" s="110">
        <f t="shared" si="157"/>
        <v>122.25230000000001</v>
      </c>
      <c r="G262" s="110">
        <f t="shared" ref="G262:H262" si="158">G142</f>
        <v>122.6519</v>
      </c>
      <c r="H262" s="110">
        <f t="shared" si="158"/>
        <v>122.8357</v>
      </c>
      <c r="I262" s="110">
        <f t="shared" ref="I262:J262" si="159">I142</f>
        <v>123.5945</v>
      </c>
      <c r="J262" s="110">
        <f t="shared" si="159"/>
        <v>122.7025</v>
      </c>
      <c r="K262" s="110">
        <f t="shared" ref="K262" si="160">K142</f>
        <v>122.23439999999999</v>
      </c>
      <c r="L262" s="110">
        <f>W142</f>
        <v>-0.38149181964508211</v>
      </c>
      <c r="M262" s="110">
        <f t="shared" si="157"/>
        <v>0</v>
      </c>
      <c r="N262" s="110">
        <f t="shared" si="157"/>
        <v>0</v>
      </c>
      <c r="O262" s="109">
        <f t="shared" si="157"/>
        <v>0</v>
      </c>
      <c r="P262" s="110">
        <f t="shared" si="157"/>
        <v>0.38635974849064675</v>
      </c>
      <c r="Q262" s="110">
        <f t="shared" si="157"/>
        <v>0.60681881470829391</v>
      </c>
      <c r="R262" s="110">
        <f t="shared" ref="R262" si="161">R15</f>
        <v>0.14537165261495072</v>
      </c>
      <c r="S262" s="110">
        <f t="shared" si="136"/>
        <v>0.30825952665617584</v>
      </c>
      <c r="T262" s="110">
        <f>T142</f>
        <v>0.14985499613133191</v>
      </c>
      <c r="U262" s="110">
        <f>U142</f>
        <v>0.61773572340939453</v>
      </c>
      <c r="V262" s="110">
        <f>V142</f>
        <v>-0.7217149630444688</v>
      </c>
      <c r="W262" s="110">
        <f>W142</f>
        <v>-0.38149181964508211</v>
      </c>
      <c r="X262" s="110">
        <f t="shared" si="157"/>
        <v>-0.65047155301616477</v>
      </c>
      <c r="Y262" s="110">
        <f t="shared" si="157"/>
        <v>0</v>
      </c>
      <c r="Z262" s="110">
        <f t="shared" si="157"/>
        <v>0</v>
      </c>
      <c r="AA262" s="109">
        <f t="shared" si="157"/>
        <v>0</v>
      </c>
      <c r="AB262" s="88">
        <f t="shared" si="157"/>
        <v>122.11551111111112</v>
      </c>
      <c r="AC262" s="157"/>
      <c r="AN262" s="98"/>
      <c r="AO262" s="157"/>
      <c r="AZ262" s="98"/>
    </row>
    <row r="263" spans="2:52" x14ac:dyDescent="0.2">
      <c r="B263" s="140" t="s">
        <v>85</v>
      </c>
      <c r="C263" s="110">
        <f t="shared" ref="C263:AB263" si="162">C165</f>
        <v>114.42919999999999</v>
      </c>
      <c r="D263" s="172">
        <f t="shared" si="162"/>
        <v>113.617</v>
      </c>
      <c r="E263" s="110">
        <f t="shared" si="162"/>
        <v>113.83069999999999</v>
      </c>
      <c r="F263" s="110">
        <f t="shared" si="162"/>
        <v>114.3244</v>
      </c>
      <c r="G263" s="110">
        <f t="shared" ref="G263:H263" si="163">G165</f>
        <v>114.7563</v>
      </c>
      <c r="H263" s="110">
        <f t="shared" si="163"/>
        <v>114.81950000000001</v>
      </c>
      <c r="I263" s="110">
        <f t="shared" ref="I263:J263" si="164">I165</f>
        <v>115.0515</v>
      </c>
      <c r="J263" s="110">
        <f t="shared" si="164"/>
        <v>114.8028</v>
      </c>
      <c r="K263" s="110">
        <f t="shared" ref="K263" si="165">K165</f>
        <v>114.5489</v>
      </c>
      <c r="L263" s="110">
        <f>W165</f>
        <v>-0.22116185319521961</v>
      </c>
      <c r="M263" s="110">
        <f t="shared" si="162"/>
        <v>0</v>
      </c>
      <c r="N263" s="110">
        <f t="shared" si="162"/>
        <v>0</v>
      </c>
      <c r="O263" s="109">
        <f t="shared" si="162"/>
        <v>0</v>
      </c>
      <c r="P263" s="110">
        <f t="shared" si="162"/>
        <v>-0.70978386635578172</v>
      </c>
      <c r="Q263" s="110">
        <f t="shared" si="162"/>
        <v>0.18808805020374475</v>
      </c>
      <c r="R263" s="110">
        <f t="shared" ref="R263" si="166">R16</f>
        <v>0.12785041939676459</v>
      </c>
      <c r="S263" s="110">
        <f t="shared" si="136"/>
        <v>0.18596580402604199</v>
      </c>
      <c r="T263" s="110">
        <f>T165</f>
        <v>5.5073229095055375E-2</v>
      </c>
      <c r="U263" s="110">
        <f>U165</f>
        <v>0.20205627092958889</v>
      </c>
      <c r="V263" s="110">
        <f>V165</f>
        <v>-0.21616406565755289</v>
      </c>
      <c r="W263" s="110">
        <f>W165</f>
        <v>-0.22116185319521961</v>
      </c>
      <c r="X263" s="110">
        <f t="shared" si="162"/>
        <v>-0.21335866167200107</v>
      </c>
      <c r="Y263" s="110">
        <f t="shared" si="162"/>
        <v>0</v>
      </c>
      <c r="Z263" s="110">
        <f t="shared" si="162"/>
        <v>0</v>
      </c>
      <c r="AA263" s="109">
        <f t="shared" si="162"/>
        <v>0</v>
      </c>
      <c r="AB263" s="88">
        <f t="shared" si="162"/>
        <v>114.45062222222224</v>
      </c>
      <c r="AC263" s="157"/>
      <c r="AN263" s="98"/>
      <c r="AO263" s="157"/>
      <c r="AZ263" s="98"/>
    </row>
    <row r="264" spans="2:52" x14ac:dyDescent="0.2">
      <c r="B264" s="140" t="s">
        <v>63</v>
      </c>
      <c r="C264" s="110">
        <f t="shared" ref="C264:AB264" si="167">C189</f>
        <v>118.96339999999999</v>
      </c>
      <c r="D264" s="172">
        <f t="shared" si="167"/>
        <v>119.2196</v>
      </c>
      <c r="E264" s="110">
        <f t="shared" si="167"/>
        <v>120.1123</v>
      </c>
      <c r="F264" s="110">
        <f t="shared" si="167"/>
        <v>121.3729</v>
      </c>
      <c r="G264" s="110">
        <f t="shared" ref="G264:H264" si="168">G189</f>
        <v>121.7948</v>
      </c>
      <c r="H264" s="110">
        <f t="shared" si="168"/>
        <v>121.9864</v>
      </c>
      <c r="I264" s="110">
        <f t="shared" ref="I264:J264" si="169">I189</f>
        <v>122.5712</v>
      </c>
      <c r="J264" s="110">
        <f t="shared" si="169"/>
        <v>121.5765</v>
      </c>
      <c r="K264" s="110">
        <f t="shared" ref="K264" si="170">K189</f>
        <v>121.13590000000001</v>
      </c>
      <c r="L264" s="110">
        <f>W189</f>
        <v>-0.36240556357518866</v>
      </c>
      <c r="M264" s="110">
        <f t="shared" si="167"/>
        <v>0</v>
      </c>
      <c r="N264" s="110">
        <f t="shared" si="167"/>
        <v>0</v>
      </c>
      <c r="O264" s="109">
        <f t="shared" si="167"/>
        <v>0</v>
      </c>
      <c r="P264" s="110">
        <f t="shared" si="167"/>
        <v>0.21536035452921393</v>
      </c>
      <c r="Q264" s="110">
        <f t="shared" si="167"/>
        <v>0.74878627339800252</v>
      </c>
      <c r="R264" s="110">
        <f t="shared" ref="R264" si="171">R17</f>
        <v>0.21919910484316865</v>
      </c>
      <c r="S264" s="110">
        <f t="shared" si="136"/>
        <v>0.25760701147348525</v>
      </c>
      <c r="T264" s="110">
        <f>T189</f>
        <v>0.15731377694286475</v>
      </c>
      <c r="U264" s="110">
        <f>U189</f>
        <v>0.4793977033505385</v>
      </c>
      <c r="V264" s="110">
        <f>V189</f>
        <v>-0.81152831986633789</v>
      </c>
      <c r="W264" s="110">
        <f>W189</f>
        <v>-0.36240556357518866</v>
      </c>
      <c r="X264" s="110">
        <f t="shared" si="167"/>
        <v>-0.61567215003975095</v>
      </c>
      <c r="Y264" s="110">
        <f t="shared" si="167"/>
        <v>0</v>
      </c>
      <c r="Z264" s="110">
        <f t="shared" si="167"/>
        <v>0</v>
      </c>
      <c r="AA264" s="109">
        <f t="shared" si="167"/>
        <v>0</v>
      </c>
      <c r="AB264" s="88">
        <f t="shared" si="167"/>
        <v>121.12885555555557</v>
      </c>
      <c r="AC264" s="157"/>
      <c r="AN264" s="98"/>
      <c r="AO264" s="157"/>
      <c r="AZ264" s="98"/>
    </row>
    <row r="265" spans="2:52" x14ac:dyDescent="0.2">
      <c r="B265" s="140" t="s">
        <v>279</v>
      </c>
      <c r="C265" s="110">
        <f t="shared" ref="C265:AB265" si="172">C213</f>
        <v>118.97190000000001</v>
      </c>
      <c r="D265" s="172">
        <f t="shared" si="172"/>
        <v>119.23009999999999</v>
      </c>
      <c r="E265" s="110">
        <f t="shared" si="172"/>
        <v>120.12909999999999</v>
      </c>
      <c r="F265" s="110">
        <f t="shared" si="172"/>
        <v>121.3944</v>
      </c>
      <c r="G265" s="110">
        <f t="shared" ref="G265:H265" si="173">G213</f>
        <v>121.81659999999999</v>
      </c>
      <c r="H265" s="110">
        <f t="shared" si="173"/>
        <v>122.0089</v>
      </c>
      <c r="I265" s="110">
        <f t="shared" ref="I265:J265" si="174">I213</f>
        <v>122.5926</v>
      </c>
      <c r="J265" s="110">
        <f t="shared" si="174"/>
        <v>121.59229999999999</v>
      </c>
      <c r="K265" s="110">
        <f t="shared" ref="K265" si="175">K213</f>
        <v>121.1511</v>
      </c>
      <c r="L265" s="110">
        <f>W213</f>
        <v>-0.36285192401163147</v>
      </c>
      <c r="M265" s="110">
        <f t="shared" si="172"/>
        <v>0</v>
      </c>
      <c r="N265" s="110">
        <f t="shared" si="172"/>
        <v>0</v>
      </c>
      <c r="O265" s="109">
        <f t="shared" si="172"/>
        <v>0</v>
      </c>
      <c r="P265" s="110">
        <f t="shared" si="172"/>
        <v>0.21702603724071648</v>
      </c>
      <c r="Q265" s="110">
        <f t="shared" si="172"/>
        <v>0.75400423215278778</v>
      </c>
      <c r="R265" s="110">
        <f t="shared" ref="R265" si="176">R18</f>
        <v>6.9049084474544442E-2</v>
      </c>
      <c r="S265" s="110">
        <f t="shared" si="136"/>
        <v>-0.17308021273202467</v>
      </c>
      <c r="T265" s="110">
        <f>T213</f>
        <v>0.15786025878246729</v>
      </c>
      <c r="U265" s="110">
        <f>U213</f>
        <v>0.47840772271531617</v>
      </c>
      <c r="V265" s="110">
        <f>V213</f>
        <v>-0.81595463347706954</v>
      </c>
      <c r="W265" s="110">
        <f>W213</f>
        <v>-0.36285192401163147</v>
      </c>
      <c r="X265" s="110">
        <f t="shared" si="172"/>
        <v>-0.61699811227467383</v>
      </c>
      <c r="Y265" s="110">
        <f t="shared" si="172"/>
        <v>0</v>
      </c>
      <c r="Z265" s="110">
        <f t="shared" si="172"/>
        <v>0</v>
      </c>
      <c r="AA265" s="109">
        <f t="shared" si="172"/>
        <v>0</v>
      </c>
      <c r="AB265" s="88">
        <f t="shared" si="172"/>
        <v>121.14652222222225</v>
      </c>
      <c r="AC265" s="157"/>
      <c r="AN265" s="98"/>
      <c r="AO265" s="157"/>
      <c r="AZ265" s="98"/>
    </row>
    <row r="266" spans="2:52" x14ac:dyDescent="0.2">
      <c r="B266" s="177" t="s">
        <v>282</v>
      </c>
      <c r="D266" s="157"/>
      <c r="N266" s="1"/>
      <c r="O266" s="98"/>
      <c r="AA266" s="98"/>
      <c r="AC266" s="157"/>
      <c r="AN266" s="98"/>
      <c r="AO266" s="157"/>
      <c r="AZ266" s="98"/>
    </row>
    <row r="267" spans="2:52" x14ac:dyDescent="0.2">
      <c r="B267" s="141" t="s">
        <v>49</v>
      </c>
      <c r="C267" s="101">
        <f t="shared" ref="C267:AB267" si="177">C31</f>
        <v>108.9944</v>
      </c>
      <c r="D267" s="173">
        <f t="shared" si="177"/>
        <v>111.649</v>
      </c>
      <c r="E267" s="101">
        <f t="shared" si="177"/>
        <v>112.51779999999999</v>
      </c>
      <c r="F267" s="101">
        <f t="shared" si="177"/>
        <v>111.2711</v>
      </c>
      <c r="G267" s="101">
        <f t="shared" ref="G267:H267" si="178">G31</f>
        <v>107.62430000000001</v>
      </c>
      <c r="H267" s="101">
        <f t="shared" si="178"/>
        <v>106.51049999999999</v>
      </c>
      <c r="I267" s="101">
        <f t="shared" ref="I267:J267" si="179">I31</f>
        <v>104.11660000000001</v>
      </c>
      <c r="J267" s="101">
        <f t="shared" si="179"/>
        <v>104.5102</v>
      </c>
      <c r="K267" s="101">
        <f t="shared" ref="K267" si="180">K31</f>
        <v>108.14149999999999</v>
      </c>
      <c r="L267" s="101">
        <f>W31</f>
        <v>3.4745890831708253</v>
      </c>
      <c r="M267" s="101">
        <f t="shared" si="177"/>
        <v>0</v>
      </c>
      <c r="N267" s="101">
        <f t="shared" si="177"/>
        <v>0</v>
      </c>
      <c r="O267" s="100">
        <f t="shared" si="177"/>
        <v>0</v>
      </c>
      <c r="P267" s="101">
        <f t="shared" si="177"/>
        <v>2.4355379725930892</v>
      </c>
      <c r="Q267" s="101">
        <f t="shared" si="177"/>
        <v>0.77815296151330782</v>
      </c>
      <c r="R267" s="101">
        <f t="shared" si="177"/>
        <v>-1.1080024671651862</v>
      </c>
      <c r="S267" s="101">
        <f t="shared" ref="S267:S275" si="181">S31</f>
        <v>-3.2774008704865851</v>
      </c>
      <c r="T267" s="101">
        <f>T31</f>
        <v>-1.0348963942158154</v>
      </c>
      <c r="U267" s="101">
        <f>U31</f>
        <v>-2.2475718356406063</v>
      </c>
      <c r="V267" s="101">
        <f>V31</f>
        <v>0.37803770004013976</v>
      </c>
      <c r="W267" s="101">
        <f>W31</f>
        <v>3.4745890831708253</v>
      </c>
      <c r="X267" s="101">
        <f t="shared" si="177"/>
        <v>1.4194365715289792</v>
      </c>
      <c r="Y267" s="101">
        <f t="shared" si="177"/>
        <v>0</v>
      </c>
      <c r="Z267" s="101">
        <f t="shared" si="177"/>
        <v>0</v>
      </c>
      <c r="AA267" s="100">
        <f t="shared" si="177"/>
        <v>0</v>
      </c>
      <c r="AB267" s="87">
        <f t="shared" si="177"/>
        <v>108.44362115624926</v>
      </c>
      <c r="AC267" s="157"/>
      <c r="AN267" s="98"/>
      <c r="AO267" s="157"/>
      <c r="AZ267" s="98"/>
    </row>
    <row r="268" spans="2:52" x14ac:dyDescent="0.2">
      <c r="B268" s="141" t="s">
        <v>52</v>
      </c>
      <c r="C268" s="101">
        <f t="shared" ref="C268:AA268" si="182">C58</f>
        <v>128.75229999999999</v>
      </c>
      <c r="D268" s="173">
        <f t="shared" si="182"/>
        <v>118.664</v>
      </c>
      <c r="E268" s="101">
        <f t="shared" si="182"/>
        <v>132.4265</v>
      </c>
      <c r="F268" s="101">
        <f t="shared" si="182"/>
        <v>145.06829999999999</v>
      </c>
      <c r="G268" s="101">
        <f t="shared" ref="G268:H268" si="183">G58</f>
        <v>142.7535</v>
      </c>
      <c r="H268" s="101">
        <f t="shared" si="183"/>
        <v>146.30500000000001</v>
      </c>
      <c r="I268" s="101">
        <f t="shared" ref="I268:J268" si="184">I58</f>
        <v>156.20859999999999</v>
      </c>
      <c r="J268" s="101">
        <f t="shared" si="184"/>
        <v>141.86779999999999</v>
      </c>
      <c r="K268" s="101">
        <f t="shared" ref="K268" si="185">K58</f>
        <v>144.8355</v>
      </c>
      <c r="L268" s="101">
        <f>W58</f>
        <v>2.091877085568401</v>
      </c>
      <c r="M268" s="101">
        <f t="shared" si="182"/>
        <v>0</v>
      </c>
      <c r="N268" s="101">
        <f t="shared" si="182"/>
        <v>0</v>
      </c>
      <c r="O268" s="100">
        <f t="shared" si="182"/>
        <v>0</v>
      </c>
      <c r="P268" s="101">
        <f t="shared" si="182"/>
        <v>-7.835432842753093</v>
      </c>
      <c r="Q268" s="101">
        <f t="shared" si="182"/>
        <v>11.597872985909797</v>
      </c>
      <c r="R268" s="101">
        <f t="shared" ref="R268" si="186">R32</f>
        <v>0</v>
      </c>
      <c r="S268" s="101">
        <f t="shared" si="181"/>
        <v>0</v>
      </c>
      <c r="T268" s="101">
        <f>T58</f>
        <v>2.4878549387580722</v>
      </c>
      <c r="U268" s="101">
        <f>U58</f>
        <v>6.7691466457058773</v>
      </c>
      <c r="V268" s="101">
        <f>V58</f>
        <v>-9.1805444770646449</v>
      </c>
      <c r="W268" s="101">
        <f>W58</f>
        <v>2.091877085568401</v>
      </c>
      <c r="X268" s="101">
        <f t="shared" si="182"/>
        <v>-12.973407762599637</v>
      </c>
      <c r="Y268" s="101">
        <f t="shared" si="182"/>
        <v>0</v>
      </c>
      <c r="Z268" s="101">
        <f t="shared" si="182"/>
        <v>0</v>
      </c>
      <c r="AA268" s="100">
        <f t="shared" si="182"/>
        <v>0</v>
      </c>
      <c r="AB268" s="87">
        <f>AB58</f>
        <v>139.3527333333333</v>
      </c>
      <c r="AC268" s="157"/>
      <c r="AN268" s="98"/>
      <c r="AO268" s="157"/>
      <c r="AZ268" s="98"/>
    </row>
    <row r="269" spans="2:52" x14ac:dyDescent="0.2">
      <c r="B269" s="141" t="s">
        <v>53</v>
      </c>
      <c r="C269" s="101">
        <f t="shared" ref="C269:AB269" si="187">C83</f>
        <v>149.9727</v>
      </c>
      <c r="D269" s="173">
        <f t="shared" si="187"/>
        <v>153.2277</v>
      </c>
      <c r="E269" s="101">
        <f t="shared" si="187"/>
        <v>157.08920000000001</v>
      </c>
      <c r="F269" s="101">
        <f t="shared" si="187"/>
        <v>163.8339</v>
      </c>
      <c r="G269" s="101">
        <f t="shared" ref="G269:H269" si="188">G83</f>
        <v>169.8279</v>
      </c>
      <c r="H269" s="101">
        <f t="shared" si="188"/>
        <v>167.79300000000001</v>
      </c>
      <c r="I269" s="101">
        <f t="shared" ref="I269:J269" si="189">I83</f>
        <v>172.934</v>
      </c>
      <c r="J269" s="101">
        <f t="shared" si="189"/>
        <v>172.40700000000001</v>
      </c>
      <c r="K269" s="101">
        <f t="shared" ref="K269" si="190">K83</f>
        <v>173.3597</v>
      </c>
      <c r="L269" s="101">
        <f>W83</f>
        <v>0.55258777195821107</v>
      </c>
      <c r="M269" s="101">
        <f t="shared" si="187"/>
        <v>0</v>
      </c>
      <c r="N269" s="101">
        <f t="shared" si="187"/>
        <v>0</v>
      </c>
      <c r="O269" s="100">
        <f t="shared" si="187"/>
        <v>0</v>
      </c>
      <c r="P269" s="101">
        <f t="shared" si="187"/>
        <v>2.1703950118921611</v>
      </c>
      <c r="Q269" s="101">
        <f t="shared" si="187"/>
        <v>2.5201056989043145</v>
      </c>
      <c r="R269" s="101">
        <f t="shared" ref="R269" si="191">R33</f>
        <v>9.6457558452147385</v>
      </c>
      <c r="S269" s="101">
        <f t="shared" si="181"/>
        <v>-1.4504990317294677</v>
      </c>
      <c r="T269" s="101">
        <f>T83</f>
        <v>-1.1982130144693501</v>
      </c>
      <c r="U269" s="101">
        <f>U83</f>
        <v>3.063894202976281</v>
      </c>
      <c r="V269" s="101">
        <f>V83</f>
        <v>-0.30474053685220187</v>
      </c>
      <c r="W269" s="101">
        <f>W83</f>
        <v>0.55258777195821107</v>
      </c>
      <c r="X269" s="101">
        <f t="shared" si="187"/>
        <v>2.0472462746532267</v>
      </c>
      <c r="Y269" s="101">
        <f t="shared" si="187"/>
        <v>0</v>
      </c>
      <c r="Z269" s="101">
        <f t="shared" si="187"/>
        <v>0</v>
      </c>
      <c r="AA269" s="100">
        <f t="shared" si="187"/>
        <v>0</v>
      </c>
      <c r="AB269" s="87">
        <f t="shared" si="187"/>
        <v>167.48679999999999</v>
      </c>
      <c r="AC269" s="157"/>
      <c r="AN269" s="98"/>
      <c r="AO269" s="157"/>
      <c r="AZ269" s="98"/>
    </row>
    <row r="270" spans="2:52" x14ac:dyDescent="0.2">
      <c r="B270" s="141" t="s">
        <v>60</v>
      </c>
      <c r="C270" s="101">
        <f t="shared" ref="C270:AB270" si="192">C111</f>
        <v>96.771900000000002</v>
      </c>
      <c r="D270" s="173">
        <f t="shared" si="192"/>
        <v>97.461690000000004</v>
      </c>
      <c r="E270" s="101">
        <f t="shared" si="192"/>
        <v>97.779449999999997</v>
      </c>
      <c r="F270" s="101">
        <f t="shared" si="192"/>
        <v>99.832530000000006</v>
      </c>
      <c r="G270" s="101">
        <f t="shared" ref="G270:H270" si="193">G111</f>
        <v>102.39660000000001</v>
      </c>
      <c r="H270" s="101">
        <f t="shared" si="193"/>
        <v>101.4221</v>
      </c>
      <c r="I270" s="101">
        <f t="shared" ref="I270:J270" si="194">I111</f>
        <v>102.4632</v>
      </c>
      <c r="J270" s="101">
        <f t="shared" si="194"/>
        <v>100.25190000000001</v>
      </c>
      <c r="K270" s="101">
        <f t="shared" ref="K270" si="195">K111</f>
        <v>100.1417</v>
      </c>
      <c r="L270" s="101">
        <f>W111</f>
        <v>-0.10992310370178128</v>
      </c>
      <c r="M270" s="101">
        <f t="shared" si="192"/>
        <v>0</v>
      </c>
      <c r="N270" s="101">
        <f t="shared" si="192"/>
        <v>0</v>
      </c>
      <c r="O270" s="100">
        <f t="shared" si="192"/>
        <v>0</v>
      </c>
      <c r="P270" s="101">
        <f t="shared" si="192"/>
        <v>0.71279989335747473</v>
      </c>
      <c r="Q270" s="101">
        <f t="shared" si="192"/>
        <v>0.32603579929713172</v>
      </c>
      <c r="R270" s="101">
        <f t="shared" ref="R270" si="196">R34</f>
        <v>10.227330150236135</v>
      </c>
      <c r="S270" s="101">
        <f t="shared" si="181"/>
        <v>-1.596298655958837</v>
      </c>
      <c r="T270" s="101">
        <f>T111</f>
        <v>-0.95169175539032169</v>
      </c>
      <c r="U270" s="101">
        <f>U111</f>
        <v>1.026502113444703</v>
      </c>
      <c r="V270" s="101">
        <f>V111</f>
        <v>-2.1581406787997977</v>
      </c>
      <c r="W270" s="101">
        <f>W111</f>
        <v>-0.10992310370178128</v>
      </c>
      <c r="X270" s="101">
        <f t="shared" si="192"/>
        <v>-0.78402903086326525</v>
      </c>
      <c r="Y270" s="101">
        <f t="shared" si="192"/>
        <v>0</v>
      </c>
      <c r="Z270" s="101">
        <f t="shared" si="192"/>
        <v>0</v>
      </c>
      <c r="AA270" s="100">
        <f t="shared" si="192"/>
        <v>0</v>
      </c>
      <c r="AB270" s="87">
        <f t="shared" si="192"/>
        <v>100.12285888888889</v>
      </c>
      <c r="AC270" s="157"/>
      <c r="AN270" s="98"/>
      <c r="AO270" s="157"/>
      <c r="AZ270" s="98"/>
    </row>
    <row r="271" spans="2:52" x14ac:dyDescent="0.2">
      <c r="B271" s="141" t="s">
        <v>62</v>
      </c>
      <c r="C271" s="101">
        <f t="shared" ref="C271:AB271" si="197">C137</f>
        <v>103.4937</v>
      </c>
      <c r="D271" s="173">
        <f t="shared" si="197"/>
        <v>103.7401</v>
      </c>
      <c r="E271" s="101">
        <f t="shared" si="197"/>
        <v>103.9109</v>
      </c>
      <c r="F271" s="101">
        <f t="shared" si="197"/>
        <v>104.4513</v>
      </c>
      <c r="G271" s="101">
        <f t="shared" ref="G271:H271" si="198">G137</f>
        <v>106.2439</v>
      </c>
      <c r="H271" s="101">
        <f t="shared" si="198"/>
        <v>105.4873</v>
      </c>
      <c r="I271" s="101">
        <f t="shared" ref="I271:J271" si="199">I137</f>
        <v>103.76479999999999</v>
      </c>
      <c r="J271" s="101">
        <f t="shared" si="199"/>
        <v>103.5646</v>
      </c>
      <c r="K271" s="101">
        <f t="shared" ref="K271" si="200">K137</f>
        <v>103.76430000000001</v>
      </c>
      <c r="L271" s="101">
        <f>W137</f>
        <v>0.19282650635449478</v>
      </c>
      <c r="M271" s="101">
        <f t="shared" si="197"/>
        <v>0</v>
      </c>
      <c r="N271" s="101">
        <f t="shared" si="197"/>
        <v>0</v>
      </c>
      <c r="O271" s="100">
        <f t="shared" si="197"/>
        <v>0</v>
      </c>
      <c r="P271" s="101">
        <f t="shared" si="197"/>
        <v>0.23808212480565888</v>
      </c>
      <c r="Q271" s="101">
        <f t="shared" si="197"/>
        <v>0.16464221646210081</v>
      </c>
      <c r="R271" s="101">
        <f t="shared" ref="R271" si="201">R35</f>
        <v>-2.2683381267502938</v>
      </c>
      <c r="S271" s="101">
        <f t="shared" si="181"/>
        <v>1.9202078910428177</v>
      </c>
      <c r="T271" s="101">
        <f>T137</f>
        <v>-0.71213500257425766</v>
      </c>
      <c r="U271" s="101">
        <f>U137</f>
        <v>-1.6328979886678405</v>
      </c>
      <c r="V271" s="101">
        <f>V137</f>
        <v>-0.19293633293756196</v>
      </c>
      <c r="W271" s="101">
        <f>W137</f>
        <v>0.19282650635449478</v>
      </c>
      <c r="X271" s="101">
        <f t="shared" si="197"/>
        <v>0.29962135339417267</v>
      </c>
      <c r="Y271" s="101">
        <f t="shared" si="197"/>
        <v>0</v>
      </c>
      <c r="Z271" s="101">
        <f t="shared" si="197"/>
        <v>0</v>
      </c>
      <c r="AA271" s="100">
        <f t="shared" si="197"/>
        <v>0</v>
      </c>
      <c r="AB271" s="87">
        <f t="shared" si="197"/>
        <v>104.33311909100094</v>
      </c>
      <c r="AC271" s="157"/>
      <c r="AN271" s="98"/>
      <c r="AO271" s="157"/>
      <c r="AZ271" s="98"/>
    </row>
    <row r="272" spans="2:52" x14ac:dyDescent="0.2">
      <c r="B272" s="141" t="s">
        <v>82</v>
      </c>
      <c r="C272" s="101">
        <f t="shared" ref="C272:AB272" si="202">C161</f>
        <v>104.197</v>
      </c>
      <c r="D272" s="173">
        <f t="shared" si="202"/>
        <v>104.3449</v>
      </c>
      <c r="E272" s="101">
        <f t="shared" si="202"/>
        <v>104.3168</v>
      </c>
      <c r="F272" s="101">
        <f t="shared" si="202"/>
        <v>104.52670000000001</v>
      </c>
      <c r="G272" s="101">
        <f t="shared" ref="G272:H272" si="203">G161</f>
        <v>106.2209</v>
      </c>
      <c r="H272" s="101">
        <f t="shared" si="203"/>
        <v>105.46169999999999</v>
      </c>
      <c r="I272" s="101">
        <f t="shared" ref="I272:J272" si="204">I161</f>
        <v>103.4602</v>
      </c>
      <c r="J272" s="101">
        <f t="shared" si="204"/>
        <v>103.27970000000001</v>
      </c>
      <c r="K272" s="101">
        <f t="shared" ref="K272" si="205">K161</f>
        <v>103.7453</v>
      </c>
      <c r="L272" s="101">
        <f>W161</f>
        <v>0.45081463249795928</v>
      </c>
      <c r="M272" s="101">
        <f t="shared" si="202"/>
        <v>0</v>
      </c>
      <c r="N272" s="101">
        <f t="shared" si="202"/>
        <v>0</v>
      </c>
      <c r="O272" s="100">
        <f t="shared" si="202"/>
        <v>0</v>
      </c>
      <c r="P272" s="101">
        <f t="shared" si="202"/>
        <v>0.14194266629556784</v>
      </c>
      <c r="Q272" s="101">
        <f t="shared" si="202"/>
        <v>-2.6929921826553009E-2</v>
      </c>
      <c r="R272" s="101">
        <f t="shared" ref="R272" si="206">R36</f>
        <v>1.2827048385251905</v>
      </c>
      <c r="S272" s="101">
        <f t="shared" si="181"/>
        <v>0.76128390673836066</v>
      </c>
      <c r="T272" s="101">
        <f>T161</f>
        <v>-0.71473693030280006</v>
      </c>
      <c r="U272" s="101">
        <f>U161</f>
        <v>-1.8978453789385084</v>
      </c>
      <c r="V272" s="101">
        <f>V161</f>
        <v>-0.17446322353909521</v>
      </c>
      <c r="W272" s="101">
        <f>W161</f>
        <v>0.45081463249795928</v>
      </c>
      <c r="X272" s="101">
        <f t="shared" si="202"/>
        <v>0.51636074116129183</v>
      </c>
      <c r="Y272" s="101">
        <f t="shared" si="202"/>
        <v>0</v>
      </c>
      <c r="Z272" s="101">
        <f t="shared" si="202"/>
        <v>0</v>
      </c>
      <c r="AA272" s="100">
        <f t="shared" si="202"/>
        <v>0</v>
      </c>
      <c r="AB272" s="87">
        <f t="shared" si="202"/>
        <v>104.40413333333335</v>
      </c>
      <c r="AC272" s="157"/>
      <c r="AN272" s="98"/>
      <c r="AO272" s="157"/>
      <c r="AZ272" s="98"/>
    </row>
    <row r="273" spans="2:52" x14ac:dyDescent="0.2">
      <c r="B273" s="141" t="s">
        <v>85</v>
      </c>
      <c r="C273" s="101">
        <f t="shared" ref="C273:AB273" si="207">C186</f>
        <v>101.06180000000001</v>
      </c>
      <c r="D273" s="173">
        <f t="shared" si="207"/>
        <v>101.6131</v>
      </c>
      <c r="E273" s="101">
        <f t="shared" si="207"/>
        <v>102.48220000000001</v>
      </c>
      <c r="F273" s="101">
        <f t="shared" si="207"/>
        <v>104.18470000000001</v>
      </c>
      <c r="G273" s="101">
        <f t="shared" ref="G273:H273" si="208">G186</f>
        <v>106.3249</v>
      </c>
      <c r="H273" s="101">
        <f t="shared" si="208"/>
        <v>105.5772</v>
      </c>
      <c r="I273" s="101">
        <f t="shared" ref="I273:J273" si="209">I186</f>
        <v>104.8433</v>
      </c>
      <c r="J273" s="101">
        <f t="shared" si="209"/>
        <v>104.57340000000001</v>
      </c>
      <c r="K273" s="101">
        <f t="shared" ref="K273" si="210">K186</f>
        <v>103.8314</v>
      </c>
      <c r="L273" s="101">
        <f>W186</f>
        <v>-0.70954946477785397</v>
      </c>
      <c r="M273" s="101">
        <f t="shared" si="207"/>
        <v>0</v>
      </c>
      <c r="N273" s="101">
        <f t="shared" si="207"/>
        <v>0</v>
      </c>
      <c r="O273" s="100">
        <f t="shared" si="207"/>
        <v>0</v>
      </c>
      <c r="P273" s="101">
        <f t="shared" si="207"/>
        <v>0.54550779819872364</v>
      </c>
      <c r="Q273" s="101">
        <f t="shared" si="207"/>
        <v>0.85530310560351286</v>
      </c>
      <c r="R273" s="101">
        <f t="shared" ref="R273" si="211">R37</f>
        <v>0.84451160789817348</v>
      </c>
      <c r="S273" s="101">
        <f t="shared" si="181"/>
        <v>0.42355768259931259</v>
      </c>
      <c r="T273" s="101">
        <f>T186</f>
        <v>-0.70322191697334746</v>
      </c>
      <c r="U273" s="101">
        <f>U186</f>
        <v>-0.69513114573980506</v>
      </c>
      <c r="V273" s="101">
        <f>V186</f>
        <v>-0.25743180537048405</v>
      </c>
      <c r="W273" s="101">
        <f>W186</f>
        <v>-0.70954946477785397</v>
      </c>
      <c r="X273" s="101">
        <f t="shared" si="207"/>
        <v>-0.46296207120389288</v>
      </c>
      <c r="Y273" s="101">
        <f t="shared" si="207"/>
        <v>0</v>
      </c>
      <c r="Z273" s="101">
        <f t="shared" si="207"/>
        <v>0</v>
      </c>
      <c r="AA273" s="100">
        <f t="shared" si="207"/>
        <v>0</v>
      </c>
      <c r="AB273" s="87">
        <f t="shared" si="207"/>
        <v>104.08676666666666</v>
      </c>
      <c r="AC273" s="157"/>
      <c r="AN273" s="98"/>
      <c r="AO273" s="157"/>
      <c r="AZ273" s="98"/>
    </row>
    <row r="274" spans="2:52" x14ac:dyDescent="0.2">
      <c r="B274" s="141" t="s">
        <v>283</v>
      </c>
      <c r="C274" s="101">
        <f t="shared" ref="C274:AB274" si="212">C210</f>
        <v>141.60040000000001</v>
      </c>
      <c r="D274" s="173">
        <f t="shared" si="212"/>
        <v>143.8853</v>
      </c>
      <c r="E274" s="101">
        <f t="shared" si="212"/>
        <v>147.80119999999999</v>
      </c>
      <c r="F274" s="101">
        <f t="shared" si="212"/>
        <v>153.69970000000001</v>
      </c>
      <c r="G274" s="101">
        <f t="shared" ref="G274:H274" si="213">G210</f>
        <v>157.95249999999999</v>
      </c>
      <c r="H274" s="101">
        <f t="shared" si="213"/>
        <v>156.4051</v>
      </c>
      <c r="I274" s="101">
        <f t="shared" ref="I274:J274" si="214">I210</f>
        <v>160.69999999999999</v>
      </c>
      <c r="J274" s="101">
        <f t="shared" si="214"/>
        <v>159.4571</v>
      </c>
      <c r="K274" s="101">
        <f t="shared" ref="K274" si="215">K210</f>
        <v>160.77940000000001</v>
      </c>
      <c r="L274" s="101">
        <f>W210</f>
        <v>0.829251253158381</v>
      </c>
      <c r="M274" s="101">
        <f t="shared" si="212"/>
        <v>0</v>
      </c>
      <c r="N274" s="101">
        <f t="shared" si="212"/>
        <v>0</v>
      </c>
      <c r="O274" s="100">
        <f t="shared" si="212"/>
        <v>0</v>
      </c>
      <c r="P274" s="101">
        <f t="shared" si="212"/>
        <v>1.6136253852390199</v>
      </c>
      <c r="Q274" s="101">
        <f t="shared" si="212"/>
        <v>2.7215427844262017</v>
      </c>
      <c r="R274" s="101">
        <f t="shared" ref="R274" si="216">R38</f>
        <v>1.1840997604048151</v>
      </c>
      <c r="S274" s="101">
        <f t="shared" si="181"/>
        <v>0.54655663501968732</v>
      </c>
      <c r="T274" s="101">
        <f>T210</f>
        <v>-0.97966160712871408</v>
      </c>
      <c r="U274" s="101">
        <f>U210</f>
        <v>2.7460102004346303</v>
      </c>
      <c r="V274" s="101">
        <f>V210</f>
        <v>-0.77342874922214788</v>
      </c>
      <c r="W274" s="101">
        <f>W210</f>
        <v>0.829251253158381</v>
      </c>
      <c r="X274" s="101">
        <f t="shared" si="212"/>
        <v>1.1662563736399087</v>
      </c>
      <c r="Y274" s="101">
        <f t="shared" si="212"/>
        <v>0</v>
      </c>
      <c r="Z274" s="101">
        <f t="shared" si="212"/>
        <v>0</v>
      </c>
      <c r="AA274" s="100">
        <f t="shared" si="212"/>
        <v>0</v>
      </c>
      <c r="AB274" s="87">
        <f t="shared" si="212"/>
        <v>155.9260888888889</v>
      </c>
      <c r="AC274" s="157"/>
      <c r="AN274" s="98"/>
      <c r="AO274" s="157"/>
      <c r="AZ274" s="98"/>
    </row>
    <row r="275" spans="2:52" x14ac:dyDescent="0.2">
      <c r="B275" s="141" t="s">
        <v>284</v>
      </c>
      <c r="C275" s="101">
        <f t="shared" ref="C275:AB275" si="217">C234</f>
        <v>142.4469</v>
      </c>
      <c r="D275" s="173">
        <f t="shared" si="217"/>
        <v>144.77539999999999</v>
      </c>
      <c r="E275" s="101">
        <f t="shared" si="217"/>
        <v>148.77189999999999</v>
      </c>
      <c r="F275" s="101">
        <f t="shared" si="217"/>
        <v>154.79320000000001</v>
      </c>
      <c r="G275" s="101">
        <f t="shared" ref="G275:H275" si="218">G234</f>
        <v>159.10040000000001</v>
      </c>
      <c r="H275" s="101">
        <f t="shared" si="218"/>
        <v>157.5335</v>
      </c>
      <c r="I275" s="101">
        <f t="shared" ref="I275:J275" si="219">I234</f>
        <v>161.9667</v>
      </c>
      <c r="J275" s="101">
        <f t="shared" si="219"/>
        <v>160.70009999999999</v>
      </c>
      <c r="K275" s="101">
        <f t="shared" ref="K275" si="220">K234</f>
        <v>162.04470000000001</v>
      </c>
      <c r="L275" s="101">
        <f>W234</f>
        <v>0.83671385394285014</v>
      </c>
      <c r="M275" s="101">
        <f t="shared" si="217"/>
        <v>0</v>
      </c>
      <c r="N275" s="101">
        <f t="shared" si="217"/>
        <v>0</v>
      </c>
      <c r="O275" s="100">
        <f t="shared" si="217"/>
        <v>0</v>
      </c>
      <c r="P275" s="101">
        <f t="shared" si="217"/>
        <v>1.6346442077714511</v>
      </c>
      <c r="Q275" s="101">
        <f t="shared" si="217"/>
        <v>2.7604827892031363</v>
      </c>
      <c r="R275" s="101">
        <f t="shared" ref="R275" si="221">R39</f>
        <v>1.8724206305795996</v>
      </c>
      <c r="S275" s="101">
        <f t="shared" si="181"/>
        <v>0.47964568263206059</v>
      </c>
      <c r="T275" s="101">
        <f>T234</f>
        <v>-0.98484981810228256</v>
      </c>
      <c r="U275" s="101">
        <f>U234</f>
        <v>2.8141315974062655</v>
      </c>
      <c r="V275" s="101">
        <f>V234</f>
        <v>-0.782012598886074</v>
      </c>
      <c r="W275" s="101">
        <f>W234</f>
        <v>0.83671385394285014</v>
      </c>
      <c r="X275" s="101">
        <f t="shared" si="217"/>
        <v>1.1751695674094902</v>
      </c>
      <c r="Y275" s="101">
        <f t="shared" si="217"/>
        <v>0</v>
      </c>
      <c r="Z275" s="101">
        <f t="shared" si="217"/>
        <v>0</v>
      </c>
      <c r="AA275" s="100">
        <f t="shared" si="217"/>
        <v>0</v>
      </c>
      <c r="AB275" s="87">
        <f t="shared" si="217"/>
        <v>157.07054444444444</v>
      </c>
      <c r="AC275" s="157"/>
      <c r="AN275" s="98"/>
      <c r="AO275" s="157"/>
      <c r="AZ275" s="98"/>
    </row>
    <row r="276" spans="2:52" x14ac:dyDescent="0.2">
      <c r="B276" s="177" t="s">
        <v>296</v>
      </c>
      <c r="D276" s="157"/>
      <c r="O276" s="98"/>
      <c r="AB276" s="176"/>
      <c r="AC276" s="157"/>
      <c r="AN276" s="98"/>
      <c r="AO276" s="157"/>
      <c r="AZ276" s="98"/>
    </row>
    <row r="277" spans="2:52" ht="15" x14ac:dyDescent="0.25">
      <c r="B277" s="142" t="s">
        <v>285</v>
      </c>
      <c r="C277" s="256">
        <v>116.07940000000001</v>
      </c>
      <c r="D277" s="217">
        <v>116.38249999999999</v>
      </c>
      <c r="E277" s="219">
        <v>117.2824</v>
      </c>
      <c r="F277" s="221">
        <v>116.37649999999999</v>
      </c>
      <c r="G277" s="295">
        <v>114.6553</v>
      </c>
      <c r="H277" s="299">
        <v>116.14109999999999</v>
      </c>
      <c r="I277" s="303">
        <v>118.9074</v>
      </c>
      <c r="J277" s="303">
        <v>120.4639</v>
      </c>
      <c r="K277" s="303">
        <v>122.02370000000001</v>
      </c>
      <c r="L277" s="221"/>
      <c r="M277" s="221"/>
      <c r="N277" s="221"/>
      <c r="O277" s="256"/>
      <c r="P277" s="219">
        <v>0.26111437516043878</v>
      </c>
      <c r="Q277" s="221">
        <v>0.77322621528150914</v>
      </c>
      <c r="R277" s="221">
        <v>-0.7724091594305732</v>
      </c>
      <c r="S277" s="297">
        <v>-1.4789927519731185</v>
      </c>
      <c r="T277" s="297">
        <f t="shared" ref="T277:W292" si="222">((H277-G277)/G277)*100</f>
        <v>1.2958842722490784</v>
      </c>
      <c r="U277" s="297">
        <f t="shared" si="222"/>
        <v>2.3818441533617309</v>
      </c>
      <c r="V277" s="297">
        <f t="shared" si="222"/>
        <v>1.3090017946738384</v>
      </c>
      <c r="W277" s="297">
        <f t="shared" si="222"/>
        <v>1.2948277450755039</v>
      </c>
      <c r="X277" s="96"/>
      <c r="Y277" s="221"/>
      <c r="Z277" s="221"/>
      <c r="AA277" s="108"/>
      <c r="AB277" s="261">
        <f t="shared" ref="AB277:AB286" si="223">AVERAGE(P277:AA277)</f>
        <v>0.63306208054980107</v>
      </c>
      <c r="AC277" s="158">
        <f t="shared" ref="AC277:AN286" si="224">_xlfn.RANK.AVG(D277,D$277:D$286,)</f>
        <v>8</v>
      </c>
      <c r="AD277" s="144">
        <f t="shared" si="224"/>
        <v>8</v>
      </c>
      <c r="AE277" s="144">
        <f t="shared" si="224"/>
        <v>8</v>
      </c>
      <c r="AF277" s="144">
        <f t="shared" si="224"/>
        <v>9</v>
      </c>
      <c r="AG277" s="144">
        <f t="shared" si="224"/>
        <v>9</v>
      </c>
      <c r="AH277" s="144">
        <f t="shared" si="224"/>
        <v>9</v>
      </c>
      <c r="AI277" s="144">
        <f t="shared" si="224"/>
        <v>9</v>
      </c>
      <c r="AJ277" s="144">
        <f t="shared" si="224"/>
        <v>9</v>
      </c>
      <c r="AK277" s="144" t="e">
        <f t="shared" si="224"/>
        <v>#N/A</v>
      </c>
      <c r="AL277" s="144" t="e">
        <f>_xlfn.RANK.AVG(M277,M$277:M$286,)</f>
        <v>#N/A</v>
      </c>
      <c r="AM277" s="144" t="e">
        <f>_xlfn.RANK.AVG(N277,N$277:N$286,)</f>
        <v>#N/A</v>
      </c>
      <c r="AN277" s="144" t="e">
        <f>_xlfn.RANK.AVG(O277,O$277:O$286,)</f>
        <v>#N/A</v>
      </c>
      <c r="AO277" s="158">
        <f t="shared" ref="AO277:AZ286" si="225">_xlfn.RANK.AVG(P277,P$277:P$286,)</f>
        <v>6</v>
      </c>
      <c r="AP277" s="144">
        <f t="shared" si="225"/>
        <v>9</v>
      </c>
      <c r="AQ277" s="144">
        <f t="shared" si="225"/>
        <v>9</v>
      </c>
      <c r="AR277" s="144">
        <f t="shared" si="225"/>
        <v>10</v>
      </c>
      <c r="AS277" s="144">
        <f t="shared" si="225"/>
        <v>4</v>
      </c>
      <c r="AT277" s="144">
        <f t="shared" si="225"/>
        <v>5</v>
      </c>
      <c r="AU277" s="144">
        <f t="shared" si="225"/>
        <v>6</v>
      </c>
      <c r="AV277" s="144">
        <f t="shared" si="225"/>
        <v>3</v>
      </c>
      <c r="AW277" s="144" t="e">
        <f t="shared" si="225"/>
        <v>#N/A</v>
      </c>
      <c r="AX277" s="144" t="e">
        <f t="shared" si="225"/>
        <v>#N/A</v>
      </c>
      <c r="AY277" s="144" t="e">
        <f t="shared" si="225"/>
        <v>#N/A</v>
      </c>
      <c r="AZ277" s="163" t="e">
        <f t="shared" si="225"/>
        <v>#N/A</v>
      </c>
    </row>
    <row r="278" spans="2:52" ht="15" x14ac:dyDescent="0.25">
      <c r="B278" s="142" t="s">
        <v>286</v>
      </c>
      <c r="C278" s="256">
        <v>129.04040000000001</v>
      </c>
      <c r="D278" s="217">
        <v>129.15860000000001</v>
      </c>
      <c r="E278" s="219">
        <v>130.56200000000001</v>
      </c>
      <c r="F278" s="221">
        <v>132.67150000000001</v>
      </c>
      <c r="G278" s="295">
        <v>133.3177</v>
      </c>
      <c r="H278" s="299">
        <v>132.11670000000001</v>
      </c>
      <c r="I278" s="303">
        <v>133.21899999999999</v>
      </c>
      <c r="J278" s="303">
        <v>134.2253</v>
      </c>
      <c r="K278" s="303">
        <v>136.67769999999999</v>
      </c>
      <c r="L278" s="221"/>
      <c r="M278" s="221"/>
      <c r="N278" s="221"/>
      <c r="O278" s="256"/>
      <c r="P278" s="219">
        <v>9.1599220089213645E-2</v>
      </c>
      <c r="Q278" s="221">
        <v>1.0865710839231804</v>
      </c>
      <c r="R278" s="221">
        <v>1.6157074799711992</v>
      </c>
      <c r="S278" s="297">
        <v>0.48706768220755264</v>
      </c>
      <c r="T278" s="297">
        <f t="shared" si="222"/>
        <v>-0.90085562532206398</v>
      </c>
      <c r="U278" s="297">
        <f t="shared" si="222"/>
        <v>0.83433812682271458</v>
      </c>
      <c r="V278" s="297">
        <f t="shared" si="222"/>
        <v>0.75537273211779865</v>
      </c>
      <c r="W278" s="297">
        <f t="shared" si="222"/>
        <v>1.8270773095683028</v>
      </c>
      <c r="X278" s="96"/>
      <c r="Y278" s="221"/>
      <c r="Z278" s="221"/>
      <c r="AA278" s="108"/>
      <c r="AB278" s="261">
        <f t="shared" si="223"/>
        <v>0.72460975117223725</v>
      </c>
      <c r="AC278" s="158">
        <f t="shared" si="224"/>
        <v>4</v>
      </c>
      <c r="AD278" s="144">
        <f t="shared" si="224"/>
        <v>4</v>
      </c>
      <c r="AE278" s="144">
        <f t="shared" si="224"/>
        <v>4</v>
      </c>
      <c r="AF278" s="144">
        <f t="shared" si="224"/>
        <v>4</v>
      </c>
      <c r="AG278" s="144">
        <f t="shared" si="224"/>
        <v>4</v>
      </c>
      <c r="AH278" s="144">
        <f t="shared" si="224"/>
        <v>5</v>
      </c>
      <c r="AI278" s="144">
        <f t="shared" si="224"/>
        <v>5</v>
      </c>
      <c r="AJ278" s="144">
        <f t="shared" si="224"/>
        <v>5</v>
      </c>
      <c r="AK278" s="144" t="e">
        <f t="shared" si="224"/>
        <v>#N/A</v>
      </c>
      <c r="AL278" s="144" t="e">
        <f t="shared" si="224"/>
        <v>#N/A</v>
      </c>
      <c r="AM278" s="144" t="e">
        <f t="shared" si="224"/>
        <v>#N/A</v>
      </c>
      <c r="AN278" s="144" t="e">
        <f t="shared" si="224"/>
        <v>#N/A</v>
      </c>
      <c r="AO278" s="158">
        <f t="shared" si="225"/>
        <v>8</v>
      </c>
      <c r="AP278" s="144">
        <f t="shared" si="225"/>
        <v>6</v>
      </c>
      <c r="AQ278" s="144">
        <f t="shared" si="225"/>
        <v>7</v>
      </c>
      <c r="AR278" s="144">
        <f t="shared" si="225"/>
        <v>7</v>
      </c>
      <c r="AS278" s="144">
        <f t="shared" si="225"/>
        <v>8</v>
      </c>
      <c r="AT278" s="144">
        <f t="shared" si="225"/>
        <v>8</v>
      </c>
      <c r="AU278" s="144">
        <f t="shared" si="225"/>
        <v>7</v>
      </c>
      <c r="AV278" s="144">
        <f t="shared" si="225"/>
        <v>1</v>
      </c>
      <c r="AW278" s="144" t="e">
        <f t="shared" si="225"/>
        <v>#N/A</v>
      </c>
      <c r="AX278" s="144" t="e">
        <f t="shared" si="225"/>
        <v>#N/A</v>
      </c>
      <c r="AY278" s="144" t="e">
        <f t="shared" si="225"/>
        <v>#N/A</v>
      </c>
      <c r="AZ278" s="163" t="e">
        <f t="shared" si="225"/>
        <v>#N/A</v>
      </c>
    </row>
    <row r="279" spans="2:52" ht="15" x14ac:dyDescent="0.25">
      <c r="B279" s="142" t="s">
        <v>287</v>
      </c>
      <c r="C279" s="256">
        <v>115.35850000000001</v>
      </c>
      <c r="D279" s="217">
        <v>116.4901</v>
      </c>
      <c r="E279" s="219">
        <v>117.7081</v>
      </c>
      <c r="F279" s="221">
        <v>119.65689999999999</v>
      </c>
      <c r="G279" s="295">
        <v>121.4477</v>
      </c>
      <c r="H279" s="299">
        <v>123.72280000000001</v>
      </c>
      <c r="I279" s="303">
        <v>125.3284</v>
      </c>
      <c r="J279" s="303">
        <v>123.7187</v>
      </c>
      <c r="K279" s="303">
        <v>124.10420000000001</v>
      </c>
      <c r="L279" s="221"/>
      <c r="M279" s="219"/>
      <c r="N279" s="219"/>
      <c r="O279" s="256"/>
      <c r="P279" s="219">
        <v>0.98094201987715834</v>
      </c>
      <c r="Q279" s="221">
        <v>1.0455824142995873</v>
      </c>
      <c r="R279" s="221">
        <v>1.6556209810539728</v>
      </c>
      <c r="S279" s="297">
        <v>1.4966123976135137</v>
      </c>
      <c r="T279" s="297">
        <f t="shared" si="222"/>
        <v>1.8733166622340389</v>
      </c>
      <c r="U279" s="297">
        <f t="shared" si="222"/>
        <v>1.2977397860378164</v>
      </c>
      <c r="V279" s="297">
        <f t="shared" si="222"/>
        <v>-1.2843856619888259</v>
      </c>
      <c r="W279" s="297">
        <f t="shared" si="222"/>
        <v>0.31159396275583845</v>
      </c>
      <c r="X279" s="96"/>
      <c r="Y279" s="219"/>
      <c r="Z279" s="221"/>
      <c r="AA279" s="108"/>
      <c r="AB279" s="261">
        <f t="shared" si="223"/>
        <v>0.92212782023538753</v>
      </c>
      <c r="AC279" s="158">
        <f t="shared" si="224"/>
        <v>7</v>
      </c>
      <c r="AD279" s="144">
        <f t="shared" si="224"/>
        <v>7</v>
      </c>
      <c r="AE279" s="144">
        <f t="shared" si="224"/>
        <v>7</v>
      </c>
      <c r="AF279" s="144">
        <f t="shared" si="224"/>
        <v>6</v>
      </c>
      <c r="AG279" s="144">
        <f t="shared" si="224"/>
        <v>6</v>
      </c>
      <c r="AH279" s="144">
        <f t="shared" si="224"/>
        <v>7</v>
      </c>
      <c r="AI279" s="144">
        <f t="shared" si="224"/>
        <v>8</v>
      </c>
      <c r="AJ279" s="144">
        <f t="shared" si="224"/>
        <v>7</v>
      </c>
      <c r="AK279" s="144" t="e">
        <f t="shared" si="224"/>
        <v>#N/A</v>
      </c>
      <c r="AL279" s="144" t="e">
        <f t="shared" si="224"/>
        <v>#N/A</v>
      </c>
      <c r="AM279" s="144" t="e">
        <f t="shared" si="224"/>
        <v>#N/A</v>
      </c>
      <c r="AN279" s="144" t="e">
        <f t="shared" si="224"/>
        <v>#N/A</v>
      </c>
      <c r="AO279" s="158">
        <f t="shared" si="225"/>
        <v>4</v>
      </c>
      <c r="AP279" s="144">
        <f t="shared" si="225"/>
        <v>7</v>
      </c>
      <c r="AQ279" s="144">
        <f t="shared" si="225"/>
        <v>6</v>
      </c>
      <c r="AR279" s="144">
        <f t="shared" si="225"/>
        <v>4</v>
      </c>
      <c r="AS279" s="144">
        <f t="shared" si="225"/>
        <v>2</v>
      </c>
      <c r="AT279" s="144">
        <f t="shared" si="225"/>
        <v>7</v>
      </c>
      <c r="AU279" s="144">
        <f t="shared" si="225"/>
        <v>10</v>
      </c>
      <c r="AV279" s="144">
        <f t="shared" si="225"/>
        <v>6</v>
      </c>
      <c r="AW279" s="144" t="e">
        <f t="shared" si="225"/>
        <v>#N/A</v>
      </c>
      <c r="AX279" s="144" t="e">
        <f t="shared" si="225"/>
        <v>#N/A</v>
      </c>
      <c r="AY279" s="144" t="e">
        <f t="shared" si="225"/>
        <v>#N/A</v>
      </c>
      <c r="AZ279" s="163" t="e">
        <f t="shared" si="225"/>
        <v>#N/A</v>
      </c>
    </row>
    <row r="280" spans="2:52" ht="15" x14ac:dyDescent="0.25">
      <c r="B280" s="142" t="s">
        <v>288</v>
      </c>
      <c r="C280" s="256">
        <v>156.2927</v>
      </c>
      <c r="D280" s="217">
        <v>156.5932</v>
      </c>
      <c r="E280" s="219">
        <v>157.79320000000001</v>
      </c>
      <c r="F280" s="221">
        <v>164.07589999999999</v>
      </c>
      <c r="G280" s="295">
        <v>168.62139999999999</v>
      </c>
      <c r="H280" s="299">
        <v>167.50290000000001</v>
      </c>
      <c r="I280" s="303">
        <v>168.55369999999999</v>
      </c>
      <c r="J280" s="303">
        <v>172.9614</v>
      </c>
      <c r="K280" s="303">
        <v>175.6497</v>
      </c>
      <c r="L280" s="221"/>
      <c r="M280" s="219"/>
      <c r="N280" s="219"/>
      <c r="O280" s="256"/>
      <c r="P280" s="219">
        <v>0.19226745714930996</v>
      </c>
      <c r="Q280" s="221">
        <v>0.76631680047410555</v>
      </c>
      <c r="R280" s="221">
        <v>3.9816037699976783</v>
      </c>
      <c r="S280" s="297">
        <v>2.770364203396114</v>
      </c>
      <c r="T280" s="297">
        <f t="shared" si="222"/>
        <v>-0.66332031402893299</v>
      </c>
      <c r="U280" s="297">
        <f t="shared" si="222"/>
        <v>0.62733242230431896</v>
      </c>
      <c r="V280" s="297">
        <f t="shared" si="222"/>
        <v>2.6150123076503249</v>
      </c>
      <c r="W280" s="297">
        <f t="shared" si="222"/>
        <v>1.5542774283741911</v>
      </c>
      <c r="X280" s="96"/>
      <c r="Y280" s="219"/>
      <c r="Z280" s="221"/>
      <c r="AA280" s="108"/>
      <c r="AB280" s="261">
        <f t="shared" si="223"/>
        <v>1.4804817594146389</v>
      </c>
      <c r="AC280" s="158">
        <f t="shared" si="224"/>
        <v>2</v>
      </c>
      <c r="AD280" s="144">
        <f t="shared" si="224"/>
        <v>2</v>
      </c>
      <c r="AE280" s="144">
        <f t="shared" si="224"/>
        <v>2</v>
      </c>
      <c r="AF280" s="144">
        <f t="shared" si="224"/>
        <v>2</v>
      </c>
      <c r="AG280" s="144">
        <f t="shared" si="224"/>
        <v>2</v>
      </c>
      <c r="AH280" s="144">
        <f t="shared" si="224"/>
        <v>2</v>
      </c>
      <c r="AI280" s="144">
        <f t="shared" si="224"/>
        <v>2</v>
      </c>
      <c r="AJ280" s="144">
        <f t="shared" si="224"/>
        <v>2</v>
      </c>
      <c r="AK280" s="144" t="e">
        <f t="shared" si="224"/>
        <v>#N/A</v>
      </c>
      <c r="AL280" s="144" t="e">
        <f t="shared" si="224"/>
        <v>#N/A</v>
      </c>
      <c r="AM280" s="144" t="e">
        <f t="shared" si="224"/>
        <v>#N/A</v>
      </c>
      <c r="AN280" s="144" t="e">
        <f t="shared" si="224"/>
        <v>#N/A</v>
      </c>
      <c r="AO280" s="158">
        <f t="shared" si="225"/>
        <v>7</v>
      </c>
      <c r="AP280" s="144">
        <f t="shared" si="225"/>
        <v>10</v>
      </c>
      <c r="AQ280" s="144">
        <f t="shared" si="225"/>
        <v>1</v>
      </c>
      <c r="AR280" s="144">
        <f t="shared" si="225"/>
        <v>2</v>
      </c>
      <c r="AS280" s="144">
        <f t="shared" si="225"/>
        <v>7</v>
      </c>
      <c r="AT280" s="144">
        <f t="shared" si="225"/>
        <v>9</v>
      </c>
      <c r="AU280" s="144">
        <f t="shared" si="225"/>
        <v>2</v>
      </c>
      <c r="AV280" s="144">
        <f t="shared" si="225"/>
        <v>2</v>
      </c>
      <c r="AW280" s="144" t="e">
        <f t="shared" si="225"/>
        <v>#N/A</v>
      </c>
      <c r="AX280" s="144" t="e">
        <f t="shared" si="225"/>
        <v>#N/A</v>
      </c>
      <c r="AY280" s="144" t="e">
        <f t="shared" si="225"/>
        <v>#N/A</v>
      </c>
      <c r="AZ280" s="163" t="e">
        <f t="shared" si="225"/>
        <v>#N/A</v>
      </c>
    </row>
    <row r="281" spans="2:52" s="48" customFormat="1" ht="15" x14ac:dyDescent="0.25">
      <c r="B281" s="145" t="s">
        <v>289</v>
      </c>
      <c r="C281" s="167">
        <v>139.76759999999999</v>
      </c>
      <c r="D281" s="174">
        <v>142.2124</v>
      </c>
      <c r="E281" s="208">
        <v>145.29570000000001</v>
      </c>
      <c r="F281" s="143">
        <v>149.4873</v>
      </c>
      <c r="G281" s="295">
        <v>153.21279999999999</v>
      </c>
      <c r="H281" s="299">
        <v>151.7353</v>
      </c>
      <c r="I281" s="303">
        <v>155.20699999999999</v>
      </c>
      <c r="J281" s="303">
        <v>155.46170000000001</v>
      </c>
      <c r="K281" s="303">
        <v>157.40170000000001</v>
      </c>
      <c r="L281" s="143"/>
      <c r="M281" s="208"/>
      <c r="N281" s="208"/>
      <c r="O281" s="167"/>
      <c r="P281" s="208">
        <v>1.7491893686376638</v>
      </c>
      <c r="Q281" s="143">
        <v>2.1680950465641593</v>
      </c>
      <c r="R281" s="143">
        <v>2.8848754643117407</v>
      </c>
      <c r="S281" s="297">
        <v>2.4921849548423061</v>
      </c>
      <c r="T281" s="297">
        <f t="shared" si="222"/>
        <v>-0.96434501556005248</v>
      </c>
      <c r="U281" s="297">
        <f t="shared" si="222"/>
        <v>2.2879975852685552</v>
      </c>
      <c r="V281" s="297">
        <f t="shared" si="222"/>
        <v>0.16410342317035567</v>
      </c>
      <c r="W281" s="297">
        <f t="shared" si="222"/>
        <v>1.2478957839776599</v>
      </c>
      <c r="X281" s="146"/>
      <c r="Y281" s="208"/>
      <c r="Z281" s="143"/>
      <c r="AA281" s="279"/>
      <c r="AB281" s="262">
        <f t="shared" si="223"/>
        <v>1.5037495764015485</v>
      </c>
      <c r="AC281" s="159">
        <f t="shared" si="224"/>
        <v>3</v>
      </c>
      <c r="AD281" s="147">
        <f t="shared" si="224"/>
        <v>3</v>
      </c>
      <c r="AE281" s="147">
        <f t="shared" si="224"/>
        <v>3</v>
      </c>
      <c r="AF281" s="147">
        <f t="shared" si="224"/>
        <v>3</v>
      </c>
      <c r="AG281" s="147">
        <f t="shared" si="224"/>
        <v>3</v>
      </c>
      <c r="AH281" s="147">
        <f t="shared" si="224"/>
        <v>3</v>
      </c>
      <c r="AI281" s="147">
        <f t="shared" si="224"/>
        <v>3</v>
      </c>
      <c r="AJ281" s="147">
        <f t="shared" si="224"/>
        <v>3</v>
      </c>
      <c r="AK281" s="147" t="e">
        <f t="shared" si="224"/>
        <v>#N/A</v>
      </c>
      <c r="AL281" s="147" t="e">
        <f t="shared" si="224"/>
        <v>#N/A</v>
      </c>
      <c r="AM281" s="147" t="e">
        <f t="shared" si="224"/>
        <v>#N/A</v>
      </c>
      <c r="AN281" s="147" t="e">
        <f t="shared" si="224"/>
        <v>#N/A</v>
      </c>
      <c r="AO281" s="159">
        <f t="shared" si="225"/>
        <v>2</v>
      </c>
      <c r="AP281" s="147">
        <f t="shared" si="225"/>
        <v>4</v>
      </c>
      <c r="AQ281" s="147">
        <f t="shared" si="225"/>
        <v>5</v>
      </c>
      <c r="AR281" s="147">
        <f t="shared" si="225"/>
        <v>3</v>
      </c>
      <c r="AS281" s="147">
        <f t="shared" si="225"/>
        <v>9</v>
      </c>
      <c r="AT281" s="147">
        <f t="shared" si="225"/>
        <v>6</v>
      </c>
      <c r="AU281" s="147">
        <f t="shared" si="225"/>
        <v>9</v>
      </c>
      <c r="AV281" s="147">
        <f t="shared" si="225"/>
        <v>4</v>
      </c>
      <c r="AW281" s="147" t="e">
        <f t="shared" si="225"/>
        <v>#N/A</v>
      </c>
      <c r="AX281" s="147" t="e">
        <f t="shared" si="225"/>
        <v>#N/A</v>
      </c>
      <c r="AY281" s="147" t="e">
        <f t="shared" si="225"/>
        <v>#N/A</v>
      </c>
      <c r="AZ281" s="164" t="e">
        <f t="shared" si="225"/>
        <v>#N/A</v>
      </c>
    </row>
    <row r="282" spans="2:52" ht="15" x14ac:dyDescent="0.25">
      <c r="B282" s="142" t="s">
        <v>290</v>
      </c>
      <c r="C282" s="256">
        <v>109.5181</v>
      </c>
      <c r="D282" s="217">
        <v>109.3261</v>
      </c>
      <c r="E282" s="219">
        <v>111.88120000000001</v>
      </c>
      <c r="F282" s="221">
        <v>115.2024</v>
      </c>
      <c r="G282" s="295">
        <v>116.2812</v>
      </c>
      <c r="H282" s="299">
        <v>117.9803</v>
      </c>
      <c r="I282" s="303">
        <v>122.4042</v>
      </c>
      <c r="J282" s="303">
        <v>124.1752</v>
      </c>
      <c r="K282" s="303">
        <v>123.69589999999999</v>
      </c>
      <c r="L282" s="221"/>
      <c r="M282" s="219"/>
      <c r="N282" s="219"/>
      <c r="O282" s="256"/>
      <c r="P282" s="219">
        <v>-0.17531348699439386</v>
      </c>
      <c r="Q282" s="221">
        <v>2.3371363288363987</v>
      </c>
      <c r="R282" s="221">
        <v>2.9685058794506944</v>
      </c>
      <c r="S282" s="297">
        <v>0.93643882419116364</v>
      </c>
      <c r="T282" s="297">
        <f t="shared" si="222"/>
        <v>1.4611992308300923</v>
      </c>
      <c r="U282" s="297">
        <f t="shared" si="222"/>
        <v>3.7496938048131789</v>
      </c>
      <c r="V282" s="297">
        <f t="shared" si="222"/>
        <v>1.4468457781677431</v>
      </c>
      <c r="W282" s="297">
        <f t="shared" si="222"/>
        <v>-0.38598689593413915</v>
      </c>
      <c r="X282" s="96"/>
      <c r="Y282" s="219"/>
      <c r="Z282" s="221"/>
      <c r="AA282" s="108"/>
      <c r="AB282" s="261">
        <f t="shared" si="223"/>
        <v>1.5423149329200925</v>
      </c>
      <c r="AC282" s="158">
        <f t="shared" si="224"/>
        <v>9</v>
      </c>
      <c r="AD282" s="144">
        <f t="shared" si="224"/>
        <v>9</v>
      </c>
      <c r="AE282" s="144">
        <f t="shared" si="224"/>
        <v>9</v>
      </c>
      <c r="AF282" s="144">
        <f t="shared" si="224"/>
        <v>8</v>
      </c>
      <c r="AG282" s="144">
        <f t="shared" si="224"/>
        <v>8</v>
      </c>
      <c r="AH282" s="144">
        <f t="shared" si="224"/>
        <v>8</v>
      </c>
      <c r="AI282" s="144">
        <f t="shared" si="224"/>
        <v>7</v>
      </c>
      <c r="AJ282" s="144">
        <f t="shared" si="224"/>
        <v>8</v>
      </c>
      <c r="AK282" s="144" t="e">
        <f t="shared" si="224"/>
        <v>#N/A</v>
      </c>
      <c r="AL282" s="144" t="e">
        <f t="shared" si="224"/>
        <v>#N/A</v>
      </c>
      <c r="AM282" s="144" t="e">
        <f t="shared" si="224"/>
        <v>#N/A</v>
      </c>
      <c r="AN282" s="144" t="e">
        <f t="shared" si="224"/>
        <v>#N/A</v>
      </c>
      <c r="AO282" s="158">
        <f t="shared" si="225"/>
        <v>9</v>
      </c>
      <c r="AP282" s="144">
        <f t="shared" si="225"/>
        <v>2</v>
      </c>
      <c r="AQ282" s="144">
        <f t="shared" si="225"/>
        <v>4</v>
      </c>
      <c r="AR282" s="144">
        <f t="shared" si="225"/>
        <v>6</v>
      </c>
      <c r="AS282" s="144">
        <f t="shared" si="225"/>
        <v>3</v>
      </c>
      <c r="AT282" s="144">
        <f t="shared" si="225"/>
        <v>3</v>
      </c>
      <c r="AU282" s="144">
        <f t="shared" si="225"/>
        <v>5</v>
      </c>
      <c r="AV282" s="144">
        <f t="shared" si="225"/>
        <v>7</v>
      </c>
      <c r="AW282" s="144" t="e">
        <f t="shared" si="225"/>
        <v>#N/A</v>
      </c>
      <c r="AX282" s="144" t="e">
        <f t="shared" si="225"/>
        <v>#N/A</v>
      </c>
      <c r="AY282" s="144" t="e">
        <f t="shared" si="225"/>
        <v>#N/A</v>
      </c>
      <c r="AZ282" s="163" t="e">
        <f t="shared" si="225"/>
        <v>#N/A</v>
      </c>
    </row>
    <row r="283" spans="2:52" ht="15" x14ac:dyDescent="0.25">
      <c r="B283" s="142" t="s">
        <v>291</v>
      </c>
      <c r="C283" s="256">
        <v>158.40819999999999</v>
      </c>
      <c r="D283" s="217">
        <v>160.12190000000001</v>
      </c>
      <c r="E283" s="219">
        <v>162.9555</v>
      </c>
      <c r="F283" s="221">
        <v>168.42089999999999</v>
      </c>
      <c r="G283" s="295">
        <v>175.6326</v>
      </c>
      <c r="H283" s="299">
        <v>175.05879999999999</v>
      </c>
      <c r="I283" s="303">
        <v>181.1696</v>
      </c>
      <c r="J283" s="303">
        <v>187.47210000000001</v>
      </c>
      <c r="K283" s="303">
        <v>185.19030000000001</v>
      </c>
      <c r="L283" s="221"/>
      <c r="M283" s="219"/>
      <c r="N283" s="219"/>
      <c r="O283" s="256"/>
      <c r="P283" s="219">
        <v>1.0818253095483801</v>
      </c>
      <c r="Q283" s="221">
        <v>1.7696517465755714</v>
      </c>
      <c r="R283" s="221">
        <v>3.353921776190425</v>
      </c>
      <c r="S283" s="297">
        <v>4.2819507555178768</v>
      </c>
      <c r="T283" s="297">
        <f t="shared" si="222"/>
        <v>-0.32670472338279205</v>
      </c>
      <c r="U283" s="297">
        <f t="shared" si="222"/>
        <v>3.4907128347732375</v>
      </c>
      <c r="V283" s="297">
        <f t="shared" si="222"/>
        <v>3.4787845201402492</v>
      </c>
      <c r="W283" s="297">
        <f t="shared" si="222"/>
        <v>-1.2171411105972589</v>
      </c>
      <c r="X283" s="96"/>
      <c r="Y283" s="219"/>
      <c r="Z283" s="221"/>
      <c r="AA283" s="108"/>
      <c r="AB283" s="261">
        <f t="shared" si="223"/>
        <v>1.9891251385957112</v>
      </c>
      <c r="AC283" s="158">
        <f t="shared" si="224"/>
        <v>1</v>
      </c>
      <c r="AD283" s="144">
        <f t="shared" si="224"/>
        <v>1</v>
      </c>
      <c r="AE283" s="144">
        <f t="shared" si="224"/>
        <v>1</v>
      </c>
      <c r="AF283" s="144">
        <f t="shared" si="224"/>
        <v>1</v>
      </c>
      <c r="AG283" s="144">
        <f t="shared" si="224"/>
        <v>1</v>
      </c>
      <c r="AH283" s="144">
        <f t="shared" si="224"/>
        <v>1</v>
      </c>
      <c r="AI283" s="144">
        <f t="shared" si="224"/>
        <v>1</v>
      </c>
      <c r="AJ283" s="144">
        <f t="shared" si="224"/>
        <v>1</v>
      </c>
      <c r="AK283" s="144" t="e">
        <f t="shared" si="224"/>
        <v>#N/A</v>
      </c>
      <c r="AL283" s="144" t="e">
        <f t="shared" si="224"/>
        <v>#N/A</v>
      </c>
      <c r="AM283" s="144" t="e">
        <f t="shared" si="224"/>
        <v>#N/A</v>
      </c>
      <c r="AN283" s="144" t="e">
        <f t="shared" si="224"/>
        <v>#N/A</v>
      </c>
      <c r="AO283" s="158">
        <f t="shared" si="225"/>
        <v>3</v>
      </c>
      <c r="AP283" s="144">
        <f t="shared" si="225"/>
        <v>5</v>
      </c>
      <c r="AQ283" s="144">
        <f t="shared" si="225"/>
        <v>3</v>
      </c>
      <c r="AR283" s="144">
        <f t="shared" si="225"/>
        <v>1</v>
      </c>
      <c r="AS283" s="144">
        <f t="shared" si="225"/>
        <v>6</v>
      </c>
      <c r="AT283" s="144">
        <f t="shared" si="225"/>
        <v>4</v>
      </c>
      <c r="AU283" s="144">
        <f t="shared" si="225"/>
        <v>1</v>
      </c>
      <c r="AV283" s="144">
        <f t="shared" si="225"/>
        <v>10</v>
      </c>
      <c r="AW283" s="144" t="e">
        <f t="shared" si="225"/>
        <v>#N/A</v>
      </c>
      <c r="AX283" s="144" t="e">
        <f t="shared" si="225"/>
        <v>#N/A</v>
      </c>
      <c r="AY283" s="144" t="e">
        <f t="shared" si="225"/>
        <v>#N/A</v>
      </c>
      <c r="AZ283" s="163" t="e">
        <f t="shared" si="225"/>
        <v>#N/A</v>
      </c>
    </row>
    <row r="284" spans="2:52" ht="15" x14ac:dyDescent="0.25">
      <c r="B284" s="142" t="s">
        <v>292</v>
      </c>
      <c r="C284" s="256">
        <v>117.13030000000001</v>
      </c>
      <c r="D284" s="217">
        <v>119.3503</v>
      </c>
      <c r="E284" s="219">
        <v>122.02290000000001</v>
      </c>
      <c r="F284" s="221">
        <v>120.3736</v>
      </c>
      <c r="G284" s="295">
        <v>119.3172</v>
      </c>
      <c r="H284" s="299">
        <v>121.7938</v>
      </c>
      <c r="I284" s="303">
        <v>126.5598</v>
      </c>
      <c r="J284" s="303">
        <v>128.94120000000001</v>
      </c>
      <c r="K284" s="303">
        <v>127.6206</v>
      </c>
      <c r="L284" s="221"/>
      <c r="M284" s="219"/>
      <c r="N284" s="219"/>
      <c r="O284" s="256"/>
      <c r="P284" s="219">
        <v>1.8953251208269752</v>
      </c>
      <c r="Q284" s="221">
        <v>2.239290558968015</v>
      </c>
      <c r="R284" s="221">
        <v>-1.3516315380145947</v>
      </c>
      <c r="S284" s="297">
        <v>-0.87760106867286225</v>
      </c>
      <c r="T284" s="297">
        <f t="shared" si="222"/>
        <v>2.0756437462494968</v>
      </c>
      <c r="U284" s="297">
        <f t="shared" si="222"/>
        <v>3.9131712780125021</v>
      </c>
      <c r="V284" s="297">
        <f t="shared" si="222"/>
        <v>1.8816401416563662</v>
      </c>
      <c r="W284" s="297">
        <f t="shared" si="222"/>
        <v>-1.0241877693088113</v>
      </c>
      <c r="X284" s="96"/>
      <c r="Y284" s="219"/>
      <c r="Z284" s="221"/>
      <c r="AA284" s="108"/>
      <c r="AB284" s="261">
        <f t="shared" si="223"/>
        <v>1.0939563087146358</v>
      </c>
      <c r="AC284" s="158">
        <f t="shared" si="224"/>
        <v>6</v>
      </c>
      <c r="AD284" s="144">
        <f t="shared" si="224"/>
        <v>6</v>
      </c>
      <c r="AE284" s="144">
        <f t="shared" si="224"/>
        <v>6</v>
      </c>
      <c r="AF284" s="144">
        <f t="shared" si="224"/>
        <v>7</v>
      </c>
      <c r="AG284" s="144">
        <f t="shared" si="224"/>
        <v>7</v>
      </c>
      <c r="AH284" s="144">
        <f t="shared" si="224"/>
        <v>6</v>
      </c>
      <c r="AI284" s="144">
        <f t="shared" si="224"/>
        <v>6</v>
      </c>
      <c r="AJ284" s="144">
        <f t="shared" si="224"/>
        <v>6</v>
      </c>
      <c r="AK284" s="144" t="e">
        <f t="shared" si="224"/>
        <v>#N/A</v>
      </c>
      <c r="AL284" s="144" t="e">
        <f t="shared" si="224"/>
        <v>#N/A</v>
      </c>
      <c r="AM284" s="144" t="e">
        <f t="shared" si="224"/>
        <v>#N/A</v>
      </c>
      <c r="AN284" s="144" t="e">
        <f t="shared" si="224"/>
        <v>#N/A</v>
      </c>
      <c r="AO284" s="158">
        <f t="shared" si="225"/>
        <v>1</v>
      </c>
      <c r="AP284" s="144">
        <f t="shared" si="225"/>
        <v>3</v>
      </c>
      <c r="AQ284" s="144">
        <f t="shared" si="225"/>
        <v>10</v>
      </c>
      <c r="AR284" s="144">
        <f t="shared" si="225"/>
        <v>9</v>
      </c>
      <c r="AS284" s="144">
        <f t="shared" si="225"/>
        <v>1</v>
      </c>
      <c r="AT284" s="144">
        <f t="shared" si="225"/>
        <v>2</v>
      </c>
      <c r="AU284" s="144">
        <f t="shared" si="225"/>
        <v>3</v>
      </c>
      <c r="AV284" s="144">
        <f t="shared" si="225"/>
        <v>9</v>
      </c>
      <c r="AW284" s="144" t="e">
        <f t="shared" si="225"/>
        <v>#N/A</v>
      </c>
      <c r="AX284" s="144" t="e">
        <f t="shared" si="225"/>
        <v>#N/A</v>
      </c>
      <c r="AY284" s="144" t="e">
        <f t="shared" si="225"/>
        <v>#N/A</v>
      </c>
      <c r="AZ284" s="163" t="e">
        <f t="shared" si="225"/>
        <v>#N/A</v>
      </c>
    </row>
    <row r="285" spans="2:52" ht="15" x14ac:dyDescent="0.25">
      <c r="B285" s="142" t="s">
        <v>293</v>
      </c>
      <c r="C285" s="256">
        <v>120.0577</v>
      </c>
      <c r="D285" s="217">
        <v>121.09480000000001</v>
      </c>
      <c r="E285" s="219">
        <v>124.50239999999999</v>
      </c>
      <c r="F285" s="221">
        <v>128.8074</v>
      </c>
      <c r="G285" s="295">
        <v>130.4522</v>
      </c>
      <c r="H285" s="299">
        <v>128.58770000000001</v>
      </c>
      <c r="I285" s="303">
        <v>134.50319999999999</v>
      </c>
      <c r="J285" s="303">
        <v>136.97999999999999</v>
      </c>
      <c r="K285" s="303">
        <v>137.4837</v>
      </c>
      <c r="L285" s="221"/>
      <c r="M285" s="219"/>
      <c r="N285" s="219"/>
      <c r="O285" s="256"/>
      <c r="P285" s="219">
        <v>0.86383463951084305</v>
      </c>
      <c r="Q285" s="221">
        <v>2.8139936644678283</v>
      </c>
      <c r="R285" s="221">
        <v>3.4577646695967363</v>
      </c>
      <c r="S285" s="297">
        <v>1.2769452686724547</v>
      </c>
      <c r="T285" s="297">
        <f t="shared" si="222"/>
        <v>-1.4292591462619968</v>
      </c>
      <c r="U285" s="297">
        <f t="shared" si="222"/>
        <v>4.6003622430450033</v>
      </c>
      <c r="V285" s="297">
        <f t="shared" si="222"/>
        <v>1.8414431775600859</v>
      </c>
      <c r="W285" s="297">
        <f t="shared" si="222"/>
        <v>0.36771791502409779</v>
      </c>
      <c r="X285" s="96"/>
      <c r="Y285" s="219"/>
      <c r="Z285" s="221"/>
      <c r="AA285" s="108"/>
      <c r="AB285" s="261">
        <f t="shared" si="223"/>
        <v>1.7241003039518816</v>
      </c>
      <c r="AC285" s="158">
        <f t="shared" si="224"/>
        <v>5</v>
      </c>
      <c r="AD285" s="144">
        <f t="shared" si="224"/>
        <v>5</v>
      </c>
      <c r="AE285" s="144">
        <f t="shared" si="224"/>
        <v>5</v>
      </c>
      <c r="AF285" s="144">
        <f t="shared" si="224"/>
        <v>5</v>
      </c>
      <c r="AG285" s="144">
        <f t="shared" si="224"/>
        <v>5</v>
      </c>
      <c r="AH285" s="144">
        <f t="shared" si="224"/>
        <v>4</v>
      </c>
      <c r="AI285" s="144">
        <f t="shared" si="224"/>
        <v>4</v>
      </c>
      <c r="AJ285" s="144">
        <f t="shared" si="224"/>
        <v>4</v>
      </c>
      <c r="AK285" s="144" t="e">
        <f t="shared" si="224"/>
        <v>#N/A</v>
      </c>
      <c r="AL285" s="144" t="e">
        <f t="shared" si="224"/>
        <v>#N/A</v>
      </c>
      <c r="AM285" s="144" t="e">
        <f t="shared" si="224"/>
        <v>#N/A</v>
      </c>
      <c r="AN285" s="144" t="e">
        <f t="shared" si="224"/>
        <v>#N/A</v>
      </c>
      <c r="AO285" s="158">
        <f t="shared" si="225"/>
        <v>5</v>
      </c>
      <c r="AP285" s="144">
        <f t="shared" si="225"/>
        <v>1</v>
      </c>
      <c r="AQ285" s="144">
        <f t="shared" si="225"/>
        <v>2</v>
      </c>
      <c r="AR285" s="144">
        <f t="shared" si="225"/>
        <v>5</v>
      </c>
      <c r="AS285" s="144">
        <f t="shared" si="225"/>
        <v>10</v>
      </c>
      <c r="AT285" s="144">
        <f t="shared" si="225"/>
        <v>1</v>
      </c>
      <c r="AU285" s="144">
        <f t="shared" si="225"/>
        <v>4</v>
      </c>
      <c r="AV285" s="144">
        <f t="shared" si="225"/>
        <v>5</v>
      </c>
      <c r="AW285" s="144" t="e">
        <f t="shared" si="225"/>
        <v>#N/A</v>
      </c>
      <c r="AX285" s="144" t="e">
        <f t="shared" si="225"/>
        <v>#N/A</v>
      </c>
      <c r="AY285" s="144" t="e">
        <f t="shared" si="225"/>
        <v>#N/A</v>
      </c>
      <c r="AZ285" s="163" t="e">
        <f t="shared" si="225"/>
        <v>#N/A</v>
      </c>
    </row>
    <row r="286" spans="2:52" ht="15" x14ac:dyDescent="0.25">
      <c r="B286" s="142" t="s">
        <v>294</v>
      </c>
      <c r="C286" s="256">
        <v>104.16249999999999</v>
      </c>
      <c r="D286" s="217">
        <v>103.37050000000001</v>
      </c>
      <c r="E286" s="219">
        <v>104.1833</v>
      </c>
      <c r="F286" s="221">
        <v>105.4365</v>
      </c>
      <c r="G286" s="295">
        <v>105.21299999999999</v>
      </c>
      <c r="H286" s="299">
        <v>106.0758</v>
      </c>
      <c r="I286" s="303">
        <v>105.54940000000001</v>
      </c>
      <c r="J286" s="303">
        <v>105.7462</v>
      </c>
      <c r="K286" s="303">
        <v>105.2735</v>
      </c>
      <c r="L286" s="221"/>
      <c r="M286" s="219"/>
      <c r="N286" s="219"/>
      <c r="O286" s="256"/>
      <c r="P286" s="219">
        <v>-0.76035041401654857</v>
      </c>
      <c r="Q286" s="221">
        <v>0.78629783158637689</v>
      </c>
      <c r="R286" s="221">
        <v>1.2028799241337071</v>
      </c>
      <c r="S286" s="297">
        <v>-0.21197592863951417</v>
      </c>
      <c r="T286" s="297">
        <f t="shared" si="222"/>
        <v>0.82005075418437567</v>
      </c>
      <c r="U286" s="297">
        <f t="shared" si="222"/>
        <v>-0.49624890879917505</v>
      </c>
      <c r="V286" s="297">
        <f t="shared" si="222"/>
        <v>0.18645297841579023</v>
      </c>
      <c r="W286" s="297">
        <f t="shared" si="222"/>
        <v>-0.4470136988374081</v>
      </c>
      <c r="X286" s="96"/>
      <c r="Y286" s="219"/>
      <c r="Z286" s="221"/>
      <c r="AA286" s="108"/>
      <c r="AB286" s="261">
        <f t="shared" si="223"/>
        <v>0.13501156725345054</v>
      </c>
      <c r="AC286" s="158">
        <f t="shared" si="224"/>
        <v>10</v>
      </c>
      <c r="AD286" s="144">
        <f t="shared" si="224"/>
        <v>10</v>
      </c>
      <c r="AE286" s="144">
        <f t="shared" si="224"/>
        <v>10</v>
      </c>
      <c r="AF286" s="144">
        <f t="shared" si="224"/>
        <v>10</v>
      </c>
      <c r="AG286" s="144">
        <f t="shared" si="224"/>
        <v>10</v>
      </c>
      <c r="AH286" s="144">
        <f t="shared" si="224"/>
        <v>10</v>
      </c>
      <c r="AI286" s="144">
        <f t="shared" si="224"/>
        <v>10</v>
      </c>
      <c r="AJ286" s="144">
        <f t="shared" si="224"/>
        <v>10</v>
      </c>
      <c r="AK286" s="144" t="e">
        <f t="shared" si="224"/>
        <v>#N/A</v>
      </c>
      <c r="AL286" s="144" t="e">
        <f t="shared" si="224"/>
        <v>#N/A</v>
      </c>
      <c r="AM286" s="144" t="e">
        <f t="shared" si="224"/>
        <v>#N/A</v>
      </c>
      <c r="AN286" s="144" t="e">
        <f t="shared" si="224"/>
        <v>#N/A</v>
      </c>
      <c r="AO286" s="158">
        <f t="shared" si="225"/>
        <v>10</v>
      </c>
      <c r="AP286" s="144">
        <f t="shared" si="225"/>
        <v>8</v>
      </c>
      <c r="AQ286" s="144">
        <f t="shared" si="225"/>
        <v>8</v>
      </c>
      <c r="AR286" s="144">
        <f t="shared" si="225"/>
        <v>8</v>
      </c>
      <c r="AS286" s="144">
        <f t="shared" si="225"/>
        <v>5</v>
      </c>
      <c r="AT286" s="144">
        <f t="shared" si="225"/>
        <v>10</v>
      </c>
      <c r="AU286" s="144">
        <f t="shared" si="225"/>
        <v>8</v>
      </c>
      <c r="AV286" s="144">
        <f t="shared" si="225"/>
        <v>8</v>
      </c>
      <c r="AW286" s="144" t="e">
        <f t="shared" si="225"/>
        <v>#N/A</v>
      </c>
      <c r="AX286" s="144" t="e">
        <f t="shared" si="225"/>
        <v>#N/A</v>
      </c>
      <c r="AY286" s="144" t="e">
        <f t="shared" si="225"/>
        <v>#N/A</v>
      </c>
      <c r="AZ286" s="163" t="e">
        <f t="shared" si="225"/>
        <v>#N/A</v>
      </c>
    </row>
    <row r="287" spans="2:52" x14ac:dyDescent="0.2">
      <c r="B287" s="177" t="s">
        <v>297</v>
      </c>
      <c r="C287" s="98"/>
      <c r="D287" s="157"/>
      <c r="O287" s="98"/>
      <c r="AA287" s="98"/>
      <c r="AB287" s="176"/>
      <c r="AC287" s="157"/>
      <c r="AN287" s="98"/>
      <c r="AO287" s="157"/>
      <c r="AZ287" s="98"/>
    </row>
    <row r="288" spans="2:52" ht="15" x14ac:dyDescent="0.25">
      <c r="B288" s="148" t="s">
        <v>285</v>
      </c>
      <c r="C288" s="257">
        <v>116.4479</v>
      </c>
      <c r="D288" s="218">
        <v>116.33320000000001</v>
      </c>
      <c r="E288" s="222">
        <v>118.0386</v>
      </c>
      <c r="F288" s="222">
        <v>118.0873</v>
      </c>
      <c r="G288" s="294">
        <v>116.5819</v>
      </c>
      <c r="H288" s="300">
        <v>117.6741</v>
      </c>
      <c r="I288" s="304">
        <v>120.6113</v>
      </c>
      <c r="J288" s="304">
        <v>121.6491</v>
      </c>
      <c r="K288" s="304">
        <v>123.0427</v>
      </c>
      <c r="L288" s="222"/>
      <c r="M288" s="220"/>
      <c r="N288" s="222"/>
      <c r="O288" s="257"/>
      <c r="P288" s="222">
        <v>-9.8498985383162041E-2</v>
      </c>
      <c r="Q288" s="222">
        <v>1.4659615655719926</v>
      </c>
      <c r="R288" s="222">
        <v>4.1257690280973036E-2</v>
      </c>
      <c r="S288" s="296">
        <v>-1.2748195614600337</v>
      </c>
      <c r="T288" s="296">
        <f t="shared" si="222"/>
        <v>0.93685211855355865</v>
      </c>
      <c r="U288" s="296">
        <f t="shared" si="222"/>
        <v>2.496046283761681</v>
      </c>
      <c r="V288" s="296">
        <f t="shared" si="222"/>
        <v>0.86045005733294011</v>
      </c>
      <c r="W288" s="296">
        <f t="shared" si="222"/>
        <v>1.1455900619075621</v>
      </c>
      <c r="X288" s="97"/>
      <c r="Y288" s="222"/>
      <c r="Z288" s="222"/>
      <c r="AA288" s="111"/>
      <c r="AB288" s="263">
        <f t="shared" ref="AB288:AB297" si="226">AVERAGE(P288:AA288)</f>
        <v>0.69660490382068896</v>
      </c>
      <c r="AC288" s="160">
        <f t="shared" ref="AC288:AO297" si="227">_xlfn.RANK.AVG(D288,D$288:D$297,)</f>
        <v>7</v>
      </c>
      <c r="AD288" s="150">
        <f t="shared" si="227"/>
        <v>8</v>
      </c>
      <c r="AE288" s="150">
        <f t="shared" si="227"/>
        <v>8</v>
      </c>
      <c r="AF288" s="150">
        <f t="shared" si="227"/>
        <v>9</v>
      </c>
      <c r="AG288" s="150">
        <f t="shared" si="227"/>
        <v>9</v>
      </c>
      <c r="AH288" s="150">
        <f t="shared" si="227"/>
        <v>9</v>
      </c>
      <c r="AI288" s="150">
        <f t="shared" si="227"/>
        <v>9</v>
      </c>
      <c r="AJ288" s="150">
        <f t="shared" si="227"/>
        <v>9</v>
      </c>
      <c r="AK288" s="150" t="e">
        <f t="shared" si="227"/>
        <v>#N/A</v>
      </c>
      <c r="AL288" s="150" t="e">
        <f t="shared" si="227"/>
        <v>#N/A</v>
      </c>
      <c r="AM288" s="150" t="e">
        <f t="shared" si="227"/>
        <v>#N/A</v>
      </c>
      <c r="AN288" s="150" t="e">
        <f t="shared" si="227"/>
        <v>#N/A</v>
      </c>
      <c r="AO288" s="160">
        <f>_xlfn.RANK.AVG(P288,P$288:P$297,)</f>
        <v>7</v>
      </c>
      <c r="AP288" s="150">
        <f t="shared" ref="AP288:AZ297" si="228">_xlfn.RANK.AVG(Q288,Q$288:Q$297,)</f>
        <v>8</v>
      </c>
      <c r="AQ288" s="150">
        <f t="shared" si="228"/>
        <v>9</v>
      </c>
      <c r="AR288" s="150">
        <f t="shared" si="228"/>
        <v>10</v>
      </c>
      <c r="AS288" s="150">
        <f t="shared" si="228"/>
        <v>5</v>
      </c>
      <c r="AT288" s="150">
        <f t="shared" si="228"/>
        <v>6</v>
      </c>
      <c r="AU288" s="150">
        <f t="shared" si="228"/>
        <v>5</v>
      </c>
      <c r="AV288" s="150">
        <f t="shared" si="228"/>
        <v>3</v>
      </c>
      <c r="AW288" s="150" t="e">
        <f t="shared" si="228"/>
        <v>#N/A</v>
      </c>
      <c r="AX288" s="150" t="e">
        <f>_xlfn.RANK.AVG(Y288,Y$288:Y$297,)</f>
        <v>#N/A</v>
      </c>
      <c r="AY288" s="150" t="e">
        <f>_xlfn.RANK.AVG(Z288,Z$288:Z$297,)</f>
        <v>#N/A</v>
      </c>
      <c r="AZ288" s="165" t="e">
        <f>_xlfn.RANK.AVG(AA288,AA$288:AA$297,)</f>
        <v>#N/A</v>
      </c>
    </row>
    <row r="289" spans="2:52" ht="15" x14ac:dyDescent="0.25">
      <c r="B289" s="148" t="s">
        <v>286</v>
      </c>
      <c r="C289" s="257">
        <v>128.15819999999999</v>
      </c>
      <c r="D289" s="218">
        <v>127.914</v>
      </c>
      <c r="E289" s="222">
        <v>129.87729999999999</v>
      </c>
      <c r="F289" s="222">
        <v>133.04320000000001</v>
      </c>
      <c r="G289" s="294">
        <v>133.53380000000001</v>
      </c>
      <c r="H289" s="300">
        <v>132.47819999999999</v>
      </c>
      <c r="I289" s="304">
        <v>133.33439999999999</v>
      </c>
      <c r="J289" s="304">
        <v>133.3536</v>
      </c>
      <c r="K289" s="304">
        <v>135.65940000000001</v>
      </c>
      <c r="L289" s="222"/>
      <c r="M289" s="220"/>
      <c r="N289" s="222"/>
      <c r="O289" s="257"/>
      <c r="P289" s="222">
        <v>-0.19054574736535954</v>
      </c>
      <c r="Q289" s="222">
        <v>1.5348593586315724</v>
      </c>
      <c r="R289" s="222">
        <v>2.4376084196391687</v>
      </c>
      <c r="S289" s="296">
        <v>0.3687524052337891</v>
      </c>
      <c r="T289" s="296">
        <f t="shared" si="222"/>
        <v>-0.79051146601087263</v>
      </c>
      <c r="U289" s="296">
        <f t="shared" si="222"/>
        <v>0.64629501306630166</v>
      </c>
      <c r="V289" s="296">
        <f t="shared" si="222"/>
        <v>1.4399884800930665E-2</v>
      </c>
      <c r="W289" s="296">
        <f t="shared" si="222"/>
        <v>1.7290871787488338</v>
      </c>
      <c r="X289" s="97"/>
      <c r="Y289" s="222"/>
      <c r="Z289" s="222"/>
      <c r="AA289" s="111"/>
      <c r="AB289" s="263">
        <f t="shared" si="226"/>
        <v>0.71874313084304542</v>
      </c>
      <c r="AC289" s="160">
        <f t="shared" si="227"/>
        <v>4</v>
      </c>
      <c r="AD289" s="150">
        <f t="shared" si="227"/>
        <v>4</v>
      </c>
      <c r="AE289" s="150">
        <f t="shared" si="227"/>
        <v>4</v>
      </c>
      <c r="AF289" s="150">
        <f t="shared" si="227"/>
        <v>4</v>
      </c>
      <c r="AG289" s="150">
        <f t="shared" si="227"/>
        <v>4</v>
      </c>
      <c r="AH289" s="150">
        <f t="shared" si="227"/>
        <v>4</v>
      </c>
      <c r="AI289" s="150">
        <f t="shared" si="227"/>
        <v>5</v>
      </c>
      <c r="AJ289" s="150">
        <f t="shared" si="227"/>
        <v>4</v>
      </c>
      <c r="AK289" s="150" t="e">
        <f t="shared" si="227"/>
        <v>#N/A</v>
      </c>
      <c r="AL289" s="150" t="e">
        <f t="shared" si="227"/>
        <v>#N/A</v>
      </c>
      <c r="AM289" s="150" t="e">
        <f t="shared" si="227"/>
        <v>#N/A</v>
      </c>
      <c r="AN289" s="150" t="e">
        <f t="shared" si="227"/>
        <v>#N/A</v>
      </c>
      <c r="AO289" s="160">
        <f t="shared" si="227"/>
        <v>8</v>
      </c>
      <c r="AP289" s="150">
        <f t="shared" si="228"/>
        <v>7</v>
      </c>
      <c r="AQ289" s="150">
        <f t="shared" si="228"/>
        <v>7</v>
      </c>
      <c r="AR289" s="150">
        <f t="shared" si="228"/>
        <v>7</v>
      </c>
      <c r="AS289" s="150">
        <f t="shared" si="228"/>
        <v>8</v>
      </c>
      <c r="AT289" s="150">
        <f t="shared" si="228"/>
        <v>8</v>
      </c>
      <c r="AU289" s="150">
        <f t="shared" si="228"/>
        <v>8</v>
      </c>
      <c r="AV289" s="150">
        <f t="shared" si="228"/>
        <v>1</v>
      </c>
      <c r="AW289" s="150" t="e">
        <f t="shared" si="228"/>
        <v>#N/A</v>
      </c>
      <c r="AX289" s="150" t="e">
        <f t="shared" si="228"/>
        <v>#N/A</v>
      </c>
      <c r="AY289" s="150" t="e">
        <f t="shared" si="228"/>
        <v>#N/A</v>
      </c>
      <c r="AZ289" s="165" t="e">
        <f t="shared" si="228"/>
        <v>#N/A</v>
      </c>
    </row>
    <row r="290" spans="2:52" ht="15" x14ac:dyDescent="0.25">
      <c r="B290" s="148" t="s">
        <v>287</v>
      </c>
      <c r="C290" s="257">
        <v>115.2102</v>
      </c>
      <c r="D290" s="218">
        <v>116.03619999999999</v>
      </c>
      <c r="E290" s="222">
        <v>118.3832</v>
      </c>
      <c r="F290" s="222">
        <v>122.27119999999999</v>
      </c>
      <c r="G290" s="294">
        <v>124.1657</v>
      </c>
      <c r="H290" s="300">
        <v>126.9855</v>
      </c>
      <c r="I290" s="304">
        <v>129.13669999999999</v>
      </c>
      <c r="J290" s="304">
        <v>126.31319999999999</v>
      </c>
      <c r="K290" s="304">
        <v>125.9641</v>
      </c>
      <c r="L290" s="222"/>
      <c r="M290" s="220"/>
      <c r="N290" s="222"/>
      <c r="O290" s="257"/>
      <c r="P290" s="222">
        <v>0.71695040890476136</v>
      </c>
      <c r="Q290" s="222">
        <v>2.0226446574431156</v>
      </c>
      <c r="R290" s="222">
        <v>3.2842497922002369</v>
      </c>
      <c r="S290" s="296">
        <v>1.5494245578680899</v>
      </c>
      <c r="T290" s="296">
        <f t="shared" si="222"/>
        <v>2.2709975460211642</v>
      </c>
      <c r="U290" s="296">
        <f t="shared" si="222"/>
        <v>1.6940516830661678</v>
      </c>
      <c r="V290" s="296">
        <f t="shared" si="222"/>
        <v>-2.1864427385863165</v>
      </c>
      <c r="W290" s="296">
        <f t="shared" si="222"/>
        <v>-0.27637649905155826</v>
      </c>
      <c r="X290" s="97"/>
      <c r="Y290" s="222"/>
      <c r="Z290" s="222"/>
      <c r="AA290" s="111"/>
      <c r="AB290" s="263">
        <f t="shared" si="226"/>
        <v>1.1344374259832075</v>
      </c>
      <c r="AC290" s="160">
        <f t="shared" si="227"/>
        <v>8</v>
      </c>
      <c r="AD290" s="150">
        <f t="shared" si="227"/>
        <v>7</v>
      </c>
      <c r="AE290" s="150">
        <f t="shared" si="227"/>
        <v>7</v>
      </c>
      <c r="AF290" s="150">
        <f t="shared" si="227"/>
        <v>6</v>
      </c>
      <c r="AG290" s="150">
        <f t="shared" si="227"/>
        <v>5</v>
      </c>
      <c r="AH290" s="150">
        <f t="shared" si="227"/>
        <v>7</v>
      </c>
      <c r="AI290" s="150">
        <f t="shared" si="227"/>
        <v>7</v>
      </c>
      <c r="AJ290" s="150">
        <f t="shared" si="227"/>
        <v>7</v>
      </c>
      <c r="AK290" s="150" t="e">
        <f t="shared" si="227"/>
        <v>#N/A</v>
      </c>
      <c r="AL290" s="150" t="e">
        <f t="shared" si="227"/>
        <v>#N/A</v>
      </c>
      <c r="AM290" s="150" t="e">
        <f t="shared" si="227"/>
        <v>#N/A</v>
      </c>
      <c r="AN290" s="150" t="e">
        <f t="shared" si="227"/>
        <v>#N/A</v>
      </c>
      <c r="AO290" s="160">
        <f t="shared" si="227"/>
        <v>4</v>
      </c>
      <c r="AP290" s="150">
        <f t="shared" si="228"/>
        <v>6</v>
      </c>
      <c r="AQ290" s="150">
        <f t="shared" si="228"/>
        <v>6</v>
      </c>
      <c r="AR290" s="150">
        <f t="shared" si="228"/>
        <v>5</v>
      </c>
      <c r="AS290" s="150">
        <f t="shared" si="228"/>
        <v>1</v>
      </c>
      <c r="AT290" s="150">
        <f t="shared" si="228"/>
        <v>7</v>
      </c>
      <c r="AU290" s="150">
        <f t="shared" si="228"/>
        <v>10</v>
      </c>
      <c r="AV290" s="150">
        <f t="shared" si="228"/>
        <v>6</v>
      </c>
      <c r="AW290" s="150" t="e">
        <f t="shared" si="228"/>
        <v>#N/A</v>
      </c>
      <c r="AX290" s="150" t="e">
        <f t="shared" si="228"/>
        <v>#N/A</v>
      </c>
      <c r="AY290" s="150" t="e">
        <f t="shared" si="228"/>
        <v>#N/A</v>
      </c>
      <c r="AZ290" s="165" t="e">
        <f t="shared" si="228"/>
        <v>#N/A</v>
      </c>
    </row>
    <row r="291" spans="2:52" ht="15" x14ac:dyDescent="0.25">
      <c r="B291" s="148" t="s">
        <v>288</v>
      </c>
      <c r="C291" s="257">
        <v>153.06790000000001</v>
      </c>
      <c r="D291" s="218">
        <v>152.5728</v>
      </c>
      <c r="E291" s="222">
        <v>154.30269999999999</v>
      </c>
      <c r="F291" s="222">
        <v>161.29599999999999</v>
      </c>
      <c r="G291" s="294">
        <v>165.4753</v>
      </c>
      <c r="H291" s="300">
        <v>164.34979999999999</v>
      </c>
      <c r="I291" s="304">
        <v>165.3699</v>
      </c>
      <c r="J291" s="304">
        <v>168.79069999999999</v>
      </c>
      <c r="K291" s="304">
        <v>170.9872</v>
      </c>
      <c r="L291" s="222"/>
      <c r="M291" s="220"/>
      <c r="N291" s="222"/>
      <c r="O291" s="257"/>
      <c r="P291" s="222">
        <v>-0.32345122654717795</v>
      </c>
      <c r="Q291" s="222">
        <v>1.1338193963799488</v>
      </c>
      <c r="R291" s="222">
        <v>4.532195483293556</v>
      </c>
      <c r="S291" s="296">
        <v>2.5910747941672527</v>
      </c>
      <c r="T291" s="296">
        <f t="shared" si="222"/>
        <v>-0.68016193353329268</v>
      </c>
      <c r="U291" s="296">
        <f t="shared" si="222"/>
        <v>0.62068831236789679</v>
      </c>
      <c r="V291" s="296">
        <f t="shared" si="222"/>
        <v>2.0685747527210125</v>
      </c>
      <c r="W291" s="296">
        <f t="shared" si="222"/>
        <v>1.301315771544294</v>
      </c>
      <c r="X291" s="97"/>
      <c r="Y291" s="222"/>
      <c r="Z291" s="222"/>
      <c r="AA291" s="111"/>
      <c r="AB291" s="263">
        <f t="shared" si="226"/>
        <v>1.4055069187991862</v>
      </c>
      <c r="AC291" s="160">
        <f t="shared" si="227"/>
        <v>2</v>
      </c>
      <c r="AD291" s="150">
        <f t="shared" si="227"/>
        <v>2</v>
      </c>
      <c r="AE291" s="150">
        <f t="shared" si="227"/>
        <v>2</v>
      </c>
      <c r="AF291" s="150">
        <f t="shared" si="227"/>
        <v>2</v>
      </c>
      <c r="AG291" s="150">
        <f t="shared" si="227"/>
        <v>2</v>
      </c>
      <c r="AH291" s="150">
        <f t="shared" si="227"/>
        <v>2</v>
      </c>
      <c r="AI291" s="150">
        <f t="shared" si="227"/>
        <v>2</v>
      </c>
      <c r="AJ291" s="150">
        <f t="shared" si="227"/>
        <v>2</v>
      </c>
      <c r="AK291" s="150" t="e">
        <f t="shared" si="227"/>
        <v>#N/A</v>
      </c>
      <c r="AL291" s="150" t="e">
        <f t="shared" si="227"/>
        <v>#N/A</v>
      </c>
      <c r="AM291" s="150" t="e">
        <f t="shared" si="227"/>
        <v>#N/A</v>
      </c>
      <c r="AN291" s="150" t="e">
        <f t="shared" si="227"/>
        <v>#N/A</v>
      </c>
      <c r="AO291" s="160">
        <f t="shared" si="227"/>
        <v>9</v>
      </c>
      <c r="AP291" s="150">
        <f t="shared" si="228"/>
        <v>9</v>
      </c>
      <c r="AQ291" s="150">
        <f t="shared" si="228"/>
        <v>1</v>
      </c>
      <c r="AR291" s="150">
        <f t="shared" si="228"/>
        <v>3</v>
      </c>
      <c r="AS291" s="150">
        <f t="shared" si="228"/>
        <v>7</v>
      </c>
      <c r="AT291" s="150">
        <f t="shared" si="228"/>
        <v>9</v>
      </c>
      <c r="AU291" s="150">
        <f t="shared" si="228"/>
        <v>2</v>
      </c>
      <c r="AV291" s="150">
        <f t="shared" si="228"/>
        <v>2</v>
      </c>
      <c r="AW291" s="150" t="e">
        <f t="shared" si="228"/>
        <v>#N/A</v>
      </c>
      <c r="AX291" s="150" t="e">
        <f t="shared" si="228"/>
        <v>#N/A</v>
      </c>
      <c r="AY291" s="150" t="e">
        <f t="shared" si="228"/>
        <v>#N/A</v>
      </c>
      <c r="AZ291" s="165" t="e">
        <f t="shared" si="228"/>
        <v>#N/A</v>
      </c>
    </row>
    <row r="292" spans="2:52" s="48" customFormat="1" ht="15" x14ac:dyDescent="0.25">
      <c r="B292" s="151" t="s">
        <v>289</v>
      </c>
      <c r="C292" s="168">
        <v>141.60040000000001</v>
      </c>
      <c r="D292" s="175">
        <v>143.8853</v>
      </c>
      <c r="E292" s="149">
        <v>147.80119999999999</v>
      </c>
      <c r="F292" s="149">
        <v>153.69970000000001</v>
      </c>
      <c r="G292" s="294">
        <v>157.95249999999999</v>
      </c>
      <c r="H292" s="300">
        <v>156.4051</v>
      </c>
      <c r="I292" s="304">
        <v>160.69999999999999</v>
      </c>
      <c r="J292" s="304">
        <v>159.4571</v>
      </c>
      <c r="K292" s="304">
        <v>160.77940000000001</v>
      </c>
      <c r="L292" s="149"/>
      <c r="M292" s="207"/>
      <c r="N292" s="149"/>
      <c r="O292" s="168"/>
      <c r="P292" s="149">
        <v>1.6136253852390199</v>
      </c>
      <c r="Q292" s="149">
        <v>2.7215427844262017</v>
      </c>
      <c r="R292" s="149">
        <v>3.990833633285801</v>
      </c>
      <c r="S292" s="296">
        <v>2.7669540018620591</v>
      </c>
      <c r="T292" s="296">
        <f t="shared" si="222"/>
        <v>-0.97966160712871408</v>
      </c>
      <c r="U292" s="296">
        <f t="shared" si="222"/>
        <v>2.7460102004346303</v>
      </c>
      <c r="V292" s="296">
        <f t="shared" si="222"/>
        <v>-0.77342874922214788</v>
      </c>
      <c r="W292" s="296">
        <f t="shared" si="222"/>
        <v>0.829251253158381</v>
      </c>
      <c r="X292" s="152"/>
      <c r="Y292" s="149"/>
      <c r="Z292" s="149"/>
      <c r="AA292" s="280"/>
      <c r="AB292" s="264">
        <f t="shared" si="226"/>
        <v>1.6143908627569039</v>
      </c>
      <c r="AC292" s="161">
        <f t="shared" si="227"/>
        <v>3</v>
      </c>
      <c r="AD292" s="153">
        <f t="shared" si="227"/>
        <v>3</v>
      </c>
      <c r="AE292" s="153">
        <f t="shared" si="227"/>
        <v>3</v>
      </c>
      <c r="AF292" s="153">
        <f t="shared" si="227"/>
        <v>3</v>
      </c>
      <c r="AG292" s="153">
        <f t="shared" si="227"/>
        <v>3</v>
      </c>
      <c r="AH292" s="153">
        <f t="shared" si="227"/>
        <v>3</v>
      </c>
      <c r="AI292" s="153">
        <f t="shared" si="227"/>
        <v>3</v>
      </c>
      <c r="AJ292" s="153">
        <f t="shared" si="227"/>
        <v>3</v>
      </c>
      <c r="AK292" s="153" t="e">
        <f t="shared" si="227"/>
        <v>#N/A</v>
      </c>
      <c r="AL292" s="153" t="e">
        <f t="shared" si="227"/>
        <v>#N/A</v>
      </c>
      <c r="AM292" s="153" t="e">
        <f t="shared" si="227"/>
        <v>#N/A</v>
      </c>
      <c r="AN292" s="153" t="e">
        <f t="shared" si="227"/>
        <v>#N/A</v>
      </c>
      <c r="AO292" s="161">
        <f t="shared" si="227"/>
        <v>1</v>
      </c>
      <c r="AP292" s="153">
        <f t="shared" si="228"/>
        <v>5</v>
      </c>
      <c r="AQ292" s="153">
        <f t="shared" si="228"/>
        <v>3</v>
      </c>
      <c r="AR292" s="153">
        <f t="shared" si="228"/>
        <v>2</v>
      </c>
      <c r="AS292" s="153">
        <f t="shared" si="228"/>
        <v>9</v>
      </c>
      <c r="AT292" s="153">
        <f t="shared" si="228"/>
        <v>5</v>
      </c>
      <c r="AU292" s="153">
        <f t="shared" si="228"/>
        <v>9</v>
      </c>
      <c r="AV292" s="153">
        <f t="shared" si="228"/>
        <v>4</v>
      </c>
      <c r="AW292" s="153" t="e">
        <f t="shared" si="228"/>
        <v>#N/A</v>
      </c>
      <c r="AX292" s="153" t="e">
        <f t="shared" si="228"/>
        <v>#N/A</v>
      </c>
      <c r="AY292" s="153" t="e">
        <f t="shared" si="228"/>
        <v>#N/A</v>
      </c>
      <c r="AZ292" s="166" t="e">
        <f t="shared" si="228"/>
        <v>#N/A</v>
      </c>
    </row>
    <row r="293" spans="2:52" ht="15" x14ac:dyDescent="0.25">
      <c r="B293" s="148" t="s">
        <v>290</v>
      </c>
      <c r="C293" s="257">
        <v>110.98399999999999</v>
      </c>
      <c r="D293" s="218">
        <v>110.44459999999999</v>
      </c>
      <c r="E293" s="222">
        <v>113.626</v>
      </c>
      <c r="F293" s="222">
        <v>118.04989999999999</v>
      </c>
      <c r="G293" s="294">
        <v>119.81740000000001</v>
      </c>
      <c r="H293" s="300">
        <v>121.0919</v>
      </c>
      <c r="I293" s="304">
        <v>125.59690000000001</v>
      </c>
      <c r="J293" s="304">
        <v>126.2016</v>
      </c>
      <c r="K293" s="304">
        <v>125.1033</v>
      </c>
      <c r="L293" s="222"/>
      <c r="M293" s="220"/>
      <c r="N293" s="222"/>
      <c r="O293" s="257"/>
      <c r="P293" s="222">
        <v>-0.48601600230663933</v>
      </c>
      <c r="Q293" s="222">
        <v>2.8805392024598855</v>
      </c>
      <c r="R293" s="222">
        <v>3.8933870769014036</v>
      </c>
      <c r="S293" s="296">
        <v>1.4972481975842526</v>
      </c>
      <c r="T293" s="296">
        <f t="shared" ref="T293:W297" si="229">((H293-G293)/G293)*100</f>
        <v>1.0637019331082038</v>
      </c>
      <c r="U293" s="296">
        <f t="shared" si="229"/>
        <v>3.7203149013270167</v>
      </c>
      <c r="V293" s="296">
        <f t="shared" si="229"/>
        <v>0.48146092777767124</v>
      </c>
      <c r="W293" s="296">
        <f t="shared" si="229"/>
        <v>-0.87027422790201914</v>
      </c>
      <c r="X293" s="97"/>
      <c r="Y293" s="222"/>
      <c r="Z293" s="222"/>
      <c r="AA293" s="111"/>
      <c r="AB293" s="263">
        <f t="shared" si="226"/>
        <v>1.5225452511187219</v>
      </c>
      <c r="AC293" s="160">
        <f t="shared" si="227"/>
        <v>9</v>
      </c>
      <c r="AD293" s="150">
        <f t="shared" si="227"/>
        <v>9</v>
      </c>
      <c r="AE293" s="150">
        <f t="shared" si="227"/>
        <v>9</v>
      </c>
      <c r="AF293" s="150">
        <f t="shared" si="227"/>
        <v>8</v>
      </c>
      <c r="AG293" s="150">
        <f t="shared" si="227"/>
        <v>8</v>
      </c>
      <c r="AH293" s="150">
        <f t="shared" si="227"/>
        <v>8</v>
      </c>
      <c r="AI293" s="150">
        <f t="shared" si="227"/>
        <v>8</v>
      </c>
      <c r="AJ293" s="150">
        <f t="shared" si="227"/>
        <v>8</v>
      </c>
      <c r="AK293" s="150" t="e">
        <f t="shared" si="227"/>
        <v>#N/A</v>
      </c>
      <c r="AL293" s="150" t="e">
        <f t="shared" si="227"/>
        <v>#N/A</v>
      </c>
      <c r="AM293" s="150" t="e">
        <f t="shared" si="227"/>
        <v>#N/A</v>
      </c>
      <c r="AN293" s="150" t="e">
        <f t="shared" si="227"/>
        <v>#N/A</v>
      </c>
      <c r="AO293" s="160">
        <f t="shared" si="227"/>
        <v>10</v>
      </c>
      <c r="AP293" s="150">
        <f t="shared" si="228"/>
        <v>3</v>
      </c>
      <c r="AQ293" s="150">
        <f t="shared" si="228"/>
        <v>5</v>
      </c>
      <c r="AR293" s="150">
        <f t="shared" si="228"/>
        <v>6</v>
      </c>
      <c r="AS293" s="150">
        <f t="shared" si="228"/>
        <v>4</v>
      </c>
      <c r="AT293" s="150">
        <f t="shared" si="228"/>
        <v>4</v>
      </c>
      <c r="AU293" s="150">
        <f t="shared" si="228"/>
        <v>6</v>
      </c>
      <c r="AV293" s="150">
        <f t="shared" si="228"/>
        <v>8</v>
      </c>
      <c r="AW293" s="150" t="e">
        <f t="shared" si="228"/>
        <v>#N/A</v>
      </c>
      <c r="AX293" s="150" t="e">
        <f t="shared" si="228"/>
        <v>#N/A</v>
      </c>
      <c r="AY293" s="150" t="e">
        <f t="shared" si="228"/>
        <v>#N/A</v>
      </c>
      <c r="AZ293" s="165" t="e">
        <f t="shared" si="228"/>
        <v>#N/A</v>
      </c>
    </row>
    <row r="294" spans="2:52" ht="15" x14ac:dyDescent="0.25">
      <c r="B294" s="148" t="s">
        <v>291</v>
      </c>
      <c r="C294" s="257">
        <v>154.83750000000001</v>
      </c>
      <c r="D294" s="218">
        <v>156.3896</v>
      </c>
      <c r="E294" s="222">
        <v>160.81909999999999</v>
      </c>
      <c r="F294" s="222">
        <v>167.6568</v>
      </c>
      <c r="G294" s="294">
        <v>175.46899999999999</v>
      </c>
      <c r="H294" s="300">
        <v>174.75280000000001</v>
      </c>
      <c r="I294" s="304">
        <v>181.4487</v>
      </c>
      <c r="J294" s="304">
        <v>186.72380000000001</v>
      </c>
      <c r="K294" s="304">
        <v>184.62280000000001</v>
      </c>
      <c r="L294" s="222"/>
      <c r="M294" s="220"/>
      <c r="N294" s="222"/>
      <c r="O294" s="257"/>
      <c r="P294" s="222">
        <v>1.00240574796157</v>
      </c>
      <c r="Q294" s="222">
        <v>2.8323494656933645</v>
      </c>
      <c r="R294" s="222">
        <v>4.2517959620468044</v>
      </c>
      <c r="S294" s="296">
        <v>4.6596380224363045</v>
      </c>
      <c r="T294" s="296">
        <f t="shared" si="229"/>
        <v>-0.40816326530611469</v>
      </c>
      <c r="U294" s="296">
        <f t="shared" si="229"/>
        <v>3.8316410380835069</v>
      </c>
      <c r="V294" s="296">
        <f t="shared" si="229"/>
        <v>2.9072128926798646</v>
      </c>
      <c r="W294" s="296">
        <f t="shared" si="229"/>
        <v>-1.1251913253693417</v>
      </c>
      <c r="X294" s="97"/>
      <c r="Y294" s="222"/>
      <c r="Z294" s="222"/>
      <c r="AA294" s="111"/>
      <c r="AB294" s="263">
        <f t="shared" si="226"/>
        <v>2.2439610672782448</v>
      </c>
      <c r="AC294" s="160">
        <f t="shared" si="227"/>
        <v>1</v>
      </c>
      <c r="AD294" s="150">
        <f t="shared" si="227"/>
        <v>1</v>
      </c>
      <c r="AE294" s="150">
        <f t="shared" si="227"/>
        <v>1</v>
      </c>
      <c r="AF294" s="150">
        <f t="shared" si="227"/>
        <v>1</v>
      </c>
      <c r="AG294" s="150">
        <f t="shared" si="227"/>
        <v>1</v>
      </c>
      <c r="AH294" s="150">
        <f t="shared" si="227"/>
        <v>1</v>
      </c>
      <c r="AI294" s="150">
        <f t="shared" si="227"/>
        <v>1</v>
      </c>
      <c r="AJ294" s="150">
        <f t="shared" si="227"/>
        <v>1</v>
      </c>
      <c r="AK294" s="150" t="e">
        <f t="shared" si="227"/>
        <v>#N/A</v>
      </c>
      <c r="AL294" s="150" t="e">
        <f t="shared" si="227"/>
        <v>#N/A</v>
      </c>
      <c r="AM294" s="150" t="e">
        <f t="shared" si="227"/>
        <v>#N/A</v>
      </c>
      <c r="AN294" s="150" t="e">
        <f t="shared" si="227"/>
        <v>#N/A</v>
      </c>
      <c r="AO294" s="160">
        <f t="shared" si="227"/>
        <v>3</v>
      </c>
      <c r="AP294" s="150">
        <f t="shared" si="228"/>
        <v>4</v>
      </c>
      <c r="AQ294" s="150">
        <f t="shared" si="228"/>
        <v>2</v>
      </c>
      <c r="AR294" s="150">
        <f t="shared" si="228"/>
        <v>1</v>
      </c>
      <c r="AS294" s="150">
        <f t="shared" si="228"/>
        <v>6</v>
      </c>
      <c r="AT294" s="150">
        <f t="shared" si="228"/>
        <v>3</v>
      </c>
      <c r="AU294" s="150">
        <f t="shared" si="228"/>
        <v>1</v>
      </c>
      <c r="AV294" s="150">
        <f t="shared" si="228"/>
        <v>9</v>
      </c>
      <c r="AW294" s="150" t="e">
        <f t="shared" si="228"/>
        <v>#N/A</v>
      </c>
      <c r="AX294" s="150" t="e">
        <f t="shared" si="228"/>
        <v>#N/A</v>
      </c>
      <c r="AY294" s="150" t="e">
        <f t="shared" si="228"/>
        <v>#N/A</v>
      </c>
      <c r="AZ294" s="165" t="e">
        <f t="shared" si="228"/>
        <v>#N/A</v>
      </c>
    </row>
    <row r="295" spans="2:52" ht="15" x14ac:dyDescent="0.25">
      <c r="B295" s="148" t="s">
        <v>292</v>
      </c>
      <c r="C295" s="257">
        <v>119.4718</v>
      </c>
      <c r="D295" s="218">
        <v>121.1824</v>
      </c>
      <c r="E295" s="222">
        <v>124.96469999999999</v>
      </c>
      <c r="F295" s="222">
        <v>123.44</v>
      </c>
      <c r="G295" s="294">
        <v>122.7176</v>
      </c>
      <c r="H295" s="300">
        <v>124.8502</v>
      </c>
      <c r="I295" s="304">
        <v>129.7252</v>
      </c>
      <c r="J295" s="304">
        <v>131.583</v>
      </c>
      <c r="K295" s="304">
        <v>129.88390000000001</v>
      </c>
      <c r="L295" s="222"/>
      <c r="M295" s="220"/>
      <c r="N295" s="222"/>
      <c r="O295" s="257"/>
      <c r="P295" s="222">
        <v>1.4318023165299254</v>
      </c>
      <c r="Q295" s="222">
        <v>3.1211628091207899</v>
      </c>
      <c r="R295" s="222">
        <v>-1.2201045575270422</v>
      </c>
      <c r="S295" s="296">
        <v>-0.58522359040829008</v>
      </c>
      <c r="T295" s="296">
        <f t="shared" si="229"/>
        <v>1.7378110393293191</v>
      </c>
      <c r="U295" s="296">
        <f t="shared" si="229"/>
        <v>3.904679367754317</v>
      </c>
      <c r="V295" s="296">
        <f t="shared" si="229"/>
        <v>1.4321041709706344</v>
      </c>
      <c r="W295" s="296">
        <f t="shared" si="229"/>
        <v>-1.2912762286921464</v>
      </c>
      <c r="X295" s="97"/>
      <c r="Y295" s="222"/>
      <c r="Z295" s="222"/>
      <c r="AA295" s="111"/>
      <c r="AB295" s="263">
        <f t="shared" si="226"/>
        <v>1.0663694158846884</v>
      </c>
      <c r="AC295" s="160">
        <f t="shared" si="227"/>
        <v>5</v>
      </c>
      <c r="AD295" s="150">
        <f t="shared" si="227"/>
        <v>5</v>
      </c>
      <c r="AE295" s="150">
        <f t="shared" si="227"/>
        <v>6</v>
      </c>
      <c r="AF295" s="150">
        <f t="shared" si="227"/>
        <v>7</v>
      </c>
      <c r="AG295" s="150">
        <f t="shared" si="227"/>
        <v>7</v>
      </c>
      <c r="AH295" s="150">
        <f t="shared" si="227"/>
        <v>6</v>
      </c>
      <c r="AI295" s="150">
        <f t="shared" si="227"/>
        <v>6</v>
      </c>
      <c r="AJ295" s="150">
        <f t="shared" si="227"/>
        <v>6</v>
      </c>
      <c r="AK295" s="150" t="e">
        <f t="shared" si="227"/>
        <v>#N/A</v>
      </c>
      <c r="AL295" s="150" t="e">
        <f t="shared" si="227"/>
        <v>#N/A</v>
      </c>
      <c r="AM295" s="150" t="e">
        <f t="shared" si="227"/>
        <v>#N/A</v>
      </c>
      <c r="AN295" s="150" t="e">
        <f t="shared" si="227"/>
        <v>#N/A</v>
      </c>
      <c r="AO295" s="160">
        <f t="shared" si="227"/>
        <v>2</v>
      </c>
      <c r="AP295" s="150">
        <f t="shared" si="228"/>
        <v>2</v>
      </c>
      <c r="AQ295" s="150">
        <f t="shared" si="228"/>
        <v>10</v>
      </c>
      <c r="AR295" s="150">
        <f t="shared" si="228"/>
        <v>9</v>
      </c>
      <c r="AS295" s="150">
        <f t="shared" si="228"/>
        <v>2</v>
      </c>
      <c r="AT295" s="150">
        <f t="shared" si="228"/>
        <v>2</v>
      </c>
      <c r="AU295" s="150">
        <f t="shared" si="228"/>
        <v>3</v>
      </c>
      <c r="AV295" s="150">
        <f t="shared" si="228"/>
        <v>10</v>
      </c>
      <c r="AW295" s="150" t="e">
        <f t="shared" si="228"/>
        <v>#N/A</v>
      </c>
      <c r="AX295" s="150" t="e">
        <f t="shared" si="228"/>
        <v>#N/A</v>
      </c>
      <c r="AY295" s="150" t="e">
        <f t="shared" si="228"/>
        <v>#N/A</v>
      </c>
      <c r="AZ295" s="165" t="e">
        <f t="shared" si="228"/>
        <v>#N/A</v>
      </c>
    </row>
    <row r="296" spans="2:52" ht="15" x14ac:dyDescent="0.25">
      <c r="B296" s="148" t="s">
        <v>293</v>
      </c>
      <c r="C296" s="257">
        <v>116.5175</v>
      </c>
      <c r="D296" s="218">
        <v>117.297</v>
      </c>
      <c r="E296" s="222">
        <v>121.6666</v>
      </c>
      <c r="F296" s="222">
        <v>126.4842</v>
      </c>
      <c r="G296" s="294">
        <v>128.53139999999999</v>
      </c>
      <c r="H296" s="300">
        <v>126.3948</v>
      </c>
      <c r="I296" s="304">
        <v>132.03540000000001</v>
      </c>
      <c r="J296" s="304">
        <v>133.886</v>
      </c>
      <c r="K296" s="304">
        <v>134.64609999999999</v>
      </c>
      <c r="L296" s="222"/>
      <c r="M296" s="220"/>
      <c r="N296" s="222"/>
      <c r="O296" s="257"/>
      <c r="P296" s="222">
        <v>0.66899821915162849</v>
      </c>
      <c r="Q296" s="222">
        <v>3.7252444649053307</v>
      </c>
      <c r="R296" s="222">
        <v>3.9596734025607678</v>
      </c>
      <c r="S296" s="296">
        <v>1.6185420787734668</v>
      </c>
      <c r="T296" s="296">
        <f t="shared" si="229"/>
        <v>-1.6623175348591763</v>
      </c>
      <c r="U296" s="296">
        <f t="shared" si="229"/>
        <v>4.4626835914135761</v>
      </c>
      <c r="V296" s="296">
        <f t="shared" si="229"/>
        <v>1.4015938149920293</v>
      </c>
      <c r="W296" s="296">
        <f t="shared" si="229"/>
        <v>0.56772179316731719</v>
      </c>
      <c r="X296" s="97"/>
      <c r="Y296" s="222"/>
      <c r="Z296" s="222"/>
      <c r="AA296" s="111"/>
      <c r="AB296" s="263">
        <f t="shared" si="226"/>
        <v>1.8427674787631176</v>
      </c>
      <c r="AC296" s="160">
        <f t="shared" si="227"/>
        <v>6</v>
      </c>
      <c r="AD296" s="150">
        <f t="shared" si="227"/>
        <v>6</v>
      </c>
      <c r="AE296" s="150">
        <f t="shared" si="227"/>
        <v>5</v>
      </c>
      <c r="AF296" s="150">
        <f t="shared" si="227"/>
        <v>5</v>
      </c>
      <c r="AG296" s="150">
        <f t="shared" si="227"/>
        <v>6</v>
      </c>
      <c r="AH296" s="150">
        <f t="shared" si="227"/>
        <v>5</v>
      </c>
      <c r="AI296" s="150">
        <f t="shared" si="227"/>
        <v>4</v>
      </c>
      <c r="AJ296" s="150">
        <f t="shared" si="227"/>
        <v>5</v>
      </c>
      <c r="AK296" s="150" t="e">
        <f t="shared" si="227"/>
        <v>#N/A</v>
      </c>
      <c r="AL296" s="150" t="e">
        <f t="shared" si="227"/>
        <v>#N/A</v>
      </c>
      <c r="AM296" s="150" t="e">
        <f t="shared" si="227"/>
        <v>#N/A</v>
      </c>
      <c r="AN296" s="150" t="e">
        <f t="shared" si="227"/>
        <v>#N/A</v>
      </c>
      <c r="AO296" s="160">
        <f t="shared" si="227"/>
        <v>5</v>
      </c>
      <c r="AP296" s="150">
        <f t="shared" si="228"/>
        <v>1</v>
      </c>
      <c r="AQ296" s="150">
        <f t="shared" si="228"/>
        <v>4</v>
      </c>
      <c r="AR296" s="150">
        <f t="shared" si="228"/>
        <v>4</v>
      </c>
      <c r="AS296" s="150">
        <f t="shared" si="228"/>
        <v>10</v>
      </c>
      <c r="AT296" s="150">
        <f t="shared" si="228"/>
        <v>1</v>
      </c>
      <c r="AU296" s="150">
        <f t="shared" si="228"/>
        <v>4</v>
      </c>
      <c r="AV296" s="150">
        <f t="shared" si="228"/>
        <v>5</v>
      </c>
      <c r="AW296" s="150" t="e">
        <f t="shared" si="228"/>
        <v>#N/A</v>
      </c>
      <c r="AX296" s="150" t="e">
        <f t="shared" si="228"/>
        <v>#N/A</v>
      </c>
      <c r="AY296" s="150" t="e">
        <f t="shared" si="228"/>
        <v>#N/A</v>
      </c>
      <c r="AZ296" s="165" t="e">
        <f t="shared" si="228"/>
        <v>#N/A</v>
      </c>
    </row>
    <row r="297" spans="2:52" ht="15" x14ac:dyDescent="0.25">
      <c r="B297" s="148" t="s">
        <v>294</v>
      </c>
      <c r="C297" s="257">
        <v>102.68089999999999</v>
      </c>
      <c r="D297" s="218">
        <v>102.6324</v>
      </c>
      <c r="E297" s="222">
        <v>103.5065</v>
      </c>
      <c r="F297" s="222">
        <v>105.1797</v>
      </c>
      <c r="G297" s="294">
        <v>105.1353</v>
      </c>
      <c r="H297" s="300">
        <v>106.3937</v>
      </c>
      <c r="I297" s="304">
        <v>105.9422</v>
      </c>
      <c r="J297" s="304">
        <v>106.0993</v>
      </c>
      <c r="K297" s="304">
        <v>105.605</v>
      </c>
      <c r="L297" s="222"/>
      <c r="M297" s="220"/>
      <c r="N297" s="222"/>
      <c r="O297" s="257"/>
      <c r="P297" s="222">
        <v>-4.7233711430256259E-2</v>
      </c>
      <c r="Q297" s="222">
        <v>0.85168036604424979</v>
      </c>
      <c r="R297" s="222">
        <v>1.6165168371068426</v>
      </c>
      <c r="S297" s="296">
        <v>-4.2213468948852299E-2</v>
      </c>
      <c r="T297" s="296">
        <f t="shared" si="229"/>
        <v>1.1969338557078304</v>
      </c>
      <c r="U297" s="296">
        <f t="shared" si="229"/>
        <v>-0.42436723227032785</v>
      </c>
      <c r="V297" s="296">
        <f t="shared" si="229"/>
        <v>0.14828840631967222</v>
      </c>
      <c r="W297" s="296">
        <f t="shared" si="229"/>
        <v>-0.46588431780416606</v>
      </c>
      <c r="X297" s="97"/>
      <c r="Y297" s="222"/>
      <c r="Z297" s="222"/>
      <c r="AA297" s="111"/>
      <c r="AB297" s="211">
        <f t="shared" si="226"/>
        <v>0.354215091840624</v>
      </c>
      <c r="AC297" s="160">
        <f t="shared" si="227"/>
        <v>10</v>
      </c>
      <c r="AD297" s="150">
        <f t="shared" si="227"/>
        <v>10</v>
      </c>
      <c r="AE297" s="150">
        <f t="shared" si="227"/>
        <v>10</v>
      </c>
      <c r="AF297" s="150">
        <f t="shared" si="227"/>
        <v>10</v>
      </c>
      <c r="AG297" s="150">
        <f t="shared" si="227"/>
        <v>10</v>
      </c>
      <c r="AH297" s="150">
        <f t="shared" si="227"/>
        <v>10</v>
      </c>
      <c r="AI297" s="150">
        <f t="shared" si="227"/>
        <v>10</v>
      </c>
      <c r="AJ297" s="150">
        <f t="shared" si="227"/>
        <v>10</v>
      </c>
      <c r="AK297" s="150" t="e">
        <f t="shared" si="227"/>
        <v>#N/A</v>
      </c>
      <c r="AL297" s="150" t="e">
        <f t="shared" si="227"/>
        <v>#N/A</v>
      </c>
      <c r="AM297" s="150" t="e">
        <f t="shared" si="227"/>
        <v>#N/A</v>
      </c>
      <c r="AN297" s="150" t="e">
        <f t="shared" si="227"/>
        <v>#N/A</v>
      </c>
      <c r="AO297" s="160">
        <f t="shared" si="227"/>
        <v>6</v>
      </c>
      <c r="AP297" s="150">
        <f t="shared" si="228"/>
        <v>10</v>
      </c>
      <c r="AQ297" s="150">
        <f t="shared" si="228"/>
        <v>8</v>
      </c>
      <c r="AR297" s="150">
        <f t="shared" si="228"/>
        <v>8</v>
      </c>
      <c r="AS297" s="150">
        <f t="shared" si="228"/>
        <v>3</v>
      </c>
      <c r="AT297" s="150">
        <f t="shared" si="228"/>
        <v>10</v>
      </c>
      <c r="AU297" s="150">
        <f t="shared" si="228"/>
        <v>7</v>
      </c>
      <c r="AV297" s="150">
        <f t="shared" si="228"/>
        <v>7</v>
      </c>
      <c r="AW297" s="150" t="e">
        <f t="shared" si="228"/>
        <v>#N/A</v>
      </c>
      <c r="AX297" s="150" t="e">
        <f t="shared" si="228"/>
        <v>#N/A</v>
      </c>
      <c r="AY297" s="150" t="e">
        <f t="shared" si="228"/>
        <v>#N/A</v>
      </c>
      <c r="AZ297" s="165" t="e">
        <f t="shared" si="228"/>
        <v>#N/A</v>
      </c>
    </row>
  </sheetData>
  <mergeCells count="5">
    <mergeCell ref="B4:B5"/>
    <mergeCell ref="D4:O4"/>
    <mergeCell ref="P4:AA4"/>
    <mergeCell ref="AC4:AN4"/>
    <mergeCell ref="AO4:AZ4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B0F0"/>
  </sheetPr>
  <dimension ref="A1:T30"/>
  <sheetViews>
    <sheetView zoomScale="99" zoomScaleNormal="99" workbookViewId="0">
      <selection activeCell="I21" sqref="I21"/>
    </sheetView>
  </sheetViews>
  <sheetFormatPr defaultRowHeight="15" x14ac:dyDescent="0.25"/>
  <cols>
    <col min="1" max="1" width="28.42578125" customWidth="1"/>
    <col min="2" max="2" width="17.7109375" customWidth="1"/>
    <col min="9" max="9" width="16.42578125" customWidth="1"/>
  </cols>
  <sheetData>
    <row r="1" spans="1:9" x14ac:dyDescent="0.25">
      <c r="A1" s="298" t="s">
        <v>378</v>
      </c>
    </row>
    <row r="2" spans="1:9" x14ac:dyDescent="0.25">
      <c r="A2" s="319" t="s">
        <v>337</v>
      </c>
      <c r="B2" s="319" t="s">
        <v>376</v>
      </c>
      <c r="C2" s="320" t="s">
        <v>382</v>
      </c>
      <c r="D2" s="320"/>
      <c r="E2" s="320"/>
      <c r="F2" s="320" t="s">
        <v>383</v>
      </c>
      <c r="G2" s="320"/>
      <c r="H2" s="320"/>
      <c r="I2" s="319" t="s">
        <v>339</v>
      </c>
    </row>
    <row r="3" spans="1:9" x14ac:dyDescent="0.25">
      <c r="A3" s="319"/>
      <c r="B3" s="319"/>
      <c r="C3" s="251" t="s">
        <v>280</v>
      </c>
      <c r="D3" s="251" t="s">
        <v>281</v>
      </c>
      <c r="E3" s="251" t="s">
        <v>64</v>
      </c>
      <c r="F3" s="251" t="s">
        <v>280</v>
      </c>
      <c r="G3" s="251" t="s">
        <v>281</v>
      </c>
      <c r="H3" s="251" t="s">
        <v>64</v>
      </c>
      <c r="I3" s="319"/>
    </row>
    <row r="4" spans="1:9" x14ac:dyDescent="0.25">
      <c r="A4" s="252" t="s">
        <v>49</v>
      </c>
      <c r="B4" s="255">
        <v>104.31901439299965</v>
      </c>
      <c r="C4" s="254">
        <f>AVERAGE('2023(2018=100)'!D247:L247)</f>
        <v>117.99076666666669</v>
      </c>
      <c r="D4" s="254">
        <f>AVERAGE('2023(2018=100)'!D257:L257)</f>
        <v>114.55168888888888</v>
      </c>
      <c r="E4" s="254">
        <f>C4*100/D4</f>
        <v>103.00220608804258</v>
      </c>
      <c r="F4" s="254">
        <f>AVERAGE('2024(2018=100)'!D247:L247)</f>
        <v>111.9754993764947</v>
      </c>
      <c r="G4" s="254">
        <f>AVERAGE('2024(2018=100)'!D257:L257)</f>
        <v>107.05008509921394</v>
      </c>
      <c r="H4" s="254">
        <f>F4*100/G4</f>
        <v>104.60103723665038</v>
      </c>
      <c r="I4" s="254">
        <f>(H4-E4)*100/B4</f>
        <v>1.5326363634768871</v>
      </c>
    </row>
    <row r="5" spans="1:9" x14ac:dyDescent="0.25">
      <c r="A5" s="252" t="s">
        <v>52</v>
      </c>
      <c r="B5" s="255">
        <v>112.40624417699493</v>
      </c>
      <c r="C5" s="254">
        <f>AVERAGE('2023(2018=100)'!D248:L248)</f>
        <v>125.88464444444445</v>
      </c>
      <c r="D5" s="254">
        <f>AVERAGE('2023(2018=100)'!D258:L258)</f>
        <v>114.40326666666667</v>
      </c>
      <c r="E5" s="254">
        <f t="shared" ref="E5:E11" si="0">C5*100/D5</f>
        <v>110.03588281375804</v>
      </c>
      <c r="F5" s="254">
        <f>AVERAGE('2024(2018=100)'!D248:L248)</f>
        <v>145.34351418696437</v>
      </c>
      <c r="G5" s="254">
        <f>AVERAGE('2024(2018=100)'!D258:L258)</f>
        <v>105.58224532060278</v>
      </c>
      <c r="H5" s="254">
        <f t="shared" ref="H5:H10" si="1">F5*100/G5</f>
        <v>137.65904839930769</v>
      </c>
      <c r="I5" s="254">
        <f t="shared" ref="I5:I10" si="2">(H5-E5)*100/B5</f>
        <v>24.574404907661719</v>
      </c>
    </row>
    <row r="6" spans="1:9" x14ac:dyDescent="0.25">
      <c r="A6" s="252" t="s">
        <v>53</v>
      </c>
      <c r="B6" s="255">
        <v>147.55098567276443</v>
      </c>
      <c r="C6" s="254">
        <f>AVERAGE('2023(2018=100)'!D249:L249)</f>
        <v>170.84327777777776</v>
      </c>
      <c r="D6" s="254">
        <f>AVERAGE('2023(2018=100)'!D259:L259)</f>
        <v>115.7283222222222</v>
      </c>
      <c r="E6" s="254">
        <f t="shared" si="0"/>
        <v>147.62443151100342</v>
      </c>
      <c r="F6" s="254">
        <f>AVERAGE('2024(2018=100)'!D249:L249)</f>
        <v>176.09313942373666</v>
      </c>
      <c r="G6" s="254">
        <f>AVERAGE('2024(2018=100)'!D259:L259)</f>
        <v>107.99949977258487</v>
      </c>
      <c r="H6" s="254">
        <f t="shared" si="1"/>
        <v>163.04995837437852</v>
      </c>
      <c r="I6" s="254">
        <f t="shared" si="2"/>
        <v>10.454370598096524</v>
      </c>
    </row>
    <row r="7" spans="1:9" x14ac:dyDescent="0.25">
      <c r="A7" s="252" t="s">
        <v>60</v>
      </c>
      <c r="B7" s="255">
        <v>94.590840597363538</v>
      </c>
      <c r="C7" s="254">
        <f>AVERAGE('2023(2018=100)'!D250:L250)</f>
        <v>109.7500888888889</v>
      </c>
      <c r="D7" s="254">
        <f>AVERAGE('2023(2018=100)'!D260:L260)</f>
        <v>114.69657777777778</v>
      </c>
      <c r="E7" s="254">
        <f t="shared" si="0"/>
        <v>95.687326522965137</v>
      </c>
      <c r="F7" s="254">
        <f>AVERAGE('2024(2018=100)'!D250:L250)</f>
        <v>99.589775377369236</v>
      </c>
      <c r="G7" s="254">
        <f>AVERAGE('2024(2018=100)'!D260:L260)</f>
        <v>107.45290321846714</v>
      </c>
      <c r="H7" s="254">
        <f t="shared" si="1"/>
        <v>92.682256499751304</v>
      </c>
      <c r="I7" s="254">
        <f t="shared" si="2"/>
        <v>-3.1769143864629008</v>
      </c>
    </row>
    <row r="8" spans="1:9" x14ac:dyDescent="0.25">
      <c r="A8" s="252" t="s">
        <v>62</v>
      </c>
      <c r="B8" s="255">
        <v>107.06678677269802</v>
      </c>
      <c r="C8" s="254">
        <f>AVERAGE('2023(2018=100)'!D251:L251)</f>
        <v>124.81884444444444</v>
      </c>
      <c r="D8" s="254">
        <f>AVERAGE('2023(2018=100)'!D261:L261)</f>
        <v>115.32310000000001</v>
      </c>
      <c r="E8" s="254">
        <f t="shared" si="0"/>
        <v>108.23403502372415</v>
      </c>
      <c r="F8" s="254">
        <f>AVERAGE('2024(2018=100)'!D251:L251)</f>
        <v>108.77015421340616</v>
      </c>
      <c r="G8" s="254">
        <f>AVERAGE('2024(2018=100)'!D261:L261)</f>
        <v>106.9920964732071</v>
      </c>
      <c r="H8" s="254">
        <f t="shared" si="1"/>
        <v>101.66185895856741</v>
      </c>
      <c r="I8" s="254">
        <f t="shared" si="2"/>
        <v>-6.1383891898329015</v>
      </c>
    </row>
    <row r="9" spans="1:9" x14ac:dyDescent="0.25">
      <c r="A9" s="252" t="s">
        <v>82</v>
      </c>
      <c r="B9" s="255">
        <v>108.1318800348182</v>
      </c>
      <c r="C9" s="254">
        <f>AVERAGE('2023(2018=100)'!D252:L252)</f>
        <v>127.22057777777779</v>
      </c>
      <c r="D9" s="254">
        <f>AVERAGE('2023(2018=100)'!D262:L262)</f>
        <v>116.26457777777779</v>
      </c>
      <c r="E9" s="254">
        <f t="shared" si="0"/>
        <v>109.42333444064171</v>
      </c>
      <c r="F9" s="254">
        <f>AVERAGE('2024(2018=100)'!D252:L252)</f>
        <v>110.38800040848747</v>
      </c>
      <c r="G9" s="254">
        <f>AVERAGE('2024(2018=100)'!D262:L262)</f>
        <v>108.57986757559499</v>
      </c>
      <c r="H9" s="254">
        <f t="shared" si="1"/>
        <v>101.66525606750592</v>
      </c>
      <c r="I9" s="254">
        <f t="shared" si="2"/>
        <v>-7.1746448601815729</v>
      </c>
    </row>
    <row r="10" spans="1:9" x14ac:dyDescent="0.25">
      <c r="A10" s="252" t="s">
        <v>85</v>
      </c>
      <c r="B10" s="255">
        <v>103.39959550741956</v>
      </c>
      <c r="C10" s="254">
        <f>AVERAGE('2023(2018=100)'!D253:L253)</f>
        <v>116.85108888888891</v>
      </c>
      <c r="D10" s="254">
        <f>AVERAGE('2023(2018=100)'!D263:L263)</f>
        <v>112.19975555555556</v>
      </c>
      <c r="E10" s="254">
        <f t="shared" si="0"/>
        <v>104.14558241263748</v>
      </c>
      <c r="F10" s="254">
        <f>AVERAGE('2024(2018=100)'!D253:L253)</f>
        <v>103.39832114157088</v>
      </c>
      <c r="G10" s="254">
        <f>AVERAGE('2024(2018=100)'!D263:L263)</f>
        <v>101.72554868297831</v>
      </c>
      <c r="H10" s="254">
        <f t="shared" si="1"/>
        <v>101.64439757784513</v>
      </c>
      <c r="I10" s="254">
        <f t="shared" si="2"/>
        <v>-2.418950308768741</v>
      </c>
    </row>
    <row r="11" spans="1:9" x14ac:dyDescent="0.25">
      <c r="A11" s="253" t="s">
        <v>340</v>
      </c>
      <c r="B11" s="255">
        <v>138.10658270222081</v>
      </c>
      <c r="C11" s="254">
        <f>AVERAGE('2023(2018=100)'!D254:L254)</f>
        <v>159.28262222222222</v>
      </c>
      <c r="D11" s="254">
        <f>AVERAGE('2023(2018=100)'!D264:L264)</f>
        <v>115.47617777777776</v>
      </c>
      <c r="E11" s="254">
        <f t="shared" si="0"/>
        <v>137.93548183482963</v>
      </c>
      <c r="F11" s="254">
        <f>AVERAGE('2024(2018=100)'!D254:L254)</f>
        <v>163.11077512969973</v>
      </c>
      <c r="G11" s="254">
        <f>AVERAGE('2024(2018=100)'!D264:L264)</f>
        <v>107.7119104929361</v>
      </c>
      <c r="H11" s="254">
        <f>F11*100/G11</f>
        <v>151.43244083521921</v>
      </c>
      <c r="I11" s="254">
        <f>(H11-E11)*100/B11</f>
        <v>9.7728571197008858</v>
      </c>
    </row>
    <row r="14" spans="1:9" x14ac:dyDescent="0.25">
      <c r="A14" s="298" t="s">
        <v>379</v>
      </c>
    </row>
    <row r="15" spans="1:9" x14ac:dyDescent="0.25">
      <c r="A15" s="319" t="s">
        <v>337</v>
      </c>
      <c r="B15" s="321" t="s">
        <v>377</v>
      </c>
      <c r="C15" s="322" t="str">
        <f>C2</f>
        <v>Jan-September 2023</v>
      </c>
      <c r="D15" s="320"/>
      <c r="E15" s="320"/>
      <c r="F15" s="322" t="str">
        <f>F2</f>
        <v>Jan-September 2024</v>
      </c>
      <c r="G15" s="320"/>
      <c r="H15" s="320"/>
      <c r="I15" s="319" t="s">
        <v>339</v>
      </c>
    </row>
    <row r="16" spans="1:9" x14ac:dyDescent="0.25">
      <c r="A16" s="319"/>
      <c r="B16" s="321"/>
      <c r="C16" s="251" t="s">
        <v>280</v>
      </c>
      <c r="D16" s="251" t="s">
        <v>342</v>
      </c>
      <c r="E16" s="251" t="s">
        <v>282</v>
      </c>
      <c r="F16" s="251" t="s">
        <v>280</v>
      </c>
      <c r="G16" s="251" t="s">
        <v>342</v>
      </c>
      <c r="H16" s="251" t="s">
        <v>282</v>
      </c>
      <c r="I16" s="319"/>
    </row>
    <row r="17" spans="1:20" x14ac:dyDescent="0.25">
      <c r="A17" s="252" t="s">
        <v>49</v>
      </c>
      <c r="B17" s="255">
        <v>104.56758051356582</v>
      </c>
      <c r="C17" s="254">
        <f>C4</f>
        <v>117.99076666666669</v>
      </c>
      <c r="D17" s="254">
        <f>AVERAGE('2023(2018=100)'!D23:L23)</f>
        <v>114.78013333333335</v>
      </c>
      <c r="E17" s="254">
        <f>C17*100/D17</f>
        <v>102.79720300028693</v>
      </c>
      <c r="F17" s="254">
        <f>F4</f>
        <v>111.9754993764947</v>
      </c>
      <c r="G17" s="254">
        <f>AVERAGE('2024(2018=100)'!D23:L23)</f>
        <v>115.94577777777779</v>
      </c>
      <c r="H17" s="254">
        <f>F17*100/G17</f>
        <v>96.575745596452379</v>
      </c>
      <c r="I17" s="254">
        <f>(H17-E17)*100/B17</f>
        <v>-5.9497000631351744</v>
      </c>
      <c r="M17" s="273"/>
      <c r="N17" s="273"/>
      <c r="O17" s="273"/>
      <c r="P17" s="273"/>
      <c r="Q17" s="273"/>
      <c r="R17" s="273"/>
      <c r="S17" s="273"/>
      <c r="T17" s="273"/>
    </row>
    <row r="18" spans="1:20" x14ac:dyDescent="0.25">
      <c r="A18" s="252" t="s">
        <v>52</v>
      </c>
      <c r="B18" s="255">
        <v>112.94249703031667</v>
      </c>
      <c r="C18" s="254">
        <f t="shared" ref="C18:C24" si="3">C5</f>
        <v>125.88464444444445</v>
      </c>
      <c r="D18" s="254">
        <f>AVERAGE('2023(2018=100)'!D24:L24)</f>
        <v>107.30752222222222</v>
      </c>
      <c r="E18" s="254">
        <f t="shared" ref="E18:E23" si="4">C18*100/D18</f>
        <v>117.31204098045524</v>
      </c>
      <c r="F18" s="254">
        <f t="shared" ref="F18:F24" si="5">F5</f>
        <v>145.34351418696437</v>
      </c>
      <c r="G18" s="254">
        <f>AVERAGE('2024(2018=100)'!D24:L24)</f>
        <v>109.27159999999999</v>
      </c>
      <c r="H18" s="254">
        <f t="shared" ref="H18:H24" si="6">F18*100/G18</f>
        <v>133.01124371471121</v>
      </c>
      <c r="I18" s="254">
        <f t="shared" ref="I18:I23" si="7">(H18-E18)*100/B18</f>
        <v>13.900173227126285</v>
      </c>
      <c r="M18" s="273"/>
      <c r="N18" s="273"/>
      <c r="O18" s="273"/>
      <c r="P18" s="273"/>
      <c r="Q18" s="273"/>
      <c r="R18" s="273"/>
      <c r="S18" s="273"/>
      <c r="T18" s="273"/>
    </row>
    <row r="19" spans="1:20" x14ac:dyDescent="0.25">
      <c r="A19" s="252" t="s">
        <v>53</v>
      </c>
      <c r="B19" s="255">
        <v>146.15700571614525</v>
      </c>
      <c r="C19" s="254">
        <f t="shared" si="3"/>
        <v>170.84327777777776</v>
      </c>
      <c r="D19" s="254">
        <f>AVERAGE('2023(2018=100)'!D25:L25)</f>
        <v>123.23005555555554</v>
      </c>
      <c r="E19" s="254">
        <f t="shared" si="4"/>
        <v>138.63767001286215</v>
      </c>
      <c r="F19" s="254">
        <f t="shared" si="5"/>
        <v>176.09313942373666</v>
      </c>
      <c r="G19" s="254">
        <f>AVERAGE('2024(2018=100)'!D25:L25)</f>
        <v>123.75244444444446</v>
      </c>
      <c r="H19" s="254">
        <f t="shared" si="6"/>
        <v>142.29467564399442</v>
      </c>
      <c r="I19" s="254">
        <f t="shared" si="7"/>
        <v>2.5021076569087835</v>
      </c>
      <c r="M19" s="273"/>
      <c r="N19" s="273"/>
      <c r="O19" s="273"/>
      <c r="P19" s="273"/>
      <c r="Q19" s="273"/>
      <c r="R19" s="273"/>
      <c r="S19" s="273"/>
      <c r="T19" s="273"/>
    </row>
    <row r="20" spans="1:20" x14ac:dyDescent="0.25">
      <c r="A20" s="252" t="s">
        <v>60</v>
      </c>
      <c r="B20" s="255">
        <v>97.83338214112824</v>
      </c>
      <c r="C20" s="254">
        <f t="shared" si="3"/>
        <v>109.7500888888889</v>
      </c>
      <c r="D20" s="254">
        <f>AVERAGE('2023(2018=100)'!D26:L26)</f>
        <v>104.37141111111112</v>
      </c>
      <c r="E20" s="254">
        <f t="shared" si="4"/>
        <v>105.15340141569206</v>
      </c>
      <c r="F20" s="254">
        <f t="shared" si="5"/>
        <v>99.589775377369236</v>
      </c>
      <c r="G20" s="254">
        <f>AVERAGE('2024(2018=100)'!D26:L26)</f>
        <v>104.44110000000001</v>
      </c>
      <c r="H20" s="254">
        <f t="shared" si="6"/>
        <v>95.354965983094047</v>
      </c>
      <c r="I20" s="254">
        <f t="shared" si="7"/>
        <v>-10.015431561451498</v>
      </c>
      <c r="M20" s="273"/>
      <c r="N20" s="273"/>
      <c r="O20" s="273"/>
      <c r="P20" s="273"/>
      <c r="Q20" s="273"/>
      <c r="R20" s="273"/>
      <c r="S20" s="273"/>
      <c r="T20" s="273"/>
    </row>
    <row r="21" spans="1:20" x14ac:dyDescent="0.25">
      <c r="A21" s="252" t="s">
        <v>62</v>
      </c>
      <c r="B21" s="255">
        <v>107.27390452440457</v>
      </c>
      <c r="C21" s="254">
        <f t="shared" si="3"/>
        <v>124.81884444444444</v>
      </c>
      <c r="D21" s="254">
        <f>AVERAGE('2023(2018=100)'!D27:L27)</f>
        <v>122.34083333333335</v>
      </c>
      <c r="E21" s="254">
        <f t="shared" si="4"/>
        <v>102.02549798263955</v>
      </c>
      <c r="F21" s="254">
        <f t="shared" si="5"/>
        <v>108.77015421340616</v>
      </c>
      <c r="G21" s="254">
        <f>AVERAGE('2024(2018=100)'!D27:L27)</f>
        <v>122.85662222222224</v>
      </c>
      <c r="H21" s="254">
        <f t="shared" si="6"/>
        <v>88.534221636554065</v>
      </c>
      <c r="I21" s="254">
        <f t="shared" si="7"/>
        <v>-12.576475523939049</v>
      </c>
      <c r="M21" s="273"/>
      <c r="N21" s="273"/>
      <c r="O21" s="273"/>
      <c r="P21" s="273"/>
      <c r="Q21" s="273"/>
      <c r="R21" s="273"/>
      <c r="S21" s="273"/>
      <c r="T21" s="273"/>
    </row>
    <row r="22" spans="1:20" x14ac:dyDescent="0.25">
      <c r="A22" s="252" t="s">
        <v>82</v>
      </c>
      <c r="B22" s="255">
        <v>108.12435989730857</v>
      </c>
      <c r="C22" s="254">
        <f>C9</f>
        <v>127.22057777777779</v>
      </c>
      <c r="D22" s="254">
        <f>AVERAGE('2023(2018=100)'!D28:L28)</f>
        <v>112.54069999999999</v>
      </c>
      <c r="E22" s="254">
        <f t="shared" si="4"/>
        <v>113.04406119544113</v>
      </c>
      <c r="F22" s="254">
        <f t="shared" si="5"/>
        <v>110.38800040848747</v>
      </c>
      <c r="G22" s="254">
        <f>AVERAGE('2024(2018=100)'!D28:L28)</f>
        <v>116.49898888888889</v>
      </c>
      <c r="H22" s="254">
        <f t="shared" si="6"/>
        <v>94.754470799545075</v>
      </c>
      <c r="I22" s="254">
        <f t="shared" si="7"/>
        <v>-16.915328250975683</v>
      </c>
      <c r="M22" s="273"/>
      <c r="N22" s="273"/>
      <c r="O22" s="273"/>
      <c r="P22" s="273"/>
      <c r="Q22" s="273"/>
      <c r="R22" s="273"/>
      <c r="S22" s="273"/>
      <c r="T22" s="273"/>
    </row>
    <row r="23" spans="1:20" x14ac:dyDescent="0.25">
      <c r="A23" s="252" t="s">
        <v>85</v>
      </c>
      <c r="B23" s="255">
        <v>104.31956727323249</v>
      </c>
      <c r="C23" s="254">
        <f t="shared" si="3"/>
        <v>116.85108888888891</v>
      </c>
      <c r="D23" s="254">
        <f>AVERAGE('2023(2018=100)'!D29:L29)</f>
        <v>112.54327777777776</v>
      </c>
      <c r="E23" s="254">
        <f t="shared" si="4"/>
        <v>103.82769295169912</v>
      </c>
      <c r="F23" s="254">
        <f t="shared" si="5"/>
        <v>103.39832114157088</v>
      </c>
      <c r="G23" s="254">
        <f>AVERAGE('2024(2018=100)'!D29:L29)</f>
        <v>113.98879999999998</v>
      </c>
      <c r="H23" s="254">
        <f t="shared" si="6"/>
        <v>90.709193483544766</v>
      </c>
      <c r="I23" s="254">
        <f t="shared" si="7"/>
        <v>-12.57530088654849</v>
      </c>
      <c r="M23" s="273"/>
      <c r="N23" s="273"/>
      <c r="O23" s="273"/>
      <c r="P23" s="273"/>
      <c r="Q23" s="273"/>
      <c r="R23" s="273"/>
      <c r="S23" s="273"/>
      <c r="T23" s="273"/>
    </row>
    <row r="24" spans="1:20" x14ac:dyDescent="0.25">
      <c r="A24" s="253" t="s">
        <v>340</v>
      </c>
      <c r="B24" s="255">
        <v>137.31406921054989</v>
      </c>
      <c r="C24" s="254">
        <f t="shared" si="3"/>
        <v>159.28262222222222</v>
      </c>
      <c r="D24" s="254">
        <f>AVERAGE('2023(2018=100)'!D30:L30)</f>
        <v>103.00158888888889</v>
      </c>
      <c r="E24" s="254">
        <f>C24*100/D24</f>
        <v>154.64093703840382</v>
      </c>
      <c r="F24" s="254">
        <f t="shared" si="5"/>
        <v>163.11077512969973</v>
      </c>
      <c r="G24" s="254">
        <f>AVERAGE('2024(2018=100)'!D30:L30)</f>
        <v>104.51156777777777</v>
      </c>
      <c r="H24" s="254">
        <f t="shared" si="6"/>
        <v>156.06958980514105</v>
      </c>
      <c r="I24" s="254">
        <f>(H24-E24)*100/B24</f>
        <v>1.0404270843846393</v>
      </c>
      <c r="M24" s="273"/>
      <c r="N24" s="273"/>
      <c r="O24" s="273"/>
      <c r="P24" s="273"/>
      <c r="Q24" s="273"/>
      <c r="R24" s="273"/>
      <c r="S24" s="273"/>
      <c r="T24" s="273"/>
    </row>
    <row r="29" spans="1:20" x14ac:dyDescent="0.25">
      <c r="K29" t="s">
        <v>350</v>
      </c>
    </row>
    <row r="30" spans="1:20" x14ac:dyDescent="0.25">
      <c r="K30" s="273">
        <f>('2023(2018=100)'!O190-'2022(2018=100)'!O190)*100/'2022(2018=100)'!O190</f>
        <v>5.5471301345817361</v>
      </c>
    </row>
  </sheetData>
  <mergeCells count="10">
    <mergeCell ref="A15:A16"/>
    <mergeCell ref="B15:B16"/>
    <mergeCell ref="C15:E15"/>
    <mergeCell ref="F15:H15"/>
    <mergeCell ref="I15:I16"/>
    <mergeCell ref="A2:A3"/>
    <mergeCell ref="B2:B3"/>
    <mergeCell ref="C2:E2"/>
    <mergeCell ref="F2:H2"/>
    <mergeCell ref="I2:I3"/>
  </mergeCells>
  <pageMargins left="0.7" right="0.7" top="0.75" bottom="0.75" header="0.3" footer="0.3"/>
  <pageSetup paperSize="9" orientation="portrait" horizontalDpi="4294967293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FF9B-8E9E-4829-BD43-63CD85E52B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6" tint="-0.249977111117893"/>
  </sheetPr>
  <dimension ref="B1:BC78"/>
  <sheetViews>
    <sheetView topLeftCell="X58" workbookViewId="0">
      <selection activeCell="AZ71" sqref="AZ71"/>
    </sheetView>
  </sheetViews>
  <sheetFormatPr defaultRowHeight="15" x14ac:dyDescent="0.25"/>
  <cols>
    <col min="46" max="46" width="18.140625" customWidth="1"/>
  </cols>
  <sheetData>
    <row r="1" spans="2:55" x14ac:dyDescent="0.25">
      <c r="B1" t="s">
        <v>358</v>
      </c>
      <c r="C1" t="s">
        <v>359</v>
      </c>
      <c r="D1" t="s">
        <v>37</v>
      </c>
      <c r="I1" t="s">
        <v>360</v>
      </c>
      <c r="J1" t="s">
        <v>64</v>
      </c>
      <c r="K1" t="s">
        <v>280</v>
      </c>
      <c r="L1" t="s">
        <v>281</v>
      </c>
      <c r="M1" t="s">
        <v>364</v>
      </c>
      <c r="N1" t="s">
        <v>342</v>
      </c>
      <c r="O1" s="139" t="s">
        <v>49</v>
      </c>
      <c r="P1" s="139" t="s">
        <v>52</v>
      </c>
      <c r="Q1" s="139" t="s">
        <v>53</v>
      </c>
      <c r="R1" s="139" t="s">
        <v>60</v>
      </c>
      <c r="S1" s="139" t="s">
        <v>62</v>
      </c>
      <c r="T1" s="276" t="s">
        <v>49</v>
      </c>
      <c r="U1" s="276" t="s">
        <v>52</v>
      </c>
      <c r="V1" s="276" t="s">
        <v>53</v>
      </c>
      <c r="W1" s="276" t="s">
        <v>60</v>
      </c>
      <c r="X1" s="276" t="s">
        <v>62</v>
      </c>
      <c r="Y1" s="276" t="s">
        <v>340</v>
      </c>
      <c r="Z1" s="276" t="s">
        <v>282</v>
      </c>
      <c r="AA1" t="s">
        <v>360</v>
      </c>
      <c r="AB1" t="s">
        <v>17</v>
      </c>
      <c r="AC1" t="s">
        <v>19</v>
      </c>
      <c r="AD1" t="s">
        <v>50</v>
      </c>
      <c r="AE1" t="s">
        <v>51</v>
      </c>
      <c r="AF1" t="s">
        <v>74</v>
      </c>
      <c r="AG1" t="s">
        <v>54</v>
      </c>
      <c r="AH1" t="s">
        <v>55</v>
      </c>
      <c r="AI1" t="s">
        <v>57</v>
      </c>
      <c r="AJ1" t="s">
        <v>59</v>
      </c>
      <c r="AK1" t="s">
        <v>104</v>
      </c>
      <c r="AL1" t="s">
        <v>61</v>
      </c>
    </row>
    <row r="2" spans="2:55" x14ac:dyDescent="0.25">
      <c r="B2" s="273">
        <v>150.9606</v>
      </c>
      <c r="C2" s="273">
        <v>108.52889999999999</v>
      </c>
      <c r="D2" s="273">
        <v>109.0765</v>
      </c>
      <c r="I2" t="s">
        <v>3</v>
      </c>
      <c r="J2" s="273">
        <v>139.09710000000001</v>
      </c>
      <c r="K2" s="273">
        <v>150.9606</v>
      </c>
      <c r="L2" s="273">
        <v>108.52889999999999</v>
      </c>
      <c r="M2" s="273">
        <v>108.4054</v>
      </c>
      <c r="N2" s="273">
        <v>109.0765</v>
      </c>
      <c r="O2" s="273">
        <v>107.1563</v>
      </c>
      <c r="P2" s="273">
        <v>99.946920000000006</v>
      </c>
      <c r="Q2" s="273">
        <v>163.8432</v>
      </c>
      <c r="R2" s="273">
        <v>108.3939</v>
      </c>
      <c r="S2" s="273">
        <v>119.3156</v>
      </c>
      <c r="T2" s="273">
        <v>0.58792941492216566</v>
      </c>
      <c r="U2" s="273">
        <v>0.71676307092404179</v>
      </c>
      <c r="V2" s="273">
        <v>0.85854740604248359</v>
      </c>
      <c r="W2" s="273">
        <v>0.71688728918024802</v>
      </c>
      <c r="X2" s="273">
        <v>0.5325775857231061</v>
      </c>
      <c r="Y2" s="273">
        <v>0.80829510295033946</v>
      </c>
      <c r="Z2" s="216">
        <v>138.39879999999999</v>
      </c>
      <c r="AA2" t="s">
        <v>3</v>
      </c>
      <c r="AB2" s="273">
        <v>106.82299999999999</v>
      </c>
      <c r="AC2" s="273">
        <v>109.06010000000001</v>
      </c>
      <c r="AD2" s="273">
        <v>99.277230000000003</v>
      </c>
      <c r="AE2" s="273">
        <v>112.10809999999999</v>
      </c>
      <c r="AF2" s="273">
        <v>96.613349999999997</v>
      </c>
      <c r="AG2" s="273">
        <v>116.2582</v>
      </c>
      <c r="AH2" s="273">
        <v>113.1814</v>
      </c>
      <c r="AI2" s="273">
        <v>103.54949999999999</v>
      </c>
      <c r="AJ2" s="273">
        <v>113.9508</v>
      </c>
      <c r="AK2" s="273">
        <v>122.6992</v>
      </c>
      <c r="AL2" s="273">
        <v>108.0904</v>
      </c>
    </row>
    <row r="3" spans="2:55" x14ac:dyDescent="0.25">
      <c r="B3" s="273">
        <v>152.47999999999999</v>
      </c>
      <c r="C3" s="273">
        <v>108.8222</v>
      </c>
      <c r="D3" s="273">
        <v>109.5594</v>
      </c>
      <c r="I3" t="s">
        <v>4</v>
      </c>
      <c r="J3" s="273">
        <v>140.11850000000001</v>
      </c>
      <c r="K3" s="273">
        <v>152.47999999999999</v>
      </c>
      <c r="L3" s="273">
        <v>108.8222</v>
      </c>
      <c r="M3" s="273">
        <v>108.64400000000001</v>
      </c>
      <c r="N3" s="273">
        <v>109.5594</v>
      </c>
      <c r="O3" s="273">
        <v>107.3891</v>
      </c>
      <c r="P3" s="273">
        <v>105.4284</v>
      </c>
      <c r="Q3" s="273">
        <v>165.4254</v>
      </c>
      <c r="R3" s="273">
        <v>106.6767</v>
      </c>
      <c r="S3" s="273">
        <v>119.47369999999999</v>
      </c>
      <c r="T3" s="273">
        <v>0.37650651243240896</v>
      </c>
      <c r="U3" s="273">
        <v>0.22174168864967225</v>
      </c>
      <c r="V3" s="273">
        <v>0.25662220448679662</v>
      </c>
      <c r="W3" s="273">
        <v>0.27355693397906145</v>
      </c>
      <c r="X3" s="273">
        <v>0.32758546901195251</v>
      </c>
      <c r="Y3" s="273">
        <v>0.27025059684563479</v>
      </c>
      <c r="Z3" s="119">
        <v>139.1756</v>
      </c>
      <c r="AA3" t="s">
        <v>4</v>
      </c>
      <c r="AB3" s="273">
        <v>106.74639999999999</v>
      </c>
      <c r="AC3" s="273">
        <v>111.06140000000001</v>
      </c>
      <c r="AD3" s="273">
        <v>104.9896</v>
      </c>
      <c r="AE3" s="273">
        <v>113.78230000000001</v>
      </c>
      <c r="AF3" s="273">
        <v>94.376339999999999</v>
      </c>
      <c r="AG3" s="273">
        <v>116.44540000000001</v>
      </c>
      <c r="AH3" s="273">
        <v>113.9004</v>
      </c>
      <c r="AI3" s="273">
        <v>100.8014</v>
      </c>
      <c r="AJ3" s="273">
        <v>111.04649999999999</v>
      </c>
      <c r="AK3" s="273">
        <v>122.6855</v>
      </c>
      <c r="AL3" s="273">
        <v>108.81870000000001</v>
      </c>
      <c r="AQ3" t="s">
        <v>3</v>
      </c>
      <c r="AR3" s="273">
        <v>1.1892832070358546</v>
      </c>
      <c r="AS3" s="273">
        <v>-1.1782853699226324E-2</v>
      </c>
      <c r="AT3" s="273">
        <v>0.36502142517061137</v>
      </c>
      <c r="AU3" s="273">
        <v>0.18399577797004935</v>
      </c>
      <c r="AV3" s="273">
        <v>5.0936529250612969E-2</v>
      </c>
      <c r="AW3" s="273">
        <v>0.68191245884143525</v>
      </c>
      <c r="AX3" s="273">
        <v>-0.17836530456157851</v>
      </c>
      <c r="AY3" s="273">
        <v>0.47154854465247747</v>
      </c>
      <c r="AZ3" s="273">
        <v>0</v>
      </c>
      <c r="BA3" s="273">
        <v>0.19213441964524652</v>
      </c>
      <c r="BB3" s="273">
        <v>-3.9576851499567932E-2</v>
      </c>
      <c r="BC3" s="273">
        <v>0.79047781976138842</v>
      </c>
    </row>
    <row r="4" spans="2:55" x14ac:dyDescent="0.25">
      <c r="B4" s="273">
        <v>156.57730000000001</v>
      </c>
      <c r="C4" s="273">
        <v>109.9684</v>
      </c>
      <c r="D4" s="273">
        <v>110.35</v>
      </c>
      <c r="I4" t="s">
        <v>5</v>
      </c>
      <c r="J4" s="273">
        <v>142.38399999999999</v>
      </c>
      <c r="K4" s="273">
        <v>156.57730000000001</v>
      </c>
      <c r="L4" s="273">
        <v>109.9684</v>
      </c>
      <c r="M4" s="273">
        <v>109.8772</v>
      </c>
      <c r="N4" s="273">
        <v>110.35</v>
      </c>
      <c r="O4" s="273">
        <v>106.9495</v>
      </c>
      <c r="P4" s="273">
        <v>110.95529999999999</v>
      </c>
      <c r="Q4" s="273">
        <v>170.28360000000001</v>
      </c>
      <c r="R4" s="273">
        <v>108.28619999999999</v>
      </c>
      <c r="S4" s="273">
        <v>119.962</v>
      </c>
      <c r="T4" s="273">
        <v>1.3695001481363778</v>
      </c>
      <c r="U4" s="273">
        <v>0.9760912991011419</v>
      </c>
      <c r="V4" s="273">
        <v>1.0108384034219164</v>
      </c>
      <c r="W4" s="273">
        <v>1.1695706807442048</v>
      </c>
      <c r="X4" s="273">
        <v>0.96155718664076573</v>
      </c>
      <c r="Y4" s="273">
        <v>1.0532777319333808</v>
      </c>
      <c r="Z4" s="20">
        <v>141.89160000000001</v>
      </c>
      <c r="AA4" t="s">
        <v>5</v>
      </c>
      <c r="AB4" s="273">
        <v>106.1433</v>
      </c>
      <c r="AC4" s="273">
        <v>111.5553</v>
      </c>
      <c r="AD4" s="273">
        <v>110.6776</v>
      </c>
      <c r="AE4" s="273">
        <v>116.7516</v>
      </c>
      <c r="AF4" s="273">
        <v>92.173100000000005</v>
      </c>
      <c r="AG4" s="273">
        <v>117.23520000000001</v>
      </c>
      <c r="AH4" s="273">
        <v>114.99590000000001</v>
      </c>
      <c r="AI4" s="273">
        <v>102.8257</v>
      </c>
      <c r="AJ4" s="273">
        <v>113.12139999999999</v>
      </c>
      <c r="AK4" s="273">
        <v>123.0026</v>
      </c>
      <c r="AL4" s="273">
        <v>109.8749</v>
      </c>
      <c r="AQ4" t="s">
        <v>4</v>
      </c>
      <c r="AR4" s="273">
        <v>0.27796922294010923</v>
      </c>
      <c r="AS4" s="273">
        <v>0.28974842891762348</v>
      </c>
      <c r="AT4" s="273">
        <v>0.17924303196264296</v>
      </c>
      <c r="AU4" s="273">
        <v>0.1970066457266936</v>
      </c>
      <c r="AV4" s="273">
        <v>3.4944012028775132E-2</v>
      </c>
      <c r="AW4" s="273">
        <v>2.5786267052468042E-2</v>
      </c>
      <c r="AX4" s="273">
        <v>3.3927344591558467E-2</v>
      </c>
      <c r="AY4" s="273">
        <v>0.16564236014986661</v>
      </c>
      <c r="AZ4" s="273">
        <v>0</v>
      </c>
      <c r="BA4" s="273">
        <v>4.0963421569819643E-2</v>
      </c>
      <c r="BB4" s="273">
        <v>0.31593032076241018</v>
      </c>
      <c r="BC4" s="273">
        <v>0.22009973672898697</v>
      </c>
    </row>
    <row r="5" spans="2:55" x14ac:dyDescent="0.25">
      <c r="B5" s="273">
        <v>159.136</v>
      </c>
      <c r="C5" s="273">
        <v>110.61060000000001</v>
      </c>
      <c r="D5" s="273">
        <v>111.8207</v>
      </c>
      <c r="I5" t="s">
        <v>361</v>
      </c>
      <c r="J5" s="273">
        <v>143.87039999999999</v>
      </c>
      <c r="K5" s="273">
        <v>159.136</v>
      </c>
      <c r="L5" s="273">
        <v>110.61060000000001</v>
      </c>
      <c r="M5" s="273">
        <v>110.2949</v>
      </c>
      <c r="N5" s="273">
        <v>111.8207</v>
      </c>
      <c r="O5" s="273">
        <v>105.16330000000001</v>
      </c>
      <c r="P5" s="273">
        <v>107.10039999999999</v>
      </c>
      <c r="Q5" s="273">
        <v>173.97550000000001</v>
      </c>
      <c r="R5" s="273">
        <v>110.26390000000001</v>
      </c>
      <c r="S5" s="273">
        <v>122.77379999999999</v>
      </c>
      <c r="T5" s="273">
        <v>0.32550334653860352</v>
      </c>
      <c r="U5" s="273">
        <v>1.1405267541887432</v>
      </c>
      <c r="V5" s="273">
        <v>0.58734124807972576</v>
      </c>
      <c r="W5" s="273">
        <v>0.30184783768429185</v>
      </c>
      <c r="X5" s="273">
        <v>0.75868631535633235</v>
      </c>
      <c r="Y5" s="273">
        <v>0.58398594505330848</v>
      </c>
      <c r="Z5" s="20">
        <v>142.3135</v>
      </c>
      <c r="AA5" t="s">
        <v>361</v>
      </c>
      <c r="AB5" s="273">
        <v>103.77419999999999</v>
      </c>
      <c r="AC5" s="273">
        <v>113.0996</v>
      </c>
      <c r="AD5" s="273">
        <v>106.37560000000001</v>
      </c>
      <c r="AE5" s="273">
        <v>120.7653</v>
      </c>
      <c r="AF5" s="273">
        <v>91.861959999999996</v>
      </c>
      <c r="AG5" s="273">
        <v>119.15309999999999</v>
      </c>
      <c r="AH5" s="273">
        <v>115.99760000000001</v>
      </c>
      <c r="AI5" s="273">
        <v>104.8908</v>
      </c>
      <c r="AJ5" s="273">
        <v>115.1378</v>
      </c>
      <c r="AK5" s="273">
        <v>126.1491</v>
      </c>
      <c r="AL5" s="273">
        <v>111.57599999999999</v>
      </c>
      <c r="AQ5" t="s">
        <v>5</v>
      </c>
      <c r="AR5" s="273">
        <v>1.8196355617540652</v>
      </c>
      <c r="AS5" s="273">
        <v>0.20917143177485953</v>
      </c>
      <c r="AT5" s="273">
        <v>0.29470671577815633</v>
      </c>
      <c r="AU5" s="273">
        <v>0.1055968097424442</v>
      </c>
      <c r="AV5" s="273">
        <v>0.22418375406549912</v>
      </c>
      <c r="AW5" s="273">
        <v>-2.4923469727486287E-2</v>
      </c>
      <c r="AX5" s="273">
        <v>0</v>
      </c>
      <c r="AY5" s="273">
        <v>3.6482396782909446E-2</v>
      </c>
      <c r="AZ5" s="273">
        <v>0</v>
      </c>
      <c r="BA5" s="273">
        <v>0.68990341352209916</v>
      </c>
      <c r="BB5" s="273">
        <v>0.396561993197178</v>
      </c>
      <c r="BC5" s="273">
        <v>1.1350833916276983</v>
      </c>
    </row>
    <row r="6" spans="2:55" x14ac:dyDescent="0.25">
      <c r="B6" s="273">
        <v>146.14750000000001</v>
      </c>
      <c r="C6" s="273">
        <v>111.14239999999999</v>
      </c>
      <c r="D6" s="273">
        <v>112.3657</v>
      </c>
      <c r="I6" t="s">
        <v>362</v>
      </c>
      <c r="J6" s="273">
        <v>131.4957</v>
      </c>
      <c r="K6" s="273">
        <v>146.14750000000001</v>
      </c>
      <c r="L6" s="273">
        <v>111.14239999999999</v>
      </c>
      <c r="M6" s="273">
        <v>110.82429999999999</v>
      </c>
      <c r="N6" s="273">
        <v>112.3657</v>
      </c>
      <c r="O6" s="273">
        <v>105.4042</v>
      </c>
      <c r="P6" s="273">
        <v>107.307</v>
      </c>
      <c r="Q6" s="273">
        <v>157.0532</v>
      </c>
      <c r="R6" s="273">
        <v>112.3832</v>
      </c>
      <c r="S6" s="273">
        <v>123.4504</v>
      </c>
      <c r="T6" s="273">
        <v>0.42945019121969086</v>
      </c>
      <c r="U6" s="273">
        <v>0.42481046147006829</v>
      </c>
      <c r="V6" s="273">
        <v>0.4965370579479782</v>
      </c>
      <c r="W6" s="273">
        <v>0.45777346623159476</v>
      </c>
      <c r="X6" s="273">
        <v>0.36445381154146189</v>
      </c>
      <c r="Y6" s="273">
        <v>0.48078574747808062</v>
      </c>
      <c r="Z6" s="20">
        <v>130.0641</v>
      </c>
      <c r="AA6" t="s">
        <v>362</v>
      </c>
      <c r="AB6" s="273">
        <v>104.07250000000001</v>
      </c>
      <c r="AC6" s="273">
        <v>113.01300000000001</v>
      </c>
      <c r="AD6" s="273">
        <v>106.5668</v>
      </c>
      <c r="AE6" s="273">
        <v>121.3292</v>
      </c>
      <c r="AF6" s="273">
        <v>90.221540000000005</v>
      </c>
      <c r="AG6" s="273">
        <v>119.8477</v>
      </c>
      <c r="AH6" s="273">
        <v>116.8909</v>
      </c>
      <c r="AI6" s="273">
        <v>107.8578</v>
      </c>
      <c r="AJ6" s="273">
        <v>116.849</v>
      </c>
      <c r="AK6" s="273">
        <v>126.7587</v>
      </c>
      <c r="AL6" s="273">
        <v>112.4753</v>
      </c>
      <c r="AQ6" t="s">
        <v>361</v>
      </c>
      <c r="AR6" s="273">
        <v>-0.10828836258673169</v>
      </c>
      <c r="AS6" s="273">
        <v>1.5678383683596777</v>
      </c>
      <c r="AT6" s="273">
        <v>1.1669756172493333</v>
      </c>
      <c r="AU6" s="273">
        <v>0.25018176361618516</v>
      </c>
      <c r="AV6" s="273">
        <v>4.0222772277218037E-2</v>
      </c>
      <c r="AW6" s="273">
        <v>2.1676454580401034</v>
      </c>
      <c r="AX6" s="273">
        <v>1.6675286942124442E-2</v>
      </c>
      <c r="AY6" s="273">
        <v>2.7628099987936777E-3</v>
      </c>
      <c r="AZ6" s="273">
        <v>0</v>
      </c>
      <c r="BA6" s="273">
        <v>0.37866751403453475</v>
      </c>
      <c r="BB6" s="273">
        <v>0.25231113966190821</v>
      </c>
      <c r="BC6" s="273">
        <v>0.38015166021703906</v>
      </c>
    </row>
    <row r="7" spans="2:55" x14ac:dyDescent="0.25">
      <c r="B7" s="273">
        <v>143.5384</v>
      </c>
      <c r="C7" s="273">
        <v>112.7457</v>
      </c>
      <c r="D7" s="273">
        <v>112.65</v>
      </c>
      <c r="I7" t="s">
        <v>303</v>
      </c>
      <c r="J7" s="273">
        <v>127.3117</v>
      </c>
      <c r="K7" s="273">
        <v>143.5384</v>
      </c>
      <c r="L7" s="273">
        <v>112.7457</v>
      </c>
      <c r="M7" s="273">
        <v>112.76990000000001</v>
      </c>
      <c r="N7" s="273">
        <v>112.65</v>
      </c>
      <c r="O7" s="273">
        <v>107.22499999999999</v>
      </c>
      <c r="P7" s="273">
        <v>127.4286</v>
      </c>
      <c r="Q7" s="273">
        <v>151.93340000000001</v>
      </c>
      <c r="R7" s="273">
        <v>112.38939999999999</v>
      </c>
      <c r="S7" s="273">
        <v>122.5973</v>
      </c>
      <c r="T7" s="273">
        <v>1.9209185563786881</v>
      </c>
      <c r="U7" s="273">
        <v>0.67112450094300558</v>
      </c>
      <c r="V7" s="273">
        <v>1.4311453294221013</v>
      </c>
      <c r="W7" s="273">
        <v>1.6729657424402054</v>
      </c>
      <c r="X7" s="273">
        <v>1.0764027023148346</v>
      </c>
      <c r="Y7" s="273">
        <v>1.442563774041234</v>
      </c>
      <c r="Z7" s="20">
        <v>127.4198</v>
      </c>
      <c r="AA7" t="s">
        <v>303</v>
      </c>
      <c r="AB7" s="273">
        <v>105.9461</v>
      </c>
      <c r="AC7" s="273">
        <v>114.5317</v>
      </c>
      <c r="AD7" s="273">
        <v>127.86239999999999</v>
      </c>
      <c r="AE7" s="273">
        <v>121.155</v>
      </c>
      <c r="AF7" s="273">
        <v>92.627480000000006</v>
      </c>
      <c r="AG7" s="273">
        <v>120.3246</v>
      </c>
      <c r="AH7" s="273">
        <v>118.7259</v>
      </c>
      <c r="AI7" s="273">
        <v>107.34699999999999</v>
      </c>
      <c r="AJ7" s="273">
        <v>118.7077</v>
      </c>
      <c r="AK7" s="273">
        <v>125.5217</v>
      </c>
      <c r="AL7" s="273">
        <v>112.89570000000001</v>
      </c>
      <c r="AQ7" t="s">
        <v>362</v>
      </c>
      <c r="AR7" s="273">
        <v>0.69153537724843372</v>
      </c>
      <c r="AS7" s="273">
        <v>-4.9174996893519347E-2</v>
      </c>
      <c r="AT7" s="273">
        <v>0.3877030503902214</v>
      </c>
      <c r="AU7" s="273">
        <v>0.2108898267709792</v>
      </c>
      <c r="AV7" s="273">
        <v>1.9739439399929979E-2</v>
      </c>
      <c r="AW7" s="273">
        <v>0.22845445393052519</v>
      </c>
      <c r="AX7" s="273">
        <v>5.3691123444372379E-2</v>
      </c>
      <c r="AY7" s="273">
        <v>0.18510315587067794</v>
      </c>
      <c r="AZ7" s="273">
        <v>0</v>
      </c>
      <c r="BA7" s="273">
        <v>0.13095960414397245</v>
      </c>
      <c r="BB7" s="273">
        <v>0.3429354669955792</v>
      </c>
      <c r="BC7" s="273">
        <v>0.47998592863314216</v>
      </c>
    </row>
    <row r="8" spans="2:55" x14ac:dyDescent="0.25">
      <c r="B8" s="273">
        <v>136.45480000000001</v>
      </c>
      <c r="C8" s="273">
        <v>113.9571</v>
      </c>
      <c r="D8" s="273">
        <v>113.0385</v>
      </c>
      <c r="I8" t="s">
        <v>363</v>
      </c>
      <c r="J8" s="273">
        <v>119.7422</v>
      </c>
      <c r="K8" s="273">
        <v>136.45480000000001</v>
      </c>
      <c r="L8" s="273">
        <v>113.9571</v>
      </c>
      <c r="M8" s="273">
        <v>114.1931</v>
      </c>
      <c r="N8" s="273">
        <v>113.0385</v>
      </c>
      <c r="O8" s="273">
        <v>107.5761</v>
      </c>
      <c r="P8" s="273">
        <v>136.75729999999999</v>
      </c>
      <c r="Q8" s="273">
        <v>142.0042</v>
      </c>
      <c r="R8" s="273">
        <v>113.1669</v>
      </c>
      <c r="S8" s="273">
        <v>122.69329999999999</v>
      </c>
      <c r="T8" s="273">
        <v>1.3227670381952428</v>
      </c>
      <c r="U8" s="273">
        <v>0.53418543479612268</v>
      </c>
      <c r="V8" s="273">
        <v>1.0794220885710488</v>
      </c>
      <c r="W8" s="273">
        <v>1.2407769565670224</v>
      </c>
      <c r="X8" s="273">
        <v>0.78062027276330237</v>
      </c>
      <c r="Y8" s="273">
        <v>1.074453393787965</v>
      </c>
      <c r="Z8" s="20">
        <v>120.7153</v>
      </c>
      <c r="AA8" t="s">
        <v>363</v>
      </c>
      <c r="AB8" s="273">
        <v>106.1793</v>
      </c>
      <c r="AC8" s="273">
        <v>115.5561</v>
      </c>
      <c r="AD8" s="273">
        <v>137.547</v>
      </c>
      <c r="AE8" s="273">
        <v>124.5197</v>
      </c>
      <c r="AF8" s="273">
        <v>92.235720000000001</v>
      </c>
      <c r="AG8" s="273">
        <v>120.43940000000001</v>
      </c>
      <c r="AH8" s="273">
        <v>120.2073</v>
      </c>
      <c r="AI8" s="273">
        <v>108.46339999999999</v>
      </c>
      <c r="AJ8" s="273">
        <v>119.033</v>
      </c>
      <c r="AK8" s="273">
        <v>125.5322</v>
      </c>
      <c r="AL8" s="273">
        <v>113.2753</v>
      </c>
      <c r="AQ8" t="s">
        <v>303</v>
      </c>
      <c r="AR8" s="273">
        <v>2.9088141399845666</v>
      </c>
      <c r="AS8" s="273">
        <v>0.2107277159848914</v>
      </c>
      <c r="AT8" s="273">
        <v>7.265715473468419E-2</v>
      </c>
      <c r="AU8" s="273">
        <v>0.14074188667033966</v>
      </c>
      <c r="AV8" s="273">
        <v>4.4927919791832256E-2</v>
      </c>
      <c r="AW8" s="273">
        <v>0.34111077040298976</v>
      </c>
      <c r="AX8" s="273">
        <v>0</v>
      </c>
      <c r="AY8" s="273">
        <v>0</v>
      </c>
      <c r="AZ8" s="273">
        <v>0</v>
      </c>
      <c r="BA8" s="273">
        <v>0.16362654381973726</v>
      </c>
      <c r="BB8" s="273">
        <v>9.2457312876081915E-2</v>
      </c>
      <c r="BC8" s="273">
        <v>1.755571657118532</v>
      </c>
    </row>
    <row r="9" spans="2:55" x14ac:dyDescent="0.25">
      <c r="B9" s="273">
        <v>145.18049999999999</v>
      </c>
      <c r="C9" s="273">
        <v>112.04300000000001</v>
      </c>
      <c r="D9" s="273">
        <v>113.5386</v>
      </c>
      <c r="I9" t="s">
        <v>365</v>
      </c>
      <c r="J9" s="273">
        <v>129.57579999999999</v>
      </c>
      <c r="K9" s="273">
        <v>145.18049999999999</v>
      </c>
      <c r="L9" s="273">
        <v>112.04300000000001</v>
      </c>
      <c r="M9" s="273">
        <v>111.6451</v>
      </c>
      <c r="N9" s="273">
        <v>113.5386</v>
      </c>
      <c r="O9" s="273">
        <v>109.4918</v>
      </c>
      <c r="P9" s="273">
        <v>128.5565</v>
      </c>
      <c r="Q9" s="273">
        <v>153.70869999999999</v>
      </c>
      <c r="R9" s="273">
        <v>111.20229999999999</v>
      </c>
      <c r="S9" s="273">
        <v>121.7931</v>
      </c>
      <c r="T9" s="273">
        <v>-2.2621112338136209</v>
      </c>
      <c r="U9" s="273">
        <v>-0.79477974821966002</v>
      </c>
      <c r="V9" s="273">
        <v>-1.6583471893949886</v>
      </c>
      <c r="W9" s="273">
        <v>-2.0509993423297028</v>
      </c>
      <c r="X9" s="273">
        <v>-1.1661851772594367</v>
      </c>
      <c r="Y9" s="273">
        <v>-1.6796671729975496</v>
      </c>
      <c r="Z9" s="20">
        <v>127.86879999999999</v>
      </c>
      <c r="AA9" t="s">
        <v>365</v>
      </c>
      <c r="AB9" s="273">
        <v>107.8014</v>
      </c>
      <c r="AC9" s="273">
        <v>119.1491</v>
      </c>
      <c r="AD9" s="273">
        <v>129.02520000000001</v>
      </c>
      <c r="AE9" s="273">
        <v>121.8596</v>
      </c>
      <c r="AF9" s="273">
        <v>89.044200000000004</v>
      </c>
      <c r="AG9" s="273">
        <v>119.9067</v>
      </c>
      <c r="AH9" s="273">
        <v>118.1623</v>
      </c>
      <c r="AI9" s="273">
        <v>105.5885</v>
      </c>
      <c r="AJ9" s="273">
        <v>119.07599999999999</v>
      </c>
      <c r="AK9" s="273">
        <v>124.4392</v>
      </c>
      <c r="AL9" s="273">
        <v>113.0145</v>
      </c>
      <c r="AQ9" t="s">
        <v>363</v>
      </c>
      <c r="AR9" s="273">
        <v>2.0224721047289362</v>
      </c>
      <c r="AS9" s="273">
        <v>0.15010272270149108</v>
      </c>
      <c r="AT9" s="273">
        <v>0.35625301938805776</v>
      </c>
      <c r="AU9" s="273">
        <v>0.34590002814433113</v>
      </c>
      <c r="AV9" s="273">
        <v>3.5908013668684367E-2</v>
      </c>
      <c r="AW9" s="273">
        <v>9.9457244960242663E-2</v>
      </c>
      <c r="AX9" s="273">
        <v>0</v>
      </c>
      <c r="AY9" s="273">
        <v>5.6071793957292441E-2</v>
      </c>
      <c r="AZ9" s="273">
        <v>0</v>
      </c>
      <c r="BA9" s="273">
        <v>0.14598060167680438</v>
      </c>
      <c r="BB9" s="273">
        <v>0.25741681647893139</v>
      </c>
      <c r="BC9" s="273">
        <v>1.2620388951306989</v>
      </c>
    </row>
    <row r="10" spans="2:55" x14ac:dyDescent="0.25">
      <c r="B10" s="273">
        <v>151.06639999999999</v>
      </c>
      <c r="C10" s="273">
        <v>113.3899</v>
      </c>
      <c r="D10" s="273">
        <v>114.8896</v>
      </c>
      <c r="I10" t="s">
        <v>366</v>
      </c>
      <c r="J10" s="273">
        <v>133.22739999999999</v>
      </c>
      <c r="K10" s="273">
        <v>151.06639999999999</v>
      </c>
      <c r="L10" s="273">
        <v>113.3899</v>
      </c>
      <c r="M10" s="273">
        <v>112.9901</v>
      </c>
      <c r="N10" s="273">
        <v>114.8896</v>
      </c>
      <c r="O10" s="273">
        <v>113.0582</v>
      </c>
      <c r="P10" s="273">
        <v>128.85769999999999</v>
      </c>
      <c r="Q10" s="273">
        <v>160.77000000000001</v>
      </c>
      <c r="R10" s="273">
        <v>110.51819999999999</v>
      </c>
      <c r="S10" s="273">
        <v>122.50490000000001</v>
      </c>
      <c r="T10" s="273">
        <v>0.9063227719527851</v>
      </c>
      <c r="U10" s="273">
        <v>1.4467992063520829</v>
      </c>
      <c r="V10" s="273">
        <v>1.2134676919349219</v>
      </c>
      <c r="W10" s="273">
        <v>1.181036982247186</v>
      </c>
      <c r="X10" s="273">
        <v>1.7212463270485285</v>
      </c>
      <c r="Y10" s="273">
        <v>1.2021277545228088</v>
      </c>
      <c r="Z10" s="20">
        <v>131.48830000000001</v>
      </c>
      <c r="AA10" t="s">
        <v>366</v>
      </c>
      <c r="AB10" s="273">
        <v>112.14919999999999</v>
      </c>
      <c r="AC10" s="273">
        <v>118.251</v>
      </c>
      <c r="AD10" s="273">
        <v>129.30690000000001</v>
      </c>
      <c r="AE10" s="273">
        <v>122.6326</v>
      </c>
      <c r="AF10" s="273">
        <v>86.530320000000003</v>
      </c>
      <c r="AG10" s="273">
        <v>118.8009</v>
      </c>
      <c r="AH10" s="273">
        <v>118.4965</v>
      </c>
      <c r="AI10" s="273">
        <v>104.7876</v>
      </c>
      <c r="AJ10" s="273">
        <v>121.51949999999999</v>
      </c>
      <c r="AK10" s="273">
        <v>125.152</v>
      </c>
      <c r="AL10" s="273">
        <v>113.7229</v>
      </c>
      <c r="AQ10" t="s">
        <v>365</v>
      </c>
      <c r="AR10" s="273">
        <v>-3.8548287011610074</v>
      </c>
      <c r="AS10" s="273">
        <v>-0.12483955788698659</v>
      </c>
      <c r="AT10" s="273">
        <v>8.2972292982753215E-2</v>
      </c>
      <c r="AU10" s="273">
        <v>0.10139502208836215</v>
      </c>
      <c r="AV10" s="273">
        <v>0.13376613463125075</v>
      </c>
      <c r="AW10" s="273">
        <v>0.2917844273707455</v>
      </c>
      <c r="AX10" s="273">
        <v>0</v>
      </c>
      <c r="AY10" s="273">
        <v>1.4239766431085462E-2</v>
      </c>
      <c r="AZ10" s="273">
        <v>1.4899999999997247E-2</v>
      </c>
      <c r="BA10" s="273">
        <v>0.26639676796935874</v>
      </c>
      <c r="BB10" s="273">
        <v>1.3541416821622647E-2</v>
      </c>
      <c r="BC10" s="273">
        <v>-2.2313081963796426</v>
      </c>
    </row>
    <row r="11" spans="2:55" x14ac:dyDescent="0.25">
      <c r="B11" s="273">
        <v>154.36750000000001</v>
      </c>
      <c r="C11" s="273">
        <v>113.264</v>
      </c>
      <c r="D11" s="273">
        <v>115.1934</v>
      </c>
      <c r="I11" t="s">
        <v>11</v>
      </c>
      <c r="J11" s="273">
        <v>136.29</v>
      </c>
      <c r="K11" s="273">
        <v>154.36750000000001</v>
      </c>
      <c r="L11" s="273">
        <v>113.264</v>
      </c>
      <c r="M11" s="273">
        <v>112.7582</v>
      </c>
      <c r="N11" s="273">
        <v>115.1934</v>
      </c>
      <c r="O11" s="273">
        <v>116.5722</v>
      </c>
      <c r="P11" s="273">
        <v>120.5543</v>
      </c>
      <c r="Q11" s="273">
        <v>165.1618</v>
      </c>
      <c r="R11" s="273">
        <v>109.2747</v>
      </c>
      <c r="S11" s="273">
        <v>123.5518</v>
      </c>
      <c r="T11" s="273">
        <v>-0.30415579022832701</v>
      </c>
      <c r="U11" s="273">
        <v>6.7598799787308789E-2</v>
      </c>
      <c r="V11" s="273">
        <v>-9.787095468187243E-2</v>
      </c>
      <c r="W11" s="273">
        <v>-0.12296194567317383</v>
      </c>
      <c r="X11" s="273">
        <v>-3.6451681566624219E-2</v>
      </c>
      <c r="Y11" s="273">
        <v>-0.11103281685582353</v>
      </c>
      <c r="Z11" s="20">
        <v>134.00720000000001</v>
      </c>
      <c r="AA11" t="s">
        <v>11</v>
      </c>
      <c r="AB11" s="273">
        <v>116.2722</v>
      </c>
      <c r="AC11" s="273">
        <v>118.2863</v>
      </c>
      <c r="AD11" s="273">
        <v>120.5287</v>
      </c>
      <c r="AE11" s="273">
        <v>122.4268</v>
      </c>
      <c r="AF11" s="273">
        <v>87.972920000000002</v>
      </c>
      <c r="AG11" s="273">
        <v>118.1895</v>
      </c>
      <c r="AH11" s="273">
        <v>117.8695</v>
      </c>
      <c r="AI11" s="273">
        <v>103.2015</v>
      </c>
      <c r="AJ11" s="273">
        <v>120.0213</v>
      </c>
      <c r="AK11" s="273">
        <v>126.1932</v>
      </c>
      <c r="AL11" s="273">
        <v>114.78870000000001</v>
      </c>
      <c r="AQ11" t="s">
        <v>366</v>
      </c>
      <c r="AR11" s="273">
        <v>0.77757902487864794</v>
      </c>
      <c r="AS11" s="273">
        <v>0.2805144083600149</v>
      </c>
      <c r="AT11" s="273">
        <v>0.8877506838615955</v>
      </c>
      <c r="AU11" s="273">
        <v>0.30316984847695028</v>
      </c>
      <c r="AV11" s="273">
        <v>0.4291678010708736</v>
      </c>
      <c r="AW11" s="273">
        <v>6.2556672007556573</v>
      </c>
      <c r="AX11" s="273">
        <v>3.6716318426389034E-3</v>
      </c>
      <c r="AY11" s="273">
        <v>6.9443423817986891E-2</v>
      </c>
      <c r="AZ11" s="273">
        <v>9.1286398326653265E-2</v>
      </c>
      <c r="BA11" s="273">
        <v>0.18719846873335766</v>
      </c>
      <c r="BB11" s="273">
        <v>0.43662944018690675</v>
      </c>
      <c r="BC11" s="273">
        <v>1.2047102828516423</v>
      </c>
    </row>
    <row r="12" spans="2:55" x14ac:dyDescent="0.25">
      <c r="B12" s="273">
        <v>155.874</v>
      </c>
      <c r="C12" s="273">
        <v>113.0052</v>
      </c>
      <c r="D12" s="273">
        <v>115.56189999999999</v>
      </c>
      <c r="I12" t="s">
        <v>367</v>
      </c>
      <c r="J12" s="273">
        <v>137.93520000000001</v>
      </c>
      <c r="K12" s="273">
        <v>155.874</v>
      </c>
      <c r="L12" s="273">
        <v>113.0052</v>
      </c>
      <c r="M12" s="273">
        <v>112.3373</v>
      </c>
      <c r="N12" s="273">
        <v>115.56189999999999</v>
      </c>
      <c r="O12" s="273">
        <v>115.029</v>
      </c>
      <c r="P12" s="273">
        <v>113.76739999999999</v>
      </c>
      <c r="Q12" s="273">
        <v>167.86539999999999</v>
      </c>
      <c r="R12" s="273">
        <v>109.3252</v>
      </c>
      <c r="S12" s="273">
        <v>122.62309999999999</v>
      </c>
      <c r="T12" s="273">
        <v>-0.42718840610666181</v>
      </c>
      <c r="U12" s="273">
        <v>-8.250560717718107E-2</v>
      </c>
      <c r="V12" s="273">
        <v>-0.2062413331947214</v>
      </c>
      <c r="W12" s="273">
        <v>-0.34544569511953066</v>
      </c>
      <c r="X12" s="273">
        <v>-0.21213564970201945</v>
      </c>
      <c r="Y12" s="273">
        <v>-0.22849272496114717</v>
      </c>
      <c r="Z12" s="20">
        <v>134.8836</v>
      </c>
      <c r="AA12" t="s">
        <v>367</v>
      </c>
      <c r="AB12" s="273">
        <v>114.4939</v>
      </c>
      <c r="AC12" s="273">
        <v>118.0866</v>
      </c>
      <c r="AD12" s="273">
        <v>113.52679999999999</v>
      </c>
      <c r="AE12" s="273">
        <v>119.1099</v>
      </c>
      <c r="AF12" s="273">
        <v>90.139039999999994</v>
      </c>
      <c r="AG12" s="273">
        <v>118.1198</v>
      </c>
      <c r="AH12" s="273">
        <v>119.4235</v>
      </c>
      <c r="AI12" s="273">
        <v>103.1165</v>
      </c>
      <c r="AJ12" s="273">
        <v>121.2838</v>
      </c>
      <c r="AK12" s="273">
        <v>125.04170000000001</v>
      </c>
      <c r="AL12" s="273">
        <v>114.5994</v>
      </c>
      <c r="AQ12" t="s">
        <v>11</v>
      </c>
      <c r="AR12" s="273">
        <v>-0.49429441268589663</v>
      </c>
      <c r="AS12" s="273">
        <v>-2.9736085660981171E-2</v>
      </c>
      <c r="AT12" s="273">
        <v>-2.9007973074745154E-2</v>
      </c>
      <c r="AU12" s="273">
        <v>0.23140457997776887</v>
      </c>
      <c r="AV12" s="273">
        <v>0.33290289699620046</v>
      </c>
      <c r="AW12" s="273">
        <v>0.43658076266639534</v>
      </c>
      <c r="AX12" s="273">
        <v>1.9675458489971341E-2</v>
      </c>
      <c r="AY12" s="273">
        <v>3.8461114803213362E-2</v>
      </c>
      <c r="AZ12" s="273">
        <v>0</v>
      </c>
      <c r="BA12" s="273">
        <v>0.12708699062488232</v>
      </c>
      <c r="BB12" s="273">
        <v>0.53358990760858627</v>
      </c>
      <c r="BC12" s="273">
        <v>-0.20523922007325951</v>
      </c>
    </row>
    <row r="13" spans="2:55" x14ac:dyDescent="0.25">
      <c r="B13" s="273">
        <v>159.76920000000001</v>
      </c>
      <c r="C13" s="273">
        <v>113.6126</v>
      </c>
      <c r="D13" s="273">
        <v>115.6416</v>
      </c>
      <c r="I13" t="s">
        <v>13</v>
      </c>
      <c r="J13" s="273">
        <v>140.62629999999999</v>
      </c>
      <c r="K13" s="273">
        <v>159.76920000000001</v>
      </c>
      <c r="L13" s="273">
        <v>113.6126</v>
      </c>
      <c r="M13" s="273">
        <v>113.08369999999999</v>
      </c>
      <c r="N13" s="273">
        <v>115.6416</v>
      </c>
      <c r="O13" s="273">
        <v>115.92489999999999</v>
      </c>
      <c r="P13" s="273">
        <v>118.8544</v>
      </c>
      <c r="Q13" s="273">
        <v>172.3074</v>
      </c>
      <c r="R13" s="273">
        <v>110.26390000000001</v>
      </c>
      <c r="S13" s="273">
        <v>123.8365</v>
      </c>
      <c r="T13" s="273">
        <v>0.63289555301718203</v>
      </c>
      <c r="U13" s="273">
        <v>0.38810546278258085</v>
      </c>
      <c r="V13" s="273">
        <v>0.53436940790315823</v>
      </c>
      <c r="W13" s="273">
        <v>0.61449162717276473</v>
      </c>
      <c r="X13" s="273">
        <v>0.441088343922653</v>
      </c>
      <c r="Y13" s="273">
        <v>0.53749738950065873</v>
      </c>
      <c r="Z13" s="20">
        <v>138.15889999999999</v>
      </c>
      <c r="AA13" t="s">
        <v>13</v>
      </c>
      <c r="AB13" s="273">
        <v>115.3698</v>
      </c>
      <c r="AC13" s="273">
        <v>119.09650000000001</v>
      </c>
      <c r="AD13" s="273">
        <v>118.875</v>
      </c>
      <c r="AE13" s="273">
        <v>119.7942</v>
      </c>
      <c r="AF13" s="273">
        <v>88.680149999999998</v>
      </c>
      <c r="AG13" s="273">
        <v>118.22020000000001</v>
      </c>
      <c r="AH13" s="273">
        <v>119.54170000000001</v>
      </c>
      <c r="AI13" s="273">
        <v>104.42789999999999</v>
      </c>
      <c r="AJ13" s="273">
        <v>123.4991</v>
      </c>
      <c r="AK13" s="273">
        <v>126.574</v>
      </c>
      <c r="AL13" s="273">
        <v>114.755</v>
      </c>
      <c r="AQ13" t="s">
        <v>367</v>
      </c>
      <c r="AR13" s="273">
        <v>-0.67310392918365403</v>
      </c>
      <c r="AS13" s="273">
        <v>6.106923812616441E-2</v>
      </c>
      <c r="AT13" s="273">
        <v>6.4714788107126497E-2</v>
      </c>
      <c r="AU13" s="273">
        <v>0.24256331131010311</v>
      </c>
      <c r="AV13" s="273">
        <v>0.1180748131382804</v>
      </c>
      <c r="AW13" s="273">
        <v>-6.1109742552522141E-2</v>
      </c>
      <c r="AX13" s="273">
        <v>2.1648159059294183E-3</v>
      </c>
      <c r="AY13" s="273">
        <v>0</v>
      </c>
      <c r="AZ13" s="273">
        <v>0</v>
      </c>
      <c r="BA13" s="273">
        <v>2.4620412000208262E-2</v>
      </c>
      <c r="BB13" s="273">
        <v>1.226983111457255E-3</v>
      </c>
      <c r="BC13" s="273">
        <v>-0.37327662201064149</v>
      </c>
    </row>
    <row r="14" spans="2:55" x14ac:dyDescent="0.25">
      <c r="B14" s="273">
        <v>161.26679999999999</v>
      </c>
      <c r="C14" s="273">
        <v>114.5091</v>
      </c>
      <c r="D14" s="273">
        <v>116.0792</v>
      </c>
      <c r="AQ14" t="s">
        <v>13</v>
      </c>
      <c r="AR14" s="273">
        <v>1.1061589982785807</v>
      </c>
      <c r="AS14" s="273">
        <v>0.11601334986574786</v>
      </c>
      <c r="AT14" s="273">
        <v>2.6253369716052528E-2</v>
      </c>
      <c r="AU14" s="273">
        <v>0.10506983899231</v>
      </c>
      <c r="AV14" s="273">
        <v>0</v>
      </c>
      <c r="AW14" s="273">
        <v>2.5168046440667138E-2</v>
      </c>
      <c r="AX14" s="273">
        <v>-9.4120393159620713E-3</v>
      </c>
      <c r="AY14" s="273">
        <v>6.0559848270107337E-3</v>
      </c>
      <c r="AZ14" s="273">
        <v>0</v>
      </c>
      <c r="BA14" s="273">
        <v>0.13976103566750334</v>
      </c>
      <c r="BB14" s="273">
        <v>0.22146773424572153</v>
      </c>
      <c r="BC14" s="273">
        <v>0.66442757659298746</v>
      </c>
    </row>
    <row r="15" spans="2:55" x14ac:dyDescent="0.25">
      <c r="B15" s="273">
        <v>160.31720000000001</v>
      </c>
      <c r="C15" s="273">
        <v>114.7285</v>
      </c>
      <c r="D15" s="273">
        <v>116.1396</v>
      </c>
    </row>
    <row r="18" spans="8:52" x14ac:dyDescent="0.25">
      <c r="AQ18" s="273">
        <v>106.1434</v>
      </c>
      <c r="AR18" s="273">
        <v>126.7452</v>
      </c>
      <c r="AS18" s="273">
        <v>112.6309</v>
      </c>
      <c r="AT18" s="273">
        <v>149.8954</v>
      </c>
      <c r="AU18" s="273">
        <v>139.09710000000001</v>
      </c>
      <c r="AV18" s="273">
        <v>114.4479</v>
      </c>
      <c r="AW18" s="273">
        <v>143</v>
      </c>
      <c r="AX18" s="273">
        <v>106.8503</v>
      </c>
      <c r="AY18" s="273">
        <v>134.7569</v>
      </c>
      <c r="AZ18" s="273">
        <v>106.9885</v>
      </c>
    </row>
    <row r="19" spans="8:52" x14ac:dyDescent="0.25">
      <c r="AQ19" s="273">
        <v>107.2906</v>
      </c>
      <c r="AR19" s="273">
        <v>125.83150000000001</v>
      </c>
      <c r="AS19" s="273">
        <v>112.9691</v>
      </c>
      <c r="AT19" s="273">
        <v>153.6413</v>
      </c>
      <c r="AU19" s="273">
        <v>140.11850000000001</v>
      </c>
      <c r="AV19" s="273">
        <v>114.79340000000001</v>
      </c>
      <c r="AW19" s="273">
        <v>145.48230000000001</v>
      </c>
      <c r="AX19" s="273">
        <v>108.0227</v>
      </c>
      <c r="AY19" s="273">
        <v>136.6773</v>
      </c>
      <c r="AZ19" s="273">
        <v>107.18380000000001</v>
      </c>
    </row>
    <row r="20" spans="8:52" x14ac:dyDescent="0.25">
      <c r="AQ20" s="273">
        <v>107.2949</v>
      </c>
      <c r="AR20" s="273">
        <v>128.65029999999999</v>
      </c>
      <c r="AS20" s="273">
        <v>113.32250000000001</v>
      </c>
      <c r="AT20" s="273">
        <v>159.10900000000001</v>
      </c>
      <c r="AU20" s="273">
        <v>142.38399999999999</v>
      </c>
      <c r="AV20" s="273">
        <v>115.508</v>
      </c>
      <c r="AW20" s="273">
        <v>147.31790000000001</v>
      </c>
      <c r="AX20" s="273">
        <v>108.42870000000001</v>
      </c>
      <c r="AY20" s="273">
        <v>139.34809999999999</v>
      </c>
      <c r="AZ20" s="273">
        <v>107.0697</v>
      </c>
    </row>
    <row r="21" spans="8:52" x14ac:dyDescent="0.25">
      <c r="AQ21" s="273">
        <v>106.6271</v>
      </c>
      <c r="AR21" s="273">
        <v>130.37950000000001</v>
      </c>
      <c r="AS21" s="273">
        <v>113.4594</v>
      </c>
      <c r="AT21" s="273">
        <v>159.22309999999999</v>
      </c>
      <c r="AU21" s="273">
        <v>143.87039999999999</v>
      </c>
      <c r="AV21" s="273">
        <v>115.7175</v>
      </c>
      <c r="AW21" s="273">
        <v>146.87970000000001</v>
      </c>
      <c r="AX21" s="273">
        <v>107.60890000000001</v>
      </c>
      <c r="AY21" s="273">
        <v>137.3689</v>
      </c>
      <c r="AZ21" s="273">
        <v>106.9628</v>
      </c>
    </row>
    <row r="22" spans="8:52" x14ac:dyDescent="0.25">
      <c r="AQ22" s="273">
        <v>105.42</v>
      </c>
      <c r="AR22" s="273">
        <v>116.3963</v>
      </c>
      <c r="AS22" s="273">
        <v>109.1066</v>
      </c>
      <c r="AT22" s="273">
        <v>136.02940000000001</v>
      </c>
      <c r="AU22" s="273">
        <v>131.4957</v>
      </c>
      <c r="AV22" s="273">
        <v>110.289</v>
      </c>
      <c r="AW22" s="273">
        <v>127.0183</v>
      </c>
      <c r="AX22" s="273">
        <v>104.6619</v>
      </c>
      <c r="AY22" s="273">
        <v>123.6193</v>
      </c>
      <c r="AZ22" s="273">
        <v>107.9571</v>
      </c>
    </row>
    <row r="23" spans="8:52" x14ac:dyDescent="0.25">
      <c r="AQ23" s="273">
        <v>105.1566</v>
      </c>
      <c r="AR23" s="273">
        <v>117.3075</v>
      </c>
      <c r="AS23" s="273">
        <v>108.9084</v>
      </c>
      <c r="AT23" s="273">
        <v>133.68090000000001</v>
      </c>
      <c r="AU23" s="273">
        <v>127.3117</v>
      </c>
      <c r="AV23" s="273">
        <v>110.3706</v>
      </c>
      <c r="AW23" s="273">
        <v>120.6589</v>
      </c>
      <c r="AX23" s="273">
        <v>104.48520000000001</v>
      </c>
      <c r="AY23" s="273">
        <v>120.9444</v>
      </c>
      <c r="AZ23" s="273">
        <v>108.1172</v>
      </c>
    </row>
    <row r="24" spans="8:52" x14ac:dyDescent="0.25">
      <c r="AQ24" s="273">
        <v>104.2568</v>
      </c>
      <c r="AR24" s="273">
        <v>108.8467</v>
      </c>
      <c r="AS24" s="273">
        <v>105.7627</v>
      </c>
      <c r="AT24" s="273">
        <v>118.39619999999999</v>
      </c>
      <c r="AU24" s="273">
        <v>119.7422</v>
      </c>
      <c r="AV24" s="273">
        <v>105.74930000000001</v>
      </c>
      <c r="AW24" s="273">
        <v>110.4331</v>
      </c>
      <c r="AX24" s="273">
        <v>102.3468</v>
      </c>
      <c r="AY24" s="273">
        <v>111.21680000000001</v>
      </c>
      <c r="AZ24" s="273">
        <v>109.95740000000001</v>
      </c>
    </row>
    <row r="25" spans="8:52" x14ac:dyDescent="0.25">
      <c r="AC25" t="s">
        <v>64</v>
      </c>
      <c r="AD25" t="s">
        <v>282</v>
      </c>
      <c r="AQ25" s="273">
        <v>106.65479999999999</v>
      </c>
      <c r="AR25" s="273">
        <v>117.79810000000001</v>
      </c>
      <c r="AS25" s="273">
        <v>107.19240000000001</v>
      </c>
      <c r="AT25" s="273">
        <v>133.34710000000001</v>
      </c>
      <c r="AU25" s="273">
        <v>129.57579999999999</v>
      </c>
      <c r="AV25" s="273">
        <v>105.9141</v>
      </c>
      <c r="AW25" s="273">
        <v>122.9023</v>
      </c>
      <c r="AX25" s="273">
        <v>103.0665</v>
      </c>
      <c r="AY25" s="273">
        <v>120.2163</v>
      </c>
      <c r="AZ25" s="273">
        <v>108.485</v>
      </c>
    </row>
    <row r="26" spans="8:52" x14ac:dyDescent="0.25">
      <c r="AB26" s="148" t="s">
        <v>368</v>
      </c>
      <c r="AC26" s="273">
        <v>107.454975</v>
      </c>
      <c r="AD26" s="273">
        <v>107.98825000000001</v>
      </c>
      <c r="AQ26" s="273">
        <v>109.0442</v>
      </c>
      <c r="AR26" s="273">
        <v>119.3297</v>
      </c>
      <c r="AS26" s="273">
        <v>109.22190000000001</v>
      </c>
      <c r="AT26" s="273">
        <v>139.27080000000001</v>
      </c>
      <c r="AU26" s="273">
        <v>133.22739999999999</v>
      </c>
      <c r="AV26" s="273">
        <v>99.308239999999998</v>
      </c>
      <c r="AW26" s="273">
        <v>130.14859999999999</v>
      </c>
      <c r="AX26" s="273">
        <v>101.536</v>
      </c>
      <c r="AY26" s="273">
        <v>119.0316</v>
      </c>
      <c r="AZ26" s="273">
        <v>106.5427</v>
      </c>
    </row>
    <row r="27" spans="8:52" ht="24" x14ac:dyDescent="0.25">
      <c r="AB27" s="148" t="s">
        <v>286</v>
      </c>
      <c r="AC27" s="273">
        <v>121.77865000000001</v>
      </c>
      <c r="AD27" s="273">
        <v>120.01781666666666</v>
      </c>
      <c r="AQ27" s="273">
        <v>110.1414</v>
      </c>
      <c r="AR27" s="273">
        <v>121.1229</v>
      </c>
      <c r="AS27" s="273">
        <v>110.6412</v>
      </c>
      <c r="AT27" s="273">
        <v>143.85669999999999</v>
      </c>
      <c r="AU27" s="273">
        <v>136.29</v>
      </c>
      <c r="AV27" s="273">
        <v>101.3439</v>
      </c>
      <c r="AW27" s="273">
        <v>135.24440000000001</v>
      </c>
      <c r="AX27" s="273">
        <v>101.5977</v>
      </c>
      <c r="AY27" s="273">
        <v>120.1181</v>
      </c>
      <c r="AZ27" s="273">
        <v>105.26560000000001</v>
      </c>
    </row>
    <row r="28" spans="8:52" ht="24" x14ac:dyDescent="0.25">
      <c r="AB28" s="148" t="s">
        <v>287</v>
      </c>
      <c r="AC28" s="273">
        <v>110.39704166666668</v>
      </c>
      <c r="AD28" s="273">
        <v>108.88454166666668</v>
      </c>
      <c r="AQ28" s="273">
        <v>111.2482</v>
      </c>
      <c r="AR28" s="273">
        <v>124.372</v>
      </c>
      <c r="AS28" s="273">
        <v>111.1392</v>
      </c>
      <c r="AT28" s="273">
        <v>151.96530000000001</v>
      </c>
      <c r="AU28" s="273">
        <v>137.93520000000001</v>
      </c>
      <c r="AV28" s="273">
        <v>99.797619999999995</v>
      </c>
      <c r="AW28" s="273">
        <v>140.7542</v>
      </c>
      <c r="AX28" s="273">
        <v>101.31610000000001</v>
      </c>
      <c r="AY28" s="273">
        <v>124.15689999999999</v>
      </c>
      <c r="AZ28" s="273">
        <v>103.60590000000001</v>
      </c>
    </row>
    <row r="29" spans="8:52" x14ac:dyDescent="0.25">
      <c r="AB29" s="148" t="s">
        <v>288</v>
      </c>
      <c r="AC29" s="273">
        <v>144.27918333333335</v>
      </c>
      <c r="AD29" s="273">
        <v>140.1258</v>
      </c>
      <c r="AQ29" s="273">
        <v>110.18170000000001</v>
      </c>
      <c r="AR29" s="273">
        <v>124.5641</v>
      </c>
      <c r="AS29" s="273">
        <v>110.4102</v>
      </c>
      <c r="AT29" s="273">
        <v>152.935</v>
      </c>
      <c r="AU29" s="273">
        <v>140.62629999999999</v>
      </c>
      <c r="AV29" s="273">
        <v>100.3289</v>
      </c>
      <c r="AW29" s="273">
        <v>139.8492</v>
      </c>
      <c r="AX29" s="273">
        <v>102.1855</v>
      </c>
      <c r="AY29" s="273">
        <v>125.5526</v>
      </c>
      <c r="AZ29" s="273">
        <v>103.52930000000001</v>
      </c>
    </row>
    <row r="30" spans="8:52" x14ac:dyDescent="0.25">
      <c r="AB30" s="151" t="s">
        <v>289</v>
      </c>
      <c r="AC30" s="273">
        <v>135.13952499999996</v>
      </c>
      <c r="AD30" s="273">
        <v>133.86545833333332</v>
      </c>
    </row>
    <row r="31" spans="8:52" ht="24" x14ac:dyDescent="0.25">
      <c r="AB31" s="148" t="s">
        <v>290</v>
      </c>
      <c r="AC31" s="273">
        <v>107.79737166666666</v>
      </c>
      <c r="AD31" s="273">
        <v>106.80716416666667</v>
      </c>
    </row>
    <row r="32" spans="8:52" x14ac:dyDescent="0.25">
      <c r="H32" s="273">
        <v>0.68620449890064428</v>
      </c>
      <c r="I32" s="273">
        <v>-4.9168674779028354</v>
      </c>
      <c r="J32" s="273">
        <v>1.3610850076495637</v>
      </c>
      <c r="K32" s="273">
        <v>1.6867440492551795</v>
      </c>
      <c r="L32" s="273">
        <v>-2.2037524121864993E-2</v>
      </c>
      <c r="M32" s="273"/>
      <c r="N32" s="273"/>
      <c r="AB32" s="148" t="s">
        <v>291</v>
      </c>
      <c r="AC32" s="273">
        <v>134.14074166666668</v>
      </c>
      <c r="AD32" s="273">
        <v>128.19754999999998</v>
      </c>
      <c r="AQ32" s="273">
        <v>106.7689</v>
      </c>
      <c r="AR32" s="273">
        <v>125.78449999999999</v>
      </c>
      <c r="AS32" s="273">
        <v>111.3048</v>
      </c>
      <c r="AT32" s="273">
        <v>147.04259999999999</v>
      </c>
      <c r="AU32" s="273">
        <v>138.39879999999999</v>
      </c>
      <c r="AV32" s="273">
        <v>113.896</v>
      </c>
      <c r="AW32" s="273">
        <v>137.8408</v>
      </c>
      <c r="AX32" s="273">
        <v>107.72069999999999</v>
      </c>
      <c r="AY32" s="273">
        <v>131.155</v>
      </c>
      <c r="AZ32" s="273">
        <v>107.45059999999999</v>
      </c>
    </row>
    <row r="33" spans="8:55" x14ac:dyDescent="0.25">
      <c r="H33" s="273">
        <v>0.21725274202263187</v>
      </c>
      <c r="I33" s="273">
        <v>5.4843911148037279</v>
      </c>
      <c r="J33" s="273">
        <v>0.96567938126208497</v>
      </c>
      <c r="K33" s="273">
        <v>-1.5842219903518604</v>
      </c>
      <c r="L33" s="273">
        <v>0.13250572431433136</v>
      </c>
      <c r="M33" s="273"/>
      <c r="N33" s="273"/>
      <c r="AB33" s="148" t="s">
        <v>292</v>
      </c>
      <c r="AC33" s="273">
        <v>104.34219166666668</v>
      </c>
      <c r="AD33" s="273">
        <v>105.29997499999998</v>
      </c>
      <c r="AQ33" s="273">
        <v>107.81480000000001</v>
      </c>
      <c r="AR33" s="273">
        <v>124.8369</v>
      </c>
      <c r="AS33" s="273">
        <v>111.589</v>
      </c>
      <c r="AT33" s="273">
        <v>150.49600000000001</v>
      </c>
      <c r="AU33" s="273">
        <v>139.1756</v>
      </c>
      <c r="AV33" s="273">
        <v>113.93600000000001</v>
      </c>
      <c r="AW33" s="273">
        <v>138.94499999999999</v>
      </c>
      <c r="AX33" s="273">
        <v>108.57089999999999</v>
      </c>
      <c r="AY33" s="273">
        <v>131.9982</v>
      </c>
      <c r="AZ33" s="273">
        <v>107.4513</v>
      </c>
    </row>
    <row r="34" spans="8:55" ht="36" x14ac:dyDescent="0.25">
      <c r="H34" s="273">
        <v>-0.40935253205399674</v>
      </c>
      <c r="I34" s="273">
        <v>5.2423255972773921</v>
      </c>
      <c r="J34" s="273">
        <v>2.9367920524901319</v>
      </c>
      <c r="K34" s="273">
        <v>1.5087643318550321</v>
      </c>
      <c r="L34" s="273">
        <v>0.40870919708689823</v>
      </c>
      <c r="M34" s="273"/>
      <c r="N34" s="273"/>
      <c r="AB34" s="148" t="s">
        <v>369</v>
      </c>
      <c r="AC34" s="273">
        <v>126.08393333333332</v>
      </c>
      <c r="AD34" s="273">
        <v>121.21134166666666</v>
      </c>
      <c r="AQ34" s="273">
        <v>108.0802</v>
      </c>
      <c r="AR34" s="273">
        <v>128.06700000000001</v>
      </c>
      <c r="AS34" s="273">
        <v>112.2757</v>
      </c>
      <c r="AT34" s="273">
        <v>155.8049</v>
      </c>
      <c r="AU34" s="273">
        <v>141.89160000000001</v>
      </c>
      <c r="AV34" s="273">
        <v>115.0504</v>
      </c>
      <c r="AW34" s="273">
        <v>141.73089999999999</v>
      </c>
      <c r="AX34" s="273">
        <v>109.2877</v>
      </c>
      <c r="AY34" s="273">
        <v>135.30940000000001</v>
      </c>
      <c r="AZ34" s="273">
        <v>106.9725</v>
      </c>
    </row>
    <row r="35" spans="8:55" ht="36" x14ac:dyDescent="0.25">
      <c r="H35" s="273">
        <v>-1.6701340352222254</v>
      </c>
      <c r="I35" s="273">
        <v>-3.4742819856284477</v>
      </c>
      <c r="J35" s="273">
        <v>2.1680889997627508</v>
      </c>
      <c r="K35" s="273">
        <v>1.8263638395289641</v>
      </c>
      <c r="L35" s="273">
        <v>2.3439089044864128</v>
      </c>
      <c r="M35" s="273"/>
      <c r="N35" s="273"/>
      <c r="AB35" s="148" t="s">
        <v>370</v>
      </c>
      <c r="AC35" s="273">
        <v>106.80541666666666</v>
      </c>
      <c r="AD35" s="273">
        <v>106.19140833333334</v>
      </c>
      <c r="AQ35" s="273">
        <v>107.2196</v>
      </c>
      <c r="AR35" s="273">
        <v>128.71729999999999</v>
      </c>
      <c r="AS35" s="273">
        <v>111.4627</v>
      </c>
      <c r="AT35" s="273">
        <v>154.51390000000001</v>
      </c>
      <c r="AU35" s="273">
        <v>142.3135</v>
      </c>
      <c r="AV35" s="273">
        <v>115.27030000000001</v>
      </c>
      <c r="AW35" s="273">
        <v>140.9667</v>
      </c>
      <c r="AX35" s="273">
        <v>108.4761</v>
      </c>
      <c r="AY35" s="273">
        <v>132.45480000000001</v>
      </c>
      <c r="AZ35" s="273">
        <v>106.82980000000001</v>
      </c>
    </row>
    <row r="36" spans="8:55" x14ac:dyDescent="0.25">
      <c r="H36" s="273">
        <v>0.22907230944635279</v>
      </c>
      <c r="I36" s="273">
        <v>0.19290310773816791</v>
      </c>
      <c r="J36" s="273">
        <v>-9.726829352408819</v>
      </c>
      <c r="K36" s="273">
        <v>1.9220252503312465</v>
      </c>
      <c r="L36" s="273">
        <v>0.55109477755026537</v>
      </c>
      <c r="M36" s="273"/>
      <c r="N36" s="273"/>
      <c r="AQ36" s="273">
        <v>106.15940000000001</v>
      </c>
      <c r="AR36" s="273">
        <v>114.7508</v>
      </c>
      <c r="AS36" s="273">
        <v>107.622</v>
      </c>
      <c r="AT36" s="273">
        <v>131.9905</v>
      </c>
      <c r="AU36" s="273">
        <v>130.0641</v>
      </c>
      <c r="AV36" s="273">
        <v>109.974</v>
      </c>
      <c r="AW36" s="273">
        <v>122.4342</v>
      </c>
      <c r="AX36" s="273">
        <v>106.0735</v>
      </c>
      <c r="AY36" s="273">
        <v>119.2547</v>
      </c>
      <c r="AZ36" s="273">
        <v>107.2394</v>
      </c>
    </row>
    <row r="37" spans="8:55" x14ac:dyDescent="0.25">
      <c r="H37" s="273">
        <v>1.7274453959140064</v>
      </c>
      <c r="I37" s="273">
        <v>18.751432804942826</v>
      </c>
      <c r="J37" s="273">
        <v>-3.2599144748403712</v>
      </c>
      <c r="K37" s="273">
        <v>5.516838815759522E-3</v>
      </c>
      <c r="L37" s="273">
        <v>-0.69104676858073988</v>
      </c>
      <c r="M37" s="273"/>
      <c r="N37" s="273"/>
      <c r="AQ37" s="273">
        <v>106.69580000000001</v>
      </c>
      <c r="AR37" s="273">
        <v>116.7693</v>
      </c>
      <c r="AS37" s="273">
        <v>108.6793</v>
      </c>
      <c r="AT37" s="273">
        <v>130.4528</v>
      </c>
      <c r="AU37" s="273">
        <v>127.4198</v>
      </c>
      <c r="AV37" s="273">
        <v>111.23090000000001</v>
      </c>
      <c r="AW37" s="273">
        <v>117.6763</v>
      </c>
      <c r="AX37" s="273">
        <v>107.2154</v>
      </c>
      <c r="AY37" s="273">
        <v>117.69370000000001</v>
      </c>
      <c r="AZ37" s="273">
        <v>107.48099999999999</v>
      </c>
    </row>
    <row r="38" spans="8:55" x14ac:dyDescent="0.25">
      <c r="H38" s="273">
        <v>0.32744229424108412</v>
      </c>
      <c r="I38" s="273">
        <v>7.3207270581329338</v>
      </c>
      <c r="J38" s="273">
        <v>-6.5352318844967661</v>
      </c>
      <c r="K38" s="273">
        <v>0.69179121874483129</v>
      </c>
      <c r="L38" s="273">
        <v>7.830515027654722E-2</v>
      </c>
      <c r="M38" s="273"/>
      <c r="N38" s="273"/>
      <c r="AQ38" s="273">
        <v>106.2931</v>
      </c>
      <c r="AR38" s="273">
        <v>108.447</v>
      </c>
      <c r="AS38" s="273">
        <v>105.80840000000001</v>
      </c>
      <c r="AT38" s="273">
        <v>115.9864</v>
      </c>
      <c r="AU38" s="273">
        <v>120.7153</v>
      </c>
      <c r="AV38" s="273">
        <v>106.25749999999999</v>
      </c>
      <c r="AW38" s="273">
        <v>107.4721</v>
      </c>
      <c r="AX38" s="273">
        <v>105.26690000000001</v>
      </c>
      <c r="AY38" s="273">
        <v>108.0926</v>
      </c>
      <c r="AZ38" s="273">
        <v>109.7226</v>
      </c>
    </row>
    <row r="39" spans="8:55" x14ac:dyDescent="0.25">
      <c r="H39" s="273">
        <v>1.7807858808787462</v>
      </c>
      <c r="I39" s="273">
        <v>-5.9966085905468942</v>
      </c>
      <c r="J39" s="273">
        <v>8.2423618456355481</v>
      </c>
      <c r="K39" s="273">
        <v>-1.7360199846421565</v>
      </c>
      <c r="L39" s="273">
        <v>-0.73369939515849536</v>
      </c>
      <c r="M39" s="273"/>
      <c r="N39" s="273"/>
      <c r="AQ39" s="273">
        <v>108.0125</v>
      </c>
      <c r="AR39" s="273">
        <v>116.2908</v>
      </c>
      <c r="AS39" s="273">
        <v>105.7189</v>
      </c>
      <c r="AT39" s="273">
        <v>129.24700000000001</v>
      </c>
      <c r="AU39" s="273">
        <v>127.86879999999999</v>
      </c>
      <c r="AV39" s="273">
        <v>104.84220000000001</v>
      </c>
      <c r="AW39" s="273">
        <v>117.57470000000001</v>
      </c>
      <c r="AX39" s="273">
        <v>104.5753</v>
      </c>
      <c r="AY39" s="273">
        <v>115.31140000000001</v>
      </c>
      <c r="AZ39" s="273">
        <v>108.0402</v>
      </c>
    </row>
    <row r="40" spans="8:55" x14ac:dyDescent="0.25">
      <c r="H40" s="273">
        <v>3.2572302218065659</v>
      </c>
      <c r="I40" s="273">
        <v>0.23429387078832603</v>
      </c>
      <c r="J40" s="273">
        <v>4.5939494641487544</v>
      </c>
      <c r="K40" s="273">
        <v>-0.61518511757400773</v>
      </c>
      <c r="L40" s="273">
        <v>0.58443376513120271</v>
      </c>
      <c r="M40" s="273"/>
      <c r="N40" s="273"/>
      <c r="AQ40" s="273">
        <v>109.47450000000001</v>
      </c>
      <c r="AR40" s="273">
        <v>116.9495</v>
      </c>
      <c r="AS40" s="273">
        <v>107.4667</v>
      </c>
      <c r="AT40" s="273">
        <v>134.86340000000001</v>
      </c>
      <c r="AU40" s="273">
        <v>131.48830000000001</v>
      </c>
      <c r="AV40" s="273">
        <v>97.305080000000004</v>
      </c>
      <c r="AW40" s="273">
        <v>123.72669999999999</v>
      </c>
      <c r="AX40" s="273">
        <v>102.22969999999999</v>
      </c>
      <c r="AY40" s="273">
        <v>113.2765</v>
      </c>
      <c r="AZ40" s="273">
        <v>105.4614</v>
      </c>
    </row>
    <row r="41" spans="8:55" x14ac:dyDescent="0.25">
      <c r="H41" s="273">
        <v>3.1081336868975411</v>
      </c>
      <c r="I41" s="273">
        <v>-6.4438524046292898</v>
      </c>
      <c r="J41" s="273">
        <v>2.7317285563226901</v>
      </c>
      <c r="K41" s="273">
        <v>-1.1251540470257364</v>
      </c>
      <c r="L41" s="273">
        <v>0.8545780617754829</v>
      </c>
      <c r="M41" s="273"/>
      <c r="N41" s="273"/>
      <c r="AQ41" s="273">
        <v>109.4829</v>
      </c>
      <c r="AR41" s="273">
        <v>117.4349</v>
      </c>
      <c r="AS41" s="273">
        <v>107.9926</v>
      </c>
      <c r="AT41" s="273">
        <v>138.39580000000001</v>
      </c>
      <c r="AU41" s="273">
        <v>134.00720000000001</v>
      </c>
      <c r="AV41" s="273">
        <v>98.804079999999999</v>
      </c>
      <c r="AW41" s="273">
        <v>126.98480000000001</v>
      </c>
      <c r="AX41" s="273">
        <v>101.2881</v>
      </c>
      <c r="AY41" s="273">
        <v>113.60250000000001</v>
      </c>
      <c r="AZ41" s="273">
        <v>103.8818</v>
      </c>
    </row>
    <row r="42" spans="8:55" x14ac:dyDescent="0.25">
      <c r="H42" s="273">
        <v>-1.3238147688728521</v>
      </c>
      <c r="I42" s="273">
        <v>-5.6297452683147782</v>
      </c>
      <c r="J42" s="273">
        <v>1.6369402610046597</v>
      </c>
      <c r="K42" s="273">
        <v>4.6213807953716227E-2</v>
      </c>
      <c r="L42" s="273">
        <v>-0.7516685309319705</v>
      </c>
      <c r="M42" s="273"/>
      <c r="N42" s="273"/>
      <c r="AQ42" s="273">
        <v>110.191</v>
      </c>
      <c r="AR42" s="273">
        <v>120.4387</v>
      </c>
      <c r="AS42" s="273">
        <v>108.3112</v>
      </c>
      <c r="AT42" s="273">
        <v>145.77199999999999</v>
      </c>
      <c r="AU42" s="273">
        <v>134.8836</v>
      </c>
      <c r="AV42" s="273">
        <v>97.016930000000002</v>
      </c>
      <c r="AW42" s="273">
        <v>131.53749999999999</v>
      </c>
      <c r="AX42" s="273">
        <v>100.7176</v>
      </c>
      <c r="AY42" s="273">
        <v>117.1632</v>
      </c>
      <c r="AZ42" s="273">
        <v>101.9556</v>
      </c>
    </row>
    <row r="43" spans="8:55" x14ac:dyDescent="0.25">
      <c r="H43" s="273">
        <v>0.7788470733467191</v>
      </c>
      <c r="I43" s="273">
        <v>4.47</v>
      </c>
      <c r="J43" s="273">
        <v>2.6461677034099984</v>
      </c>
      <c r="K43" s="273">
        <v>0.85863094693630693</v>
      </c>
      <c r="L43" s="273">
        <v>0.98953622930753427</v>
      </c>
      <c r="M43" s="273"/>
      <c r="N43" s="273"/>
      <c r="AQ43" s="273">
        <v>109.66630000000001</v>
      </c>
      <c r="AR43" s="273">
        <v>121.72709999999999</v>
      </c>
      <c r="AS43" s="273">
        <v>108.3832</v>
      </c>
      <c r="AT43" s="273">
        <v>146.9443</v>
      </c>
      <c r="AU43" s="273">
        <v>138.15889999999999</v>
      </c>
      <c r="AV43" s="273">
        <v>98.102580000000003</v>
      </c>
      <c r="AW43" s="273">
        <v>131.48089999999999</v>
      </c>
      <c r="AX43" s="273">
        <v>102.1778</v>
      </c>
      <c r="AY43" s="273">
        <v>119.22410000000001</v>
      </c>
      <c r="AZ43" s="273">
        <v>101.8107</v>
      </c>
    </row>
    <row r="48" spans="8:55" x14ac:dyDescent="0.25">
      <c r="AR48" s="273">
        <v>108.64400000000001</v>
      </c>
      <c r="AS48" s="273">
        <v>109.8772</v>
      </c>
      <c r="AT48" s="273">
        <v>110.2949</v>
      </c>
      <c r="AU48" s="273">
        <v>110.82429999999999</v>
      </c>
      <c r="AV48" s="273">
        <v>112.76990000000001</v>
      </c>
      <c r="AW48" s="273">
        <v>114.1931</v>
      </c>
      <c r="AX48" s="273">
        <v>111.6451</v>
      </c>
      <c r="AY48" s="273">
        <v>112.9901</v>
      </c>
      <c r="AZ48" s="273">
        <v>112.7582</v>
      </c>
      <c r="BA48" s="273">
        <v>112.3373</v>
      </c>
      <c r="BB48" s="273">
        <v>113.08369999999999</v>
      </c>
      <c r="BC48" s="273">
        <v>108.4054</v>
      </c>
    </row>
    <row r="49" spans="44:55" x14ac:dyDescent="0.25">
      <c r="AR49" s="273">
        <v>109.5604</v>
      </c>
      <c r="AS49" s="273">
        <v>111.554</v>
      </c>
      <c r="AT49" s="273">
        <v>111.4332</v>
      </c>
      <c r="AU49" s="273">
        <v>112.2038</v>
      </c>
      <c r="AV49" s="273">
        <v>115.4676</v>
      </c>
      <c r="AW49" s="273">
        <v>117.80289999999999</v>
      </c>
      <c r="AX49" s="273">
        <v>113.26179999999999</v>
      </c>
      <c r="AY49" s="273">
        <v>114.1425</v>
      </c>
      <c r="AZ49" s="273">
        <v>113.5783</v>
      </c>
      <c r="BA49" s="273">
        <v>112.8138</v>
      </c>
      <c r="BB49" s="273">
        <v>114.0617</v>
      </c>
      <c r="BC49" s="273">
        <v>109.2567</v>
      </c>
    </row>
    <row r="50" spans="44:55" x14ac:dyDescent="0.25">
      <c r="AR50" s="273">
        <v>111.4875</v>
      </c>
      <c r="AS50" s="273">
        <v>111.72069999999999</v>
      </c>
      <c r="AT50" s="273">
        <v>113.4723</v>
      </c>
      <c r="AU50" s="273">
        <v>113.4165</v>
      </c>
      <c r="AV50" s="273">
        <v>113.6555</v>
      </c>
      <c r="AW50" s="273">
        <v>113.8261</v>
      </c>
      <c r="AX50" s="273">
        <v>113.684</v>
      </c>
      <c r="AY50" s="273">
        <v>114.0029</v>
      </c>
      <c r="AZ50" s="273">
        <v>113.96899999999999</v>
      </c>
      <c r="BA50" s="273">
        <v>114.0386</v>
      </c>
      <c r="BB50" s="273">
        <v>114.1709</v>
      </c>
      <c r="BC50" s="273">
        <v>111.16540000000001</v>
      </c>
    </row>
    <row r="51" spans="44:55" x14ac:dyDescent="0.25">
      <c r="AR51" s="273">
        <v>105.8001</v>
      </c>
      <c r="AS51" s="273">
        <v>106.11190000000001</v>
      </c>
      <c r="AT51" s="273">
        <v>107.3502</v>
      </c>
      <c r="AU51" s="273">
        <v>107.7664</v>
      </c>
      <c r="AV51" s="273">
        <v>107.8447</v>
      </c>
      <c r="AW51" s="273">
        <v>108.2289</v>
      </c>
      <c r="AX51" s="273">
        <v>108.31870000000001</v>
      </c>
      <c r="AY51" s="273">
        <v>109.2803</v>
      </c>
      <c r="AZ51" s="273">
        <v>109.2486</v>
      </c>
      <c r="BA51" s="273">
        <v>109.3193</v>
      </c>
      <c r="BB51" s="273">
        <v>109.348</v>
      </c>
      <c r="BC51" s="273">
        <v>105.6108</v>
      </c>
    </row>
    <row r="52" spans="44:55" x14ac:dyDescent="0.25">
      <c r="AR52" s="273">
        <v>111.84050000000001</v>
      </c>
      <c r="AS52" s="273">
        <v>111.9586</v>
      </c>
      <c r="AT52" s="273">
        <v>112.23869999999999</v>
      </c>
      <c r="AU52" s="273">
        <v>112.47539999999999</v>
      </c>
      <c r="AV52" s="273">
        <v>112.6337</v>
      </c>
      <c r="AW52" s="273">
        <v>113.02330000000001</v>
      </c>
      <c r="AX52" s="273">
        <v>113.1379</v>
      </c>
      <c r="AY52" s="273">
        <v>113.48090000000001</v>
      </c>
      <c r="AZ52" s="273">
        <v>113.7435</v>
      </c>
      <c r="BA52" s="273">
        <v>114.0194</v>
      </c>
      <c r="BB52" s="273">
        <v>114.1392</v>
      </c>
      <c r="BC52" s="273">
        <v>111.6206</v>
      </c>
    </row>
    <row r="53" spans="44:55" x14ac:dyDescent="0.25">
      <c r="AR53" s="273">
        <v>109.6422</v>
      </c>
      <c r="AS53" s="273">
        <v>109.88800000000001</v>
      </c>
      <c r="AT53" s="273">
        <v>109.93219999999999</v>
      </c>
      <c r="AU53" s="273">
        <v>109.9539</v>
      </c>
      <c r="AV53" s="273">
        <v>110.0033</v>
      </c>
      <c r="AW53" s="273">
        <v>110.0428</v>
      </c>
      <c r="AX53" s="273">
        <v>110.19</v>
      </c>
      <c r="AY53" s="273">
        <v>110.66289999999999</v>
      </c>
      <c r="AZ53" s="273">
        <v>111.0313</v>
      </c>
      <c r="BA53" s="273">
        <v>111.16240000000001</v>
      </c>
      <c r="BB53" s="273">
        <v>111.16240000000001</v>
      </c>
      <c r="BC53" s="273">
        <v>109.6039</v>
      </c>
    </row>
    <row r="54" spans="44:55" x14ac:dyDescent="0.25">
      <c r="AR54" s="273">
        <v>105.12179999999999</v>
      </c>
      <c r="AS54" s="273">
        <v>105.0956</v>
      </c>
      <c r="AT54" s="273">
        <v>107.3737</v>
      </c>
      <c r="AU54" s="273">
        <v>107.619</v>
      </c>
      <c r="AV54" s="273">
        <v>107.98609999999999</v>
      </c>
      <c r="AW54" s="273">
        <v>108.09350000000001</v>
      </c>
      <c r="AX54" s="273">
        <v>108.4089</v>
      </c>
      <c r="AY54" s="273">
        <v>115.1906</v>
      </c>
      <c r="AZ54" s="273">
        <v>115.6935</v>
      </c>
      <c r="BA54" s="273">
        <v>115.6228</v>
      </c>
      <c r="BB54" s="273">
        <v>115.6519</v>
      </c>
      <c r="BC54" s="273">
        <v>105.0947</v>
      </c>
    </row>
    <row r="55" spans="44:55" x14ac:dyDescent="0.25">
      <c r="AR55" s="273">
        <v>106.1451</v>
      </c>
      <c r="AS55" s="273">
        <v>106.1451</v>
      </c>
      <c r="AT55" s="273">
        <v>106.1628</v>
      </c>
      <c r="AU55" s="273">
        <v>106.21980000000001</v>
      </c>
      <c r="AV55" s="273">
        <v>106.21980000000001</v>
      </c>
      <c r="AW55" s="273">
        <v>106.21980000000001</v>
      </c>
      <c r="AX55" s="273">
        <v>106.21980000000001</v>
      </c>
      <c r="AY55" s="273">
        <v>106.22369999999999</v>
      </c>
      <c r="AZ55" s="273">
        <v>106.24460000000001</v>
      </c>
      <c r="BA55" s="273">
        <v>106.2469</v>
      </c>
      <c r="BB55" s="273">
        <v>106.23690000000001</v>
      </c>
      <c r="BC55" s="273">
        <v>106.1091</v>
      </c>
    </row>
    <row r="56" spans="44:55" x14ac:dyDescent="0.25">
      <c r="AR56" s="273">
        <v>108.5455</v>
      </c>
      <c r="AS56" s="273">
        <v>108.5851</v>
      </c>
      <c r="AT56" s="273">
        <v>108.5881</v>
      </c>
      <c r="AU56" s="273">
        <v>108.7891</v>
      </c>
      <c r="AV56" s="273">
        <v>108.7891</v>
      </c>
      <c r="AW56" s="273">
        <v>108.8501</v>
      </c>
      <c r="AX56" s="273">
        <v>108.8656</v>
      </c>
      <c r="AY56" s="273">
        <v>108.94119999999999</v>
      </c>
      <c r="AZ56" s="273">
        <v>108.98309999999999</v>
      </c>
      <c r="BA56" s="273">
        <v>108.98309999999999</v>
      </c>
      <c r="BB56" s="273">
        <v>108.9897</v>
      </c>
      <c r="BC56" s="273">
        <v>108.366</v>
      </c>
    </row>
    <row r="57" spans="44:55" x14ac:dyDescent="0.25">
      <c r="AR57" s="273">
        <v>100</v>
      </c>
      <c r="AS57" s="273">
        <v>100</v>
      </c>
      <c r="AT57" s="273">
        <v>100</v>
      </c>
      <c r="AU57" s="273">
        <v>100</v>
      </c>
      <c r="AV57" s="273">
        <v>100</v>
      </c>
      <c r="AW57" s="273">
        <v>100</v>
      </c>
      <c r="AX57" s="273">
        <v>100.0149</v>
      </c>
      <c r="AY57" s="273">
        <v>100.1062</v>
      </c>
      <c r="AZ57" s="273">
        <v>100.1062</v>
      </c>
      <c r="BA57" s="273">
        <v>100.1062</v>
      </c>
      <c r="BB57" s="273">
        <v>100.1062</v>
      </c>
      <c r="BC57" s="273">
        <v>100</v>
      </c>
    </row>
    <row r="58" spans="44:55" x14ac:dyDescent="0.25">
      <c r="AR58" s="273">
        <v>105.0147</v>
      </c>
      <c r="AS58" s="273">
        <v>105.7392</v>
      </c>
      <c r="AT58" s="273">
        <v>106.1396</v>
      </c>
      <c r="AU58" s="273">
        <v>106.2786</v>
      </c>
      <c r="AV58" s="273">
        <v>106.4525</v>
      </c>
      <c r="AW58" s="273">
        <v>106.6079</v>
      </c>
      <c r="AX58" s="273">
        <v>106.89190000000001</v>
      </c>
      <c r="AY58" s="273">
        <v>107.092</v>
      </c>
      <c r="AZ58" s="273">
        <v>107.2281</v>
      </c>
      <c r="BA58" s="273">
        <v>107.25449999999999</v>
      </c>
      <c r="BB58" s="273">
        <v>107.4044</v>
      </c>
      <c r="BC58" s="273">
        <v>104.9717</v>
      </c>
    </row>
    <row r="59" spans="44:55" x14ac:dyDescent="0.25">
      <c r="AR59" s="273">
        <v>111.4832</v>
      </c>
      <c r="AS59" s="273">
        <v>111.92529999999999</v>
      </c>
      <c r="AT59" s="273">
        <v>112.2077</v>
      </c>
      <c r="AU59" s="273">
        <v>112.5925</v>
      </c>
      <c r="AV59" s="273">
        <v>112.6966</v>
      </c>
      <c r="AW59" s="273">
        <v>112.9867</v>
      </c>
      <c r="AX59" s="273">
        <v>113.002</v>
      </c>
      <c r="AY59" s="273">
        <v>113.4954</v>
      </c>
      <c r="AZ59" s="273">
        <v>114.101</v>
      </c>
      <c r="BA59" s="273">
        <v>114.1024</v>
      </c>
      <c r="BB59" s="273">
        <v>114.35509999999999</v>
      </c>
      <c r="BC59" s="273">
        <v>111.13209999999999</v>
      </c>
    </row>
    <row r="68" spans="46:48" x14ac:dyDescent="0.25">
      <c r="AT68" t="s">
        <v>381</v>
      </c>
      <c r="AU68" t="s">
        <v>380</v>
      </c>
    </row>
    <row r="69" spans="46:48" x14ac:dyDescent="0.25">
      <c r="AT69" s="142" t="s">
        <v>293</v>
      </c>
      <c r="AU69">
        <v>-1.4292591462619968</v>
      </c>
      <c r="AV69">
        <v>10</v>
      </c>
    </row>
    <row r="70" spans="46:48" x14ac:dyDescent="0.25">
      <c r="AT70" s="145" t="s">
        <v>289</v>
      </c>
      <c r="AU70">
        <v>-0.96434501556005248</v>
      </c>
      <c r="AV70">
        <v>9</v>
      </c>
    </row>
    <row r="71" spans="46:48" x14ac:dyDescent="0.25">
      <c r="AT71" s="142" t="s">
        <v>286</v>
      </c>
      <c r="AU71">
        <v>-0.90085562532206398</v>
      </c>
      <c r="AV71">
        <v>8</v>
      </c>
    </row>
    <row r="72" spans="46:48" x14ac:dyDescent="0.25">
      <c r="AT72" s="142" t="s">
        <v>288</v>
      </c>
      <c r="AU72">
        <v>-0.66332031402893299</v>
      </c>
      <c r="AV72">
        <v>7</v>
      </c>
    </row>
    <row r="73" spans="46:48" x14ac:dyDescent="0.25">
      <c r="AT73" s="142" t="s">
        <v>291</v>
      </c>
      <c r="AU73">
        <v>-0.32670472338279205</v>
      </c>
      <c r="AV73">
        <v>6</v>
      </c>
    </row>
    <row r="74" spans="46:48" x14ac:dyDescent="0.25">
      <c r="AT74" s="142" t="s">
        <v>294</v>
      </c>
      <c r="AU74">
        <v>0.82005075418437567</v>
      </c>
      <c r="AV74">
        <v>5</v>
      </c>
    </row>
    <row r="75" spans="46:48" x14ac:dyDescent="0.25">
      <c r="AT75" s="142" t="s">
        <v>285</v>
      </c>
      <c r="AU75">
        <v>1.2958842722490784</v>
      </c>
      <c r="AV75">
        <v>4</v>
      </c>
    </row>
    <row r="76" spans="46:48" x14ac:dyDescent="0.25">
      <c r="AT76" s="142" t="s">
        <v>290</v>
      </c>
      <c r="AU76">
        <v>1.4611992308300923</v>
      </c>
      <c r="AV76">
        <v>3</v>
      </c>
    </row>
    <row r="77" spans="46:48" x14ac:dyDescent="0.25">
      <c r="AT77" s="142" t="s">
        <v>287</v>
      </c>
      <c r="AU77">
        <v>1.8733166622340389</v>
      </c>
      <c r="AV77">
        <v>2</v>
      </c>
    </row>
    <row r="78" spans="46:48" x14ac:dyDescent="0.25">
      <c r="AT78" s="142" t="s">
        <v>292</v>
      </c>
      <c r="AU78">
        <v>2.0756437462494968</v>
      </c>
      <c r="AV78">
        <v>1</v>
      </c>
    </row>
  </sheetData>
  <sortState ref="AT69:AU78">
    <sortCondition ref="AU69:AU78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AB130"/>
  <sheetViews>
    <sheetView workbookViewId="0">
      <selection activeCell="B12" sqref="B12"/>
    </sheetView>
  </sheetViews>
  <sheetFormatPr defaultColWidth="9.140625" defaultRowHeight="12" x14ac:dyDescent="0.2"/>
  <cols>
    <col min="1" max="1" width="3.42578125" style="1" customWidth="1"/>
    <col min="2" max="2" width="28.42578125" style="1" bestFit="1" customWidth="1"/>
    <col min="3" max="3" width="8.140625" style="1" bestFit="1" customWidth="1"/>
    <col min="4" max="12" width="6.28515625" style="1" bestFit="1" customWidth="1"/>
    <col min="13" max="15" width="5.7109375" style="1" bestFit="1" customWidth="1"/>
    <col min="16" max="17" width="5.28515625" style="1" customWidth="1"/>
    <col min="18" max="18" width="6.28515625" style="1" bestFit="1" customWidth="1"/>
    <col min="19" max="27" width="5.28515625" style="1" customWidth="1"/>
    <col min="28" max="16384" width="9.140625" style="1"/>
  </cols>
  <sheetData>
    <row r="1" spans="1:28" x14ac:dyDescent="0.2">
      <c r="A1" s="1" t="s">
        <v>65</v>
      </c>
    </row>
    <row r="2" spans="1:28" x14ac:dyDescent="0.2">
      <c r="A2" s="1" t="s">
        <v>122</v>
      </c>
    </row>
    <row r="4" spans="1:28" x14ac:dyDescent="0.2">
      <c r="A4" s="4"/>
      <c r="B4" s="309" t="s">
        <v>2</v>
      </c>
      <c r="C4" s="12" t="s">
        <v>64</v>
      </c>
      <c r="D4" s="311" t="s">
        <v>113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</row>
    <row r="5" spans="1:28" x14ac:dyDescent="0.2">
      <c r="A5" s="5"/>
      <c r="B5" s="310"/>
      <c r="C5" s="13" t="s">
        <v>114</v>
      </c>
      <c r="D5" s="8" t="s">
        <v>3</v>
      </c>
      <c r="E5" s="6" t="s">
        <v>4</v>
      </c>
      <c r="F5" s="6" t="s">
        <v>5</v>
      </c>
      <c r="G5" s="6" t="s">
        <v>6</v>
      </c>
      <c r="H5" s="6" t="s">
        <v>0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9" t="s">
        <v>13</v>
      </c>
      <c r="P5" s="8" t="s">
        <v>3</v>
      </c>
      <c r="Q5" s="6" t="s">
        <v>4</v>
      </c>
      <c r="R5" s="6" t="s">
        <v>5</v>
      </c>
      <c r="S5" s="6" t="s">
        <v>6</v>
      </c>
      <c r="T5" s="6" t="s">
        <v>0</v>
      </c>
      <c r="U5" s="6" t="s">
        <v>7</v>
      </c>
      <c r="V5" s="6" t="s">
        <v>8</v>
      </c>
      <c r="W5" s="6" t="s">
        <v>9</v>
      </c>
      <c r="X5" s="6" t="s">
        <v>10</v>
      </c>
      <c r="Y5" s="44" t="s">
        <v>119</v>
      </c>
      <c r="Z5" s="6" t="s">
        <v>12</v>
      </c>
      <c r="AA5" s="9" t="s">
        <v>13</v>
      </c>
      <c r="AB5" s="1" t="s">
        <v>66</v>
      </c>
    </row>
    <row r="6" spans="1:28" ht="20.25" customHeight="1" x14ac:dyDescent="0.2">
      <c r="B6" s="22" t="s">
        <v>49</v>
      </c>
      <c r="C6" s="42"/>
      <c r="D6" s="30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  <c r="AA6" s="32"/>
    </row>
    <row r="7" spans="1:28" x14ac:dyDescent="0.2">
      <c r="A7" s="2" t="s">
        <v>14</v>
      </c>
      <c r="B7" s="2" t="s">
        <v>15</v>
      </c>
      <c r="C7" s="14">
        <v>112.7191</v>
      </c>
      <c r="D7" s="10">
        <v>112.7191</v>
      </c>
      <c r="E7" s="7">
        <v>119.4413</v>
      </c>
      <c r="F7" s="7">
        <v>120.3646</v>
      </c>
      <c r="G7" s="7">
        <v>118.2364</v>
      </c>
      <c r="H7" s="7">
        <v>116.07640000000001</v>
      </c>
      <c r="I7" s="7">
        <v>115.3691</v>
      </c>
      <c r="J7" s="7">
        <v>116.8396</v>
      </c>
      <c r="K7" s="7">
        <v>112.5389</v>
      </c>
      <c r="L7" s="7">
        <v>112.8968</v>
      </c>
      <c r="M7" s="7">
        <v>112.2799</v>
      </c>
      <c r="N7" s="7">
        <v>114.36960000000001</v>
      </c>
      <c r="O7" s="11">
        <v>114.2209</v>
      </c>
      <c r="P7" s="10">
        <v>0</v>
      </c>
      <c r="Q7" s="7">
        <v>5.9636743018707579</v>
      </c>
      <c r="R7" s="7">
        <v>0.77301569892490918</v>
      </c>
      <c r="S7" s="7">
        <v>-1.76812783825144</v>
      </c>
      <c r="T7" s="7">
        <v>-1.8268485846998017</v>
      </c>
      <c r="U7" s="7">
        <v>-0.6093400553428634</v>
      </c>
      <c r="V7" s="7">
        <v>1.2746047251820471</v>
      </c>
      <c r="W7" s="7">
        <v>-3.6808582021848806</v>
      </c>
      <c r="X7" s="7">
        <v>0.31802336791989327</v>
      </c>
      <c r="Y7" s="43">
        <f>((M7/L7)-1)*100</f>
        <v>-0.54642824243025245</v>
      </c>
      <c r="Z7" s="7">
        <v>1.8611523522910223</v>
      </c>
      <c r="AA7" s="11">
        <v>-0.13001706747247971</v>
      </c>
      <c r="AB7" s="7">
        <f>AVERAGE(D7:O7)</f>
        <v>115.44605000000001</v>
      </c>
    </row>
    <row r="8" spans="1:28" x14ac:dyDescent="0.2">
      <c r="A8" s="3" t="s">
        <v>16</v>
      </c>
      <c r="B8" s="3" t="s">
        <v>17</v>
      </c>
      <c r="C8" s="14">
        <v>108.5954</v>
      </c>
      <c r="D8" s="10">
        <v>108.5954</v>
      </c>
      <c r="E8" s="7">
        <v>115.8891</v>
      </c>
      <c r="F8" s="7">
        <v>116.8227</v>
      </c>
      <c r="G8" s="7">
        <v>114.6288</v>
      </c>
      <c r="H8" s="7">
        <v>112.6716</v>
      </c>
      <c r="I8" s="7">
        <v>111.649</v>
      </c>
      <c r="J8" s="7">
        <v>111.649</v>
      </c>
      <c r="K8" s="7">
        <v>106.2466</v>
      </c>
      <c r="L8" s="7">
        <v>106.2466</v>
      </c>
      <c r="M8" s="7">
        <v>105.7064</v>
      </c>
      <c r="N8" s="7">
        <v>107.4217</v>
      </c>
      <c r="O8" s="11">
        <v>107.4217</v>
      </c>
      <c r="P8" s="10">
        <v>0</v>
      </c>
      <c r="Q8" s="7">
        <v>6.7163986688202284</v>
      </c>
      <c r="R8" s="7">
        <v>0.80559776544989847</v>
      </c>
      <c r="S8" s="7">
        <v>-1.8779740581239772</v>
      </c>
      <c r="T8" s="7">
        <v>-1.7074243122147317</v>
      </c>
      <c r="U8" s="7">
        <v>-0.90759339531878236</v>
      </c>
      <c r="V8" s="7">
        <v>0</v>
      </c>
      <c r="W8" s="7">
        <v>-4.838735680570359</v>
      </c>
      <c r="X8" s="7">
        <v>0</v>
      </c>
      <c r="Y8" s="43">
        <f t="shared" ref="Y8:Y26" si="0">((M8/L8)-1)*100</f>
        <v>-0.50843979948534956</v>
      </c>
      <c r="Z8" s="7">
        <v>1.6227021258883085</v>
      </c>
      <c r="AA8" s="11">
        <v>0</v>
      </c>
    </row>
    <row r="9" spans="1:28" x14ac:dyDescent="0.2">
      <c r="A9" s="3" t="s">
        <v>18</v>
      </c>
      <c r="B9" s="3" t="s">
        <v>19</v>
      </c>
      <c r="C9" s="14">
        <v>128.79230000000001</v>
      </c>
      <c r="D9" s="10">
        <v>128.79230000000001</v>
      </c>
      <c r="E9" s="7">
        <v>133.2869</v>
      </c>
      <c r="F9" s="7">
        <v>134.1705</v>
      </c>
      <c r="G9" s="7">
        <v>132.2978</v>
      </c>
      <c r="H9" s="7">
        <v>129.34729999999999</v>
      </c>
      <c r="I9" s="7">
        <v>129.86920000000001</v>
      </c>
      <c r="J9" s="7">
        <v>137.07130000000001</v>
      </c>
      <c r="K9" s="7">
        <v>137.0651</v>
      </c>
      <c r="L9" s="7">
        <v>138.8176</v>
      </c>
      <c r="M9" s="7">
        <v>137.90199999999999</v>
      </c>
      <c r="N9" s="7">
        <v>141.45099999999999</v>
      </c>
      <c r="O9" s="11">
        <v>140.7226</v>
      </c>
      <c r="P9" s="10">
        <v>0</v>
      </c>
      <c r="Q9" s="7">
        <v>3.4898049029328546</v>
      </c>
      <c r="R9" s="7">
        <v>0.66293086567397186</v>
      </c>
      <c r="S9" s="7">
        <v>-1.3957613633399359</v>
      </c>
      <c r="T9" s="7">
        <v>-2.2301958158034414</v>
      </c>
      <c r="U9" s="7">
        <v>0.4034873553603488</v>
      </c>
      <c r="V9" s="7">
        <v>5.5456567069020224</v>
      </c>
      <c r="W9" s="7">
        <v>-4.5231934037299323E-3</v>
      </c>
      <c r="X9" s="7">
        <v>1.2785895169521619</v>
      </c>
      <c r="Y9" s="43">
        <f t="shared" si="0"/>
        <v>-0.65957054436902585</v>
      </c>
      <c r="Z9" s="7">
        <v>2.5735667357978902</v>
      </c>
      <c r="AA9" s="11">
        <v>-0.51494863945818237</v>
      </c>
    </row>
    <row r="10" spans="1:28" x14ac:dyDescent="0.2">
      <c r="A10" s="2" t="s">
        <v>20</v>
      </c>
      <c r="B10" s="2" t="s">
        <v>21</v>
      </c>
      <c r="C10" s="14">
        <v>116.98260000000001</v>
      </c>
      <c r="D10" s="10">
        <v>116.87050000000001</v>
      </c>
      <c r="E10" s="7">
        <v>117.0466</v>
      </c>
      <c r="F10" s="7">
        <v>117.1292</v>
      </c>
      <c r="G10" s="7">
        <v>116.3035</v>
      </c>
      <c r="H10" s="7">
        <v>116.4284</v>
      </c>
      <c r="I10" s="7">
        <v>115.9055</v>
      </c>
      <c r="J10" s="7">
        <v>116.51990000000001</v>
      </c>
      <c r="K10" s="7">
        <v>116.8818</v>
      </c>
      <c r="L10" s="7">
        <v>117.7</v>
      </c>
      <c r="M10" s="7">
        <v>118.872</v>
      </c>
      <c r="N10" s="7">
        <v>118.2294</v>
      </c>
      <c r="O10" s="11">
        <v>118.1193</v>
      </c>
      <c r="P10" s="10">
        <v>-9.5826216890373517E-2</v>
      </c>
      <c r="Q10" s="7">
        <v>0.15067959835885963</v>
      </c>
      <c r="R10" s="7">
        <v>7.0570183157818628E-2</v>
      </c>
      <c r="S10" s="7">
        <v>-0.70494804028371894</v>
      </c>
      <c r="T10" s="7">
        <v>0.10739143705907103</v>
      </c>
      <c r="U10" s="7">
        <v>-0.44911722569406848</v>
      </c>
      <c r="V10" s="7">
        <v>0.53008701053876073</v>
      </c>
      <c r="W10" s="7">
        <v>0.31059072312968983</v>
      </c>
      <c r="X10" s="7">
        <v>0.70002344248634474</v>
      </c>
      <c r="Y10" s="43">
        <f t="shared" si="0"/>
        <v>0.99575191163976395</v>
      </c>
      <c r="Z10" s="7">
        <v>-0.54058146577831756</v>
      </c>
      <c r="AA10" s="11">
        <v>-9.3124045288230123E-2</v>
      </c>
      <c r="AB10" s="7">
        <f>AVERAGE(D10:O10)</f>
        <v>117.167175</v>
      </c>
    </row>
    <row r="11" spans="1:28" x14ac:dyDescent="0.2">
      <c r="A11" s="2" t="s">
        <v>22</v>
      </c>
      <c r="B11" s="2" t="s">
        <v>23</v>
      </c>
      <c r="C11" s="14">
        <v>116.23390000000001</v>
      </c>
      <c r="D11" s="10">
        <v>116.095</v>
      </c>
      <c r="E11" s="7">
        <v>116.09059999999999</v>
      </c>
      <c r="F11" s="7">
        <v>116.2056</v>
      </c>
      <c r="G11" s="7">
        <v>115.2261</v>
      </c>
      <c r="H11" s="7">
        <v>115.2303</v>
      </c>
      <c r="I11" s="7">
        <v>114.6028</v>
      </c>
      <c r="J11" s="7">
        <v>115.3171</v>
      </c>
      <c r="K11" s="7">
        <v>115.6036</v>
      </c>
      <c r="L11" s="7">
        <v>116.58320000000001</v>
      </c>
      <c r="M11" s="7">
        <v>118.0314</v>
      </c>
      <c r="N11" s="7">
        <v>117.0561</v>
      </c>
      <c r="O11" s="11">
        <v>116.8959</v>
      </c>
      <c r="P11" s="10">
        <v>-0.11950042113359929</v>
      </c>
      <c r="Q11" s="7">
        <v>-3.7899995693216385E-3</v>
      </c>
      <c r="R11" s="7">
        <v>9.9060561320218093E-2</v>
      </c>
      <c r="S11" s="7">
        <v>-0.84290257956587422</v>
      </c>
      <c r="T11" s="7">
        <v>3.6450075113167216E-3</v>
      </c>
      <c r="U11" s="7">
        <v>-0.54456163005737013</v>
      </c>
      <c r="V11" s="7">
        <v>0.62328320075948784</v>
      </c>
      <c r="W11" s="7">
        <v>0.24844537366964983</v>
      </c>
      <c r="X11" s="7">
        <v>0.84737845534222545</v>
      </c>
      <c r="Y11" s="43">
        <f t="shared" si="0"/>
        <v>1.2422029932271483</v>
      </c>
      <c r="Z11" s="7">
        <v>-0.82630554242346044</v>
      </c>
      <c r="AA11" s="11">
        <v>-0.1368574555277369</v>
      </c>
    </row>
    <row r="12" spans="1:28" x14ac:dyDescent="0.2">
      <c r="A12" s="3" t="s">
        <v>24</v>
      </c>
      <c r="B12" s="3" t="s">
        <v>25</v>
      </c>
      <c r="C12" s="14">
        <v>122.6704</v>
      </c>
      <c r="D12" s="10">
        <v>122.30029999999999</v>
      </c>
      <c r="E12" s="7">
        <v>122.14360000000001</v>
      </c>
      <c r="F12" s="7">
        <v>122.2723</v>
      </c>
      <c r="G12" s="7">
        <v>120.31399999999999</v>
      </c>
      <c r="H12" s="7">
        <v>119.8323</v>
      </c>
      <c r="I12" s="7">
        <v>118.9229</v>
      </c>
      <c r="J12" s="7">
        <v>120.23739999999999</v>
      </c>
      <c r="K12" s="7">
        <v>120.831</v>
      </c>
      <c r="L12" s="7">
        <v>122.1153</v>
      </c>
      <c r="M12" s="7">
        <v>124.37560000000001</v>
      </c>
      <c r="N12" s="7">
        <v>123.1063</v>
      </c>
      <c r="O12" s="11">
        <v>122.3661</v>
      </c>
      <c r="P12" s="10">
        <v>-0.30170277426339842</v>
      </c>
      <c r="Q12" s="7">
        <v>-0.12812724089800803</v>
      </c>
      <c r="R12" s="7">
        <v>0.10536778021934422</v>
      </c>
      <c r="S12" s="7">
        <v>-1.6015892397542273</v>
      </c>
      <c r="T12" s="7">
        <v>-0.40036903436008231</v>
      </c>
      <c r="U12" s="7">
        <v>-0.75889388754117637</v>
      </c>
      <c r="V12" s="7">
        <v>1.1053379962984382</v>
      </c>
      <c r="W12" s="7">
        <v>0.49368998331634684</v>
      </c>
      <c r="X12" s="7">
        <v>1.0628894902798138</v>
      </c>
      <c r="Y12" s="43">
        <f t="shared" si="0"/>
        <v>1.8509556132605853</v>
      </c>
      <c r="Z12" s="7">
        <v>-1.0205377903704593</v>
      </c>
      <c r="AA12" s="11">
        <v>-0.60126898460923728</v>
      </c>
    </row>
    <row r="13" spans="1:28" x14ac:dyDescent="0.2">
      <c r="A13" s="3" t="s">
        <v>26</v>
      </c>
      <c r="B13" s="3" t="s">
        <v>96</v>
      </c>
      <c r="C13" s="14">
        <v>103.64449999999999</v>
      </c>
      <c r="D13" s="10">
        <v>103.64449999999999</v>
      </c>
      <c r="E13" s="7">
        <v>104.5022</v>
      </c>
      <c r="F13" s="7">
        <v>104.86499999999999</v>
      </c>
      <c r="G13" s="7">
        <v>104.8236</v>
      </c>
      <c r="H13" s="7">
        <v>105.43819999999999</v>
      </c>
      <c r="I13" s="7">
        <v>105.2741</v>
      </c>
      <c r="J13" s="7">
        <v>105.3784</v>
      </c>
      <c r="K13" s="7">
        <v>105.7239</v>
      </c>
      <c r="L13" s="7">
        <v>107.3571</v>
      </c>
      <c r="M13" s="7">
        <v>107.592</v>
      </c>
      <c r="N13" s="7">
        <v>107.122</v>
      </c>
      <c r="O13" s="11">
        <v>108.0908</v>
      </c>
      <c r="P13" s="10">
        <v>0</v>
      </c>
      <c r="Q13" s="7">
        <v>0.8275402939856995</v>
      </c>
      <c r="R13" s="7">
        <v>0.34716972465650764</v>
      </c>
      <c r="S13" s="7">
        <v>-3.9479330567869057E-2</v>
      </c>
      <c r="T13" s="7">
        <v>0.58631834815823525</v>
      </c>
      <c r="U13" s="7">
        <v>-0.15563619257535749</v>
      </c>
      <c r="V13" s="7">
        <v>9.9074701184807046E-2</v>
      </c>
      <c r="W13" s="7">
        <v>0.32786605224600229</v>
      </c>
      <c r="X13" s="7">
        <v>1.5447784275835474</v>
      </c>
      <c r="Y13" s="43">
        <f t="shared" si="0"/>
        <v>0.21880248255587986</v>
      </c>
      <c r="Z13" s="7">
        <v>-0.43683545244999528</v>
      </c>
      <c r="AA13" s="11">
        <v>0.90438938780082678</v>
      </c>
    </row>
    <row r="14" spans="1:28" x14ac:dyDescent="0.2">
      <c r="A14" s="3" t="s">
        <v>27</v>
      </c>
      <c r="B14" s="3" t="s">
        <v>28</v>
      </c>
      <c r="C14" s="14">
        <v>115.328</v>
      </c>
      <c r="D14" s="10">
        <v>115.48990000000001</v>
      </c>
      <c r="E14" s="7">
        <v>115.2441</v>
      </c>
      <c r="F14" s="7">
        <v>115.2491</v>
      </c>
      <c r="G14" s="7">
        <v>115.2085</v>
      </c>
      <c r="H14" s="7">
        <v>115.5107</v>
      </c>
      <c r="I14" s="7">
        <v>115.0806</v>
      </c>
      <c r="J14" s="7">
        <v>115.6538</v>
      </c>
      <c r="K14" s="7">
        <v>115.3546</v>
      </c>
      <c r="L14" s="7">
        <v>114.8832</v>
      </c>
      <c r="M14" s="7">
        <v>116.7174</v>
      </c>
      <c r="N14" s="7">
        <v>115.1433</v>
      </c>
      <c r="O14" s="11">
        <v>115.3193</v>
      </c>
      <c r="P14" s="10">
        <v>0.14038221420643973</v>
      </c>
      <c r="Q14" s="7">
        <v>-0.21283246413755894</v>
      </c>
      <c r="R14" s="7">
        <v>4.3386169009914195E-3</v>
      </c>
      <c r="S14" s="7">
        <v>-3.5228040826347236E-2</v>
      </c>
      <c r="T14" s="7">
        <v>0.26230703463720045</v>
      </c>
      <c r="U14" s="7">
        <v>-0.3723464579471823</v>
      </c>
      <c r="V14" s="7">
        <v>0.49808568950804905</v>
      </c>
      <c r="W14" s="7">
        <v>-0.25870312951238872</v>
      </c>
      <c r="X14" s="7">
        <v>-0.40865297092617259</v>
      </c>
      <c r="Y14" s="43">
        <f t="shared" si="0"/>
        <v>1.5965780897468029</v>
      </c>
      <c r="Z14" s="7">
        <v>-1.348642104776153</v>
      </c>
      <c r="AA14" s="11">
        <v>0.15285301011869726</v>
      </c>
    </row>
    <row r="15" spans="1:28" x14ac:dyDescent="0.2">
      <c r="A15" s="3" t="s">
        <v>29</v>
      </c>
      <c r="B15" s="3" t="s">
        <v>30</v>
      </c>
      <c r="C15" s="14">
        <v>108.36709999999999</v>
      </c>
      <c r="D15" s="10">
        <v>109.081</v>
      </c>
      <c r="E15" s="7">
        <v>108.8373</v>
      </c>
      <c r="F15" s="7">
        <v>108.1841</v>
      </c>
      <c r="G15" s="7">
        <v>108.2761</v>
      </c>
      <c r="H15" s="7">
        <v>110.8407</v>
      </c>
      <c r="I15" s="7">
        <v>109.70359999999999</v>
      </c>
      <c r="J15" s="7">
        <v>109.36539999999999</v>
      </c>
      <c r="K15" s="7">
        <v>109.2089</v>
      </c>
      <c r="L15" s="7">
        <v>111.5763</v>
      </c>
      <c r="M15" s="7">
        <v>112.0455</v>
      </c>
      <c r="N15" s="7">
        <v>112.0106</v>
      </c>
      <c r="O15" s="11">
        <v>112.5942</v>
      </c>
      <c r="P15" s="10">
        <v>0.65877927895090815</v>
      </c>
      <c r="Q15" s="7">
        <v>-0.2234119599196964</v>
      </c>
      <c r="R15" s="7">
        <v>-0.60016189302748069</v>
      </c>
      <c r="S15" s="7">
        <v>8.5040223101175455E-2</v>
      </c>
      <c r="T15" s="7">
        <v>2.3685744130052697</v>
      </c>
      <c r="U15" s="7">
        <v>-1.02588670046292</v>
      </c>
      <c r="V15" s="7">
        <v>-0.30828523403060659</v>
      </c>
      <c r="W15" s="7">
        <v>-0.14309827422566379</v>
      </c>
      <c r="X15" s="7">
        <v>2.1677720405571375</v>
      </c>
      <c r="Y15" s="43">
        <f t="shared" si="0"/>
        <v>0.42051941138037119</v>
      </c>
      <c r="Z15" s="7">
        <v>-3.1148060386189075E-2</v>
      </c>
      <c r="AA15" s="11">
        <v>0.52102211754959282</v>
      </c>
    </row>
    <row r="16" spans="1:28" x14ac:dyDescent="0.2">
      <c r="A16" s="3" t="s">
        <v>31</v>
      </c>
      <c r="B16" s="3" t="s">
        <v>32</v>
      </c>
      <c r="C16" s="14">
        <v>105.6995</v>
      </c>
      <c r="D16" s="10">
        <v>106.095</v>
      </c>
      <c r="E16" s="7">
        <v>107.62130000000001</v>
      </c>
      <c r="F16" s="7">
        <v>107.9815</v>
      </c>
      <c r="G16" s="7">
        <v>107.9101</v>
      </c>
      <c r="H16" s="7">
        <v>108.5797</v>
      </c>
      <c r="I16" s="7">
        <v>108.5797</v>
      </c>
      <c r="J16" s="7">
        <v>108.5797</v>
      </c>
      <c r="K16" s="7">
        <v>108.5797</v>
      </c>
      <c r="L16" s="7">
        <v>108.8655</v>
      </c>
      <c r="M16" s="7">
        <v>109.58029999999999</v>
      </c>
      <c r="N16" s="7">
        <v>108.8655</v>
      </c>
      <c r="O16" s="11">
        <v>108.872</v>
      </c>
      <c r="P16" s="10">
        <v>0.3741739554113297</v>
      </c>
      <c r="Q16" s="7">
        <v>1.4386163344172733</v>
      </c>
      <c r="R16" s="7">
        <v>0.33469211020494255</v>
      </c>
      <c r="S16" s="7">
        <v>-6.6122437639778125E-2</v>
      </c>
      <c r="T16" s="7">
        <v>0.62051652254979162</v>
      </c>
      <c r="U16" s="7">
        <v>0</v>
      </c>
      <c r="V16" s="7">
        <v>0</v>
      </c>
      <c r="W16" s="7">
        <v>0</v>
      </c>
      <c r="X16" s="7">
        <v>0.26321678914198027</v>
      </c>
      <c r="Y16" s="43">
        <f t="shared" si="0"/>
        <v>0.65659001244655624</v>
      </c>
      <c r="Z16" s="7">
        <v>-0.65230702963944864</v>
      </c>
      <c r="AA16" s="11">
        <v>5.970670230699914E-3</v>
      </c>
    </row>
    <row r="17" spans="1:28" x14ac:dyDescent="0.2">
      <c r="A17" s="3" t="s">
        <v>33</v>
      </c>
      <c r="B17" s="3" t="s">
        <v>97</v>
      </c>
      <c r="C17" s="14">
        <v>104.2509</v>
      </c>
      <c r="D17" s="10">
        <v>104.2509</v>
      </c>
      <c r="E17" s="7">
        <v>104.2509</v>
      </c>
      <c r="F17" s="7">
        <v>104.2509</v>
      </c>
      <c r="G17" s="7">
        <v>104.2509</v>
      </c>
      <c r="H17" s="7">
        <v>104.2509</v>
      </c>
      <c r="I17" s="7">
        <v>104.2509</v>
      </c>
      <c r="J17" s="7">
        <v>104.3158</v>
      </c>
      <c r="K17" s="7">
        <v>104.3158</v>
      </c>
      <c r="L17" s="7">
        <v>104.3158</v>
      </c>
      <c r="M17" s="7">
        <v>104.3158</v>
      </c>
      <c r="N17" s="7">
        <v>104.3158</v>
      </c>
      <c r="O17" s="11">
        <v>104.3158</v>
      </c>
      <c r="P17" s="10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6.2253659201018323E-2</v>
      </c>
      <c r="W17" s="7">
        <v>0</v>
      </c>
      <c r="X17" s="7">
        <v>0</v>
      </c>
      <c r="Y17" s="43">
        <f t="shared" si="0"/>
        <v>0</v>
      </c>
      <c r="Z17" s="7">
        <v>0</v>
      </c>
      <c r="AA17" s="11">
        <v>0</v>
      </c>
    </row>
    <row r="18" spans="1:28" x14ac:dyDescent="0.2">
      <c r="A18" s="3" t="s">
        <v>34</v>
      </c>
      <c r="B18" s="3" t="s">
        <v>35</v>
      </c>
      <c r="C18" s="14">
        <v>118.53319999999999</v>
      </c>
      <c r="D18" s="10">
        <v>117.9923</v>
      </c>
      <c r="E18" s="7">
        <v>117.294</v>
      </c>
      <c r="F18" s="7">
        <v>117.64960000000001</v>
      </c>
      <c r="G18" s="7">
        <v>117.4212</v>
      </c>
      <c r="H18" s="7">
        <v>116.2666</v>
      </c>
      <c r="I18" s="7">
        <v>116.01600000000001</v>
      </c>
      <c r="J18" s="7">
        <v>116.01600000000001</v>
      </c>
      <c r="K18" s="7">
        <v>116.01600000000001</v>
      </c>
      <c r="L18" s="7">
        <v>116.0793</v>
      </c>
      <c r="M18" s="7">
        <v>116.0365</v>
      </c>
      <c r="N18" s="7">
        <v>115.5964</v>
      </c>
      <c r="O18" s="11">
        <v>115.4841</v>
      </c>
      <c r="P18" s="10">
        <v>-0.45632784738789939</v>
      </c>
      <c r="Q18" s="7">
        <v>-0.59181827966740486</v>
      </c>
      <c r="R18" s="7">
        <v>0.30316981260764375</v>
      </c>
      <c r="S18" s="7">
        <v>-0.19413580666658253</v>
      </c>
      <c r="T18" s="7">
        <v>-0.98329773499163875</v>
      </c>
      <c r="U18" s="7">
        <v>-0.21553911441462253</v>
      </c>
      <c r="V18" s="7">
        <v>0</v>
      </c>
      <c r="W18" s="7">
        <v>0</v>
      </c>
      <c r="X18" s="7">
        <v>5.4561439801405091E-2</v>
      </c>
      <c r="Y18" s="43">
        <f t="shared" si="0"/>
        <v>-3.6871345709355019E-2</v>
      </c>
      <c r="Z18" s="7">
        <v>-0.3792772101881744</v>
      </c>
      <c r="AA18" s="11">
        <v>-9.7148354100996856E-2</v>
      </c>
    </row>
    <row r="19" spans="1:28" x14ac:dyDescent="0.2">
      <c r="A19" s="2" t="s">
        <v>36</v>
      </c>
      <c r="B19" s="2" t="s">
        <v>37</v>
      </c>
      <c r="C19" s="14">
        <v>120.1212</v>
      </c>
      <c r="D19" s="10">
        <v>120.1212</v>
      </c>
      <c r="E19" s="7">
        <v>121.05419999999999</v>
      </c>
      <c r="F19" s="7">
        <v>121.0014</v>
      </c>
      <c r="G19" s="7">
        <v>120.82</v>
      </c>
      <c r="H19" s="7">
        <v>121.45099999999999</v>
      </c>
      <c r="I19" s="7">
        <v>121.36620000000001</v>
      </c>
      <c r="J19" s="7">
        <v>121.5624</v>
      </c>
      <c r="K19" s="7">
        <v>122.24</v>
      </c>
      <c r="L19" s="7">
        <v>122.3817</v>
      </c>
      <c r="M19" s="7">
        <v>122.39619999999999</v>
      </c>
      <c r="N19" s="7">
        <v>123.1477</v>
      </c>
      <c r="O19" s="11">
        <v>123.24809999999999</v>
      </c>
      <c r="P19" s="10">
        <v>0</v>
      </c>
      <c r="Q19" s="7">
        <v>0.77671551732749311</v>
      </c>
      <c r="R19" s="7">
        <v>-4.3616826181983467E-2</v>
      </c>
      <c r="S19" s="7">
        <v>-0.14991562081100768</v>
      </c>
      <c r="T19" s="7">
        <v>0.52226452574077165</v>
      </c>
      <c r="U19" s="7">
        <v>-6.9822397510096348E-2</v>
      </c>
      <c r="V19" s="7">
        <v>0.16165950651828134</v>
      </c>
      <c r="W19" s="7">
        <v>0.55740919889702589</v>
      </c>
      <c r="X19" s="7">
        <v>0.11591950261780118</v>
      </c>
      <c r="Y19" s="43">
        <f t="shared" si="0"/>
        <v>1.1848176647322184E-2</v>
      </c>
      <c r="Z19" s="7">
        <v>0.61398965000547989</v>
      </c>
      <c r="AA19" s="11">
        <v>8.1528116237650702E-2</v>
      </c>
    </row>
    <row r="20" spans="1:28" x14ac:dyDescent="0.2">
      <c r="A20" s="3" t="s">
        <v>38</v>
      </c>
      <c r="B20" s="3" t="s">
        <v>39</v>
      </c>
      <c r="C20" s="14">
        <v>97.227310000000003</v>
      </c>
      <c r="D20" s="10">
        <v>97.227310000000003</v>
      </c>
      <c r="E20" s="7">
        <v>100.4264</v>
      </c>
      <c r="F20" s="7">
        <v>101.4811</v>
      </c>
      <c r="G20" s="7">
        <v>98.260549999999995</v>
      </c>
      <c r="H20" s="7">
        <v>93.899150000000006</v>
      </c>
      <c r="I20" s="7">
        <v>92.710999999999999</v>
      </c>
      <c r="J20" s="7">
        <v>92.783420000000007</v>
      </c>
      <c r="K20" s="7">
        <v>92.783420000000007</v>
      </c>
      <c r="L20" s="7">
        <v>92.783420000000007</v>
      </c>
      <c r="M20" s="7">
        <v>92.144970000000001</v>
      </c>
      <c r="N20" s="7">
        <v>93.139700000000005</v>
      </c>
      <c r="O20" s="11">
        <v>93.722329999999999</v>
      </c>
      <c r="P20" s="10">
        <v>0</v>
      </c>
      <c r="Q20" s="7">
        <v>3.2903203842624031</v>
      </c>
      <c r="R20" s="7">
        <v>1.050221854014479</v>
      </c>
      <c r="S20" s="7">
        <v>-3.1735466012883218</v>
      </c>
      <c r="T20" s="7">
        <v>-4.4386073556478047</v>
      </c>
      <c r="U20" s="7">
        <v>-1.2653469174108682</v>
      </c>
      <c r="V20" s="7">
        <v>7.8113708189975456E-2</v>
      </c>
      <c r="W20" s="7">
        <v>0</v>
      </c>
      <c r="X20" s="7">
        <v>0</v>
      </c>
      <c r="Y20" s="43">
        <f t="shared" si="0"/>
        <v>-0.68810785375232886</v>
      </c>
      <c r="Z20" s="7">
        <v>1.0795271841751146</v>
      </c>
      <c r="AA20" s="11">
        <v>0.62554420939727595</v>
      </c>
    </row>
    <row r="21" spans="1:28" x14ac:dyDescent="0.2">
      <c r="A21" s="3" t="s">
        <v>40</v>
      </c>
      <c r="B21" s="3" t="s">
        <v>98</v>
      </c>
      <c r="C21" s="14">
        <v>134.35929999999999</v>
      </c>
      <c r="D21" s="10">
        <v>134.35929999999999</v>
      </c>
      <c r="E21" s="7">
        <v>134.35929999999999</v>
      </c>
      <c r="F21" s="7">
        <v>134.35929999999999</v>
      </c>
      <c r="G21" s="7">
        <v>132.1183</v>
      </c>
      <c r="H21" s="7">
        <v>138.5111</v>
      </c>
      <c r="I21" s="7">
        <v>137.93360000000001</v>
      </c>
      <c r="J21" s="7">
        <v>138.41990000000001</v>
      </c>
      <c r="K21" s="7">
        <v>141.81379999999999</v>
      </c>
      <c r="L21" s="7">
        <v>142.01840000000001</v>
      </c>
      <c r="M21" s="7">
        <v>141.47890000000001</v>
      </c>
      <c r="N21" s="7">
        <v>142.79349999999999</v>
      </c>
      <c r="O21" s="11">
        <v>143.07679999999999</v>
      </c>
      <c r="P21" s="10">
        <v>0</v>
      </c>
      <c r="Q21" s="7">
        <v>0</v>
      </c>
      <c r="R21" s="7">
        <v>0</v>
      </c>
      <c r="S21" s="7">
        <v>-1.6679158048605387</v>
      </c>
      <c r="T21" s="7">
        <v>4.8386938069896397</v>
      </c>
      <c r="U21" s="7">
        <v>-0.41693409409064425</v>
      </c>
      <c r="V21" s="7">
        <v>0.3525609423664719</v>
      </c>
      <c r="W21" s="7">
        <v>2.4518873370086047</v>
      </c>
      <c r="X21" s="7">
        <v>0.14427368845629104</v>
      </c>
      <c r="Y21" s="43">
        <f t="shared" si="0"/>
        <v>-0.37988035353165861</v>
      </c>
      <c r="Z21" s="7">
        <v>0.92918449323537611</v>
      </c>
      <c r="AA21" s="11">
        <v>0.19839838648117525</v>
      </c>
    </row>
    <row r="22" spans="1:28" x14ac:dyDescent="0.2">
      <c r="A22" s="3" t="s">
        <v>41</v>
      </c>
      <c r="B22" s="3" t="s">
        <v>99</v>
      </c>
      <c r="C22" s="14">
        <v>110.62560000000001</v>
      </c>
      <c r="D22" s="10">
        <v>110.62560000000001</v>
      </c>
      <c r="E22" s="7">
        <v>114.06010000000001</v>
      </c>
      <c r="F22" s="7">
        <v>114.06010000000001</v>
      </c>
      <c r="G22" s="7">
        <v>114.06010000000001</v>
      </c>
      <c r="H22" s="7">
        <v>114.426</v>
      </c>
      <c r="I22" s="7">
        <v>114.426</v>
      </c>
      <c r="J22" s="7">
        <v>114.426</v>
      </c>
      <c r="K22" s="7">
        <v>114.426</v>
      </c>
      <c r="L22" s="7">
        <v>114.426</v>
      </c>
      <c r="M22" s="7">
        <v>114.426</v>
      </c>
      <c r="N22" s="7">
        <v>114.426</v>
      </c>
      <c r="O22" s="11">
        <v>114.426</v>
      </c>
      <c r="P22" s="10">
        <v>0</v>
      </c>
      <c r="Q22" s="7">
        <v>3.1046159297667084</v>
      </c>
      <c r="R22" s="7">
        <v>0</v>
      </c>
      <c r="S22" s="7">
        <v>0</v>
      </c>
      <c r="T22" s="7">
        <v>0.32079579099088668</v>
      </c>
      <c r="U22" s="7">
        <v>0</v>
      </c>
      <c r="V22" s="7">
        <v>0</v>
      </c>
      <c r="W22" s="7">
        <v>0</v>
      </c>
      <c r="X22" s="7">
        <v>0</v>
      </c>
      <c r="Y22" s="43">
        <f t="shared" si="0"/>
        <v>0</v>
      </c>
      <c r="Z22" s="7">
        <v>0</v>
      </c>
      <c r="AA22" s="11">
        <v>0</v>
      </c>
    </row>
    <row r="23" spans="1:28" x14ac:dyDescent="0.2">
      <c r="A23" s="3" t="s">
        <v>42</v>
      </c>
      <c r="B23" s="3" t="s">
        <v>43</v>
      </c>
      <c r="C23" s="14">
        <v>132.16640000000001</v>
      </c>
      <c r="D23" s="10">
        <v>132.16640000000001</v>
      </c>
      <c r="E23" s="7">
        <v>134.78149999999999</v>
      </c>
      <c r="F23" s="7">
        <v>132.96879999999999</v>
      </c>
      <c r="G23" s="7">
        <v>132.54679999999999</v>
      </c>
      <c r="H23" s="7">
        <v>130.42089999999999</v>
      </c>
      <c r="I23" s="7">
        <v>131.65430000000001</v>
      </c>
      <c r="J23" s="7">
        <v>131.34129999999999</v>
      </c>
      <c r="K23" s="7">
        <v>131.34129999999999</v>
      </c>
      <c r="L23" s="7">
        <v>131.23759999999999</v>
      </c>
      <c r="M23" s="7">
        <v>131.6627</v>
      </c>
      <c r="N23" s="7">
        <v>129.53800000000001</v>
      </c>
      <c r="O23" s="11">
        <v>129.6806</v>
      </c>
      <c r="P23" s="10">
        <v>0</v>
      </c>
      <c r="Q23" s="7">
        <v>1.9786420754442762</v>
      </c>
      <c r="R23" s="7">
        <v>-1.3449175146440771</v>
      </c>
      <c r="S23" s="7">
        <v>-0.31736768324599235</v>
      </c>
      <c r="T23" s="7">
        <v>-1.6038863254337348</v>
      </c>
      <c r="U23" s="7">
        <v>0.94570732144925973</v>
      </c>
      <c r="V23" s="7">
        <v>-0.23774384885265165</v>
      </c>
      <c r="W23" s="7">
        <v>0</v>
      </c>
      <c r="X23" s="7">
        <v>-7.895460148483642E-2</v>
      </c>
      <c r="Y23" s="43">
        <f t="shared" si="0"/>
        <v>0.32391631666535137</v>
      </c>
      <c r="Z23" s="7">
        <v>-1.6137448191477086</v>
      </c>
      <c r="AA23" s="11">
        <v>0.11008352761350908</v>
      </c>
    </row>
    <row r="24" spans="1:28" x14ac:dyDescent="0.2">
      <c r="A24" s="3" t="s">
        <v>44</v>
      </c>
      <c r="B24" s="3" t="s">
        <v>45</v>
      </c>
      <c r="C24" s="14">
        <v>119.56310000000001</v>
      </c>
      <c r="D24" s="10">
        <v>119.56310000000001</v>
      </c>
      <c r="E24" s="7">
        <v>120.1902</v>
      </c>
      <c r="F24" s="7">
        <v>120.1902</v>
      </c>
      <c r="G24" s="7">
        <v>120.7188</v>
      </c>
      <c r="H24" s="7">
        <v>120.83540000000001</v>
      </c>
      <c r="I24" s="7">
        <v>120.9183</v>
      </c>
      <c r="J24" s="7">
        <v>121.87649999999999</v>
      </c>
      <c r="K24" s="7">
        <v>122.2486</v>
      </c>
      <c r="L24" s="7">
        <v>123.12130000000001</v>
      </c>
      <c r="M24" s="7">
        <v>123.12130000000001</v>
      </c>
      <c r="N24" s="7">
        <v>123.3887</v>
      </c>
      <c r="O24" s="11">
        <v>123.4671</v>
      </c>
      <c r="P24" s="10">
        <v>0</v>
      </c>
      <c r="Q24" s="7">
        <v>0.5244929246565192</v>
      </c>
      <c r="R24" s="7">
        <v>0</v>
      </c>
      <c r="S24" s="7">
        <v>0.43980291238386932</v>
      </c>
      <c r="T24" s="7">
        <v>9.6588103924165392E-2</v>
      </c>
      <c r="U24" s="7">
        <v>6.8605723157282625E-2</v>
      </c>
      <c r="V24" s="7">
        <v>0.79243588439466217</v>
      </c>
      <c r="W24" s="7">
        <v>0.30530906286281867</v>
      </c>
      <c r="X24" s="7">
        <v>0.71387320590993186</v>
      </c>
      <c r="Y24" s="43">
        <f t="shared" si="0"/>
        <v>0</v>
      </c>
      <c r="Z24" s="7">
        <v>0.21718419152493917</v>
      </c>
      <c r="AA24" s="11">
        <v>6.353904368876731E-2</v>
      </c>
    </row>
    <row r="25" spans="1:28" x14ac:dyDescent="0.2">
      <c r="A25" s="3" t="s">
        <v>46</v>
      </c>
      <c r="B25" s="3" t="s">
        <v>100</v>
      </c>
      <c r="C25" s="14">
        <v>117.9789</v>
      </c>
      <c r="D25" s="10">
        <v>117.9789</v>
      </c>
      <c r="E25" s="7">
        <v>118.2547</v>
      </c>
      <c r="F25" s="7">
        <v>118.2547</v>
      </c>
      <c r="G25" s="7">
        <v>119.0309</v>
      </c>
      <c r="H25" s="7">
        <v>118.4415</v>
      </c>
      <c r="I25" s="7">
        <v>118.4415</v>
      </c>
      <c r="J25" s="7">
        <v>118.4415</v>
      </c>
      <c r="K25" s="7">
        <v>118.4415</v>
      </c>
      <c r="L25" s="7">
        <v>118.4415</v>
      </c>
      <c r="M25" s="7">
        <v>118.7077</v>
      </c>
      <c r="N25" s="7">
        <v>119.90049999999999</v>
      </c>
      <c r="O25" s="11">
        <v>119.90049999999999</v>
      </c>
      <c r="P25" s="10">
        <v>0</v>
      </c>
      <c r="Q25" s="7">
        <v>0.23377061491504314</v>
      </c>
      <c r="R25" s="7">
        <v>0</v>
      </c>
      <c r="S25" s="7">
        <v>0.65637983099192077</v>
      </c>
      <c r="T25" s="7">
        <v>-0.49516554104858296</v>
      </c>
      <c r="U25" s="7">
        <v>0</v>
      </c>
      <c r="V25" s="7">
        <v>0</v>
      </c>
      <c r="W25" s="7">
        <v>0</v>
      </c>
      <c r="X25" s="7">
        <v>0</v>
      </c>
      <c r="Y25" s="43">
        <f t="shared" si="0"/>
        <v>0.22475230387997147</v>
      </c>
      <c r="Z25" s="7">
        <v>1.004821085742535</v>
      </c>
      <c r="AA25" s="11">
        <v>0</v>
      </c>
    </row>
    <row r="26" spans="1:28" x14ac:dyDescent="0.2">
      <c r="A26" s="2" t="s">
        <v>47</v>
      </c>
      <c r="B26" s="2" t="s">
        <v>48</v>
      </c>
      <c r="C26" s="14">
        <v>96.355450000000005</v>
      </c>
      <c r="D26" s="10">
        <v>96.447863233236774</v>
      </c>
      <c r="E26" s="7">
        <v>102.0459</v>
      </c>
      <c r="F26" s="7">
        <v>102.76220000000001</v>
      </c>
      <c r="G26" s="7">
        <v>101.6619</v>
      </c>
      <c r="H26" s="7">
        <v>99.697599999999994</v>
      </c>
      <c r="I26" s="7">
        <v>99.537220000000005</v>
      </c>
      <c r="J26" s="7">
        <v>100.2743</v>
      </c>
      <c r="K26" s="7">
        <v>96.284440000000004</v>
      </c>
      <c r="L26" s="7">
        <v>95.919110000000003</v>
      </c>
      <c r="M26" s="7">
        <v>94.454409999999996</v>
      </c>
      <c r="N26" s="7">
        <v>96.735339999999994</v>
      </c>
      <c r="O26" s="11">
        <v>96.699579999999997</v>
      </c>
      <c r="P26" s="10">
        <v>9.5908672770215989E-2</v>
      </c>
      <c r="Q26" s="7">
        <v>5.8042102531869224</v>
      </c>
      <c r="R26" s="7">
        <v>0.70193902939755926</v>
      </c>
      <c r="S26" s="7">
        <v>-1.0707244492624761</v>
      </c>
      <c r="T26" s="7">
        <v>-1.9321889518098803</v>
      </c>
      <c r="U26" s="7">
        <v>-0.16086646017556019</v>
      </c>
      <c r="V26" s="7">
        <v>0.74050691791471746</v>
      </c>
      <c r="W26" s="7">
        <v>-3.9789457518027982</v>
      </c>
      <c r="X26" s="7">
        <v>-0.37942787017300006</v>
      </c>
      <c r="Y26" s="43">
        <f t="shared" si="0"/>
        <v>-1.5270158365731423</v>
      </c>
      <c r="Z26" s="7">
        <v>2.414847543910335</v>
      </c>
      <c r="AA26" s="11">
        <v>-3.6966841694045051E-2</v>
      </c>
      <c r="AB26" s="38">
        <f>(AB7/AB10)*100</f>
        <v>98.531051892306877</v>
      </c>
    </row>
    <row r="27" spans="1:28" ht="18" customHeight="1" x14ac:dyDescent="0.2">
      <c r="B27" s="22" t="s">
        <v>52</v>
      </c>
      <c r="C27" s="27"/>
      <c r="D27" s="24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4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5"/>
    </row>
    <row r="28" spans="1:28" x14ac:dyDescent="0.2">
      <c r="A28" s="2" t="s">
        <v>14</v>
      </c>
      <c r="B28" s="2" t="s">
        <v>15</v>
      </c>
      <c r="C28" s="14">
        <v>113.0146</v>
      </c>
      <c r="D28" s="10">
        <v>109.2814</v>
      </c>
      <c r="E28" s="7">
        <v>109.09</v>
      </c>
      <c r="F28" s="7">
        <v>108.5665</v>
      </c>
      <c r="G28" s="7">
        <v>107.1083</v>
      </c>
      <c r="H28" s="7">
        <v>107.02</v>
      </c>
      <c r="I28" s="7">
        <v>107.0403</v>
      </c>
      <c r="J28" s="7">
        <v>111.98779999999999</v>
      </c>
      <c r="K28" s="7">
        <v>112.58969999999999</v>
      </c>
      <c r="L28" s="7">
        <v>115.5339</v>
      </c>
      <c r="M28" s="7">
        <v>115.10339999999999</v>
      </c>
      <c r="N28" s="7">
        <v>111.4528</v>
      </c>
      <c r="O28" s="11">
        <v>109.4825</v>
      </c>
      <c r="P28" s="10">
        <v>-3.3032900173959794</v>
      </c>
      <c r="Q28" s="7">
        <v>-0.17514416909007532</v>
      </c>
      <c r="R28" s="7">
        <v>-0.47987899899165692</v>
      </c>
      <c r="S28" s="7">
        <v>-1.343139918851584</v>
      </c>
      <c r="T28" s="7">
        <v>-8.2439922956487804E-2</v>
      </c>
      <c r="U28" s="7">
        <v>1.8968417118301235E-2</v>
      </c>
      <c r="V28" s="7">
        <v>4.6220909321068708</v>
      </c>
      <c r="W28" s="7">
        <v>0.53746926004439821</v>
      </c>
      <c r="X28" s="7">
        <v>2.6149816546273854</v>
      </c>
      <c r="Y28" s="43">
        <f t="shared" ref="Y28:Y47" si="1">((M28/L28)-1)*100</f>
        <v>-0.3726179069519886</v>
      </c>
      <c r="Z28" s="7">
        <v>-3.1715831157029224</v>
      </c>
      <c r="AA28" s="11">
        <v>-1.7678335582416902</v>
      </c>
      <c r="AB28" s="7">
        <f>AVERAGE(D28:O28)</f>
        <v>110.35471666666668</v>
      </c>
    </row>
    <row r="29" spans="1:28" x14ac:dyDescent="0.2">
      <c r="A29" s="3" t="s">
        <v>16</v>
      </c>
      <c r="B29" s="3" t="s">
        <v>50</v>
      </c>
      <c r="C29" s="14">
        <v>115.26949999999999</v>
      </c>
      <c r="D29" s="10">
        <v>108.45480000000001</v>
      </c>
      <c r="E29" s="7">
        <v>108.1053</v>
      </c>
      <c r="F29" s="7">
        <v>107.67749999999999</v>
      </c>
      <c r="G29" s="7">
        <v>105.0157</v>
      </c>
      <c r="H29" s="7">
        <v>104.99639999999999</v>
      </c>
      <c r="I29" s="7">
        <v>105.7677</v>
      </c>
      <c r="J29" s="7">
        <v>111.9803</v>
      </c>
      <c r="K29" s="7">
        <v>113.0789</v>
      </c>
      <c r="L29" s="7">
        <v>117.2813</v>
      </c>
      <c r="M29" s="7">
        <v>116.4628</v>
      </c>
      <c r="N29" s="7">
        <v>112.3558</v>
      </c>
      <c r="O29" s="11">
        <v>110.68170000000001</v>
      </c>
      <c r="P29" s="10">
        <v>-5.9119715102433759</v>
      </c>
      <c r="Q29" s="7">
        <v>-0.32225406344394725</v>
      </c>
      <c r="R29" s="7">
        <v>-0.39572527896412557</v>
      </c>
      <c r="S29" s="7">
        <v>-2.4720113301293209</v>
      </c>
      <c r="T29" s="7">
        <v>-1.8378204401819163E-2</v>
      </c>
      <c r="U29" s="7">
        <v>0.73459661474108717</v>
      </c>
      <c r="V29" s="7">
        <v>5.8738159192267529</v>
      </c>
      <c r="W29" s="7">
        <v>0.98106541954254867</v>
      </c>
      <c r="X29" s="7">
        <v>3.7163431904625859</v>
      </c>
      <c r="Y29" s="43">
        <f t="shared" si="1"/>
        <v>-0.6978947197890939</v>
      </c>
      <c r="Z29" s="7">
        <v>-3.5264479301545206</v>
      </c>
      <c r="AA29" s="11">
        <v>-1.4899987361578091</v>
      </c>
    </row>
    <row r="30" spans="1:28" x14ac:dyDescent="0.2">
      <c r="A30" s="3" t="s">
        <v>18</v>
      </c>
      <c r="B30" s="3" t="s">
        <v>51</v>
      </c>
      <c r="C30" s="14">
        <v>110.2829</v>
      </c>
      <c r="D30" s="10">
        <v>110.2829</v>
      </c>
      <c r="E30" s="7">
        <v>110.2829</v>
      </c>
      <c r="F30" s="7">
        <v>109.6434</v>
      </c>
      <c r="G30" s="7">
        <v>109.6434</v>
      </c>
      <c r="H30" s="7">
        <v>109.4716</v>
      </c>
      <c r="I30" s="7">
        <v>108.5821</v>
      </c>
      <c r="J30" s="7">
        <v>111.9969</v>
      </c>
      <c r="K30" s="7">
        <v>111.9969</v>
      </c>
      <c r="L30" s="7">
        <v>113.41679999999999</v>
      </c>
      <c r="M30" s="7">
        <v>113.4564</v>
      </c>
      <c r="N30" s="7">
        <v>110.3588</v>
      </c>
      <c r="O30" s="11">
        <v>108.0296</v>
      </c>
      <c r="P30" s="10">
        <v>0</v>
      </c>
      <c r="Q30" s="7">
        <v>0</v>
      </c>
      <c r="R30" s="7">
        <v>-0.57987231021309582</v>
      </c>
      <c r="S30" s="7">
        <v>0</v>
      </c>
      <c r="T30" s="7">
        <v>-0.15668977795289513</v>
      </c>
      <c r="U30" s="7">
        <v>-0.81253950796370766</v>
      </c>
      <c r="V30" s="7">
        <v>3.1449014156108603</v>
      </c>
      <c r="W30" s="7">
        <v>0</v>
      </c>
      <c r="X30" s="7">
        <v>1.2678029481173125</v>
      </c>
      <c r="Y30" s="43">
        <f t="shared" si="1"/>
        <v>3.4915462259554886E-2</v>
      </c>
      <c r="Z30" s="7">
        <v>-2.7302117817945923</v>
      </c>
      <c r="AA30" s="11">
        <v>-2.1105702490422154</v>
      </c>
    </row>
    <row r="31" spans="1:28" x14ac:dyDescent="0.2">
      <c r="A31" s="2" t="s">
        <v>20</v>
      </c>
      <c r="B31" s="2" t="s">
        <v>21</v>
      </c>
      <c r="C31" s="14">
        <v>116.8856</v>
      </c>
      <c r="D31" s="10">
        <v>116.8231</v>
      </c>
      <c r="E31" s="7">
        <v>116.7717</v>
      </c>
      <c r="F31" s="7">
        <v>116.92700000000001</v>
      </c>
      <c r="G31" s="7">
        <v>116.0929</v>
      </c>
      <c r="H31" s="7">
        <v>116.2617</v>
      </c>
      <c r="I31" s="7">
        <v>115.76990000000001</v>
      </c>
      <c r="J31" s="7">
        <v>116.34820000000001</v>
      </c>
      <c r="K31" s="7">
        <v>116.5504</v>
      </c>
      <c r="L31" s="7">
        <v>117.3788</v>
      </c>
      <c r="M31" s="7">
        <v>118.4093</v>
      </c>
      <c r="N31" s="7">
        <v>117.8663</v>
      </c>
      <c r="O31" s="11">
        <v>117.7094</v>
      </c>
      <c r="P31" s="10">
        <v>-5.3471086258700819E-2</v>
      </c>
      <c r="Q31" s="7">
        <v>-4.3998147626626072E-2</v>
      </c>
      <c r="R31" s="7">
        <v>0.13299455261849497</v>
      </c>
      <c r="S31" s="7">
        <v>-0.71335106519452862</v>
      </c>
      <c r="T31" s="7">
        <v>0.14540079539748296</v>
      </c>
      <c r="U31" s="7">
        <v>-0.42301118941147242</v>
      </c>
      <c r="V31" s="7">
        <v>0.49952535158102296</v>
      </c>
      <c r="W31" s="7">
        <v>0.173788679154461</v>
      </c>
      <c r="X31" s="7">
        <v>0.71076547141837532</v>
      </c>
      <c r="Y31" s="43">
        <f t="shared" si="1"/>
        <v>0.87792684880063643</v>
      </c>
      <c r="Z31" s="7">
        <v>-0.45857884473601851</v>
      </c>
      <c r="AA31" s="11">
        <v>-0.13311692994519481</v>
      </c>
      <c r="AB31" s="7">
        <f>AVERAGE(D31:O31)</f>
        <v>116.90905833333333</v>
      </c>
    </row>
    <row r="32" spans="1:28" x14ac:dyDescent="0.2">
      <c r="A32" s="2" t="s">
        <v>22</v>
      </c>
      <c r="B32" s="2" t="s">
        <v>23</v>
      </c>
      <c r="C32" s="14">
        <v>115.8793</v>
      </c>
      <c r="D32" s="10">
        <v>115.80200000000001</v>
      </c>
      <c r="E32" s="7">
        <v>115.7893</v>
      </c>
      <c r="F32" s="7">
        <v>115.9081</v>
      </c>
      <c r="G32" s="7">
        <v>114.9299</v>
      </c>
      <c r="H32" s="7">
        <v>114.9389</v>
      </c>
      <c r="I32" s="7">
        <v>114.23560000000001</v>
      </c>
      <c r="J32" s="7">
        <v>114.9462</v>
      </c>
      <c r="K32" s="7">
        <v>115.2572</v>
      </c>
      <c r="L32" s="7">
        <v>116.235</v>
      </c>
      <c r="M32" s="7">
        <v>117.6613</v>
      </c>
      <c r="N32" s="7">
        <v>116.6831</v>
      </c>
      <c r="O32" s="11">
        <v>116.52630000000001</v>
      </c>
      <c r="P32" s="10">
        <v>-6.6707341173094695E-2</v>
      </c>
      <c r="Q32" s="7">
        <v>-1.0966995388688866E-2</v>
      </c>
      <c r="R32" s="7">
        <v>0.10260015390023719</v>
      </c>
      <c r="S32" s="7">
        <v>-0.84394446979978199</v>
      </c>
      <c r="T32" s="7">
        <v>7.8308603766298768E-3</v>
      </c>
      <c r="U32" s="7">
        <v>-0.61189031737731847</v>
      </c>
      <c r="V32" s="7">
        <v>0.62204776794624383</v>
      </c>
      <c r="W32" s="7">
        <v>0.27056135827021061</v>
      </c>
      <c r="X32" s="7">
        <v>0.84836348618568036</v>
      </c>
      <c r="Y32" s="43">
        <f t="shared" si="1"/>
        <v>1.2270830644814268</v>
      </c>
      <c r="Z32" s="7">
        <v>-0.83136936273864137</v>
      </c>
      <c r="AA32" s="11">
        <v>-0.13438107146621048</v>
      </c>
    </row>
    <row r="33" spans="1:28" x14ac:dyDescent="0.2">
      <c r="A33" s="3" t="s">
        <v>24</v>
      </c>
      <c r="B33" s="3" t="s">
        <v>25</v>
      </c>
      <c r="C33" s="14">
        <v>122.2784</v>
      </c>
      <c r="D33" s="10">
        <v>121.9076</v>
      </c>
      <c r="E33" s="7">
        <v>121.7424</v>
      </c>
      <c r="F33" s="7">
        <v>121.8798</v>
      </c>
      <c r="G33" s="7">
        <v>119.9238</v>
      </c>
      <c r="H33" s="7">
        <v>119.4421</v>
      </c>
      <c r="I33" s="7">
        <v>118.5093</v>
      </c>
      <c r="J33" s="7">
        <v>119.81440000000001</v>
      </c>
      <c r="K33" s="7">
        <v>120.46169999999999</v>
      </c>
      <c r="L33" s="7">
        <v>121.74039999999999</v>
      </c>
      <c r="M33" s="7">
        <v>123.95059999999999</v>
      </c>
      <c r="N33" s="7">
        <v>122.6811</v>
      </c>
      <c r="O33" s="11">
        <v>121.9473</v>
      </c>
      <c r="P33" s="10">
        <v>-0.30324243693080927</v>
      </c>
      <c r="Q33" s="7">
        <v>-0.1355124701003044</v>
      </c>
      <c r="R33" s="7">
        <v>0.11286125458344794</v>
      </c>
      <c r="S33" s="7">
        <v>-1.6048598701343479</v>
      </c>
      <c r="T33" s="7">
        <v>-0.40167172821408564</v>
      </c>
      <c r="U33" s="7">
        <v>-0.78096416590130313</v>
      </c>
      <c r="V33" s="7">
        <v>1.1012637826736047</v>
      </c>
      <c r="W33" s="7">
        <v>0.54025225682387679</v>
      </c>
      <c r="X33" s="7">
        <v>1.0614992151032243</v>
      </c>
      <c r="Y33" s="43">
        <f t="shared" si="1"/>
        <v>1.8155024954739751</v>
      </c>
      <c r="Z33" s="7">
        <v>-1.0241983499878127</v>
      </c>
      <c r="AA33" s="11">
        <v>-0.59813614322010655</v>
      </c>
    </row>
    <row r="34" spans="1:28" x14ac:dyDescent="0.2">
      <c r="A34" s="3" t="s">
        <v>26</v>
      </c>
      <c r="B34" s="3" t="s">
        <v>96</v>
      </c>
      <c r="C34" s="14">
        <v>103.8447</v>
      </c>
      <c r="D34" s="10">
        <v>103.8447</v>
      </c>
      <c r="E34" s="7">
        <v>104.7024</v>
      </c>
      <c r="F34" s="7">
        <v>105.06699999999999</v>
      </c>
      <c r="G34" s="7">
        <v>105.0163</v>
      </c>
      <c r="H34" s="7">
        <v>105.6503</v>
      </c>
      <c r="I34" s="7">
        <v>105.4863</v>
      </c>
      <c r="J34" s="7">
        <v>105.59050000000001</v>
      </c>
      <c r="K34" s="7">
        <v>105.9276</v>
      </c>
      <c r="L34" s="7">
        <v>107.61750000000001</v>
      </c>
      <c r="M34" s="7">
        <v>107.85250000000001</v>
      </c>
      <c r="N34" s="7">
        <v>107.3824</v>
      </c>
      <c r="O34" s="11">
        <v>108.3536</v>
      </c>
      <c r="P34" s="10">
        <v>0</v>
      </c>
      <c r="Q34" s="7">
        <v>0.82594489656187964</v>
      </c>
      <c r="R34" s="7">
        <v>0.34822506456394103</v>
      </c>
      <c r="S34" s="7">
        <v>-4.8254923049094366E-2</v>
      </c>
      <c r="T34" s="7">
        <v>0.60371580411802772</v>
      </c>
      <c r="U34" s="7">
        <v>-0.15522909068881155</v>
      </c>
      <c r="V34" s="7">
        <v>9.8780599945211697E-2</v>
      </c>
      <c r="W34" s="7">
        <v>0.31925220545408195</v>
      </c>
      <c r="X34" s="7">
        <v>1.5953349268745902</v>
      </c>
      <c r="Y34" s="43">
        <f t="shared" si="1"/>
        <v>0.21836597207702813</v>
      </c>
      <c r="Z34" s="7">
        <v>-0.4358730673836973</v>
      </c>
      <c r="AA34" s="11">
        <v>0.9044312662037689</v>
      </c>
    </row>
    <row r="35" spans="1:28" x14ac:dyDescent="0.2">
      <c r="A35" s="3" t="s">
        <v>27</v>
      </c>
      <c r="B35" s="3" t="s">
        <v>28</v>
      </c>
      <c r="C35" s="14">
        <v>115.5004</v>
      </c>
      <c r="D35" s="10">
        <v>115.679</v>
      </c>
      <c r="E35" s="7">
        <v>115.4182</v>
      </c>
      <c r="F35" s="7">
        <v>115.4209</v>
      </c>
      <c r="G35" s="7">
        <v>115.3818</v>
      </c>
      <c r="H35" s="7">
        <v>115.6845</v>
      </c>
      <c r="I35" s="7">
        <v>115.2527</v>
      </c>
      <c r="J35" s="7">
        <v>115.83240000000001</v>
      </c>
      <c r="K35" s="7">
        <v>115.5321</v>
      </c>
      <c r="L35" s="7">
        <v>115.01179999999999</v>
      </c>
      <c r="M35" s="7">
        <v>116.8617</v>
      </c>
      <c r="N35" s="7">
        <v>115.2642</v>
      </c>
      <c r="O35" s="11">
        <v>115.4453</v>
      </c>
      <c r="P35" s="10">
        <v>0.15463149911169397</v>
      </c>
      <c r="Q35" s="7">
        <v>-0.2254514648294014</v>
      </c>
      <c r="R35" s="7">
        <v>2.3393191021904396E-3</v>
      </c>
      <c r="S35" s="7">
        <v>-3.3876013789534476E-2</v>
      </c>
      <c r="T35" s="7">
        <v>0.26234640125219189</v>
      </c>
      <c r="U35" s="7">
        <v>-0.37325657283386754</v>
      </c>
      <c r="V35" s="7">
        <v>0.502981708888384</v>
      </c>
      <c r="W35" s="7">
        <v>-0.25925388751334438</v>
      </c>
      <c r="X35" s="7">
        <v>-0.45035102798270438</v>
      </c>
      <c r="Y35" s="43">
        <f t="shared" si="1"/>
        <v>1.6084436553466697</v>
      </c>
      <c r="Z35" s="7">
        <v>-1.3670004800546258</v>
      </c>
      <c r="AA35" s="11">
        <v>0.15711730094860391</v>
      </c>
    </row>
    <row r="36" spans="1:28" x14ac:dyDescent="0.2">
      <c r="A36" s="3" t="s">
        <v>29</v>
      </c>
      <c r="B36" s="3" t="s">
        <v>30</v>
      </c>
      <c r="C36" s="14">
        <v>108.23560000000001</v>
      </c>
      <c r="D36" s="10">
        <v>108.94970000000001</v>
      </c>
      <c r="E36" s="7">
        <v>108.70610000000001</v>
      </c>
      <c r="F36" s="7">
        <v>108.0527</v>
      </c>
      <c r="G36" s="7">
        <v>108.1416</v>
      </c>
      <c r="H36" s="7">
        <v>110.7063</v>
      </c>
      <c r="I36" s="7">
        <v>109.5689</v>
      </c>
      <c r="J36" s="7">
        <v>109.2307</v>
      </c>
      <c r="K36" s="7">
        <v>109.072</v>
      </c>
      <c r="L36" s="7">
        <v>111.4308</v>
      </c>
      <c r="M36" s="7">
        <v>111.9002</v>
      </c>
      <c r="N36" s="7">
        <v>111.86499999999999</v>
      </c>
      <c r="O36" s="11">
        <v>112.44159999999999</v>
      </c>
      <c r="P36" s="10">
        <v>0.65976443979615018</v>
      </c>
      <c r="Q36" s="7">
        <v>-0.22358941786898057</v>
      </c>
      <c r="R36" s="7">
        <v>-0.60107022512996489</v>
      </c>
      <c r="S36" s="7">
        <v>8.2274667824122225E-2</v>
      </c>
      <c r="T36" s="7">
        <v>2.3716127743625042</v>
      </c>
      <c r="U36" s="7">
        <v>-1.0274031378521362</v>
      </c>
      <c r="V36" s="7">
        <v>-0.30866422862691922</v>
      </c>
      <c r="W36" s="7">
        <v>-0.14528882447882882</v>
      </c>
      <c r="X36" s="7">
        <v>2.1626081854188079</v>
      </c>
      <c r="Y36" s="43">
        <f t="shared" si="1"/>
        <v>0.42124798529670215</v>
      </c>
      <c r="Z36" s="7">
        <v>-3.1456601507417525E-2</v>
      </c>
      <c r="AA36" s="11">
        <v>0.51544272113708411</v>
      </c>
    </row>
    <row r="37" spans="1:28" x14ac:dyDescent="0.2">
      <c r="A37" s="3" t="s">
        <v>31</v>
      </c>
      <c r="B37" s="3" t="s">
        <v>32</v>
      </c>
      <c r="C37" s="14">
        <v>104.7218</v>
      </c>
      <c r="D37" s="10">
        <v>105.0634</v>
      </c>
      <c r="E37" s="7">
        <v>106.5314</v>
      </c>
      <c r="F37" s="7">
        <v>106.8917</v>
      </c>
      <c r="G37" s="7">
        <v>106.8203</v>
      </c>
      <c r="H37" s="7">
        <v>107.48990000000001</v>
      </c>
      <c r="I37" s="7">
        <v>107.48990000000001</v>
      </c>
      <c r="J37" s="7">
        <v>107.48990000000001</v>
      </c>
      <c r="K37" s="7">
        <v>107.48990000000001</v>
      </c>
      <c r="L37" s="7">
        <v>107.77589999999999</v>
      </c>
      <c r="M37" s="7">
        <v>108.4949</v>
      </c>
      <c r="N37" s="7">
        <v>107.77589999999999</v>
      </c>
      <c r="O37" s="11">
        <v>107.7764</v>
      </c>
      <c r="P37" s="10">
        <v>0.32619760164550232</v>
      </c>
      <c r="Q37" s="7">
        <v>1.3972515642935632</v>
      </c>
      <c r="R37" s="7">
        <v>0.33821014273725414</v>
      </c>
      <c r="S37" s="7">
        <v>-6.6796580089938717E-2</v>
      </c>
      <c r="T37" s="7">
        <v>0.62684714422258936</v>
      </c>
      <c r="U37" s="7">
        <v>0</v>
      </c>
      <c r="V37" s="7">
        <v>0</v>
      </c>
      <c r="W37" s="7">
        <v>0</v>
      </c>
      <c r="X37" s="7">
        <v>0.26607150997441353</v>
      </c>
      <c r="Y37" s="43">
        <f t="shared" si="1"/>
        <v>0.66712502516796945</v>
      </c>
      <c r="Z37" s="7">
        <v>-0.66270396120002717</v>
      </c>
      <c r="AA37" s="11">
        <v>4.6392560860302482E-4</v>
      </c>
    </row>
    <row r="38" spans="1:28" x14ac:dyDescent="0.2">
      <c r="A38" s="3" t="s">
        <v>33</v>
      </c>
      <c r="B38" s="3" t="s">
        <v>97</v>
      </c>
      <c r="C38" s="14">
        <v>102.5587</v>
      </c>
      <c r="D38" s="10">
        <v>104.9552</v>
      </c>
      <c r="E38" s="7">
        <v>104.9552</v>
      </c>
      <c r="F38" s="7">
        <v>104.9552</v>
      </c>
      <c r="G38" s="7">
        <v>104.9552</v>
      </c>
      <c r="H38" s="7">
        <v>104.9552</v>
      </c>
      <c r="I38" s="7">
        <v>102.5587</v>
      </c>
      <c r="J38" s="7">
        <v>102.6238</v>
      </c>
      <c r="K38" s="7">
        <v>102.6238</v>
      </c>
      <c r="L38" s="7">
        <v>102.6238</v>
      </c>
      <c r="M38" s="7">
        <v>102.6238</v>
      </c>
      <c r="N38" s="7">
        <v>102.6238</v>
      </c>
      <c r="O38" s="11">
        <v>102.6238</v>
      </c>
      <c r="P38" s="10">
        <v>2.3367105862301325</v>
      </c>
      <c r="Q38" s="7">
        <v>0</v>
      </c>
      <c r="R38" s="7">
        <v>0</v>
      </c>
      <c r="S38" s="7">
        <v>0</v>
      </c>
      <c r="T38" s="7">
        <v>0</v>
      </c>
      <c r="U38" s="7">
        <v>-2.2833551839260968</v>
      </c>
      <c r="V38" s="7">
        <v>6.3475843590062128E-2</v>
      </c>
      <c r="W38" s="7">
        <v>0</v>
      </c>
      <c r="X38" s="7">
        <v>0</v>
      </c>
      <c r="Y38" s="43">
        <f t="shared" si="1"/>
        <v>0</v>
      </c>
      <c r="Z38" s="7">
        <v>0</v>
      </c>
      <c r="AA38" s="11">
        <v>0</v>
      </c>
    </row>
    <row r="39" spans="1:28" x14ac:dyDescent="0.2">
      <c r="A39" s="3" t="s">
        <v>34</v>
      </c>
      <c r="B39" s="3" t="s">
        <v>35</v>
      </c>
      <c r="C39" s="14">
        <v>117.16119999999999</v>
      </c>
      <c r="D39" s="10">
        <v>116.6044</v>
      </c>
      <c r="E39" s="7">
        <v>115.9061</v>
      </c>
      <c r="F39" s="7">
        <v>116.26049999999999</v>
      </c>
      <c r="G39" s="7">
        <v>116.032</v>
      </c>
      <c r="H39" s="7">
        <v>114.89879999999999</v>
      </c>
      <c r="I39" s="7">
        <v>114.6482</v>
      </c>
      <c r="J39" s="7">
        <v>114.6482</v>
      </c>
      <c r="K39" s="7">
        <v>114.6482</v>
      </c>
      <c r="L39" s="7">
        <v>114.7114</v>
      </c>
      <c r="M39" s="7">
        <v>114.6699</v>
      </c>
      <c r="N39" s="7">
        <v>114.23690000000001</v>
      </c>
      <c r="O39" s="11">
        <v>114.1246</v>
      </c>
      <c r="P39" s="10">
        <v>-0.47524265712539265</v>
      </c>
      <c r="Q39" s="7">
        <v>-0.59886247860286856</v>
      </c>
      <c r="R39" s="7">
        <v>0.30576475267479303</v>
      </c>
      <c r="S39" s="7">
        <v>-0.19654138765960652</v>
      </c>
      <c r="T39" s="7">
        <v>-0.97662713734142492</v>
      </c>
      <c r="U39" s="7">
        <v>-0.21810497585700767</v>
      </c>
      <c r="V39" s="7">
        <v>0</v>
      </c>
      <c r="W39" s="7">
        <v>0</v>
      </c>
      <c r="X39" s="7">
        <v>5.5125156783965922E-2</v>
      </c>
      <c r="Y39" s="43">
        <f t="shared" si="1"/>
        <v>-3.6177746937093858E-2</v>
      </c>
      <c r="Z39" s="7">
        <v>-0.37760563146910631</v>
      </c>
      <c r="AA39" s="11">
        <v>-9.8304488304571225E-2</v>
      </c>
    </row>
    <row r="40" spans="1:28" x14ac:dyDescent="0.2">
      <c r="A40" s="2" t="s">
        <v>36</v>
      </c>
      <c r="B40" s="2" t="s">
        <v>37</v>
      </c>
      <c r="C40" s="14">
        <v>120.71729999999999</v>
      </c>
      <c r="D40" s="10">
        <v>120.71729999999999</v>
      </c>
      <c r="E40" s="7">
        <v>120.51860000000001</v>
      </c>
      <c r="F40" s="7">
        <v>120.81310000000001</v>
      </c>
      <c r="G40" s="7">
        <v>120.5283</v>
      </c>
      <c r="H40" s="7">
        <v>121.30670000000001</v>
      </c>
      <c r="I40" s="7">
        <v>121.61199999999999</v>
      </c>
      <c r="J40" s="7">
        <v>121.6866</v>
      </c>
      <c r="K40" s="7">
        <v>121.4747</v>
      </c>
      <c r="L40" s="7">
        <v>121.7338</v>
      </c>
      <c r="M40" s="7">
        <v>121.2576</v>
      </c>
      <c r="N40" s="7">
        <v>122.3716</v>
      </c>
      <c r="O40" s="11">
        <v>122.2141</v>
      </c>
      <c r="P40" s="10">
        <v>0</v>
      </c>
      <c r="Q40" s="7">
        <v>-0.16459944017964959</v>
      </c>
      <c r="R40" s="7">
        <v>0.24436062151402299</v>
      </c>
      <c r="S40" s="7">
        <v>-0.23573602531513899</v>
      </c>
      <c r="T40" s="7">
        <v>0.64582342902040846</v>
      </c>
      <c r="U40" s="7">
        <v>0.25167612341279444</v>
      </c>
      <c r="V40" s="7">
        <v>6.1342630661450986E-2</v>
      </c>
      <c r="W40" s="7">
        <v>-0.17413585390667499</v>
      </c>
      <c r="X40" s="7">
        <v>0.21329544341332282</v>
      </c>
      <c r="Y40" s="43">
        <f t="shared" si="1"/>
        <v>-0.39118141387191052</v>
      </c>
      <c r="Z40" s="7">
        <v>0.91870530177077925</v>
      </c>
      <c r="AA40" s="11">
        <v>-0.12870633382255267</v>
      </c>
    </row>
    <row r="41" spans="1:28" x14ac:dyDescent="0.2">
      <c r="A41" s="3" t="s">
        <v>38</v>
      </c>
      <c r="B41" s="3" t="s">
        <v>39</v>
      </c>
      <c r="C41" s="14">
        <v>98.279049999999998</v>
      </c>
      <c r="D41" s="10">
        <v>98.279049999999998</v>
      </c>
      <c r="E41" s="7">
        <v>98.279049999999998</v>
      </c>
      <c r="F41" s="7">
        <v>100.0478</v>
      </c>
      <c r="G41" s="7">
        <v>98.958079999999995</v>
      </c>
      <c r="H41" s="7">
        <v>98.958079999999995</v>
      </c>
      <c r="I41" s="7">
        <v>99.578760000000003</v>
      </c>
      <c r="J41" s="7">
        <v>99.885170000000002</v>
      </c>
      <c r="K41" s="7">
        <v>99.885170000000002</v>
      </c>
      <c r="L41" s="7">
        <v>102.0085</v>
      </c>
      <c r="M41" s="7">
        <v>102.0085</v>
      </c>
      <c r="N41" s="7">
        <v>102.0085</v>
      </c>
      <c r="O41" s="11">
        <v>102.0085</v>
      </c>
      <c r="P41" s="10">
        <v>0</v>
      </c>
      <c r="Q41" s="7">
        <v>0</v>
      </c>
      <c r="R41" s="7">
        <v>1.7997223212882065</v>
      </c>
      <c r="S41" s="7">
        <v>-1.089199362704627</v>
      </c>
      <c r="T41" s="7">
        <v>0</v>
      </c>
      <c r="U41" s="7">
        <v>0.62721507935482101</v>
      </c>
      <c r="V41" s="7">
        <v>0.3077061815190304</v>
      </c>
      <c r="W41" s="7">
        <v>0</v>
      </c>
      <c r="X41" s="7">
        <v>2.125771022865552</v>
      </c>
      <c r="Y41" s="43">
        <f t="shared" si="1"/>
        <v>0</v>
      </c>
      <c r="Z41" s="7">
        <v>0</v>
      </c>
      <c r="AA41" s="11">
        <v>0</v>
      </c>
    </row>
    <row r="42" spans="1:28" x14ac:dyDescent="0.2">
      <c r="A42" s="3" t="s">
        <v>40</v>
      </c>
      <c r="B42" s="3" t="s">
        <v>98</v>
      </c>
      <c r="C42" s="14">
        <v>133.07740000000001</v>
      </c>
      <c r="D42" s="10">
        <v>133.07740000000001</v>
      </c>
      <c r="E42" s="7">
        <v>133.07740000000001</v>
      </c>
      <c r="F42" s="7">
        <v>133.3895</v>
      </c>
      <c r="G42" s="7">
        <v>133.0033</v>
      </c>
      <c r="H42" s="7">
        <v>135.3228</v>
      </c>
      <c r="I42" s="7">
        <v>134.4906</v>
      </c>
      <c r="J42" s="7">
        <v>134.4906</v>
      </c>
      <c r="K42" s="7">
        <v>133.82079999999999</v>
      </c>
      <c r="L42" s="7">
        <v>133.82079999999999</v>
      </c>
      <c r="M42" s="7">
        <v>132.40700000000001</v>
      </c>
      <c r="N42" s="7">
        <v>134.0275</v>
      </c>
      <c r="O42" s="11">
        <v>133.3493</v>
      </c>
      <c r="P42" s="10">
        <v>0</v>
      </c>
      <c r="Q42" s="7">
        <v>0</v>
      </c>
      <c r="R42" s="7">
        <v>0.23452517106585091</v>
      </c>
      <c r="S42" s="7">
        <v>-0.28952803631470414</v>
      </c>
      <c r="T42" s="7">
        <v>1.7439416916723158</v>
      </c>
      <c r="U42" s="7">
        <v>-0.61497397334373827</v>
      </c>
      <c r="V42" s="7">
        <v>0</v>
      </c>
      <c r="W42" s="7">
        <v>-0.49802737142968301</v>
      </c>
      <c r="X42" s="7">
        <v>0</v>
      </c>
      <c r="Y42" s="43">
        <f t="shared" si="1"/>
        <v>-1.0564874817666436</v>
      </c>
      <c r="Z42" s="7">
        <v>1.2238778916522486</v>
      </c>
      <c r="AA42" s="11">
        <v>-0.50601555650892827</v>
      </c>
    </row>
    <row r="43" spans="1:28" x14ac:dyDescent="0.2">
      <c r="A43" s="3" t="s">
        <v>41</v>
      </c>
      <c r="B43" s="3" t="s">
        <v>99</v>
      </c>
      <c r="C43" s="14">
        <v>106.7377</v>
      </c>
      <c r="D43" s="10">
        <v>106.7377</v>
      </c>
      <c r="E43" s="7">
        <v>106.7377</v>
      </c>
      <c r="F43" s="7">
        <v>106.7377</v>
      </c>
      <c r="G43" s="7">
        <v>106.7377</v>
      </c>
      <c r="H43" s="7">
        <v>106.7377</v>
      </c>
      <c r="I43" s="7">
        <v>106.7377</v>
      </c>
      <c r="J43" s="7">
        <v>106.7377</v>
      </c>
      <c r="K43" s="7">
        <v>106.7377</v>
      </c>
      <c r="L43" s="7">
        <v>106.7377</v>
      </c>
      <c r="M43" s="7">
        <v>106.7377</v>
      </c>
      <c r="N43" s="7">
        <v>106.7377</v>
      </c>
      <c r="O43" s="11">
        <v>106.7377</v>
      </c>
      <c r="P43" s="10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43">
        <f t="shared" si="1"/>
        <v>0</v>
      </c>
      <c r="Z43" s="7">
        <v>0</v>
      </c>
      <c r="AA43" s="11">
        <v>0</v>
      </c>
    </row>
    <row r="44" spans="1:28" x14ac:dyDescent="0.2">
      <c r="A44" s="3" t="s">
        <v>42</v>
      </c>
      <c r="B44" s="3" t="s">
        <v>43</v>
      </c>
      <c r="C44" s="14">
        <v>124.916</v>
      </c>
      <c r="D44" s="10">
        <v>124.916</v>
      </c>
      <c r="E44" s="7">
        <v>123.68389999999999</v>
      </c>
      <c r="F44" s="7">
        <v>123.5438</v>
      </c>
      <c r="G44" s="7">
        <v>123.3365</v>
      </c>
      <c r="H44" s="7">
        <v>123.3365</v>
      </c>
      <c r="I44" s="7">
        <v>124.7589</v>
      </c>
      <c r="J44" s="7">
        <v>123.97750000000001</v>
      </c>
      <c r="K44" s="7">
        <v>123.97750000000001</v>
      </c>
      <c r="L44" s="7">
        <v>123.97750000000001</v>
      </c>
      <c r="M44" s="7">
        <v>123.7753</v>
      </c>
      <c r="N44" s="7">
        <v>125.2111</v>
      </c>
      <c r="O44" s="11">
        <v>125.2111</v>
      </c>
      <c r="P44" s="10">
        <v>0</v>
      </c>
      <c r="Q44" s="7">
        <v>-0.98634282237663928</v>
      </c>
      <c r="R44" s="7">
        <v>-0.11327262481211353</v>
      </c>
      <c r="S44" s="7">
        <v>-0.16779474162200253</v>
      </c>
      <c r="T44" s="7">
        <v>0</v>
      </c>
      <c r="U44" s="7">
        <v>1.1532676863702118</v>
      </c>
      <c r="V44" s="7">
        <v>-0.62632806156513954</v>
      </c>
      <c r="W44" s="7">
        <v>0</v>
      </c>
      <c r="X44" s="7">
        <v>0</v>
      </c>
      <c r="Y44" s="43">
        <f t="shared" si="1"/>
        <v>-0.16309410981831807</v>
      </c>
      <c r="Z44" s="7">
        <v>1.1600052676099355</v>
      </c>
      <c r="AA44" s="11">
        <v>0</v>
      </c>
    </row>
    <row r="45" spans="1:28" x14ac:dyDescent="0.2">
      <c r="A45" s="3" t="s">
        <v>44</v>
      </c>
      <c r="B45" s="3" t="s">
        <v>45</v>
      </c>
      <c r="C45" s="14">
        <v>118.5877</v>
      </c>
      <c r="D45" s="10">
        <v>118.5877</v>
      </c>
      <c r="E45" s="7">
        <v>118.45480000000001</v>
      </c>
      <c r="F45" s="7">
        <v>118.45480000000001</v>
      </c>
      <c r="G45" s="7">
        <v>118.45480000000001</v>
      </c>
      <c r="H45" s="7">
        <v>118.72</v>
      </c>
      <c r="I45" s="7">
        <v>119.79730000000001</v>
      </c>
      <c r="J45" s="7">
        <v>120.6818</v>
      </c>
      <c r="K45" s="7">
        <v>120.6818</v>
      </c>
      <c r="L45" s="7">
        <v>120.6818</v>
      </c>
      <c r="M45" s="7">
        <v>120.6818</v>
      </c>
      <c r="N45" s="7">
        <v>123.0308</v>
      </c>
      <c r="O45" s="11">
        <v>123.369</v>
      </c>
      <c r="P45" s="10">
        <v>0</v>
      </c>
      <c r="Q45" s="7">
        <v>-0.11206895824777127</v>
      </c>
      <c r="R45" s="7">
        <v>0</v>
      </c>
      <c r="S45" s="7">
        <v>0</v>
      </c>
      <c r="T45" s="7">
        <v>0.22388286502530333</v>
      </c>
      <c r="U45" s="7">
        <v>0.90742924528302571</v>
      </c>
      <c r="V45" s="7">
        <v>0.7383304965971591</v>
      </c>
      <c r="W45" s="7">
        <v>0</v>
      </c>
      <c r="X45" s="7">
        <v>0</v>
      </c>
      <c r="Y45" s="43">
        <f t="shared" si="1"/>
        <v>0</v>
      </c>
      <c r="Z45" s="7">
        <v>1.9464409712152155</v>
      </c>
      <c r="AA45" s="11">
        <v>0.27489051522057933</v>
      </c>
    </row>
    <row r="46" spans="1:28" x14ac:dyDescent="0.2">
      <c r="A46" s="3" t="s">
        <v>46</v>
      </c>
      <c r="B46" s="3" t="s">
        <v>100</v>
      </c>
      <c r="C46" s="14">
        <v>116.6506</v>
      </c>
      <c r="D46" s="10">
        <v>116.6506</v>
      </c>
      <c r="E46" s="7">
        <v>116.6506</v>
      </c>
      <c r="F46" s="7">
        <v>116.6506</v>
      </c>
      <c r="G46" s="7">
        <v>116.6506</v>
      </c>
      <c r="H46" s="7">
        <v>116.6506</v>
      </c>
      <c r="I46" s="7">
        <v>117.1634</v>
      </c>
      <c r="J46" s="7">
        <v>117.1634</v>
      </c>
      <c r="K46" s="7">
        <v>117.1634</v>
      </c>
      <c r="L46" s="7">
        <v>117.1634</v>
      </c>
      <c r="M46" s="7">
        <v>117.1634</v>
      </c>
      <c r="N46" s="7">
        <v>117.1634</v>
      </c>
      <c r="O46" s="11">
        <v>117.1634</v>
      </c>
      <c r="P46" s="10">
        <v>0</v>
      </c>
      <c r="Q46" s="7">
        <v>0</v>
      </c>
      <c r="R46" s="7">
        <v>0</v>
      </c>
      <c r="S46" s="7">
        <v>0</v>
      </c>
      <c r="T46" s="7">
        <v>0</v>
      </c>
      <c r="U46" s="7">
        <v>0.43960339681064531</v>
      </c>
      <c r="V46" s="7">
        <v>0</v>
      </c>
      <c r="W46" s="7">
        <v>0</v>
      </c>
      <c r="X46" s="7">
        <v>0</v>
      </c>
      <c r="Y46" s="43">
        <f t="shared" si="1"/>
        <v>0</v>
      </c>
      <c r="Z46" s="7">
        <v>0</v>
      </c>
      <c r="AA46" s="11">
        <v>0</v>
      </c>
    </row>
    <row r="47" spans="1:28" x14ac:dyDescent="0.2">
      <c r="A47" s="2" t="s">
        <v>47</v>
      </c>
      <c r="B47" s="2" t="s">
        <v>48</v>
      </c>
      <c r="C47" s="14">
        <v>96.688239999999993</v>
      </c>
      <c r="D47" s="10">
        <v>93.544341829655281</v>
      </c>
      <c r="E47" s="7">
        <v>93.421549999999996</v>
      </c>
      <c r="F47" s="7">
        <v>92.849770000000007</v>
      </c>
      <c r="G47" s="7">
        <v>92.260850000000005</v>
      </c>
      <c r="H47" s="7">
        <v>92.050970000000007</v>
      </c>
      <c r="I47" s="7">
        <v>92.459580000000003</v>
      </c>
      <c r="J47" s="7">
        <v>96.252359999999996</v>
      </c>
      <c r="K47" s="7">
        <v>96.601650000000006</v>
      </c>
      <c r="L47" s="7">
        <v>98.428250000000006</v>
      </c>
      <c r="M47" s="7">
        <v>97.208010000000002</v>
      </c>
      <c r="N47" s="7">
        <v>94.558639999999997</v>
      </c>
      <c r="O47" s="11">
        <v>93.010840000000002</v>
      </c>
      <c r="P47" s="10">
        <v>-3.2515827885011799</v>
      </c>
      <c r="Q47" s="7">
        <v>-0.13126590796789067</v>
      </c>
      <c r="R47" s="7">
        <v>-0.61204293870096327</v>
      </c>
      <c r="S47" s="7">
        <v>-0.63427189965037245</v>
      </c>
      <c r="T47" s="7">
        <v>-0.22748543938192448</v>
      </c>
      <c r="U47" s="7">
        <v>0.44389537665925288</v>
      </c>
      <c r="V47" s="7">
        <v>4.1020952074409092</v>
      </c>
      <c r="W47" s="7">
        <v>0.36288980342924637</v>
      </c>
      <c r="X47" s="7">
        <v>1.8908579718876426</v>
      </c>
      <c r="Y47" s="43">
        <f t="shared" si="1"/>
        <v>-1.239725383718604</v>
      </c>
      <c r="Z47" s="7">
        <v>-2.7254647019314611</v>
      </c>
      <c r="AA47" s="11">
        <v>-1.6368678737342195</v>
      </c>
      <c r="AB47" s="7">
        <f>(AB28/AB31)*100</f>
        <v>94.393640869145656</v>
      </c>
    </row>
    <row r="48" spans="1:28" ht="18" customHeight="1" x14ac:dyDescent="0.2">
      <c r="B48" s="22" t="s">
        <v>53</v>
      </c>
      <c r="C48" s="27"/>
      <c r="D48" s="24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4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5"/>
    </row>
    <row r="49" spans="1:28" x14ac:dyDescent="0.2">
      <c r="A49" s="2" t="s">
        <v>14</v>
      </c>
      <c r="B49" s="2" t="s">
        <v>15</v>
      </c>
      <c r="C49" s="14">
        <v>92.844819999999999</v>
      </c>
      <c r="D49" s="10">
        <v>92.844819999999999</v>
      </c>
      <c r="E49" s="7">
        <v>96.472459999999998</v>
      </c>
      <c r="F49" s="7">
        <v>104.29949999999999</v>
      </c>
      <c r="G49" s="7">
        <v>110.4873</v>
      </c>
      <c r="H49" s="7">
        <v>107.53319999999999</v>
      </c>
      <c r="I49" s="7">
        <v>109.6433</v>
      </c>
      <c r="J49" s="7">
        <v>108.1546</v>
      </c>
      <c r="K49" s="7">
        <v>107.9246</v>
      </c>
      <c r="L49" s="7">
        <v>107.7063</v>
      </c>
      <c r="M49" s="7">
        <v>107.96250000000001</v>
      </c>
      <c r="N49" s="7">
        <v>109.88120000000001</v>
      </c>
      <c r="O49" s="11">
        <v>110.7059</v>
      </c>
      <c r="P49" s="10">
        <v>0</v>
      </c>
      <c r="Q49" s="7">
        <v>3.9072077472927402</v>
      </c>
      <c r="R49" s="7">
        <v>8.1132377053513469</v>
      </c>
      <c r="S49" s="7">
        <v>5.9327225921504994</v>
      </c>
      <c r="T49" s="7">
        <v>-2.6737009592957843</v>
      </c>
      <c r="U49" s="7">
        <v>1.9622776965625526</v>
      </c>
      <c r="V49" s="7">
        <v>-1.3577665028323613</v>
      </c>
      <c r="W49" s="7">
        <v>-0.21265854619221372</v>
      </c>
      <c r="X49" s="7">
        <v>-0.20227084464524239</v>
      </c>
      <c r="Y49" s="43">
        <f t="shared" ref="Y49:Y67" si="2">((M49/L49)-1)*100</f>
        <v>0.23786909400842493</v>
      </c>
      <c r="Z49" s="7">
        <v>1.7771911543359973</v>
      </c>
      <c r="AA49" s="11">
        <v>0.75053785360916403</v>
      </c>
      <c r="AB49" s="7">
        <f>AVERAGE(D49:O49)</f>
        <v>106.13463999999999</v>
      </c>
    </row>
    <row r="50" spans="1:28" x14ac:dyDescent="0.2">
      <c r="A50" s="3" t="s">
        <v>16</v>
      </c>
      <c r="B50" s="3" t="s">
        <v>101</v>
      </c>
      <c r="C50" s="14">
        <v>92.844819999999999</v>
      </c>
      <c r="D50" s="10">
        <v>92.844819999999999</v>
      </c>
      <c r="E50" s="7">
        <v>96.472459999999998</v>
      </c>
      <c r="F50" s="7">
        <v>104.29949999999999</v>
      </c>
      <c r="G50" s="7">
        <v>110.4873</v>
      </c>
      <c r="H50" s="7">
        <v>107.53319999999999</v>
      </c>
      <c r="I50" s="7">
        <v>109.6433</v>
      </c>
      <c r="J50" s="7">
        <v>108.1546</v>
      </c>
      <c r="K50" s="7">
        <v>107.9246</v>
      </c>
      <c r="L50" s="7">
        <v>107.7063</v>
      </c>
      <c r="M50" s="7">
        <v>107.96250000000001</v>
      </c>
      <c r="N50" s="7">
        <v>109.88120000000001</v>
      </c>
      <c r="O50" s="11">
        <v>110.7059</v>
      </c>
      <c r="P50" s="10">
        <v>0</v>
      </c>
      <c r="Q50" s="7">
        <v>3.9072077472927402</v>
      </c>
      <c r="R50" s="7">
        <v>8.1132377053513469</v>
      </c>
      <c r="S50" s="7">
        <v>5.9327225921504994</v>
      </c>
      <c r="T50" s="7">
        <v>-2.6737009592957843</v>
      </c>
      <c r="U50" s="7">
        <v>1.9622776965625526</v>
      </c>
      <c r="V50" s="7">
        <v>-1.3577665028323613</v>
      </c>
      <c r="W50" s="7">
        <v>-0.21265854619221372</v>
      </c>
      <c r="X50" s="7">
        <v>-0.20227084464524239</v>
      </c>
      <c r="Y50" s="43">
        <f t="shared" si="2"/>
        <v>0.23786909400842493</v>
      </c>
      <c r="Z50" s="7">
        <v>1.7771911543359973</v>
      </c>
      <c r="AA50" s="11">
        <v>0.75053785360916403</v>
      </c>
    </row>
    <row r="51" spans="1:28" x14ac:dyDescent="0.2">
      <c r="A51" s="2" t="s">
        <v>20</v>
      </c>
      <c r="B51" s="2" t="s">
        <v>21</v>
      </c>
      <c r="C51" s="14">
        <v>118.1935</v>
      </c>
      <c r="D51" s="10">
        <v>117.9781</v>
      </c>
      <c r="E51" s="7">
        <v>117.85850000000001</v>
      </c>
      <c r="F51" s="7">
        <v>117.7128</v>
      </c>
      <c r="G51" s="7">
        <v>116.7786</v>
      </c>
      <c r="H51" s="7">
        <v>116.5938</v>
      </c>
      <c r="I51" s="7">
        <v>116.26090000000001</v>
      </c>
      <c r="J51" s="7">
        <v>116.9109</v>
      </c>
      <c r="K51" s="7">
        <v>116.83199999999999</v>
      </c>
      <c r="L51" s="7">
        <v>117.8338</v>
      </c>
      <c r="M51" s="7">
        <v>119.1178</v>
      </c>
      <c r="N51" s="7">
        <v>118.6999</v>
      </c>
      <c r="O51" s="11">
        <v>118.5145</v>
      </c>
      <c r="P51" s="10">
        <v>-0.18224352439009123</v>
      </c>
      <c r="Q51" s="7">
        <v>-0.10137474666907779</v>
      </c>
      <c r="R51" s="7">
        <v>-0.12362281888875647</v>
      </c>
      <c r="S51" s="7">
        <v>-0.79362652149978941</v>
      </c>
      <c r="T51" s="7">
        <v>-0.15824817218222828</v>
      </c>
      <c r="U51" s="7">
        <v>-0.28552118551757905</v>
      </c>
      <c r="V51" s="7">
        <v>0.55908736299133366</v>
      </c>
      <c r="W51" s="7">
        <v>-6.7487291604122812E-2</v>
      </c>
      <c r="X51" s="7">
        <v>0.85747055601205402</v>
      </c>
      <c r="Y51" s="43">
        <f t="shared" si="2"/>
        <v>1.0896703662276908</v>
      </c>
      <c r="Z51" s="7">
        <v>-0.35082917918229101</v>
      </c>
      <c r="AA51" s="11">
        <v>-0.1561922124618482</v>
      </c>
      <c r="AB51" s="7">
        <f>AVERAGE(D51:O51)</f>
        <v>117.59096666666666</v>
      </c>
    </row>
    <row r="52" spans="1:28" x14ac:dyDescent="0.2">
      <c r="A52" s="2" t="s">
        <v>22</v>
      </c>
      <c r="B52" s="2" t="s">
        <v>23</v>
      </c>
      <c r="C52" s="14">
        <v>117.6621</v>
      </c>
      <c r="D52" s="10">
        <v>117.3907</v>
      </c>
      <c r="E52" s="7">
        <v>117.21899999999999</v>
      </c>
      <c r="F52" s="7">
        <v>117.3304</v>
      </c>
      <c r="G52" s="7">
        <v>116.5226</v>
      </c>
      <c r="H52" s="7">
        <v>116.169</v>
      </c>
      <c r="I52" s="7">
        <v>115.5065</v>
      </c>
      <c r="J52" s="7">
        <v>116.17829999999999</v>
      </c>
      <c r="K52" s="7">
        <v>116.10550000000001</v>
      </c>
      <c r="L52" s="7">
        <v>117.3643</v>
      </c>
      <c r="M52" s="7">
        <v>118.9875</v>
      </c>
      <c r="N52" s="7">
        <v>118.3683</v>
      </c>
      <c r="O52" s="11">
        <v>118.1969</v>
      </c>
      <c r="P52" s="10">
        <v>-0.23066051005378951</v>
      </c>
      <c r="Q52" s="7">
        <v>-0.14626371595024248</v>
      </c>
      <c r="R52" s="7">
        <v>9.5035787713598718E-2</v>
      </c>
      <c r="S52" s="7">
        <v>-0.68848312116893862</v>
      </c>
      <c r="T52" s="7">
        <v>-0.3034604445832827</v>
      </c>
      <c r="U52" s="7">
        <v>-0.57028983635909258</v>
      </c>
      <c r="V52" s="7">
        <v>0.58161229021742533</v>
      </c>
      <c r="W52" s="7">
        <v>-6.2662304406233063E-2</v>
      </c>
      <c r="X52" s="7">
        <v>1.0841863649870105</v>
      </c>
      <c r="Y52" s="43">
        <f t="shared" si="2"/>
        <v>1.3830440772875541</v>
      </c>
      <c r="Z52" s="7">
        <v>-0.52039079735265659</v>
      </c>
      <c r="AA52" s="11">
        <v>-0.14480228236783457</v>
      </c>
    </row>
    <row r="53" spans="1:28" x14ac:dyDescent="0.2">
      <c r="A53" s="3" t="s">
        <v>24</v>
      </c>
      <c r="B53" s="3" t="s">
        <v>25</v>
      </c>
      <c r="C53" s="14">
        <v>122.01649999999999</v>
      </c>
      <c r="D53" s="10">
        <v>121.8229</v>
      </c>
      <c r="E53" s="7">
        <v>121.66330000000001</v>
      </c>
      <c r="F53" s="7">
        <v>121.5774</v>
      </c>
      <c r="G53" s="7">
        <v>119.97369999999999</v>
      </c>
      <c r="H53" s="7">
        <v>118.9473</v>
      </c>
      <c r="I53" s="7">
        <v>117.8647</v>
      </c>
      <c r="J53" s="7">
        <v>119.1066</v>
      </c>
      <c r="K53" s="7">
        <v>119.4345</v>
      </c>
      <c r="L53" s="7">
        <v>121.27160000000001</v>
      </c>
      <c r="M53" s="7">
        <v>123.3275</v>
      </c>
      <c r="N53" s="7">
        <v>123.7861</v>
      </c>
      <c r="O53" s="11">
        <v>122.9619</v>
      </c>
      <c r="P53" s="10">
        <v>-0.15866706551981852</v>
      </c>
      <c r="Q53" s="7">
        <v>-0.13100985118561251</v>
      </c>
      <c r="R53" s="7">
        <v>-7.0604693444949629E-2</v>
      </c>
      <c r="S53" s="7">
        <v>-1.3190773943183549</v>
      </c>
      <c r="T53" s="7">
        <v>-0.85552083498299658</v>
      </c>
      <c r="U53" s="7">
        <v>-0.91015096601604184</v>
      </c>
      <c r="V53" s="7">
        <v>1.0536657710069266</v>
      </c>
      <c r="W53" s="7">
        <v>0.27529960556341937</v>
      </c>
      <c r="X53" s="7">
        <v>1.5381652705039219</v>
      </c>
      <c r="Y53" s="43">
        <f t="shared" si="2"/>
        <v>1.6952856233446223</v>
      </c>
      <c r="Z53" s="7">
        <v>0.37185542559445711</v>
      </c>
      <c r="AA53" s="11">
        <v>-0.66582596915162906</v>
      </c>
    </row>
    <row r="54" spans="1:28" x14ac:dyDescent="0.2">
      <c r="A54" s="3" t="s">
        <v>26</v>
      </c>
      <c r="B54" s="3" t="s">
        <v>96</v>
      </c>
      <c r="C54" s="14">
        <v>106.0194</v>
      </c>
      <c r="D54" s="10">
        <v>106.0194</v>
      </c>
      <c r="E54" s="7">
        <v>107.02379999999999</v>
      </c>
      <c r="F54" s="7">
        <v>107.3412</v>
      </c>
      <c r="G54" s="7">
        <v>107.30410000000001</v>
      </c>
      <c r="H54" s="7">
        <v>108.1127</v>
      </c>
      <c r="I54" s="7">
        <v>107.9281</v>
      </c>
      <c r="J54" s="7">
        <v>108.0065</v>
      </c>
      <c r="K54" s="7">
        <v>108.3481</v>
      </c>
      <c r="L54" s="7">
        <v>110.2796</v>
      </c>
      <c r="M54" s="7">
        <v>110.5432</v>
      </c>
      <c r="N54" s="7">
        <v>109.7983</v>
      </c>
      <c r="O54" s="11">
        <v>110.9284</v>
      </c>
      <c r="P54" s="10">
        <v>0</v>
      </c>
      <c r="Q54" s="7">
        <v>0.94737378253413029</v>
      </c>
      <c r="R54" s="7">
        <v>0.2965695480818345</v>
      </c>
      <c r="S54" s="7">
        <v>-3.4562684225623752E-2</v>
      </c>
      <c r="T54" s="7">
        <v>0.7535592768589443</v>
      </c>
      <c r="U54" s="7">
        <v>-0.17074774748942834</v>
      </c>
      <c r="V54" s="7">
        <v>7.2640952634209277E-2</v>
      </c>
      <c r="W54" s="7">
        <v>0.31627726109076737</v>
      </c>
      <c r="X54" s="7">
        <v>1.7826800839147154</v>
      </c>
      <c r="Y54" s="43">
        <f t="shared" si="2"/>
        <v>0.23902879589696724</v>
      </c>
      <c r="Z54" s="7">
        <v>-0.67385420360546944</v>
      </c>
      <c r="AA54" s="11">
        <v>1.0292509082563197</v>
      </c>
    </row>
    <row r="55" spans="1:28" x14ac:dyDescent="0.2">
      <c r="A55" s="3" t="s">
        <v>27</v>
      </c>
      <c r="B55" s="3" t="s">
        <v>28</v>
      </c>
      <c r="C55" s="14">
        <v>120.4876</v>
      </c>
      <c r="D55" s="10">
        <v>120.6541</v>
      </c>
      <c r="E55" s="7">
        <v>119.3625</v>
      </c>
      <c r="F55" s="7">
        <v>119.77330000000001</v>
      </c>
      <c r="G55" s="7">
        <v>119.68640000000001</v>
      </c>
      <c r="H55" s="7">
        <v>119.8276</v>
      </c>
      <c r="I55" s="7">
        <v>119.57559999999999</v>
      </c>
      <c r="J55" s="7">
        <v>119.93170000000001</v>
      </c>
      <c r="K55" s="7">
        <v>117.63800000000001</v>
      </c>
      <c r="L55" s="7">
        <v>116.9024</v>
      </c>
      <c r="M55" s="7">
        <v>121.2593</v>
      </c>
      <c r="N55" s="7">
        <v>115.9836</v>
      </c>
      <c r="O55" s="11">
        <v>115.88160000000001</v>
      </c>
      <c r="P55" s="10">
        <v>0.13818849408569781</v>
      </c>
      <c r="Q55" s="7">
        <v>-1.0704982259202154</v>
      </c>
      <c r="R55" s="7">
        <v>0.34416169232381105</v>
      </c>
      <c r="S55" s="7">
        <v>-7.255373276013935E-2</v>
      </c>
      <c r="T55" s="7">
        <v>0.1179749746002869</v>
      </c>
      <c r="U55" s="7">
        <v>-0.21030213406594939</v>
      </c>
      <c r="V55" s="7">
        <v>0.29780323075946269</v>
      </c>
      <c r="W55" s="7">
        <v>-1.9125052008768333</v>
      </c>
      <c r="X55" s="7">
        <v>-0.62530814872745633</v>
      </c>
      <c r="Y55" s="43">
        <f t="shared" si="2"/>
        <v>3.7269551352239194</v>
      </c>
      <c r="Z55" s="7">
        <v>-4.3507590757987229</v>
      </c>
      <c r="AA55" s="11">
        <v>-8.7943467869586442E-2</v>
      </c>
    </row>
    <row r="56" spans="1:28" x14ac:dyDescent="0.2">
      <c r="A56" s="3" t="s">
        <v>29</v>
      </c>
      <c r="B56" s="3" t="s">
        <v>30</v>
      </c>
      <c r="C56" s="14">
        <v>108.6339</v>
      </c>
      <c r="D56" s="10">
        <v>109.06059999999999</v>
      </c>
      <c r="E56" s="7">
        <v>108.69889999999999</v>
      </c>
      <c r="F56" s="7">
        <v>108.8218</v>
      </c>
      <c r="G56" s="7">
        <v>109.723</v>
      </c>
      <c r="H56" s="7">
        <v>110.16719999999999</v>
      </c>
      <c r="I56" s="7">
        <v>109.9819</v>
      </c>
      <c r="J56" s="7">
        <v>109.9233</v>
      </c>
      <c r="K56" s="7">
        <v>109.9517</v>
      </c>
      <c r="L56" s="7">
        <v>111.8883</v>
      </c>
      <c r="M56" s="7">
        <v>111.637</v>
      </c>
      <c r="N56" s="7">
        <v>111.8366</v>
      </c>
      <c r="O56" s="11">
        <v>113.08329999999999</v>
      </c>
      <c r="P56" s="10">
        <v>0.39278715023578897</v>
      </c>
      <c r="Q56" s="7">
        <v>-0.3316504768908286</v>
      </c>
      <c r="R56" s="7">
        <v>0.11306462162910697</v>
      </c>
      <c r="S56" s="7">
        <v>0.82814289048701917</v>
      </c>
      <c r="T56" s="7">
        <v>0.40483763659396388</v>
      </c>
      <c r="U56" s="7">
        <v>-0.1681988831521524</v>
      </c>
      <c r="V56" s="7">
        <v>-5.3281494500457292E-2</v>
      </c>
      <c r="W56" s="7">
        <v>2.5836196693517086E-2</v>
      </c>
      <c r="X56" s="7">
        <v>1.7613188336333123</v>
      </c>
      <c r="Y56" s="43">
        <f t="shared" si="2"/>
        <v>-0.22459899739293299</v>
      </c>
      <c r="Z56" s="7">
        <v>0.17879376909089617</v>
      </c>
      <c r="AA56" s="11">
        <v>1.1147513425837248</v>
      </c>
    </row>
    <row r="57" spans="1:28" x14ac:dyDescent="0.2">
      <c r="A57" s="3" t="s">
        <v>31</v>
      </c>
      <c r="B57" s="3" t="s">
        <v>32</v>
      </c>
      <c r="C57" s="14">
        <v>105.6794</v>
      </c>
      <c r="D57" s="10">
        <v>106.85899999999999</v>
      </c>
      <c r="E57" s="7">
        <v>108.8075</v>
      </c>
      <c r="F57" s="7">
        <v>109.1422</v>
      </c>
      <c r="G57" s="7">
        <v>109.068</v>
      </c>
      <c r="H57" s="7">
        <v>109.5802</v>
      </c>
      <c r="I57" s="7">
        <v>109.5802</v>
      </c>
      <c r="J57" s="7">
        <v>109.5802</v>
      </c>
      <c r="K57" s="7">
        <v>109.5802</v>
      </c>
      <c r="L57" s="7">
        <v>109.73820000000001</v>
      </c>
      <c r="M57" s="7">
        <v>110.18210000000001</v>
      </c>
      <c r="N57" s="7">
        <v>109.73820000000001</v>
      </c>
      <c r="O57" s="11">
        <v>109.86920000000001</v>
      </c>
      <c r="P57" s="10">
        <v>1.1162061858791719</v>
      </c>
      <c r="Q57" s="7">
        <v>1.8234308762013589</v>
      </c>
      <c r="R57" s="7">
        <v>0.30760747191140131</v>
      </c>
      <c r="S57" s="7">
        <v>-6.7984702525700144E-2</v>
      </c>
      <c r="T57" s="7">
        <v>0.46961528587670726</v>
      </c>
      <c r="U57" s="7">
        <v>0</v>
      </c>
      <c r="V57" s="7">
        <v>0</v>
      </c>
      <c r="W57" s="7">
        <v>0</v>
      </c>
      <c r="X57" s="7">
        <v>0.14418663225655842</v>
      </c>
      <c r="Y57" s="43">
        <f t="shared" si="2"/>
        <v>0.40450818402342215</v>
      </c>
      <c r="Z57" s="7">
        <v>-0.40287850748896537</v>
      </c>
      <c r="AA57" s="11">
        <v>0.11937502164241826</v>
      </c>
    </row>
    <row r="58" spans="1:28" x14ac:dyDescent="0.2">
      <c r="A58" s="3" t="s">
        <v>33</v>
      </c>
      <c r="B58" s="3" t="s">
        <v>97</v>
      </c>
      <c r="C58" s="14">
        <v>105.9443</v>
      </c>
      <c r="D58" s="10">
        <v>105.9443</v>
      </c>
      <c r="E58" s="7">
        <v>105.9443</v>
      </c>
      <c r="F58" s="7">
        <v>105.9443</v>
      </c>
      <c r="G58" s="7">
        <v>105.9443</v>
      </c>
      <c r="H58" s="7">
        <v>105.9443</v>
      </c>
      <c r="I58" s="7">
        <v>105.9443</v>
      </c>
      <c r="J58" s="7">
        <v>106.0355</v>
      </c>
      <c r="K58" s="7">
        <v>106.0355</v>
      </c>
      <c r="L58" s="7">
        <v>106.0355</v>
      </c>
      <c r="M58" s="7">
        <v>106.0355</v>
      </c>
      <c r="N58" s="7">
        <v>106.0355</v>
      </c>
      <c r="O58" s="11">
        <v>106.0355</v>
      </c>
      <c r="P58" s="10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8.6082970013488802E-2</v>
      </c>
      <c r="W58" s="7">
        <v>0</v>
      </c>
      <c r="X58" s="7">
        <v>0</v>
      </c>
      <c r="Y58" s="43">
        <f t="shared" si="2"/>
        <v>0</v>
      </c>
      <c r="Z58" s="7">
        <v>0</v>
      </c>
      <c r="AA58" s="11">
        <v>0</v>
      </c>
    </row>
    <row r="59" spans="1:28" x14ac:dyDescent="0.2">
      <c r="A59" s="3" t="s">
        <v>34</v>
      </c>
      <c r="B59" s="3" t="s">
        <v>35</v>
      </c>
      <c r="C59" s="14">
        <v>125.0043</v>
      </c>
      <c r="D59" s="10">
        <v>122.43380000000001</v>
      </c>
      <c r="E59" s="7">
        <v>120.97929999999999</v>
      </c>
      <c r="F59" s="7">
        <v>121.28319999999999</v>
      </c>
      <c r="G59" s="7">
        <v>120.86060000000001</v>
      </c>
      <c r="H59" s="7">
        <v>120.3506</v>
      </c>
      <c r="I59" s="7">
        <v>119.7663</v>
      </c>
      <c r="J59" s="7">
        <v>119.7663</v>
      </c>
      <c r="K59" s="7">
        <v>119.7663</v>
      </c>
      <c r="L59" s="7">
        <v>119.80670000000001</v>
      </c>
      <c r="M59" s="7">
        <v>119.7891</v>
      </c>
      <c r="N59" s="7">
        <v>119.5838</v>
      </c>
      <c r="O59" s="11">
        <v>119.3635</v>
      </c>
      <c r="P59" s="10">
        <v>-2.0563292622733744</v>
      </c>
      <c r="Q59" s="7">
        <v>-1.1879889376953179</v>
      </c>
      <c r="R59" s="7">
        <v>0.25119999867745868</v>
      </c>
      <c r="S59" s="7">
        <v>-0.3484406743885291</v>
      </c>
      <c r="T59" s="7">
        <v>-0.42197374495907281</v>
      </c>
      <c r="U59" s="7">
        <v>-0.48549820275096167</v>
      </c>
      <c r="V59" s="7">
        <v>0</v>
      </c>
      <c r="W59" s="7">
        <v>0</v>
      </c>
      <c r="X59" s="7">
        <v>3.373236043862532E-2</v>
      </c>
      <c r="Y59" s="43">
        <f t="shared" si="2"/>
        <v>-1.4690330340461077E-2</v>
      </c>
      <c r="Z59" s="7">
        <v>-0.171384541665317</v>
      </c>
      <c r="AA59" s="11">
        <v>-0.18422227759946969</v>
      </c>
    </row>
    <row r="60" spans="1:28" x14ac:dyDescent="0.2">
      <c r="A60" s="2" t="s">
        <v>36</v>
      </c>
      <c r="B60" s="2" t="s">
        <v>37</v>
      </c>
      <c r="C60" s="14">
        <v>120.2419</v>
      </c>
      <c r="D60" s="10">
        <v>120.2419</v>
      </c>
      <c r="E60" s="7">
        <v>120.3231</v>
      </c>
      <c r="F60" s="7">
        <v>119.18680000000001</v>
      </c>
      <c r="G60" s="7">
        <v>117.7651</v>
      </c>
      <c r="H60" s="7">
        <v>118.23099999999999</v>
      </c>
      <c r="I60" s="7">
        <v>119.16849999999999</v>
      </c>
      <c r="J60" s="7">
        <v>119.73480000000001</v>
      </c>
      <c r="K60" s="7">
        <v>119.6323</v>
      </c>
      <c r="L60" s="7">
        <v>119.6437</v>
      </c>
      <c r="M60" s="7">
        <v>119.6199</v>
      </c>
      <c r="N60" s="7">
        <v>119.9783</v>
      </c>
      <c r="O60" s="11">
        <v>119.7389</v>
      </c>
      <c r="P60" s="10">
        <v>0</v>
      </c>
      <c r="Q60" s="7">
        <v>6.7530536360449644E-2</v>
      </c>
      <c r="R60" s="7">
        <v>-0.94437393983365747</v>
      </c>
      <c r="S60" s="7">
        <v>-1.1928334345749707</v>
      </c>
      <c r="T60" s="7">
        <v>0.39561805662287947</v>
      </c>
      <c r="U60" s="7">
        <v>0.79293924605221988</v>
      </c>
      <c r="V60" s="7">
        <v>0.47520947230183519</v>
      </c>
      <c r="W60" s="7">
        <v>-8.560585560756459E-2</v>
      </c>
      <c r="X60" s="7">
        <v>9.5291990540972201E-3</v>
      </c>
      <c r="Y60" s="43">
        <f t="shared" si="2"/>
        <v>-1.9892397175946819E-2</v>
      </c>
      <c r="Z60" s="7">
        <v>0.29961569939450139</v>
      </c>
      <c r="AA60" s="11">
        <v>-0.19953608277497129</v>
      </c>
    </row>
    <row r="61" spans="1:28" x14ac:dyDescent="0.2">
      <c r="A61" s="3" t="s">
        <v>38</v>
      </c>
      <c r="B61" s="3" t="s">
        <v>39</v>
      </c>
      <c r="C61" s="14">
        <v>116.0714</v>
      </c>
      <c r="D61" s="10">
        <v>116.0714</v>
      </c>
      <c r="E61" s="7">
        <v>116.0714</v>
      </c>
      <c r="F61" s="7">
        <v>116.0714</v>
      </c>
      <c r="G61" s="7">
        <v>116.0714</v>
      </c>
      <c r="H61" s="7">
        <v>116.0714</v>
      </c>
      <c r="I61" s="7">
        <v>116.0714</v>
      </c>
      <c r="J61" s="7">
        <v>116.0714</v>
      </c>
      <c r="K61" s="7">
        <v>116.0714</v>
      </c>
      <c r="L61" s="7">
        <v>116.0714</v>
      </c>
      <c r="M61" s="7">
        <v>116.0714</v>
      </c>
      <c r="N61" s="7">
        <v>116.0714</v>
      </c>
      <c r="O61" s="11">
        <v>116.0714</v>
      </c>
      <c r="P61" s="10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43">
        <f t="shared" si="2"/>
        <v>0</v>
      </c>
      <c r="Z61" s="7">
        <v>0</v>
      </c>
      <c r="AA61" s="11">
        <v>0</v>
      </c>
    </row>
    <row r="62" spans="1:28" x14ac:dyDescent="0.2">
      <c r="A62" s="3" t="s">
        <v>40</v>
      </c>
      <c r="B62" s="3" t="s">
        <v>98</v>
      </c>
      <c r="C62" s="14">
        <v>123.51739999999999</v>
      </c>
      <c r="D62" s="10">
        <v>123.51739999999999</v>
      </c>
      <c r="E62" s="7">
        <v>122.84869999999999</v>
      </c>
      <c r="F62" s="7">
        <v>122.0181</v>
      </c>
      <c r="G62" s="7">
        <v>116.4216</v>
      </c>
      <c r="H62" s="7">
        <v>116.80970000000001</v>
      </c>
      <c r="I62" s="7">
        <v>116.80970000000001</v>
      </c>
      <c r="J62" s="7">
        <v>116.80970000000001</v>
      </c>
      <c r="K62" s="7">
        <v>116.4966</v>
      </c>
      <c r="L62" s="7">
        <v>116.4966</v>
      </c>
      <c r="M62" s="7">
        <v>115.7762</v>
      </c>
      <c r="N62" s="7">
        <v>115.7762</v>
      </c>
      <c r="O62" s="11">
        <v>114.91679999999999</v>
      </c>
      <c r="P62" s="10">
        <v>0</v>
      </c>
      <c r="Q62" s="7">
        <v>-0.54138121430664932</v>
      </c>
      <c r="R62" s="7">
        <v>-0.67611623077817651</v>
      </c>
      <c r="S62" s="7">
        <v>-4.5866146088162374</v>
      </c>
      <c r="T62" s="7">
        <v>0.33335738385317548</v>
      </c>
      <c r="U62" s="7">
        <v>0</v>
      </c>
      <c r="V62" s="7">
        <v>0</v>
      </c>
      <c r="W62" s="7">
        <v>-0.26804280808871667</v>
      </c>
      <c r="X62" s="7">
        <v>0</v>
      </c>
      <c r="Y62" s="43">
        <f t="shared" si="2"/>
        <v>-0.61838714606262668</v>
      </c>
      <c r="Z62" s="7">
        <v>0</v>
      </c>
      <c r="AA62" s="11">
        <v>-0.74229418481519338</v>
      </c>
    </row>
    <row r="63" spans="1:28" x14ac:dyDescent="0.2">
      <c r="A63" s="3" t="s">
        <v>41</v>
      </c>
      <c r="B63" s="3" t="s">
        <v>99</v>
      </c>
      <c r="C63" s="14">
        <v>85.104550000000003</v>
      </c>
      <c r="D63" s="10">
        <v>85.104550000000003</v>
      </c>
      <c r="E63" s="7">
        <v>85.104550000000003</v>
      </c>
      <c r="F63" s="7">
        <v>85.104550000000003</v>
      </c>
      <c r="G63" s="7">
        <v>85.104550000000003</v>
      </c>
      <c r="H63" s="7">
        <v>85.104550000000003</v>
      </c>
      <c r="I63" s="7">
        <v>85.104550000000003</v>
      </c>
      <c r="J63" s="7">
        <v>85.104550000000003</v>
      </c>
      <c r="K63" s="7">
        <v>85.104550000000003</v>
      </c>
      <c r="L63" s="7">
        <v>85.104550000000003</v>
      </c>
      <c r="M63" s="7">
        <v>85.104550000000003</v>
      </c>
      <c r="N63" s="7">
        <v>85.104550000000003</v>
      </c>
      <c r="O63" s="11">
        <v>85.104550000000003</v>
      </c>
      <c r="P63" s="10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43">
        <f t="shared" si="2"/>
        <v>0</v>
      </c>
      <c r="Z63" s="7">
        <v>0</v>
      </c>
      <c r="AA63" s="11">
        <v>0</v>
      </c>
    </row>
    <row r="64" spans="1:28" x14ac:dyDescent="0.2">
      <c r="A64" s="3" t="s">
        <v>42</v>
      </c>
      <c r="B64" s="3" t="s">
        <v>43</v>
      </c>
      <c r="C64" s="14">
        <v>139.13130000000001</v>
      </c>
      <c r="D64" s="10">
        <v>139.13130000000001</v>
      </c>
      <c r="E64" s="7">
        <v>139.0384</v>
      </c>
      <c r="F64" s="7">
        <v>134.44049999999999</v>
      </c>
      <c r="G64" s="7">
        <v>135.4435</v>
      </c>
      <c r="H64" s="7">
        <v>135.4511</v>
      </c>
      <c r="I64" s="7">
        <v>135.6636</v>
      </c>
      <c r="J64" s="7">
        <v>136.76050000000001</v>
      </c>
      <c r="K64" s="7">
        <v>136.76050000000001</v>
      </c>
      <c r="L64" s="7">
        <v>136.8228</v>
      </c>
      <c r="M64" s="7">
        <v>137.83930000000001</v>
      </c>
      <c r="N64" s="7">
        <v>138.03489999999999</v>
      </c>
      <c r="O64" s="11">
        <v>138.0538</v>
      </c>
      <c r="P64" s="10">
        <v>0</v>
      </c>
      <c r="Q64" s="7">
        <v>-6.6771459764994948E-2</v>
      </c>
      <c r="R64" s="7">
        <v>-3.3069281579765089</v>
      </c>
      <c r="S64" s="7">
        <v>0.74605494624016899</v>
      </c>
      <c r="T64" s="7">
        <v>5.6111958122733816E-3</v>
      </c>
      <c r="U64" s="7">
        <v>0.1568831851494788</v>
      </c>
      <c r="V64" s="7">
        <v>0.80854407519777238</v>
      </c>
      <c r="W64" s="7">
        <v>0</v>
      </c>
      <c r="X64" s="7">
        <v>4.5554089082734679E-2</v>
      </c>
      <c r="Y64" s="43">
        <f t="shared" si="2"/>
        <v>0.74293173359996079</v>
      </c>
      <c r="Z64" s="7">
        <v>0.14190437705355777</v>
      </c>
      <c r="AA64" s="11">
        <v>1.3692189439049211E-2</v>
      </c>
    </row>
    <row r="65" spans="1:28" x14ac:dyDescent="0.2">
      <c r="A65" s="3" t="s">
        <v>44</v>
      </c>
      <c r="B65" s="3" t="s">
        <v>45</v>
      </c>
      <c r="C65" s="14">
        <v>117.1339</v>
      </c>
      <c r="D65" s="10">
        <v>117.1339</v>
      </c>
      <c r="E65" s="7">
        <v>119.1746</v>
      </c>
      <c r="F65" s="7">
        <v>119.06489999999999</v>
      </c>
      <c r="G65" s="7">
        <v>120.5167</v>
      </c>
      <c r="H65" s="7">
        <v>122.3515</v>
      </c>
      <c r="I65" s="7">
        <v>128.12799999999999</v>
      </c>
      <c r="J65" s="7">
        <v>129.70869999999999</v>
      </c>
      <c r="K65" s="7">
        <v>129.70869999999999</v>
      </c>
      <c r="L65" s="7">
        <v>129.70869999999999</v>
      </c>
      <c r="M65" s="7">
        <v>128.68620000000001</v>
      </c>
      <c r="N65" s="7">
        <v>129.29320000000001</v>
      </c>
      <c r="O65" s="11">
        <v>129.5411</v>
      </c>
      <c r="P65" s="10">
        <v>0</v>
      </c>
      <c r="Q65" s="7">
        <v>1.7421941897264592</v>
      </c>
      <c r="R65" s="7">
        <v>-9.2049815984281622E-2</v>
      </c>
      <c r="S65" s="7">
        <v>1.2193350013312116</v>
      </c>
      <c r="T65" s="7">
        <v>1.5224446072618991</v>
      </c>
      <c r="U65" s="7">
        <v>4.7212334952983692</v>
      </c>
      <c r="V65" s="7">
        <v>1.2336881868131926</v>
      </c>
      <c r="W65" s="7">
        <v>0</v>
      </c>
      <c r="X65" s="7">
        <v>0</v>
      </c>
      <c r="Y65" s="43">
        <f t="shared" si="2"/>
        <v>-0.78830487083748624</v>
      </c>
      <c r="Z65" s="7">
        <v>0.47169004912725632</v>
      </c>
      <c r="AA65" s="11">
        <v>0.19173475480534716</v>
      </c>
    </row>
    <row r="66" spans="1:28" x14ac:dyDescent="0.2">
      <c r="A66" s="3" t="s">
        <v>46</v>
      </c>
      <c r="B66" s="3" t="s">
        <v>100</v>
      </c>
      <c r="C66" s="14">
        <v>111.28100000000001</v>
      </c>
      <c r="D66" s="10">
        <v>111.28100000000001</v>
      </c>
      <c r="E66" s="7">
        <v>111.28100000000001</v>
      </c>
      <c r="F66" s="7">
        <v>111.28100000000001</v>
      </c>
      <c r="G66" s="7">
        <v>111.28100000000001</v>
      </c>
      <c r="H66" s="7">
        <v>111.4877</v>
      </c>
      <c r="I66" s="7">
        <v>111.4877</v>
      </c>
      <c r="J66" s="7">
        <v>111.9567</v>
      </c>
      <c r="K66" s="7">
        <v>111.9567</v>
      </c>
      <c r="L66" s="7">
        <v>111.9567</v>
      </c>
      <c r="M66" s="7">
        <v>112.68470000000001</v>
      </c>
      <c r="N66" s="7">
        <v>113.5882</v>
      </c>
      <c r="O66" s="11">
        <v>113.5882</v>
      </c>
      <c r="P66" s="10">
        <v>0</v>
      </c>
      <c r="Q66" s="7">
        <v>0</v>
      </c>
      <c r="R66" s="7">
        <v>0</v>
      </c>
      <c r="S66" s="7">
        <v>0</v>
      </c>
      <c r="T66" s="7">
        <v>0.18574599437459932</v>
      </c>
      <c r="U66" s="7">
        <v>0</v>
      </c>
      <c r="V66" s="7">
        <v>0.42067420890375717</v>
      </c>
      <c r="W66" s="7">
        <v>0</v>
      </c>
      <c r="X66" s="7">
        <v>0</v>
      </c>
      <c r="Y66" s="43">
        <f t="shared" si="2"/>
        <v>0.65025139183274572</v>
      </c>
      <c r="Z66" s="7">
        <v>0.80179474232082437</v>
      </c>
      <c r="AA66" s="11">
        <v>0</v>
      </c>
    </row>
    <row r="67" spans="1:28" x14ac:dyDescent="0.2">
      <c r="A67" s="2" t="s">
        <v>47</v>
      </c>
      <c r="B67" s="2" t="s">
        <v>48</v>
      </c>
      <c r="C67" s="14">
        <v>78.553219999999996</v>
      </c>
      <c r="D67" s="10">
        <v>78.696656413351292</v>
      </c>
      <c r="E67" s="7">
        <v>81.854510000000005</v>
      </c>
      <c r="F67" s="7">
        <v>88.605090000000004</v>
      </c>
      <c r="G67" s="7">
        <v>94.612660000000005</v>
      </c>
      <c r="H67" s="7">
        <v>92.228890000000007</v>
      </c>
      <c r="I67" s="7">
        <v>94.308000000000007</v>
      </c>
      <c r="J67" s="7">
        <v>92.510260000000002</v>
      </c>
      <c r="K67" s="7">
        <v>92.375919999999994</v>
      </c>
      <c r="L67" s="7">
        <v>91.405240000000006</v>
      </c>
      <c r="M67" s="7">
        <v>90.635069999999999</v>
      </c>
      <c r="N67" s="7">
        <v>92.570570000000004</v>
      </c>
      <c r="O67" s="11">
        <v>93.41122</v>
      </c>
      <c r="P67" s="10">
        <v>0.18259775137326739</v>
      </c>
      <c r="Q67" s="7">
        <v>4.0126909205166266</v>
      </c>
      <c r="R67" s="7">
        <v>8.2470471083389292</v>
      </c>
      <c r="S67" s="7">
        <v>6.7801635323659184</v>
      </c>
      <c r="T67" s="7">
        <v>-2.5195042608462739</v>
      </c>
      <c r="U67" s="7">
        <v>2.2542936383599539</v>
      </c>
      <c r="V67" s="7">
        <v>-1.9062433727785599</v>
      </c>
      <c r="W67" s="7">
        <v>-0.14521632519464198</v>
      </c>
      <c r="X67" s="7">
        <v>-1.0507933236280487</v>
      </c>
      <c r="Y67" s="43">
        <f t="shared" si="2"/>
        <v>-0.84258845554150419</v>
      </c>
      <c r="Z67" s="7">
        <v>2.13548684852343</v>
      </c>
      <c r="AA67" s="11">
        <v>0.90811799041530861</v>
      </c>
      <c r="AB67" s="7">
        <f>(AB49/AB51)*100</f>
        <v>90.257477260866693</v>
      </c>
    </row>
    <row r="68" spans="1:28" ht="18" customHeight="1" x14ac:dyDescent="0.2">
      <c r="B68" s="22" t="s">
        <v>60</v>
      </c>
      <c r="C68" s="27"/>
      <c r="D68" s="24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4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5"/>
    </row>
    <row r="69" spans="1:28" x14ac:dyDescent="0.2">
      <c r="A69" s="2" t="s">
        <v>14</v>
      </c>
      <c r="B69" s="2" t="s">
        <v>15</v>
      </c>
      <c r="C69" s="14">
        <v>108.4225</v>
      </c>
      <c r="D69" s="10">
        <v>108.4225</v>
      </c>
      <c r="E69" s="7">
        <v>109.3785</v>
      </c>
      <c r="F69" s="7">
        <v>109.25790000000001</v>
      </c>
      <c r="G69" s="7">
        <v>109.6482</v>
      </c>
      <c r="H69" s="7">
        <v>109.6482</v>
      </c>
      <c r="I69" s="7">
        <v>110.5544</v>
      </c>
      <c r="J69" s="7">
        <v>110.5544</v>
      </c>
      <c r="K69" s="7">
        <v>110.51779999999999</v>
      </c>
      <c r="L69" s="7">
        <v>113.99120000000001</v>
      </c>
      <c r="M69" s="7">
        <v>113.99120000000001</v>
      </c>
      <c r="N69" s="7">
        <v>115.1934</v>
      </c>
      <c r="O69" s="11">
        <v>114.8539</v>
      </c>
      <c r="P69" s="10">
        <v>0</v>
      </c>
      <c r="Q69" s="7">
        <v>0.88173580207060631</v>
      </c>
      <c r="R69" s="7">
        <v>-0.11025932884433051</v>
      </c>
      <c r="S69" s="7">
        <v>0.35722817297421633</v>
      </c>
      <c r="T69" s="7">
        <v>0</v>
      </c>
      <c r="U69" s="7">
        <v>0.82646135549876643</v>
      </c>
      <c r="V69" s="7">
        <v>0</v>
      </c>
      <c r="W69" s="7">
        <v>-3.310587366943972E-2</v>
      </c>
      <c r="X69" s="7">
        <v>3.1428421485045961</v>
      </c>
      <c r="Y69" s="43">
        <f t="shared" ref="Y69:Y90" si="3">((M69/L69)-1)*100</f>
        <v>0</v>
      </c>
      <c r="Z69" s="7">
        <v>1.0546428145330433</v>
      </c>
      <c r="AA69" s="11">
        <v>-0.29472174621115538</v>
      </c>
      <c r="AB69" s="7">
        <f>AVERAGE(D69:O69)</f>
        <v>111.33429999999998</v>
      </c>
    </row>
    <row r="70" spans="1:28" x14ac:dyDescent="0.2">
      <c r="A70" s="3" t="s">
        <v>16</v>
      </c>
      <c r="B70" s="3" t="s">
        <v>54</v>
      </c>
      <c r="C70" s="14">
        <v>102.43170000000001</v>
      </c>
      <c r="D70" s="10">
        <v>102.43170000000001</v>
      </c>
      <c r="E70" s="7">
        <v>102.43170000000001</v>
      </c>
      <c r="F70" s="7">
        <v>102.43170000000001</v>
      </c>
      <c r="G70" s="7">
        <v>103.0659</v>
      </c>
      <c r="H70" s="7">
        <v>103.0659</v>
      </c>
      <c r="I70" s="7">
        <v>104.2933</v>
      </c>
      <c r="J70" s="7">
        <v>104.2933</v>
      </c>
      <c r="K70" s="7">
        <v>104.2933</v>
      </c>
      <c r="L70" s="7">
        <v>108.40219999999999</v>
      </c>
      <c r="M70" s="7">
        <v>108.40219999999999</v>
      </c>
      <c r="N70" s="7">
        <v>109.6918</v>
      </c>
      <c r="O70" s="11">
        <v>109.27970000000001</v>
      </c>
      <c r="P70" s="10">
        <v>0</v>
      </c>
      <c r="Q70" s="7">
        <v>0</v>
      </c>
      <c r="R70" s="7">
        <v>0</v>
      </c>
      <c r="S70" s="7">
        <v>0.61914426881521323</v>
      </c>
      <c r="T70" s="7">
        <v>0</v>
      </c>
      <c r="U70" s="7">
        <v>1.1908885480066667</v>
      </c>
      <c r="V70" s="7">
        <v>0</v>
      </c>
      <c r="W70" s="7">
        <v>0</v>
      </c>
      <c r="X70" s="7">
        <v>3.9397545192260588</v>
      </c>
      <c r="Y70" s="43">
        <f t="shared" si="3"/>
        <v>0</v>
      </c>
      <c r="Z70" s="7">
        <v>1.1896437526175734</v>
      </c>
      <c r="AA70" s="11">
        <v>-0.37568897583957528</v>
      </c>
    </row>
    <row r="71" spans="1:28" x14ac:dyDescent="0.2">
      <c r="A71" s="3" t="s">
        <v>18</v>
      </c>
      <c r="B71" s="3" t="s">
        <v>55</v>
      </c>
      <c r="C71" s="14">
        <v>109.8439</v>
      </c>
      <c r="D71" s="10">
        <v>109.8439</v>
      </c>
      <c r="E71" s="7">
        <v>109.8439</v>
      </c>
      <c r="F71" s="7">
        <v>109.8439</v>
      </c>
      <c r="G71" s="7">
        <v>109.8439</v>
      </c>
      <c r="H71" s="7">
        <v>109.8439</v>
      </c>
      <c r="I71" s="7">
        <v>109.8439</v>
      </c>
      <c r="J71" s="7">
        <v>109.8439</v>
      </c>
      <c r="K71" s="7">
        <v>109.8439</v>
      </c>
      <c r="L71" s="7">
        <v>112.00879999999999</v>
      </c>
      <c r="M71" s="7">
        <v>112.00879999999999</v>
      </c>
      <c r="N71" s="7">
        <v>112.4674</v>
      </c>
      <c r="O71" s="11">
        <v>112.4674</v>
      </c>
      <c r="P71" s="10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1.9708877780195244</v>
      </c>
      <c r="Y71" s="43">
        <f t="shared" si="3"/>
        <v>0</v>
      </c>
      <c r="Z71" s="7">
        <v>0.40943211604802848</v>
      </c>
      <c r="AA71" s="11">
        <v>0</v>
      </c>
    </row>
    <row r="72" spans="1:28" x14ac:dyDescent="0.2">
      <c r="A72" s="3" t="s">
        <v>56</v>
      </c>
      <c r="B72" s="3" t="s">
        <v>57</v>
      </c>
      <c r="C72" s="14">
        <v>118.7783</v>
      </c>
      <c r="D72" s="10">
        <v>118.7783</v>
      </c>
      <c r="E72" s="7">
        <v>122.92449999999999</v>
      </c>
      <c r="F72" s="7">
        <v>122.15949999999999</v>
      </c>
      <c r="G72" s="7">
        <v>122.15949999999999</v>
      </c>
      <c r="H72" s="7">
        <v>122.15949999999999</v>
      </c>
      <c r="I72" s="7">
        <v>123.11579999999999</v>
      </c>
      <c r="J72" s="7">
        <v>123.11579999999999</v>
      </c>
      <c r="K72" s="7">
        <v>123.68810000000001</v>
      </c>
      <c r="L72" s="7">
        <v>126.1721</v>
      </c>
      <c r="M72" s="7">
        <v>126.1721</v>
      </c>
      <c r="N72" s="7">
        <v>126.872</v>
      </c>
      <c r="O72" s="11">
        <v>126.5001</v>
      </c>
      <c r="P72" s="10">
        <v>0</v>
      </c>
      <c r="Q72" s="7">
        <v>3.490704951998802</v>
      </c>
      <c r="R72" s="7">
        <v>-0.62233322079813269</v>
      </c>
      <c r="S72" s="7">
        <v>0</v>
      </c>
      <c r="T72" s="7">
        <v>0</v>
      </c>
      <c r="U72" s="7">
        <v>0.7828290063400708</v>
      </c>
      <c r="V72" s="7">
        <v>0</v>
      </c>
      <c r="W72" s="7">
        <v>0.4648469164802671</v>
      </c>
      <c r="X72" s="7">
        <v>2.0082772716211132</v>
      </c>
      <c r="Y72" s="43">
        <f t="shared" si="3"/>
        <v>0</v>
      </c>
      <c r="Z72" s="7">
        <v>0.55471851542456652</v>
      </c>
      <c r="AA72" s="11">
        <v>-0.29313008386404926</v>
      </c>
    </row>
    <row r="73" spans="1:28" x14ac:dyDescent="0.2">
      <c r="A73" s="3" t="s">
        <v>58</v>
      </c>
      <c r="B73" s="3" t="s">
        <v>59</v>
      </c>
      <c r="C73" s="14">
        <v>131.1876</v>
      </c>
      <c r="D73" s="10">
        <v>131.1876</v>
      </c>
      <c r="E73" s="7">
        <v>131.1876</v>
      </c>
      <c r="F73" s="7">
        <v>132.29</v>
      </c>
      <c r="G73" s="7">
        <v>132.29</v>
      </c>
      <c r="H73" s="7">
        <v>132.29</v>
      </c>
      <c r="I73" s="7">
        <v>130.91200000000001</v>
      </c>
      <c r="J73" s="7">
        <v>130.91200000000001</v>
      </c>
      <c r="K73" s="7">
        <v>127.58369999999999</v>
      </c>
      <c r="L73" s="7">
        <v>130.50749999999999</v>
      </c>
      <c r="M73" s="7">
        <v>130.50749999999999</v>
      </c>
      <c r="N73" s="7">
        <v>134.4503</v>
      </c>
      <c r="O73" s="11">
        <v>134.4503</v>
      </c>
      <c r="P73" s="10">
        <v>0</v>
      </c>
      <c r="Q73" s="7">
        <v>0</v>
      </c>
      <c r="R73" s="7">
        <v>0.84032332324090742</v>
      </c>
      <c r="S73" s="7">
        <v>0</v>
      </c>
      <c r="T73" s="7">
        <v>0</v>
      </c>
      <c r="U73" s="7">
        <v>-1.0416509184367571</v>
      </c>
      <c r="V73" s="7">
        <v>0</v>
      </c>
      <c r="W73" s="7">
        <v>-2.542394891224649</v>
      </c>
      <c r="X73" s="7">
        <v>2.2916720552860594</v>
      </c>
      <c r="Y73" s="43">
        <f t="shared" si="3"/>
        <v>0</v>
      </c>
      <c r="Z73" s="7">
        <v>3.0211290538857964</v>
      </c>
      <c r="AA73" s="11">
        <v>0</v>
      </c>
    </row>
    <row r="74" spans="1:28" x14ac:dyDescent="0.2">
      <c r="A74" s="2" t="s">
        <v>20</v>
      </c>
      <c r="B74" s="2" t="s">
        <v>21</v>
      </c>
      <c r="C74" s="14">
        <v>114.89360000000001</v>
      </c>
      <c r="D74" s="10">
        <v>114.803</v>
      </c>
      <c r="E74" s="7">
        <v>114.8289</v>
      </c>
      <c r="F74" s="7">
        <v>114.8984</v>
      </c>
      <c r="G74" s="7">
        <v>113.8561</v>
      </c>
      <c r="H74" s="7">
        <v>114.554</v>
      </c>
      <c r="I74" s="7">
        <v>114.03060000000001</v>
      </c>
      <c r="J74" s="7">
        <v>114.3617</v>
      </c>
      <c r="K74" s="7">
        <v>114.5688</v>
      </c>
      <c r="L74" s="7">
        <v>115.4609</v>
      </c>
      <c r="M74" s="7">
        <v>116.1628</v>
      </c>
      <c r="N74" s="7">
        <v>116.2384</v>
      </c>
      <c r="O74" s="11">
        <v>116.2606</v>
      </c>
      <c r="P74" s="10">
        <v>-7.8855567237869739E-2</v>
      </c>
      <c r="Q74" s="7">
        <v>2.2560386052635505E-2</v>
      </c>
      <c r="R74" s="7">
        <v>6.0524833034184586E-2</v>
      </c>
      <c r="S74" s="7">
        <v>-0.90714927274879142</v>
      </c>
      <c r="T74" s="7">
        <v>0.61296671851574414</v>
      </c>
      <c r="U74" s="7">
        <v>-0.45690242156537109</v>
      </c>
      <c r="V74" s="7">
        <v>0.29036065757787133</v>
      </c>
      <c r="W74" s="7">
        <v>0.18109209639240845</v>
      </c>
      <c r="X74" s="7">
        <v>0.77865876224591624</v>
      </c>
      <c r="Y74" s="43">
        <f t="shared" si="3"/>
        <v>0.60791142282798916</v>
      </c>
      <c r="Z74" s="7">
        <v>6.5081075869378432E-2</v>
      </c>
      <c r="AA74" s="11">
        <v>1.9098679954299095E-2</v>
      </c>
      <c r="AB74" s="7">
        <f>AVERAGE(D74:O74)</f>
        <v>115.00201666666668</v>
      </c>
    </row>
    <row r="75" spans="1:28" x14ac:dyDescent="0.2">
      <c r="A75" s="2" t="s">
        <v>22</v>
      </c>
      <c r="B75" s="2" t="s">
        <v>23</v>
      </c>
      <c r="C75" s="14">
        <v>114.8871</v>
      </c>
      <c r="D75" s="10">
        <v>114.73099999999999</v>
      </c>
      <c r="E75" s="7">
        <v>114.7757</v>
      </c>
      <c r="F75" s="7">
        <v>114.92740000000001</v>
      </c>
      <c r="G75" s="7">
        <v>114.1833</v>
      </c>
      <c r="H75" s="7">
        <v>114.02160000000001</v>
      </c>
      <c r="I75" s="7">
        <v>113.0505</v>
      </c>
      <c r="J75" s="7">
        <v>113.62090000000001</v>
      </c>
      <c r="K75" s="7">
        <v>113.9778</v>
      </c>
      <c r="L75" s="7">
        <v>115.2454</v>
      </c>
      <c r="M75" s="7">
        <v>116.39360000000001</v>
      </c>
      <c r="N75" s="7">
        <v>116.40130000000001</v>
      </c>
      <c r="O75" s="11">
        <v>116.26179999999999</v>
      </c>
      <c r="P75" s="10">
        <v>-0.13587252180619863</v>
      </c>
      <c r="Q75" s="7">
        <v>3.8960699375065119E-2</v>
      </c>
      <c r="R75" s="7">
        <v>0.13217083407028254</v>
      </c>
      <c r="S75" s="7">
        <v>-0.64745221766089112</v>
      </c>
      <c r="T75" s="7">
        <v>-0.14161440420796753</v>
      </c>
      <c r="U75" s="7">
        <v>-0.85168073417668833</v>
      </c>
      <c r="V75" s="7">
        <v>0.50455327486389401</v>
      </c>
      <c r="W75" s="7">
        <v>0.31411474473445994</v>
      </c>
      <c r="X75" s="7">
        <v>1.1121464004393853</v>
      </c>
      <c r="Y75" s="43">
        <f t="shared" si="3"/>
        <v>0.99630874637945954</v>
      </c>
      <c r="Z75" s="7">
        <v>6.6154840128665304E-3</v>
      </c>
      <c r="AA75" s="11">
        <v>-0.11984402236058565</v>
      </c>
    </row>
    <row r="76" spans="1:28" x14ac:dyDescent="0.2">
      <c r="A76" s="3" t="s">
        <v>24</v>
      </c>
      <c r="B76" s="3" t="s">
        <v>25</v>
      </c>
      <c r="C76" s="14">
        <v>119.83929999999999</v>
      </c>
      <c r="D76" s="10">
        <v>119.40949999999999</v>
      </c>
      <c r="E76" s="7">
        <v>119.24720000000001</v>
      </c>
      <c r="F76" s="7">
        <v>119.2921</v>
      </c>
      <c r="G76" s="7">
        <v>117.85680000000001</v>
      </c>
      <c r="H76" s="7">
        <v>117.0463</v>
      </c>
      <c r="I76" s="7">
        <v>115.4579</v>
      </c>
      <c r="J76" s="7">
        <v>116.386</v>
      </c>
      <c r="K76" s="7">
        <v>117.0341</v>
      </c>
      <c r="L76" s="7">
        <v>118.7637</v>
      </c>
      <c r="M76" s="7">
        <v>120.64060000000001</v>
      </c>
      <c r="N76" s="7">
        <v>121.3836</v>
      </c>
      <c r="O76" s="11">
        <v>120.7253</v>
      </c>
      <c r="P76" s="10">
        <v>-0.3586469547135207</v>
      </c>
      <c r="Q76" s="7">
        <v>-0.13591883392861345</v>
      </c>
      <c r="R76" s="7">
        <v>3.7652875706933486E-2</v>
      </c>
      <c r="S76" s="7">
        <v>-1.203181099167504</v>
      </c>
      <c r="T76" s="7">
        <v>-0.68769897027579618</v>
      </c>
      <c r="U76" s="7">
        <v>-1.3570698091268218</v>
      </c>
      <c r="V76" s="7">
        <v>0.8038427859851951</v>
      </c>
      <c r="W76" s="7">
        <v>0.55685391713779964</v>
      </c>
      <c r="X76" s="7">
        <v>1.4778598716100735</v>
      </c>
      <c r="Y76" s="43">
        <f t="shared" si="3"/>
        <v>1.5803650442012263</v>
      </c>
      <c r="Z76" s="7">
        <v>0.61587889980652855</v>
      </c>
      <c r="AA76" s="11">
        <v>-0.54233026537357354</v>
      </c>
    </row>
    <row r="77" spans="1:28" x14ac:dyDescent="0.2">
      <c r="A77" s="3" t="s">
        <v>26</v>
      </c>
      <c r="B77" s="3" t="s">
        <v>96</v>
      </c>
      <c r="C77" s="14">
        <v>105.4547</v>
      </c>
      <c r="D77" s="10">
        <v>105.4547</v>
      </c>
      <c r="E77" s="7">
        <v>106.601</v>
      </c>
      <c r="F77" s="7">
        <v>106.8913</v>
      </c>
      <c r="G77" s="7">
        <v>106.85420000000001</v>
      </c>
      <c r="H77" s="7">
        <v>107.319</v>
      </c>
      <c r="I77" s="7">
        <v>107.2133</v>
      </c>
      <c r="J77" s="7">
        <v>107.3008</v>
      </c>
      <c r="K77" s="7">
        <v>107.52809999999999</v>
      </c>
      <c r="L77" s="7">
        <v>108.86020000000001</v>
      </c>
      <c r="M77" s="7">
        <v>109.1546</v>
      </c>
      <c r="N77" s="7">
        <v>108.5985</v>
      </c>
      <c r="O77" s="11">
        <v>109.2</v>
      </c>
      <c r="P77" s="10">
        <v>0</v>
      </c>
      <c r="Q77" s="7">
        <v>1.0870070276621113</v>
      </c>
      <c r="R77" s="7">
        <v>0.27232389940057034</v>
      </c>
      <c r="S77" s="7">
        <v>-3.4708156791053386E-2</v>
      </c>
      <c r="T77" s="7">
        <v>0.4349852415721579</v>
      </c>
      <c r="U77" s="7">
        <v>-9.8491413449621035E-2</v>
      </c>
      <c r="V77" s="7">
        <v>8.1613008833784126E-2</v>
      </c>
      <c r="W77" s="7">
        <v>0.21183439452455122</v>
      </c>
      <c r="X77" s="7">
        <v>1.238838963954549</v>
      </c>
      <c r="Y77" s="43">
        <f t="shared" si="3"/>
        <v>0.27043859923092661</v>
      </c>
      <c r="Z77" s="7">
        <v>-0.50946089308192299</v>
      </c>
      <c r="AA77" s="11">
        <v>0.55387505352284006</v>
      </c>
    </row>
    <row r="78" spans="1:28" x14ac:dyDescent="0.2">
      <c r="A78" s="3" t="s">
        <v>27</v>
      </c>
      <c r="B78" s="3" t="s">
        <v>28</v>
      </c>
      <c r="C78" s="14">
        <v>116.27070000000001</v>
      </c>
      <c r="D78" s="10">
        <v>116.5705</v>
      </c>
      <c r="E78" s="7">
        <v>116.55240000000001</v>
      </c>
      <c r="F78" s="7">
        <v>117.57089999999999</v>
      </c>
      <c r="G78" s="7">
        <v>117.3768</v>
      </c>
      <c r="H78" s="7">
        <v>117.58410000000001</v>
      </c>
      <c r="I78" s="7">
        <v>116.6671</v>
      </c>
      <c r="J78" s="7">
        <v>118.04049999999999</v>
      </c>
      <c r="K78" s="7">
        <v>118.1178</v>
      </c>
      <c r="L78" s="7">
        <v>118.105</v>
      </c>
      <c r="M78" s="7">
        <v>119.7397</v>
      </c>
      <c r="N78" s="7">
        <v>117.07299999999999</v>
      </c>
      <c r="O78" s="11">
        <v>117.48099999999999</v>
      </c>
      <c r="P78" s="10">
        <v>0.25784655979536591</v>
      </c>
      <c r="Q78" s="7">
        <v>-1.5527084468188601E-2</v>
      </c>
      <c r="R78" s="7">
        <v>0.87385587941560083</v>
      </c>
      <c r="S78" s="7">
        <v>-0.16509187222347685</v>
      </c>
      <c r="T78" s="7">
        <v>0.17661071012329829</v>
      </c>
      <c r="U78" s="7">
        <v>-0.77986734601021868</v>
      </c>
      <c r="V78" s="7">
        <v>1.1771956275590885</v>
      </c>
      <c r="W78" s="7">
        <v>6.5485998449691551E-2</v>
      </c>
      <c r="X78" s="7">
        <v>-1.0836639354947849E-2</v>
      </c>
      <c r="Y78" s="43">
        <f t="shared" si="3"/>
        <v>1.3841073620930455</v>
      </c>
      <c r="Z78" s="7">
        <v>-2.227080909673238</v>
      </c>
      <c r="AA78" s="11">
        <v>0.34850050822990891</v>
      </c>
    </row>
    <row r="79" spans="1:28" x14ac:dyDescent="0.2">
      <c r="A79" s="3" t="s">
        <v>29</v>
      </c>
      <c r="B79" s="3" t="s">
        <v>30</v>
      </c>
      <c r="C79" s="14">
        <v>107.9543</v>
      </c>
      <c r="D79" s="10">
        <v>108.7107</v>
      </c>
      <c r="E79" s="7">
        <v>108.55200000000001</v>
      </c>
      <c r="F79" s="7">
        <v>107.9336</v>
      </c>
      <c r="G79" s="7">
        <v>107.9883</v>
      </c>
      <c r="H79" s="7">
        <v>110.3665</v>
      </c>
      <c r="I79" s="7">
        <v>109.3135</v>
      </c>
      <c r="J79" s="7">
        <v>108.9999</v>
      </c>
      <c r="K79" s="7">
        <v>108.8655</v>
      </c>
      <c r="L79" s="7">
        <v>110.96129999999999</v>
      </c>
      <c r="M79" s="7">
        <v>111.44750000000001</v>
      </c>
      <c r="N79" s="7">
        <v>111.36320000000001</v>
      </c>
      <c r="O79" s="11">
        <v>111.923</v>
      </c>
      <c r="P79" s="10">
        <v>0.70066685625306202</v>
      </c>
      <c r="Q79" s="7">
        <v>-0.14598379000410822</v>
      </c>
      <c r="R79" s="7">
        <v>-0.56968089026458124</v>
      </c>
      <c r="S79" s="7">
        <v>5.0679306536608487E-2</v>
      </c>
      <c r="T79" s="7">
        <v>2.2022756168955402</v>
      </c>
      <c r="U79" s="7">
        <v>-0.95409386000280627</v>
      </c>
      <c r="V79" s="7">
        <v>-0.28688130926190092</v>
      </c>
      <c r="W79" s="7">
        <v>-0.12330286541547232</v>
      </c>
      <c r="X79" s="7">
        <v>1.9251277953070505</v>
      </c>
      <c r="Y79" s="43">
        <f t="shared" si="3"/>
        <v>0.43817078567032208</v>
      </c>
      <c r="Z79" s="7">
        <v>-7.5640996881938954E-2</v>
      </c>
      <c r="AA79" s="11">
        <v>0.50267952070342414</v>
      </c>
    </row>
    <row r="80" spans="1:28" x14ac:dyDescent="0.2">
      <c r="A80" s="3" t="s">
        <v>31</v>
      </c>
      <c r="B80" s="3" t="s">
        <v>32</v>
      </c>
      <c r="C80" s="14">
        <v>105.9746</v>
      </c>
      <c r="D80" s="10">
        <v>106.6983</v>
      </c>
      <c r="E80" s="7">
        <v>108.42829999999999</v>
      </c>
      <c r="F80" s="7">
        <v>108.6048</v>
      </c>
      <c r="G80" s="7">
        <v>108.5348</v>
      </c>
      <c r="H80" s="7">
        <v>108.9804</v>
      </c>
      <c r="I80" s="7">
        <v>108.9804</v>
      </c>
      <c r="J80" s="7">
        <v>108.9804</v>
      </c>
      <c r="K80" s="7">
        <v>108.9804</v>
      </c>
      <c r="L80" s="7">
        <v>109.21429999999999</v>
      </c>
      <c r="M80" s="7">
        <v>109.7552</v>
      </c>
      <c r="N80" s="7">
        <v>109.21429999999999</v>
      </c>
      <c r="O80" s="11">
        <v>109.3293</v>
      </c>
      <c r="P80" s="10">
        <v>0.6828994872356281</v>
      </c>
      <c r="Q80" s="7">
        <v>1.6213941552958104</v>
      </c>
      <c r="R80" s="7">
        <v>0.16278038113666296</v>
      </c>
      <c r="S80" s="7">
        <v>-6.4453873125306788E-2</v>
      </c>
      <c r="T80" s="7">
        <v>0.41055956246291408</v>
      </c>
      <c r="U80" s="7">
        <v>0</v>
      </c>
      <c r="V80" s="7">
        <v>0</v>
      </c>
      <c r="W80" s="7">
        <v>0</v>
      </c>
      <c r="X80" s="7">
        <v>0.2146257492172825</v>
      </c>
      <c r="Y80" s="43">
        <f t="shared" si="3"/>
        <v>0.49526481422306201</v>
      </c>
      <c r="Z80" s="7">
        <v>-0.49282403020540955</v>
      </c>
      <c r="AA80" s="11">
        <v>0.10529756634434237</v>
      </c>
    </row>
    <row r="81" spans="1:28" x14ac:dyDescent="0.2">
      <c r="A81" s="3" t="s">
        <v>33</v>
      </c>
      <c r="B81" s="3" t="s">
        <v>97</v>
      </c>
      <c r="C81" s="14">
        <v>104.22369999999999</v>
      </c>
      <c r="D81" s="10">
        <v>105.5821</v>
      </c>
      <c r="E81" s="7">
        <v>104.22369999999999</v>
      </c>
      <c r="F81" s="7">
        <v>104.22369999999999</v>
      </c>
      <c r="G81" s="7">
        <v>104.22369999999999</v>
      </c>
      <c r="H81" s="7">
        <v>104.22369999999999</v>
      </c>
      <c r="I81" s="7">
        <v>104.22369999999999</v>
      </c>
      <c r="J81" s="7">
        <v>104.5489</v>
      </c>
      <c r="K81" s="7">
        <v>104.5489</v>
      </c>
      <c r="L81" s="7">
        <v>104.5489</v>
      </c>
      <c r="M81" s="7">
        <v>104.5489</v>
      </c>
      <c r="N81" s="7">
        <v>104.5489</v>
      </c>
      <c r="O81" s="11">
        <v>104.5489</v>
      </c>
      <c r="P81" s="10">
        <v>1.3033503895946923</v>
      </c>
      <c r="Q81" s="7">
        <v>-1.2865817217123008</v>
      </c>
      <c r="R81" s="7">
        <v>0</v>
      </c>
      <c r="S81" s="7">
        <v>0</v>
      </c>
      <c r="T81" s="7">
        <v>0</v>
      </c>
      <c r="U81" s="7">
        <v>0</v>
      </c>
      <c r="V81" s="7">
        <v>0.31202116217329601</v>
      </c>
      <c r="W81" s="7">
        <v>0</v>
      </c>
      <c r="X81" s="7">
        <v>0</v>
      </c>
      <c r="Y81" s="43">
        <f t="shared" si="3"/>
        <v>0</v>
      </c>
      <c r="Z81" s="7">
        <v>0</v>
      </c>
      <c r="AA81" s="11">
        <v>0</v>
      </c>
    </row>
    <row r="82" spans="1:28" x14ac:dyDescent="0.2">
      <c r="A82" s="3" t="s">
        <v>34</v>
      </c>
      <c r="B82" s="3" t="s">
        <v>35</v>
      </c>
      <c r="C82" s="14">
        <v>122.3271</v>
      </c>
      <c r="D82" s="10">
        <v>121.1053</v>
      </c>
      <c r="E82" s="7">
        <v>120.2865</v>
      </c>
      <c r="F82" s="7">
        <v>120.71339999999999</v>
      </c>
      <c r="G82" s="7">
        <v>120.4499</v>
      </c>
      <c r="H82" s="7">
        <v>119.7795</v>
      </c>
      <c r="I82" s="7">
        <v>119.46420000000001</v>
      </c>
      <c r="J82" s="7">
        <v>119.46420000000001</v>
      </c>
      <c r="K82" s="7">
        <v>119.46420000000001</v>
      </c>
      <c r="L82" s="7">
        <v>119.52800000000001</v>
      </c>
      <c r="M82" s="7">
        <v>119.51430000000001</v>
      </c>
      <c r="N82" s="7">
        <v>119.23560000000001</v>
      </c>
      <c r="O82" s="11">
        <v>119.127</v>
      </c>
      <c r="P82" s="10">
        <v>-0.9987974864114344</v>
      </c>
      <c r="Q82" s="7">
        <v>-0.67610583516988609</v>
      </c>
      <c r="R82" s="7">
        <v>0.35490266987566282</v>
      </c>
      <c r="S82" s="7">
        <v>-0.21828562529097301</v>
      </c>
      <c r="T82" s="7">
        <v>-0.55657995564961105</v>
      </c>
      <c r="U82" s="7">
        <v>-0.26323369190887713</v>
      </c>
      <c r="V82" s="7">
        <v>0</v>
      </c>
      <c r="W82" s="7">
        <v>0</v>
      </c>
      <c r="X82" s="7">
        <v>5.3405120529832803E-2</v>
      </c>
      <c r="Y82" s="43">
        <f t="shared" si="3"/>
        <v>-1.1461749548224986E-2</v>
      </c>
      <c r="Z82" s="7">
        <v>-0.23319385211644181</v>
      </c>
      <c r="AA82" s="11">
        <v>-9.1080180751394554E-2</v>
      </c>
    </row>
    <row r="83" spans="1:28" x14ac:dyDescent="0.2">
      <c r="A83" s="2" t="s">
        <v>36</v>
      </c>
      <c r="B83" s="2" t="s">
        <v>37</v>
      </c>
      <c r="C83" s="14">
        <v>114.90260000000001</v>
      </c>
      <c r="D83" s="10">
        <v>114.90260000000001</v>
      </c>
      <c r="E83" s="7">
        <v>114.90260000000001</v>
      </c>
      <c r="F83" s="7">
        <v>114.85809999999999</v>
      </c>
      <c r="G83" s="7">
        <v>113.40349999999999</v>
      </c>
      <c r="H83" s="7">
        <v>115.29040000000001</v>
      </c>
      <c r="I83" s="7">
        <v>115.38630000000001</v>
      </c>
      <c r="J83" s="7">
        <v>115.38630000000001</v>
      </c>
      <c r="K83" s="7">
        <v>115.38630000000001</v>
      </c>
      <c r="L83" s="7">
        <v>115.7589</v>
      </c>
      <c r="M83" s="7">
        <v>115.8436</v>
      </c>
      <c r="N83" s="7">
        <v>116.01300000000001</v>
      </c>
      <c r="O83" s="11">
        <v>116.259</v>
      </c>
      <c r="P83" s="10">
        <v>0</v>
      </c>
      <c r="Q83" s="7">
        <v>0</v>
      </c>
      <c r="R83" s="7">
        <v>-3.8728453490185187E-2</v>
      </c>
      <c r="S83" s="7">
        <v>-1.266432232467714</v>
      </c>
      <c r="T83" s="7">
        <v>1.6638816262284775</v>
      </c>
      <c r="U83" s="7">
        <v>8.3181253599606139E-2</v>
      </c>
      <c r="V83" s="7">
        <v>0</v>
      </c>
      <c r="W83" s="7">
        <v>0</v>
      </c>
      <c r="X83" s="7">
        <v>0.32291528543682513</v>
      </c>
      <c r="Y83" s="43">
        <f t="shared" si="3"/>
        <v>7.3169320026367224E-2</v>
      </c>
      <c r="Z83" s="7">
        <v>0.14623164335363387</v>
      </c>
      <c r="AA83" s="11">
        <v>0.21204520183082509</v>
      </c>
    </row>
    <row r="84" spans="1:28" x14ac:dyDescent="0.2">
      <c r="A84" s="3" t="s">
        <v>38</v>
      </c>
      <c r="B84" s="3" t="s">
        <v>39</v>
      </c>
      <c r="C84" s="14">
        <v>103.0303</v>
      </c>
      <c r="D84" s="10">
        <v>103.0303</v>
      </c>
      <c r="E84" s="7">
        <v>103.0303</v>
      </c>
      <c r="F84" s="7">
        <v>103.0303</v>
      </c>
      <c r="G84" s="7">
        <v>103.0303</v>
      </c>
      <c r="H84" s="7">
        <v>103.0303</v>
      </c>
      <c r="I84" s="7">
        <v>103.0303</v>
      </c>
      <c r="J84" s="7">
        <v>103.0303</v>
      </c>
      <c r="K84" s="7">
        <v>103.0303</v>
      </c>
      <c r="L84" s="7">
        <v>103.0303</v>
      </c>
      <c r="M84" s="7">
        <v>103.0303</v>
      </c>
      <c r="N84" s="7">
        <v>104.6657</v>
      </c>
      <c r="O84" s="11">
        <v>104.6657</v>
      </c>
      <c r="P84" s="10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43">
        <f t="shared" si="3"/>
        <v>0</v>
      </c>
      <c r="Z84" s="7">
        <v>1.5873000466852996</v>
      </c>
      <c r="AA84" s="11">
        <v>0</v>
      </c>
    </row>
    <row r="85" spans="1:28" x14ac:dyDescent="0.2">
      <c r="A85" s="3" t="s">
        <v>40</v>
      </c>
      <c r="B85" s="3" t="s">
        <v>102</v>
      </c>
      <c r="C85" s="14">
        <v>108.53530000000001</v>
      </c>
      <c r="D85" s="10">
        <v>108.53530000000001</v>
      </c>
      <c r="E85" s="7">
        <v>108.53530000000001</v>
      </c>
      <c r="F85" s="7">
        <v>108.56310000000001</v>
      </c>
      <c r="G85" s="7">
        <v>104.4091</v>
      </c>
      <c r="H85" s="7">
        <v>109.8797</v>
      </c>
      <c r="I85" s="7">
        <v>110.15779999999999</v>
      </c>
      <c r="J85" s="7">
        <v>110.15779999999999</v>
      </c>
      <c r="K85" s="7">
        <v>110.15779999999999</v>
      </c>
      <c r="L85" s="7">
        <v>111.0154</v>
      </c>
      <c r="M85" s="7">
        <v>111.26090000000001</v>
      </c>
      <c r="N85" s="7">
        <v>110.3751</v>
      </c>
      <c r="O85" s="11">
        <v>111.0248</v>
      </c>
      <c r="P85" s="10">
        <v>0</v>
      </c>
      <c r="Q85" s="7">
        <v>0</v>
      </c>
      <c r="R85" s="7">
        <v>2.5613786482369474E-2</v>
      </c>
      <c r="S85" s="7">
        <v>-3.8263461526061895</v>
      </c>
      <c r="T85" s="7">
        <v>5.2395816073503214</v>
      </c>
      <c r="U85" s="7">
        <v>0.2530949756870422</v>
      </c>
      <c r="V85" s="7">
        <v>0</v>
      </c>
      <c r="W85" s="7">
        <v>0</v>
      </c>
      <c r="X85" s="7">
        <v>0.77851954196616591</v>
      </c>
      <c r="Y85" s="43">
        <f t="shared" si="3"/>
        <v>0.22114049041845885</v>
      </c>
      <c r="Z85" s="7">
        <v>-0.79614671461403164</v>
      </c>
      <c r="AA85" s="11">
        <v>0.58862913827484253</v>
      </c>
    </row>
    <row r="86" spans="1:28" x14ac:dyDescent="0.2">
      <c r="A86" s="3" t="s">
        <v>41</v>
      </c>
      <c r="B86" s="3" t="s">
        <v>99</v>
      </c>
      <c r="C86" s="14">
        <v>100.8389</v>
      </c>
      <c r="D86" s="10">
        <v>100.8389</v>
      </c>
      <c r="E86" s="7">
        <v>100.8389</v>
      </c>
      <c r="F86" s="7">
        <v>100.8389</v>
      </c>
      <c r="G86" s="7">
        <v>100.8389</v>
      </c>
      <c r="H86" s="7">
        <v>100.8389</v>
      </c>
      <c r="I86" s="7">
        <v>100.8389</v>
      </c>
      <c r="J86" s="7">
        <v>100.8389</v>
      </c>
      <c r="K86" s="7">
        <v>100.8389</v>
      </c>
      <c r="L86" s="7">
        <v>100.8389</v>
      </c>
      <c r="M86" s="7">
        <v>100.8389</v>
      </c>
      <c r="N86" s="7">
        <v>100.8389</v>
      </c>
      <c r="O86" s="11">
        <v>100.8389</v>
      </c>
      <c r="P86" s="10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43">
        <f t="shared" si="3"/>
        <v>0</v>
      </c>
      <c r="Z86" s="7">
        <v>0</v>
      </c>
      <c r="AA86" s="11">
        <v>0</v>
      </c>
    </row>
    <row r="87" spans="1:28" x14ac:dyDescent="0.2">
      <c r="A87" s="3" t="s">
        <v>42</v>
      </c>
      <c r="B87" s="3" t="s">
        <v>43</v>
      </c>
      <c r="C87" s="14">
        <v>183.7961</v>
      </c>
      <c r="D87" s="10">
        <v>183.7961</v>
      </c>
      <c r="E87" s="7">
        <v>183.7961</v>
      </c>
      <c r="F87" s="7">
        <v>183.37909999999999</v>
      </c>
      <c r="G87" s="7">
        <v>182.55609999999999</v>
      </c>
      <c r="H87" s="7">
        <v>182.55609999999999</v>
      </c>
      <c r="I87" s="7">
        <v>182.55609999999999</v>
      </c>
      <c r="J87" s="7">
        <v>182.55609999999999</v>
      </c>
      <c r="K87" s="7">
        <v>182.55609999999999</v>
      </c>
      <c r="L87" s="7">
        <v>181.73179999999999</v>
      </c>
      <c r="M87" s="7">
        <v>181.73179999999999</v>
      </c>
      <c r="N87" s="7">
        <v>180.37139999999999</v>
      </c>
      <c r="O87" s="11">
        <v>181.1944</v>
      </c>
      <c r="P87" s="10">
        <v>0</v>
      </c>
      <c r="Q87" s="7">
        <v>0</v>
      </c>
      <c r="R87" s="7">
        <v>-0.22688185440278746</v>
      </c>
      <c r="S87" s="7">
        <v>-0.44879705484431293</v>
      </c>
      <c r="T87" s="7">
        <v>0</v>
      </c>
      <c r="U87" s="7">
        <v>0</v>
      </c>
      <c r="V87" s="7">
        <v>0</v>
      </c>
      <c r="W87" s="7">
        <v>0</v>
      </c>
      <c r="X87" s="7">
        <v>-0.45153243304386648</v>
      </c>
      <c r="Y87" s="43">
        <f t="shared" si="3"/>
        <v>0</v>
      </c>
      <c r="Z87" s="7">
        <v>-0.74857564829050205</v>
      </c>
      <c r="AA87" s="11">
        <v>0.45628076291474567</v>
      </c>
    </row>
    <row r="88" spans="1:28" x14ac:dyDescent="0.2">
      <c r="A88" s="3" t="s">
        <v>44</v>
      </c>
      <c r="B88" s="3" t="s">
        <v>45</v>
      </c>
      <c r="C88" s="14">
        <v>123.3676</v>
      </c>
      <c r="D88" s="10">
        <v>123.3676</v>
      </c>
      <c r="E88" s="7">
        <v>123.3676</v>
      </c>
      <c r="F88" s="7">
        <v>123.2302</v>
      </c>
      <c r="G88" s="7">
        <v>123.2302</v>
      </c>
      <c r="H88" s="7">
        <v>123.2302</v>
      </c>
      <c r="I88" s="7">
        <v>123.2302</v>
      </c>
      <c r="J88" s="7">
        <v>123.2302</v>
      </c>
      <c r="K88" s="7">
        <v>123.2302</v>
      </c>
      <c r="L88" s="7">
        <v>123.5458</v>
      </c>
      <c r="M88" s="7">
        <v>123.5458</v>
      </c>
      <c r="N88" s="7">
        <v>123.5458</v>
      </c>
      <c r="O88" s="11">
        <v>123.5458</v>
      </c>
      <c r="P88" s="10">
        <v>0</v>
      </c>
      <c r="Q88" s="7">
        <v>0</v>
      </c>
      <c r="R88" s="7">
        <v>-0.11137446136586877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0.25610605192558594</v>
      </c>
      <c r="Y88" s="43">
        <f t="shared" si="3"/>
        <v>0</v>
      </c>
      <c r="Z88" s="7">
        <v>0</v>
      </c>
      <c r="AA88" s="11">
        <v>0</v>
      </c>
    </row>
    <row r="89" spans="1:28" x14ac:dyDescent="0.2">
      <c r="A89" s="3" t="s">
        <v>46</v>
      </c>
      <c r="B89" s="3" t="s">
        <v>100</v>
      </c>
      <c r="C89" s="14">
        <v>125.6524</v>
      </c>
      <c r="D89" s="10">
        <v>125.6524</v>
      </c>
      <c r="E89" s="7">
        <v>125.6524</v>
      </c>
      <c r="F89" s="7">
        <v>125.6524</v>
      </c>
      <c r="G89" s="7">
        <v>125.6524</v>
      </c>
      <c r="H89" s="7">
        <v>125.6524</v>
      </c>
      <c r="I89" s="7">
        <v>125.6524</v>
      </c>
      <c r="J89" s="7">
        <v>125.6524</v>
      </c>
      <c r="K89" s="7">
        <v>125.6524</v>
      </c>
      <c r="L89" s="7">
        <v>125.6524</v>
      </c>
      <c r="M89" s="7">
        <v>125.6524</v>
      </c>
      <c r="N89" s="7">
        <v>128.99690000000001</v>
      </c>
      <c r="O89" s="11">
        <v>128.99690000000001</v>
      </c>
      <c r="P89" s="10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43">
        <f t="shared" si="3"/>
        <v>0</v>
      </c>
      <c r="Z89" s="7">
        <v>2.6617080135357627</v>
      </c>
      <c r="AA89" s="11">
        <v>0</v>
      </c>
    </row>
    <row r="90" spans="1:28" x14ac:dyDescent="0.2">
      <c r="A90" s="2" t="s">
        <v>47</v>
      </c>
      <c r="B90" s="2" t="s">
        <v>48</v>
      </c>
      <c r="C90" s="14">
        <v>94.367750000000001</v>
      </c>
      <c r="D90" s="10">
        <v>94.442218408926593</v>
      </c>
      <c r="E90" s="7">
        <v>95.253399999999999</v>
      </c>
      <c r="F90" s="7">
        <v>95.090919999999997</v>
      </c>
      <c r="G90" s="7">
        <v>96.304239999999993</v>
      </c>
      <c r="H90" s="7">
        <v>95.717529999999996</v>
      </c>
      <c r="I90" s="7">
        <v>96.951530000000005</v>
      </c>
      <c r="J90" s="7">
        <v>96.670839999999998</v>
      </c>
      <c r="K90" s="7">
        <v>96.464129999999997</v>
      </c>
      <c r="L90" s="7">
        <v>98.727109999999996</v>
      </c>
      <c r="M90" s="7">
        <v>98.130520000000004</v>
      </c>
      <c r="N90" s="7">
        <v>99.100949999999997</v>
      </c>
      <c r="O90" s="11">
        <v>98.790080000000003</v>
      </c>
      <c r="P90" s="10">
        <v>7.8912985555543796E-2</v>
      </c>
      <c r="Q90" s="7">
        <v>0.85891839977864648</v>
      </c>
      <c r="R90" s="7">
        <v>-0.17057658834225567</v>
      </c>
      <c r="S90" s="7">
        <v>1.275957788609045</v>
      </c>
      <c r="T90" s="7">
        <v>-0.60922551281230874</v>
      </c>
      <c r="U90" s="7">
        <v>1.2892100328957599</v>
      </c>
      <c r="V90" s="7">
        <v>-0.28951580238084634</v>
      </c>
      <c r="W90" s="7">
        <v>-0.21382869953338676</v>
      </c>
      <c r="X90" s="7">
        <v>2.3459289997224864</v>
      </c>
      <c r="Y90" s="43">
        <f t="shared" si="3"/>
        <v>-0.60428184315330924</v>
      </c>
      <c r="Z90" s="7">
        <v>0.98891761706754766</v>
      </c>
      <c r="AA90" s="11">
        <v>-0.31369023203106955</v>
      </c>
      <c r="AB90" s="7">
        <f>(AB69/AB74)*100</f>
        <v>96.810737087074244</v>
      </c>
    </row>
    <row r="91" spans="1:28" ht="18" customHeight="1" x14ac:dyDescent="0.2">
      <c r="B91" s="22" t="s">
        <v>62</v>
      </c>
      <c r="C91" s="27"/>
      <c r="D91" s="24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4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5"/>
    </row>
    <row r="92" spans="1:28" x14ac:dyDescent="0.2">
      <c r="A92" s="2" t="s">
        <v>14</v>
      </c>
      <c r="B92" s="2" t="s">
        <v>103</v>
      </c>
      <c r="C92" s="14">
        <v>104.55370000000001</v>
      </c>
      <c r="D92" s="10">
        <v>104.55370000000001</v>
      </c>
      <c r="E92" s="7">
        <v>106.0744</v>
      </c>
      <c r="F92" s="7">
        <v>107.4395</v>
      </c>
      <c r="G92" s="7">
        <v>107.789</v>
      </c>
      <c r="H92" s="7">
        <v>107.2094</v>
      </c>
      <c r="I92" s="7">
        <v>107.3377</v>
      </c>
      <c r="J92" s="7">
        <v>107.3377</v>
      </c>
      <c r="K92" s="7">
        <v>107.3377</v>
      </c>
      <c r="L92" s="7">
        <v>107.3377</v>
      </c>
      <c r="M92" s="7">
        <v>106.7246</v>
      </c>
      <c r="N92" s="7">
        <v>106.7246</v>
      </c>
      <c r="O92" s="11">
        <v>107.5711</v>
      </c>
      <c r="P92" s="10">
        <v>0</v>
      </c>
      <c r="Q92" s="7">
        <v>1.4544678954451069</v>
      </c>
      <c r="R92" s="7">
        <v>1.2869269116770854</v>
      </c>
      <c r="S92" s="7">
        <v>0.32529935452045677</v>
      </c>
      <c r="T92" s="7">
        <v>-0.53771720676506807</v>
      </c>
      <c r="U92" s="7">
        <v>0.1196723421640228</v>
      </c>
      <c r="V92" s="7">
        <v>0</v>
      </c>
      <c r="W92" s="7">
        <v>0</v>
      </c>
      <c r="X92" s="7">
        <v>0</v>
      </c>
      <c r="Y92" s="43">
        <f t="shared" ref="Y92:Y111" si="4">((M92/L92)-1)*100</f>
        <v>-0.57118794235390125</v>
      </c>
      <c r="Z92" s="7">
        <v>0</v>
      </c>
      <c r="AA92" s="11">
        <v>0.79316296336552783</v>
      </c>
      <c r="AB92" s="7">
        <f>AVERAGE(D92:O92)</f>
        <v>106.95309166666668</v>
      </c>
    </row>
    <row r="93" spans="1:28" x14ac:dyDescent="0.2">
      <c r="A93" s="3" t="s">
        <v>16</v>
      </c>
      <c r="B93" s="3" t="s">
        <v>104</v>
      </c>
      <c r="C93" s="14">
        <v>100.51739999999999</v>
      </c>
      <c r="D93" s="10">
        <v>100.51739999999999</v>
      </c>
      <c r="E93" s="7">
        <v>100.51739999999999</v>
      </c>
      <c r="F93" s="7">
        <v>100.51739999999999</v>
      </c>
      <c r="G93" s="7">
        <v>100.51739999999999</v>
      </c>
      <c r="H93" s="7">
        <v>100.51739999999999</v>
      </c>
      <c r="I93" s="7">
        <v>100.51739999999999</v>
      </c>
      <c r="J93" s="7">
        <v>100.51739999999999</v>
      </c>
      <c r="K93" s="7">
        <v>100.51739999999999</v>
      </c>
      <c r="L93" s="7">
        <v>100.51739999999999</v>
      </c>
      <c r="M93" s="7">
        <v>100.51739999999999</v>
      </c>
      <c r="N93" s="7">
        <v>100.51739999999999</v>
      </c>
      <c r="O93" s="11">
        <v>100.51739999999999</v>
      </c>
      <c r="P93" s="10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43">
        <f t="shared" si="4"/>
        <v>0</v>
      </c>
      <c r="Z93" s="7">
        <v>0</v>
      </c>
      <c r="AA93" s="11">
        <v>0</v>
      </c>
    </row>
    <row r="94" spans="1:28" x14ac:dyDescent="0.2">
      <c r="A94" s="3" t="s">
        <v>18</v>
      </c>
      <c r="B94" s="3" t="s">
        <v>61</v>
      </c>
      <c r="C94" s="14">
        <v>112.3086</v>
      </c>
      <c r="D94" s="10">
        <v>112.3086</v>
      </c>
      <c r="E94" s="7">
        <v>116.75109999999999</v>
      </c>
      <c r="F94" s="7">
        <v>120.73909999999999</v>
      </c>
      <c r="G94" s="7">
        <v>121.76</v>
      </c>
      <c r="H94" s="7">
        <v>120.0669</v>
      </c>
      <c r="I94" s="7">
        <v>120.4415</v>
      </c>
      <c r="J94" s="7">
        <v>120.4415</v>
      </c>
      <c r="K94" s="7">
        <v>120.4415</v>
      </c>
      <c r="L94" s="7">
        <v>120.4415</v>
      </c>
      <c r="M94" s="7">
        <v>118.65049999999999</v>
      </c>
      <c r="N94" s="7">
        <v>118.65049999999999</v>
      </c>
      <c r="O94" s="11">
        <v>121.1234</v>
      </c>
      <c r="P94" s="10">
        <v>0</v>
      </c>
      <c r="Q94" s="7">
        <v>3.9556187148624375</v>
      </c>
      <c r="R94" s="7">
        <v>3.4158136411562712</v>
      </c>
      <c r="S94" s="7">
        <v>0.84554216488280232</v>
      </c>
      <c r="T94" s="7">
        <v>-1.3905223390275963</v>
      </c>
      <c r="U94" s="7">
        <v>0.3119927307192914</v>
      </c>
      <c r="V94" s="7">
        <v>0</v>
      </c>
      <c r="W94" s="7">
        <v>0</v>
      </c>
      <c r="X94" s="7">
        <v>0</v>
      </c>
      <c r="Y94" s="43">
        <f t="shared" si="4"/>
        <v>-1.4870289725717578</v>
      </c>
      <c r="Z94" s="7">
        <v>0</v>
      </c>
      <c r="AA94" s="11">
        <v>2.084188435784097</v>
      </c>
    </row>
    <row r="95" spans="1:28" x14ac:dyDescent="0.2">
      <c r="A95" s="2" t="s">
        <v>20</v>
      </c>
      <c r="B95" s="2" t="s">
        <v>105</v>
      </c>
      <c r="C95" s="14">
        <v>115.1889</v>
      </c>
      <c r="D95" s="10">
        <v>114.8364</v>
      </c>
      <c r="E95" s="7">
        <v>114.56740000000001</v>
      </c>
      <c r="F95" s="7">
        <v>115.0228</v>
      </c>
      <c r="G95" s="7">
        <v>114.54259999999999</v>
      </c>
      <c r="H95" s="7">
        <v>114.7401</v>
      </c>
      <c r="I95" s="7">
        <v>113.9984</v>
      </c>
      <c r="J95" s="7">
        <v>114.55289999999999</v>
      </c>
      <c r="K95" s="7">
        <v>115.01730000000001</v>
      </c>
      <c r="L95" s="7">
        <v>115.6536</v>
      </c>
      <c r="M95" s="7">
        <v>116.5119</v>
      </c>
      <c r="N95" s="7">
        <v>115.7225</v>
      </c>
      <c r="O95" s="11">
        <v>115.7411</v>
      </c>
      <c r="P95" s="10">
        <v>-0.30601906954576891</v>
      </c>
      <c r="Q95" s="7">
        <v>-0.23424628427919306</v>
      </c>
      <c r="R95" s="7">
        <v>0.39749527352457797</v>
      </c>
      <c r="S95" s="7">
        <v>-0.41748244695835141</v>
      </c>
      <c r="T95" s="7">
        <v>0.17242493185941749</v>
      </c>
      <c r="U95" s="7">
        <v>-0.64641742511989653</v>
      </c>
      <c r="V95" s="7">
        <v>0.48641033558364866</v>
      </c>
      <c r="W95" s="7">
        <v>0.40540222028426331</v>
      </c>
      <c r="X95" s="7">
        <v>0.5532211241265369</v>
      </c>
      <c r="Y95" s="43">
        <f t="shared" si="4"/>
        <v>0.74212994666833509</v>
      </c>
      <c r="Z95" s="7">
        <v>-0.6775273598662459</v>
      </c>
      <c r="AA95" s="11">
        <v>1.6072933094261176E-2</v>
      </c>
      <c r="AB95" s="7">
        <f>AVERAGE(D95:O95)</f>
        <v>115.07558333333333</v>
      </c>
    </row>
    <row r="96" spans="1:28" x14ac:dyDescent="0.2">
      <c r="A96" s="2" t="s">
        <v>22</v>
      </c>
      <c r="B96" s="2" t="s">
        <v>23</v>
      </c>
      <c r="C96" s="14">
        <v>115.27589999999999</v>
      </c>
      <c r="D96" s="10">
        <v>115.2469</v>
      </c>
      <c r="E96" s="7">
        <v>114.8443</v>
      </c>
      <c r="F96" s="7">
        <v>115.2097</v>
      </c>
      <c r="G96" s="7">
        <v>114.2088</v>
      </c>
      <c r="H96" s="7">
        <v>114.0137</v>
      </c>
      <c r="I96" s="7">
        <v>113.12179999999999</v>
      </c>
      <c r="J96" s="7">
        <v>113.93940000000001</v>
      </c>
      <c r="K96" s="7">
        <v>114.52679999999999</v>
      </c>
      <c r="L96" s="7">
        <v>115.39</v>
      </c>
      <c r="M96" s="7">
        <v>116.833</v>
      </c>
      <c r="N96" s="7">
        <v>115.71729999999999</v>
      </c>
      <c r="O96" s="11">
        <v>115.5196</v>
      </c>
      <c r="P96" s="10">
        <v>-2.5157036292925376E-2</v>
      </c>
      <c r="Q96" s="7">
        <v>-0.34933694528876053</v>
      </c>
      <c r="R96" s="7">
        <v>0.31816990481895396</v>
      </c>
      <c r="S96" s="7">
        <v>-0.86876365444923598</v>
      </c>
      <c r="T96" s="7">
        <v>-0.17082746688521069</v>
      </c>
      <c r="U96" s="7">
        <v>-0.78227441088220684</v>
      </c>
      <c r="V96" s="7">
        <v>0.72276077643744441</v>
      </c>
      <c r="W96" s="7">
        <v>0.51553720662035085</v>
      </c>
      <c r="X96" s="7">
        <v>0.75371004865237323</v>
      </c>
      <c r="Y96" s="43">
        <f t="shared" si="4"/>
        <v>1.2505416413900683</v>
      </c>
      <c r="Z96" s="7">
        <v>-0.95495279587103299</v>
      </c>
      <c r="AA96" s="11">
        <v>-0.17084740138250509</v>
      </c>
    </row>
    <row r="97" spans="1:28" x14ac:dyDescent="0.2">
      <c r="A97" s="3" t="s">
        <v>24</v>
      </c>
      <c r="B97" s="3" t="s">
        <v>25</v>
      </c>
      <c r="C97" s="14">
        <v>120.1923</v>
      </c>
      <c r="D97" s="10">
        <v>120.07210000000001</v>
      </c>
      <c r="E97" s="7">
        <v>119.09569999999999</v>
      </c>
      <c r="F97" s="7">
        <v>119.4756</v>
      </c>
      <c r="G97" s="7">
        <v>117.4405</v>
      </c>
      <c r="H97" s="7">
        <v>116.5292</v>
      </c>
      <c r="I97" s="7">
        <v>114.9825</v>
      </c>
      <c r="J97" s="7">
        <v>116.3738</v>
      </c>
      <c r="K97" s="7">
        <v>117.65470000000001</v>
      </c>
      <c r="L97" s="7">
        <v>118.6521</v>
      </c>
      <c r="M97" s="7">
        <v>121.2303</v>
      </c>
      <c r="N97" s="7">
        <v>119.8407</v>
      </c>
      <c r="O97" s="11">
        <v>119.00230000000001</v>
      </c>
      <c r="P97" s="10">
        <v>-0.1000064064004075</v>
      </c>
      <c r="Q97" s="7">
        <v>-0.81317808216897369</v>
      </c>
      <c r="R97" s="7">
        <v>0.31898716746281047</v>
      </c>
      <c r="S97" s="7">
        <v>-1.7033603514022948</v>
      </c>
      <c r="T97" s="7">
        <v>-0.77596740477092419</v>
      </c>
      <c r="U97" s="7">
        <v>-1.3273068037882361</v>
      </c>
      <c r="V97" s="7">
        <v>1.2100102189463624</v>
      </c>
      <c r="W97" s="7">
        <v>1.1006773002170613</v>
      </c>
      <c r="X97" s="7">
        <v>0.84773493961567103</v>
      </c>
      <c r="Y97" s="43">
        <f t="shared" si="4"/>
        <v>2.172907179898198</v>
      </c>
      <c r="Z97" s="7">
        <v>-1.1462480914424871</v>
      </c>
      <c r="AA97" s="11">
        <v>-0.69959537953299078</v>
      </c>
    </row>
    <row r="98" spans="1:28" x14ac:dyDescent="0.2">
      <c r="A98" s="3" t="s">
        <v>26</v>
      </c>
      <c r="B98" s="3" t="s">
        <v>96</v>
      </c>
      <c r="C98" s="14">
        <v>109.8348</v>
      </c>
      <c r="D98" s="10">
        <v>109.8348</v>
      </c>
      <c r="E98" s="7">
        <v>110.26220000000001</v>
      </c>
      <c r="F98" s="7">
        <v>110.6131</v>
      </c>
      <c r="G98" s="7">
        <v>110.5904</v>
      </c>
      <c r="H98" s="7">
        <v>110.9216</v>
      </c>
      <c r="I98" s="7">
        <v>110.8374</v>
      </c>
      <c r="J98" s="7">
        <v>110.88209999999999</v>
      </c>
      <c r="K98" s="7">
        <v>111.0515</v>
      </c>
      <c r="L98" s="7">
        <v>112.0864</v>
      </c>
      <c r="M98" s="7">
        <v>112.2068</v>
      </c>
      <c r="N98" s="7">
        <v>111.5865</v>
      </c>
      <c r="O98" s="11">
        <v>112.08969999999999</v>
      </c>
      <c r="P98" s="10">
        <v>0</v>
      </c>
      <c r="Q98" s="7">
        <v>0.38912985683954976</v>
      </c>
      <c r="R98" s="7">
        <v>0.3182414281594198</v>
      </c>
      <c r="S98" s="7">
        <v>-2.0521981573611431E-2</v>
      </c>
      <c r="T98" s="7">
        <v>0.29948349947192116</v>
      </c>
      <c r="U98" s="7">
        <v>-7.5909471194064645E-2</v>
      </c>
      <c r="V98" s="7">
        <v>4.0329347314166292E-2</v>
      </c>
      <c r="W98" s="7">
        <v>0.15277488431406891</v>
      </c>
      <c r="X98" s="7">
        <v>0.93190996969873729</v>
      </c>
      <c r="Y98" s="43">
        <f t="shared" si="4"/>
        <v>0.10741713535273867</v>
      </c>
      <c r="Z98" s="7">
        <v>-0.5528185457565854</v>
      </c>
      <c r="AA98" s="11">
        <v>0.45095060782441654</v>
      </c>
    </row>
    <row r="99" spans="1:28" x14ac:dyDescent="0.2">
      <c r="A99" s="3" t="s">
        <v>27</v>
      </c>
      <c r="B99" s="3" t="s">
        <v>28</v>
      </c>
      <c r="C99" s="14">
        <v>117.89019999999999</v>
      </c>
      <c r="D99" s="10">
        <v>117.94370000000001</v>
      </c>
      <c r="E99" s="7">
        <v>117.7273</v>
      </c>
      <c r="F99" s="7">
        <v>118.5986</v>
      </c>
      <c r="G99" s="7">
        <v>117.9966</v>
      </c>
      <c r="H99" s="7">
        <v>118.5681</v>
      </c>
      <c r="I99" s="7">
        <v>117.7144</v>
      </c>
      <c r="J99" s="7">
        <v>119.35680000000001</v>
      </c>
      <c r="K99" s="7">
        <v>119.1139</v>
      </c>
      <c r="L99" s="7">
        <v>119.16849999999999</v>
      </c>
      <c r="M99" s="7">
        <v>121.059</v>
      </c>
      <c r="N99" s="7">
        <v>118.23699999999999</v>
      </c>
      <c r="O99" s="11">
        <v>118.6159</v>
      </c>
      <c r="P99" s="10">
        <v>4.5381210651957389E-2</v>
      </c>
      <c r="Q99" s="7">
        <v>-0.1834773709829412</v>
      </c>
      <c r="R99" s="7">
        <v>0.74010021464860321</v>
      </c>
      <c r="S99" s="7">
        <v>-0.50759452472457833</v>
      </c>
      <c r="T99" s="7">
        <v>0.48433598934206606</v>
      </c>
      <c r="U99" s="7">
        <v>-0.7200081640846091</v>
      </c>
      <c r="V99" s="7">
        <v>1.3952413638433439</v>
      </c>
      <c r="W99" s="7">
        <v>-0.20350746668811986</v>
      </c>
      <c r="X99" s="7">
        <v>4.5838478968444105E-2</v>
      </c>
      <c r="Y99" s="43">
        <f t="shared" si="4"/>
        <v>1.5864091601387909</v>
      </c>
      <c r="Z99" s="7">
        <v>-2.3310947554498243</v>
      </c>
      <c r="AA99" s="11">
        <v>0.32045806304287283</v>
      </c>
    </row>
    <row r="100" spans="1:28" x14ac:dyDescent="0.2">
      <c r="A100" s="3" t="s">
        <v>29</v>
      </c>
      <c r="B100" s="3" t="s">
        <v>30</v>
      </c>
      <c r="C100" s="14">
        <v>104.6502</v>
      </c>
      <c r="D100" s="10">
        <v>105.1096</v>
      </c>
      <c r="E100" s="7">
        <v>104.9499</v>
      </c>
      <c r="F100" s="7">
        <v>104.5532</v>
      </c>
      <c r="G100" s="7">
        <v>104.81959999999999</v>
      </c>
      <c r="H100" s="7">
        <v>106.4982</v>
      </c>
      <c r="I100" s="7">
        <v>105.7617</v>
      </c>
      <c r="J100" s="7">
        <v>105.54040000000001</v>
      </c>
      <c r="K100" s="7">
        <v>105.43519999999999</v>
      </c>
      <c r="L100" s="7">
        <v>107.8008</v>
      </c>
      <c r="M100" s="7">
        <v>107.91849999999999</v>
      </c>
      <c r="N100" s="7">
        <v>108.08499999999999</v>
      </c>
      <c r="O100" s="11">
        <v>108.5966</v>
      </c>
      <c r="P100" s="10">
        <v>0.4389862608958246</v>
      </c>
      <c r="Q100" s="7">
        <v>-0.15193664517798644</v>
      </c>
      <c r="R100" s="7">
        <v>-0.37798987898034736</v>
      </c>
      <c r="S100" s="7">
        <v>0.2547985140579056</v>
      </c>
      <c r="T100" s="7">
        <v>1.6014180554018553</v>
      </c>
      <c r="U100" s="7">
        <v>-0.69156098412930211</v>
      </c>
      <c r="V100" s="7">
        <v>-0.20924398908111291</v>
      </c>
      <c r="W100" s="7">
        <v>-9.9677469480891304E-2</v>
      </c>
      <c r="X100" s="7">
        <v>2.2436529735799815</v>
      </c>
      <c r="Y100" s="43">
        <f t="shared" si="4"/>
        <v>0.10918286320695803</v>
      </c>
      <c r="Z100" s="7">
        <v>0.15428309326019099</v>
      </c>
      <c r="AA100" s="11">
        <v>0.47333117453855894</v>
      </c>
    </row>
    <row r="101" spans="1:28" x14ac:dyDescent="0.2">
      <c r="A101" s="3" t="s">
        <v>31</v>
      </c>
      <c r="B101" s="3" t="s">
        <v>32</v>
      </c>
      <c r="C101" s="14">
        <v>102.2984</v>
      </c>
      <c r="D101" s="10">
        <v>103.0005</v>
      </c>
      <c r="E101" s="7">
        <v>104.1127</v>
      </c>
      <c r="F101" s="7">
        <v>105.0603</v>
      </c>
      <c r="G101" s="7">
        <v>104.99679999999999</v>
      </c>
      <c r="H101" s="7">
        <v>106.02509999999999</v>
      </c>
      <c r="I101" s="7">
        <v>106.02509999999999</v>
      </c>
      <c r="J101" s="7">
        <v>106.02509999999999</v>
      </c>
      <c r="K101" s="7">
        <v>106.02509999999999</v>
      </c>
      <c r="L101" s="7">
        <v>106.1315</v>
      </c>
      <c r="M101" s="7">
        <v>106.7046</v>
      </c>
      <c r="N101" s="7">
        <v>106.1315</v>
      </c>
      <c r="O101" s="11">
        <v>106.3485</v>
      </c>
      <c r="P101" s="10">
        <v>0.68632549482689997</v>
      </c>
      <c r="Q101" s="7">
        <v>1.0798005834923146</v>
      </c>
      <c r="R101" s="7">
        <v>0.91016753959890973</v>
      </c>
      <c r="S101" s="7">
        <v>-6.0441479797796863E-2</v>
      </c>
      <c r="T101" s="7">
        <v>0.97936318059217187</v>
      </c>
      <c r="U101" s="7">
        <v>0</v>
      </c>
      <c r="V101" s="7">
        <v>0</v>
      </c>
      <c r="W101" s="7">
        <v>0</v>
      </c>
      <c r="X101" s="7">
        <v>0.10035359551654073</v>
      </c>
      <c r="Y101" s="43">
        <f t="shared" si="4"/>
        <v>0.53999048350394929</v>
      </c>
      <c r="Z101" s="7">
        <v>-0.53709024728080756</v>
      </c>
      <c r="AA101" s="11">
        <v>0.2044633308678373</v>
      </c>
    </row>
    <row r="102" spans="1:28" x14ac:dyDescent="0.2">
      <c r="A102" s="3" t="s">
        <v>33</v>
      </c>
      <c r="B102" s="3" t="s">
        <v>97</v>
      </c>
      <c r="C102" s="14">
        <v>107.8115</v>
      </c>
      <c r="D102" s="10">
        <v>107.8115</v>
      </c>
      <c r="E102" s="7">
        <v>107.8115</v>
      </c>
      <c r="F102" s="7">
        <v>107.8115</v>
      </c>
      <c r="G102" s="7">
        <v>107.8115</v>
      </c>
      <c r="H102" s="7">
        <v>107.8115</v>
      </c>
      <c r="I102" s="7">
        <v>107.8115</v>
      </c>
      <c r="J102" s="7">
        <v>107.8417</v>
      </c>
      <c r="K102" s="7">
        <v>107.8417</v>
      </c>
      <c r="L102" s="7">
        <v>107.8417</v>
      </c>
      <c r="M102" s="7">
        <v>107.8417</v>
      </c>
      <c r="N102" s="7">
        <v>107.8417</v>
      </c>
      <c r="O102" s="11">
        <v>107.8417</v>
      </c>
      <c r="P102" s="10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2.8011854023001052E-2</v>
      </c>
      <c r="W102" s="7">
        <v>0</v>
      </c>
      <c r="X102" s="7">
        <v>0</v>
      </c>
      <c r="Y102" s="43">
        <f t="shared" si="4"/>
        <v>0</v>
      </c>
      <c r="Z102" s="7">
        <v>0</v>
      </c>
      <c r="AA102" s="11">
        <v>0</v>
      </c>
    </row>
    <row r="103" spans="1:28" x14ac:dyDescent="0.2">
      <c r="A103" s="3" t="s">
        <v>34</v>
      </c>
      <c r="B103" s="3" t="s">
        <v>35</v>
      </c>
      <c r="C103" s="14">
        <v>117.4358</v>
      </c>
      <c r="D103" s="10">
        <v>116.9057</v>
      </c>
      <c r="E103" s="7">
        <v>116.26300000000001</v>
      </c>
      <c r="F103" s="7">
        <v>116.5883</v>
      </c>
      <c r="G103" s="7">
        <v>116.378</v>
      </c>
      <c r="H103" s="7">
        <v>115.35809999999999</v>
      </c>
      <c r="I103" s="7">
        <v>115.1275</v>
      </c>
      <c r="J103" s="7">
        <v>115.1275</v>
      </c>
      <c r="K103" s="7">
        <v>115.1275</v>
      </c>
      <c r="L103" s="7">
        <v>115.1858</v>
      </c>
      <c r="M103" s="7">
        <v>115.149</v>
      </c>
      <c r="N103" s="7">
        <v>114.758</v>
      </c>
      <c r="O103" s="11">
        <v>114.65470000000001</v>
      </c>
      <c r="P103" s="10">
        <v>-0.45139557102689676</v>
      </c>
      <c r="Q103" s="7">
        <v>-0.54975933594340631</v>
      </c>
      <c r="R103" s="7">
        <v>0.27979666789950247</v>
      </c>
      <c r="S103" s="7">
        <v>-0.18037830554181139</v>
      </c>
      <c r="T103" s="7">
        <v>-0.87636838577738652</v>
      </c>
      <c r="U103" s="7">
        <v>-0.19989927018561807</v>
      </c>
      <c r="V103" s="7">
        <v>0</v>
      </c>
      <c r="W103" s="7">
        <v>0</v>
      </c>
      <c r="X103" s="7">
        <v>5.0639508371156057E-2</v>
      </c>
      <c r="Y103" s="43">
        <f t="shared" si="4"/>
        <v>-3.1948382526314489E-2</v>
      </c>
      <c r="Z103" s="7">
        <v>-0.33956004828526981</v>
      </c>
      <c r="AA103" s="11">
        <v>-9.0015510901192239E-2</v>
      </c>
    </row>
    <row r="104" spans="1:28" x14ac:dyDescent="0.2">
      <c r="A104" s="2" t="s">
        <v>36</v>
      </c>
      <c r="B104" s="2" t="s">
        <v>37</v>
      </c>
      <c r="C104" s="14">
        <v>113.9713</v>
      </c>
      <c r="D104" s="10">
        <v>113.9713</v>
      </c>
      <c r="E104" s="7">
        <v>113.98390000000001</v>
      </c>
      <c r="F104" s="7">
        <v>114.6288</v>
      </c>
      <c r="G104" s="7">
        <v>115.2461</v>
      </c>
      <c r="H104" s="7">
        <v>116.2709</v>
      </c>
      <c r="I104" s="7">
        <v>115.8459</v>
      </c>
      <c r="J104" s="7">
        <v>115.8459</v>
      </c>
      <c r="K104" s="7">
        <v>116.051</v>
      </c>
      <c r="L104" s="7">
        <v>116.20910000000001</v>
      </c>
      <c r="M104" s="7">
        <v>115.83540000000001</v>
      </c>
      <c r="N104" s="7">
        <v>115.7336</v>
      </c>
      <c r="O104" s="11">
        <v>116.20780000000001</v>
      </c>
      <c r="P104" s="10">
        <v>0</v>
      </c>
      <c r="Q104" s="7">
        <v>1.1055414828124414E-2</v>
      </c>
      <c r="R104" s="7">
        <v>0.56578165863774854</v>
      </c>
      <c r="S104" s="7">
        <v>0.53852086037714797</v>
      </c>
      <c r="T104" s="7">
        <v>0.88922748795837692</v>
      </c>
      <c r="U104" s="7">
        <v>-0.36552568183440326</v>
      </c>
      <c r="V104" s="7">
        <v>0</v>
      </c>
      <c r="W104" s="7">
        <v>0.17704554067084086</v>
      </c>
      <c r="X104" s="7">
        <v>0.13623320781380993</v>
      </c>
      <c r="Y104" s="43">
        <f t="shared" si="4"/>
        <v>-0.32157550484428477</v>
      </c>
      <c r="Z104" s="7">
        <v>-8.7883324096097934E-2</v>
      </c>
      <c r="AA104" s="11">
        <v>0.40973407895374414</v>
      </c>
    </row>
    <row r="105" spans="1:28" x14ac:dyDescent="0.2">
      <c r="A105" s="3" t="s">
        <v>38</v>
      </c>
      <c r="B105" s="3" t="s">
        <v>39</v>
      </c>
      <c r="C105" s="14">
        <v>100</v>
      </c>
      <c r="D105" s="10">
        <v>100</v>
      </c>
      <c r="E105" s="7">
        <v>100</v>
      </c>
      <c r="F105" s="7">
        <v>100</v>
      </c>
      <c r="G105" s="7">
        <v>100</v>
      </c>
      <c r="H105" s="7">
        <v>100</v>
      </c>
      <c r="I105" s="7">
        <v>100</v>
      </c>
      <c r="J105" s="7">
        <v>100</v>
      </c>
      <c r="K105" s="7">
        <v>100</v>
      </c>
      <c r="L105" s="7">
        <v>100</v>
      </c>
      <c r="M105" s="7">
        <v>100</v>
      </c>
      <c r="N105" s="7">
        <v>100</v>
      </c>
      <c r="O105" s="11">
        <v>100</v>
      </c>
      <c r="P105" s="10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43">
        <f t="shared" si="4"/>
        <v>0</v>
      </c>
      <c r="Z105" s="7">
        <v>0</v>
      </c>
      <c r="AA105" s="11">
        <v>0</v>
      </c>
    </row>
    <row r="106" spans="1:28" x14ac:dyDescent="0.2">
      <c r="A106" s="3" t="s">
        <v>40</v>
      </c>
      <c r="B106" s="3" t="s">
        <v>106</v>
      </c>
      <c r="C106" s="14">
        <v>107.9631</v>
      </c>
      <c r="D106" s="10">
        <v>107.9631</v>
      </c>
      <c r="E106" s="7">
        <v>108.5598</v>
      </c>
      <c r="F106" s="7">
        <v>111.392</v>
      </c>
      <c r="G106" s="7">
        <v>111.67310000000001</v>
      </c>
      <c r="H106" s="7">
        <v>111.67310000000001</v>
      </c>
      <c r="I106" s="7">
        <v>111.67310000000001</v>
      </c>
      <c r="J106" s="7">
        <v>111.67310000000001</v>
      </c>
      <c r="K106" s="7">
        <v>111.67310000000001</v>
      </c>
      <c r="L106" s="7">
        <v>111.67310000000001</v>
      </c>
      <c r="M106" s="7">
        <v>111.67310000000001</v>
      </c>
      <c r="N106" s="7">
        <v>111.67310000000001</v>
      </c>
      <c r="O106" s="11">
        <v>111.67310000000001</v>
      </c>
      <c r="P106" s="10">
        <v>0</v>
      </c>
      <c r="Q106" s="7">
        <v>0.55268883535207725</v>
      </c>
      <c r="R106" s="7">
        <v>2.6088846884389989</v>
      </c>
      <c r="S106" s="7">
        <v>0.2523520540074774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43">
        <f t="shared" si="4"/>
        <v>0</v>
      </c>
      <c r="Z106" s="7">
        <v>0</v>
      </c>
      <c r="AA106" s="11">
        <v>0</v>
      </c>
    </row>
    <row r="107" spans="1:28" x14ac:dyDescent="0.2">
      <c r="A107" s="3" t="s">
        <v>41</v>
      </c>
      <c r="B107" s="3" t="s">
        <v>99</v>
      </c>
      <c r="C107" s="14">
        <v>115.3471</v>
      </c>
      <c r="D107" s="10">
        <v>115.3471</v>
      </c>
      <c r="E107" s="7">
        <v>115.3471</v>
      </c>
      <c r="F107" s="7">
        <v>116.0715</v>
      </c>
      <c r="G107" s="7">
        <v>117.8871</v>
      </c>
      <c r="H107" s="7">
        <v>121.00409999999999</v>
      </c>
      <c r="I107" s="7">
        <v>119.7115</v>
      </c>
      <c r="J107" s="7">
        <v>119.7115</v>
      </c>
      <c r="K107" s="7">
        <v>120.0076</v>
      </c>
      <c r="L107" s="7">
        <v>120.3096</v>
      </c>
      <c r="M107" s="7">
        <v>120.5664</v>
      </c>
      <c r="N107" s="7">
        <v>120.5664</v>
      </c>
      <c r="O107" s="11">
        <v>121.92789999999999</v>
      </c>
      <c r="P107" s="10">
        <v>0</v>
      </c>
      <c r="Q107" s="7">
        <v>0</v>
      </c>
      <c r="R107" s="7">
        <v>0.62801752276390377</v>
      </c>
      <c r="S107" s="7">
        <v>1.5642082681795302</v>
      </c>
      <c r="T107" s="7">
        <v>2.644055201968655</v>
      </c>
      <c r="U107" s="7">
        <v>-1.0682282666455047</v>
      </c>
      <c r="V107" s="7">
        <v>0</v>
      </c>
      <c r="W107" s="7">
        <v>0.24734465778141246</v>
      </c>
      <c r="X107" s="7">
        <v>0.25165072878718237</v>
      </c>
      <c r="Y107" s="43">
        <f t="shared" si="4"/>
        <v>0.213449300803914</v>
      </c>
      <c r="Z107" s="7">
        <v>0</v>
      </c>
      <c r="AA107" s="11">
        <v>1.1292532579557757</v>
      </c>
    </row>
    <row r="108" spans="1:28" x14ac:dyDescent="0.2">
      <c r="A108" s="3" t="s">
        <v>42</v>
      </c>
      <c r="B108" s="3" t="s">
        <v>43</v>
      </c>
      <c r="C108" s="14">
        <v>121.8604</v>
      </c>
      <c r="D108" s="10">
        <v>121.8604</v>
      </c>
      <c r="E108" s="7">
        <v>121.8604</v>
      </c>
      <c r="F108" s="7">
        <v>122.2714</v>
      </c>
      <c r="G108" s="7">
        <v>122.2714</v>
      </c>
      <c r="H108" s="7">
        <v>122.2714</v>
      </c>
      <c r="I108" s="7">
        <v>122.2714</v>
      </c>
      <c r="J108" s="7">
        <v>122.2714</v>
      </c>
      <c r="K108" s="7">
        <v>122.56740000000001</v>
      </c>
      <c r="L108" s="7">
        <v>122.56740000000001</v>
      </c>
      <c r="M108" s="7">
        <v>121.3091</v>
      </c>
      <c r="N108" s="7">
        <v>121.02970000000001</v>
      </c>
      <c r="O108" s="11">
        <v>121.02970000000001</v>
      </c>
      <c r="P108" s="10">
        <v>0</v>
      </c>
      <c r="Q108" s="7">
        <v>0</v>
      </c>
      <c r="R108" s="7">
        <v>0.3372711725876506</v>
      </c>
      <c r="S108" s="7">
        <v>0</v>
      </c>
      <c r="T108" s="7">
        <v>0</v>
      </c>
      <c r="U108" s="7">
        <v>0</v>
      </c>
      <c r="V108" s="7">
        <v>0</v>
      </c>
      <c r="W108" s="7">
        <v>0.24208441221741672</v>
      </c>
      <c r="X108" s="7">
        <v>0</v>
      </c>
      <c r="Y108" s="43">
        <f t="shared" si="4"/>
        <v>-1.0266188236023654</v>
      </c>
      <c r="Z108" s="7">
        <v>-0.23032072614502574</v>
      </c>
      <c r="AA108" s="11">
        <v>0</v>
      </c>
    </row>
    <row r="109" spans="1:28" x14ac:dyDescent="0.2">
      <c r="A109" s="3" t="s">
        <v>44</v>
      </c>
      <c r="B109" s="3" t="s">
        <v>45</v>
      </c>
      <c r="C109" s="14">
        <v>105.0855</v>
      </c>
      <c r="D109" s="10">
        <v>105.0855</v>
      </c>
      <c r="E109" s="7">
        <v>104.6883</v>
      </c>
      <c r="F109" s="7">
        <v>105.3678</v>
      </c>
      <c r="G109" s="7">
        <v>105.3678</v>
      </c>
      <c r="H109" s="7">
        <v>105.3678</v>
      </c>
      <c r="I109" s="7">
        <v>105.3678</v>
      </c>
      <c r="J109" s="7">
        <v>105.3678</v>
      </c>
      <c r="K109" s="7">
        <v>105.3678</v>
      </c>
      <c r="L109" s="7">
        <v>106.1323</v>
      </c>
      <c r="M109" s="7">
        <v>106.1323</v>
      </c>
      <c r="N109" s="7">
        <v>106.1323</v>
      </c>
      <c r="O109" s="11">
        <v>106.47790000000001</v>
      </c>
      <c r="P109" s="10">
        <v>0</v>
      </c>
      <c r="Q109" s="7">
        <v>-0.3779779322551618</v>
      </c>
      <c r="R109" s="7">
        <v>0.64906966681090861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0.7255537270399478</v>
      </c>
      <c r="Y109" s="43">
        <f t="shared" si="4"/>
        <v>0</v>
      </c>
      <c r="Z109" s="7">
        <v>0</v>
      </c>
      <c r="AA109" s="11">
        <v>0.32563131110887505</v>
      </c>
    </row>
    <row r="110" spans="1:28" x14ac:dyDescent="0.2">
      <c r="A110" s="3" t="s">
        <v>46</v>
      </c>
      <c r="B110" s="3" t="s">
        <v>100</v>
      </c>
      <c r="C110" s="14">
        <v>100</v>
      </c>
      <c r="D110" s="10">
        <v>100</v>
      </c>
      <c r="E110" s="7">
        <v>100</v>
      </c>
      <c r="F110" s="7">
        <v>100</v>
      </c>
      <c r="G110" s="7">
        <v>100</v>
      </c>
      <c r="H110" s="7">
        <v>100</v>
      </c>
      <c r="I110" s="7">
        <v>100</v>
      </c>
      <c r="J110" s="7">
        <v>100</v>
      </c>
      <c r="K110" s="7">
        <v>100</v>
      </c>
      <c r="L110" s="7">
        <v>100</v>
      </c>
      <c r="M110" s="7">
        <v>100</v>
      </c>
      <c r="N110" s="7">
        <v>100</v>
      </c>
      <c r="O110" s="11">
        <v>100</v>
      </c>
      <c r="P110" s="10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43">
        <f t="shared" si="4"/>
        <v>0</v>
      </c>
      <c r="Z110" s="7">
        <v>0</v>
      </c>
      <c r="AA110" s="11">
        <v>0</v>
      </c>
    </row>
    <row r="111" spans="1:28" x14ac:dyDescent="0.2">
      <c r="A111" s="2" t="s">
        <v>47</v>
      </c>
      <c r="B111" s="2" t="s">
        <v>48</v>
      </c>
      <c r="C111" s="14">
        <v>90.767110000000002</v>
      </c>
      <c r="D111" s="10">
        <v>91.045783392722186</v>
      </c>
      <c r="E111" s="7">
        <v>92.586879999999994</v>
      </c>
      <c r="F111" s="7">
        <v>93.407179999999997</v>
      </c>
      <c r="G111" s="7">
        <v>94.103809999999996</v>
      </c>
      <c r="H111" s="7">
        <v>93.436790000000002</v>
      </c>
      <c r="I111" s="7">
        <v>94.157179999999997</v>
      </c>
      <c r="J111" s="7">
        <v>93.701390000000004</v>
      </c>
      <c r="K111" s="7">
        <v>93.323059999999998</v>
      </c>
      <c r="L111" s="7">
        <v>92.809629999999999</v>
      </c>
      <c r="M111" s="7">
        <v>91.599689999999995</v>
      </c>
      <c r="N111" s="7">
        <v>92.224530000000001</v>
      </c>
      <c r="O111" s="11">
        <v>92.941119999999998</v>
      </c>
      <c r="P111" s="10">
        <v>0.30702023312429266</v>
      </c>
      <c r="Q111" s="7">
        <v>1.6926611533785725</v>
      </c>
      <c r="R111" s="7">
        <v>0.88597866133949355</v>
      </c>
      <c r="S111" s="7">
        <v>0.74579919873397205</v>
      </c>
      <c r="T111" s="7">
        <v>-0.70881295879517925</v>
      </c>
      <c r="U111" s="7">
        <v>0.77099181168359354</v>
      </c>
      <c r="V111" s="7">
        <v>-0.48407354595793256</v>
      </c>
      <c r="W111" s="7">
        <v>-0.40376135295325433</v>
      </c>
      <c r="X111" s="7">
        <v>-0.55016412878017462</v>
      </c>
      <c r="Y111" s="43">
        <f t="shared" si="4"/>
        <v>-1.3036793703412042</v>
      </c>
      <c r="Z111" s="7">
        <v>0.68214204655060084</v>
      </c>
      <c r="AA111" s="11">
        <v>0.77700585733534944</v>
      </c>
      <c r="AB111" s="7">
        <f>(AB92/AB95)*100</f>
        <v>92.941602874053089</v>
      </c>
    </row>
    <row r="112" spans="1:28" ht="18" customHeight="1" x14ac:dyDescent="0.2">
      <c r="B112" s="22" t="s">
        <v>63</v>
      </c>
      <c r="C112" s="27"/>
      <c r="D112" s="24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4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5"/>
    </row>
    <row r="113" spans="2:28" x14ac:dyDescent="0.2">
      <c r="B113" s="2" t="s">
        <v>15</v>
      </c>
      <c r="C113" s="14">
        <v>104.1139</v>
      </c>
      <c r="D113" s="10">
        <v>103.4691</v>
      </c>
      <c r="E113" s="7">
        <v>107.0119</v>
      </c>
      <c r="F113" s="7">
        <v>110.3604</v>
      </c>
      <c r="G113" s="7">
        <v>112.01049999999999</v>
      </c>
      <c r="H113" s="7">
        <v>110.15770000000001</v>
      </c>
      <c r="I113" s="7">
        <v>110.89239999999999</v>
      </c>
      <c r="J113" s="7">
        <v>111.5834</v>
      </c>
      <c r="K113" s="7">
        <v>110.3263</v>
      </c>
      <c r="L113" s="7">
        <v>111.1983</v>
      </c>
      <c r="M113" s="7">
        <v>111.02460000000001</v>
      </c>
      <c r="N113" s="7">
        <v>111.8969</v>
      </c>
      <c r="O113" s="11">
        <v>111.8374</v>
      </c>
      <c r="P113" s="10">
        <v>-0.61932172361231652</v>
      </c>
      <c r="Q113" s="7">
        <v>3.4240174119616382</v>
      </c>
      <c r="R113" s="7">
        <v>3.1290912505992337</v>
      </c>
      <c r="S113" s="7">
        <v>1.4951921160126229</v>
      </c>
      <c r="T113" s="7">
        <v>-1.6541306395382469</v>
      </c>
      <c r="U113" s="7">
        <v>0.66695292294591246</v>
      </c>
      <c r="V113" s="7">
        <v>0.62312656232528341</v>
      </c>
      <c r="W113" s="7">
        <v>-1.1266012686474818</v>
      </c>
      <c r="X113" s="7">
        <v>0.79038271019693385</v>
      </c>
      <c r="Y113" s="43">
        <f t="shared" ref="Y113:Y130" si="5">((M113/L113)-1)*100</f>
        <v>-0.15620742403436028</v>
      </c>
      <c r="Z113" s="7">
        <v>0.78568173179637268</v>
      </c>
      <c r="AA113" s="11">
        <v>-5.317394851868093E-2</v>
      </c>
      <c r="AB113" s="7">
        <f>AVERAGE(D113:O113)</f>
        <v>110.14740833333333</v>
      </c>
    </row>
    <row r="114" spans="2:28" x14ac:dyDescent="0.2">
      <c r="B114" s="2" t="s">
        <v>21</v>
      </c>
      <c r="C114" s="14">
        <v>117.1833</v>
      </c>
      <c r="D114" s="10">
        <v>117.0325</v>
      </c>
      <c r="E114" s="7">
        <v>117.02119999999999</v>
      </c>
      <c r="F114" s="7">
        <v>117.0361</v>
      </c>
      <c r="G114" s="7">
        <v>116.1554</v>
      </c>
      <c r="H114" s="7">
        <v>116.22329999999999</v>
      </c>
      <c r="I114" s="7">
        <v>115.7745</v>
      </c>
      <c r="J114" s="7">
        <v>116.3668</v>
      </c>
      <c r="K114" s="7">
        <v>116.51260000000001</v>
      </c>
      <c r="L114" s="7">
        <v>117.4074</v>
      </c>
      <c r="M114" s="7">
        <v>118.54259999999999</v>
      </c>
      <c r="N114" s="7">
        <v>118.07380000000001</v>
      </c>
      <c r="O114" s="11">
        <v>117.94289999999999</v>
      </c>
      <c r="P114" s="10">
        <v>-0.12868727881874278</v>
      </c>
      <c r="Q114" s="7">
        <v>-9.6554375921266648E-3</v>
      </c>
      <c r="R114" s="7">
        <v>1.2732735606891282E-2</v>
      </c>
      <c r="S114" s="7">
        <v>-0.75250286022859991</v>
      </c>
      <c r="T114" s="7">
        <v>5.8456171645911006E-2</v>
      </c>
      <c r="U114" s="7">
        <v>-0.38615320680103854</v>
      </c>
      <c r="V114" s="7">
        <v>0.51159797710203414</v>
      </c>
      <c r="W114" s="7">
        <v>0.12529346858383006</v>
      </c>
      <c r="X114" s="7">
        <v>0.76798560842345742</v>
      </c>
      <c r="Y114" s="43">
        <f t="shared" si="5"/>
        <v>0.96688965090785395</v>
      </c>
      <c r="Z114" s="7">
        <v>-0.39546964551139213</v>
      </c>
      <c r="AA114" s="11">
        <v>-0.11086286712209746</v>
      </c>
      <c r="AB114" s="7">
        <f>AVERAGE(D114:O114)</f>
        <v>117.00742500000001</v>
      </c>
    </row>
    <row r="115" spans="2:28" x14ac:dyDescent="0.2">
      <c r="B115" s="2" t="s">
        <v>23</v>
      </c>
      <c r="C115" s="14">
        <v>116.5787</v>
      </c>
      <c r="D115" s="10">
        <v>116.3993</v>
      </c>
      <c r="E115" s="7">
        <v>116.3182</v>
      </c>
      <c r="F115" s="7">
        <v>116.4443</v>
      </c>
      <c r="G115" s="7">
        <v>115.5565</v>
      </c>
      <c r="H115" s="7">
        <v>115.3952</v>
      </c>
      <c r="I115" s="7">
        <v>114.69759999999999</v>
      </c>
      <c r="J115" s="7">
        <v>115.38330000000001</v>
      </c>
      <c r="K115" s="7">
        <v>115.5472</v>
      </c>
      <c r="L115" s="7">
        <v>116.6631</v>
      </c>
      <c r="M115" s="7">
        <v>118.14749999999999</v>
      </c>
      <c r="N115" s="7">
        <v>117.4075</v>
      </c>
      <c r="O115" s="11">
        <v>117.24420000000001</v>
      </c>
      <c r="P115" s="10">
        <v>-0.15388745971605541</v>
      </c>
      <c r="Q115" s="7">
        <v>-6.9673958520362386E-2</v>
      </c>
      <c r="R115" s="7">
        <v>0.10840951802898761</v>
      </c>
      <c r="S115" s="7">
        <v>-0.76242460987785454</v>
      </c>
      <c r="T115" s="7">
        <v>-0.13958539761934388</v>
      </c>
      <c r="U115" s="7">
        <v>-0.60453121100358453</v>
      </c>
      <c r="V115" s="7">
        <v>0.59783291019167906</v>
      </c>
      <c r="W115" s="7">
        <v>0.14204828601712566</v>
      </c>
      <c r="X115" s="7">
        <v>0.9657525236440142</v>
      </c>
      <c r="Y115" s="43">
        <f t="shared" si="5"/>
        <v>1.272381755670815</v>
      </c>
      <c r="Z115" s="7">
        <v>-0.62633572441227692</v>
      </c>
      <c r="AA115" s="11">
        <v>-0.13908821838467939</v>
      </c>
    </row>
    <row r="116" spans="2:28" x14ac:dyDescent="0.2">
      <c r="B116" s="3" t="s">
        <v>25</v>
      </c>
      <c r="C116" s="14">
        <v>121.9769</v>
      </c>
      <c r="D116" s="10">
        <v>121.6797</v>
      </c>
      <c r="E116" s="7">
        <v>121.4926</v>
      </c>
      <c r="F116" s="7">
        <v>121.5369</v>
      </c>
      <c r="G116" s="7">
        <v>119.7705</v>
      </c>
      <c r="H116" s="7">
        <v>119.02370000000001</v>
      </c>
      <c r="I116" s="7">
        <v>117.9522</v>
      </c>
      <c r="J116" s="7">
        <v>119.20010000000001</v>
      </c>
      <c r="K116" s="7">
        <v>119.7248</v>
      </c>
      <c r="L116" s="7">
        <v>121.26430000000001</v>
      </c>
      <c r="M116" s="7">
        <v>123.40649999999999</v>
      </c>
      <c r="N116" s="7">
        <v>123.0252</v>
      </c>
      <c r="O116" s="11">
        <v>122.2574</v>
      </c>
      <c r="P116" s="10">
        <v>-0.24365269161620248</v>
      </c>
      <c r="Q116" s="7">
        <v>-0.1537643501750916</v>
      </c>
      <c r="R116" s="7">
        <v>3.6463126149252623E-2</v>
      </c>
      <c r="S116" s="7">
        <v>-1.4533857618550452</v>
      </c>
      <c r="T116" s="7">
        <v>-0.62352582647646393</v>
      </c>
      <c r="U116" s="7">
        <v>-0.90024087639688588</v>
      </c>
      <c r="V116" s="7">
        <v>1.0579709407709237</v>
      </c>
      <c r="W116" s="7">
        <v>0.44018419447634333</v>
      </c>
      <c r="X116" s="7">
        <v>1.2858655850751088</v>
      </c>
      <c r="Y116" s="43">
        <f t="shared" si="5"/>
        <v>1.7665545424333295</v>
      </c>
      <c r="Z116" s="7">
        <v>-0.30897886253965229</v>
      </c>
      <c r="AA116" s="11">
        <v>-0.62409977793167093</v>
      </c>
    </row>
    <row r="117" spans="2:28" x14ac:dyDescent="0.2">
      <c r="B117" s="3" t="s">
        <v>96</v>
      </c>
      <c r="C117" s="14">
        <v>105.01560000000001</v>
      </c>
      <c r="D117" s="10">
        <v>105.01560000000001</v>
      </c>
      <c r="E117" s="7">
        <v>105.9465</v>
      </c>
      <c r="F117" s="7">
        <v>106.2838</v>
      </c>
      <c r="G117" s="7">
        <v>106.2436</v>
      </c>
      <c r="H117" s="7">
        <v>106.9149</v>
      </c>
      <c r="I117" s="7">
        <v>106.75109999999999</v>
      </c>
      <c r="J117" s="7">
        <v>106.8413</v>
      </c>
      <c r="K117" s="7">
        <v>107.1662</v>
      </c>
      <c r="L117" s="7">
        <v>108.8788</v>
      </c>
      <c r="M117" s="7">
        <v>109.12730000000001</v>
      </c>
      <c r="N117" s="7">
        <v>108.5337</v>
      </c>
      <c r="O117" s="11">
        <v>109.5155</v>
      </c>
      <c r="P117" s="10">
        <v>0</v>
      </c>
      <c r="Q117" s="7">
        <v>0.8864397289545497</v>
      </c>
      <c r="R117" s="7">
        <v>0.31836823302327028</v>
      </c>
      <c r="S117" s="7">
        <v>-3.7823261870575456E-2</v>
      </c>
      <c r="T117" s="7">
        <v>0.63184982436589332</v>
      </c>
      <c r="U117" s="7">
        <v>-0.15320596100263764</v>
      </c>
      <c r="V117" s="7">
        <v>8.4495616438622231E-2</v>
      </c>
      <c r="W117" s="7">
        <v>0.3040958880133427</v>
      </c>
      <c r="X117" s="7">
        <v>1.5980784986310934</v>
      </c>
      <c r="Y117" s="43">
        <f t="shared" si="5"/>
        <v>0.22823543242578292</v>
      </c>
      <c r="Z117" s="7">
        <v>-0.54395188005202111</v>
      </c>
      <c r="AA117" s="11">
        <v>0.90460382351288759</v>
      </c>
    </row>
    <row r="118" spans="2:28" x14ac:dyDescent="0.2">
      <c r="B118" s="3" t="s">
        <v>28</v>
      </c>
      <c r="C118" s="14">
        <v>117.6026</v>
      </c>
      <c r="D118" s="10">
        <v>117.77930000000001</v>
      </c>
      <c r="E118" s="7">
        <v>117.1358</v>
      </c>
      <c r="F118" s="7">
        <v>117.4325</v>
      </c>
      <c r="G118" s="7">
        <v>117.33969999999999</v>
      </c>
      <c r="H118" s="7">
        <v>117.577</v>
      </c>
      <c r="I118" s="7">
        <v>117.1554</v>
      </c>
      <c r="J118" s="7">
        <v>117.75790000000001</v>
      </c>
      <c r="K118" s="7">
        <v>116.69929999999999</v>
      </c>
      <c r="L118" s="7">
        <v>116.1767</v>
      </c>
      <c r="M118" s="7">
        <v>119.0057</v>
      </c>
      <c r="N118" s="7">
        <v>115.7954</v>
      </c>
      <c r="O118" s="11">
        <v>115.8907</v>
      </c>
      <c r="P118" s="10">
        <v>0.15025178014772717</v>
      </c>
      <c r="Q118" s="7">
        <v>-0.5463608630718666</v>
      </c>
      <c r="R118" s="7">
        <v>0.25329574732916948</v>
      </c>
      <c r="S118" s="7">
        <v>-7.9024120239295836E-2</v>
      </c>
      <c r="T118" s="7">
        <v>0.20223334472476473</v>
      </c>
      <c r="U118" s="7">
        <v>-0.35857353053743329</v>
      </c>
      <c r="V118" s="7">
        <v>0.51427420332311291</v>
      </c>
      <c r="W118" s="7">
        <v>-0.89896304197001864</v>
      </c>
      <c r="X118" s="7">
        <v>-0.44781759616381339</v>
      </c>
      <c r="Y118" s="43">
        <f t="shared" si="5"/>
        <v>2.435083799075044</v>
      </c>
      <c r="Z118" s="7">
        <v>-2.6976018795738388</v>
      </c>
      <c r="AA118" s="11">
        <v>8.2300333173851992E-2</v>
      </c>
    </row>
    <row r="119" spans="2:28" x14ac:dyDescent="0.2">
      <c r="B119" s="3" t="s">
        <v>30</v>
      </c>
      <c r="C119" s="14">
        <v>108.2867</v>
      </c>
      <c r="D119" s="10">
        <v>108.8815</v>
      </c>
      <c r="E119" s="7">
        <v>108.6018</v>
      </c>
      <c r="F119" s="7">
        <v>108.2713</v>
      </c>
      <c r="G119" s="7">
        <v>108.6888</v>
      </c>
      <c r="H119" s="7">
        <v>110.3565</v>
      </c>
      <c r="I119" s="7">
        <v>109.6221</v>
      </c>
      <c r="J119" s="7">
        <v>109.40219999999999</v>
      </c>
      <c r="K119" s="7">
        <v>109.3232</v>
      </c>
      <c r="L119" s="7">
        <v>111.48950000000001</v>
      </c>
      <c r="M119" s="7">
        <v>111.66030000000001</v>
      </c>
      <c r="N119" s="7">
        <v>111.72110000000001</v>
      </c>
      <c r="O119" s="11">
        <v>112.5642</v>
      </c>
      <c r="P119" s="10">
        <v>0.54928259887872333</v>
      </c>
      <c r="Q119" s="7">
        <v>-0.25688477840588653</v>
      </c>
      <c r="R119" s="7">
        <v>-0.30432276444773537</v>
      </c>
      <c r="S119" s="7">
        <v>0.38560541897991807</v>
      </c>
      <c r="T119" s="7">
        <v>1.5343807273610495</v>
      </c>
      <c r="U119" s="7">
        <v>-0.6654796047355559</v>
      </c>
      <c r="V119" s="7">
        <v>-0.20059823703432955</v>
      </c>
      <c r="W119" s="7">
        <v>-7.2210613680523367E-2</v>
      </c>
      <c r="X119" s="7">
        <v>1.9815556075929048</v>
      </c>
      <c r="Y119" s="43">
        <f t="shared" si="5"/>
        <v>0.15319828324640294</v>
      </c>
      <c r="Z119" s="7">
        <v>5.445086570607495E-2</v>
      </c>
      <c r="AA119" s="11">
        <v>0.75464706308834462</v>
      </c>
    </row>
    <row r="120" spans="2:28" x14ac:dyDescent="0.2">
      <c r="B120" s="3" t="s">
        <v>32</v>
      </c>
      <c r="C120" s="14">
        <v>105.437</v>
      </c>
      <c r="D120" s="10">
        <v>106.18</v>
      </c>
      <c r="E120" s="7">
        <v>107.8719</v>
      </c>
      <c r="F120" s="7">
        <v>108.2231</v>
      </c>
      <c r="G120" s="7">
        <v>108.151</v>
      </c>
      <c r="H120" s="7">
        <v>108.7471</v>
      </c>
      <c r="I120" s="7">
        <v>108.7471</v>
      </c>
      <c r="J120" s="7">
        <v>108.7471</v>
      </c>
      <c r="K120" s="7">
        <v>108.7471</v>
      </c>
      <c r="L120" s="7">
        <v>108.97069999999999</v>
      </c>
      <c r="M120" s="7">
        <v>109.5557</v>
      </c>
      <c r="N120" s="7">
        <v>108.97069999999999</v>
      </c>
      <c r="O120" s="11">
        <v>109.0438</v>
      </c>
      <c r="P120" s="10">
        <v>0.70468621072299975</v>
      </c>
      <c r="Q120" s="7">
        <v>1.5934262572989164</v>
      </c>
      <c r="R120" s="7">
        <v>0.32557134897967471</v>
      </c>
      <c r="S120" s="7">
        <v>-6.6621636231087494E-2</v>
      </c>
      <c r="T120" s="7">
        <v>0.55117382178621277</v>
      </c>
      <c r="U120" s="7">
        <v>0</v>
      </c>
      <c r="V120" s="7">
        <v>0</v>
      </c>
      <c r="W120" s="7">
        <v>0</v>
      </c>
      <c r="X120" s="7">
        <v>0.20561467846038237</v>
      </c>
      <c r="Y120" s="43">
        <f t="shared" si="5"/>
        <v>0.53684155465645311</v>
      </c>
      <c r="Z120" s="7">
        <v>-0.53397495520544158</v>
      </c>
      <c r="AA120" s="11">
        <v>6.7082252385284133E-2</v>
      </c>
    </row>
    <row r="121" spans="2:28" x14ac:dyDescent="0.2">
      <c r="B121" s="3" t="s">
        <v>97</v>
      </c>
      <c r="C121" s="14">
        <v>104.7522</v>
      </c>
      <c r="D121" s="10">
        <v>105.30119999999999</v>
      </c>
      <c r="E121" s="7">
        <v>105.1661</v>
      </c>
      <c r="F121" s="7">
        <v>105.1661</v>
      </c>
      <c r="G121" s="7">
        <v>105.1661</v>
      </c>
      <c r="H121" s="7">
        <v>105.1661</v>
      </c>
      <c r="I121" s="7">
        <v>104.7522</v>
      </c>
      <c r="J121" s="7">
        <v>104.8524</v>
      </c>
      <c r="K121" s="7">
        <v>104.8524</v>
      </c>
      <c r="L121" s="7">
        <v>104.8524</v>
      </c>
      <c r="M121" s="7">
        <v>104.8524</v>
      </c>
      <c r="N121" s="7">
        <v>104.8524</v>
      </c>
      <c r="O121" s="11">
        <v>104.8524</v>
      </c>
      <c r="P121" s="10">
        <v>0.52409400470824707</v>
      </c>
      <c r="Q121" s="7">
        <v>-0.12829863287407384</v>
      </c>
      <c r="R121" s="7">
        <v>0</v>
      </c>
      <c r="S121" s="7">
        <v>0</v>
      </c>
      <c r="T121" s="7">
        <v>0</v>
      </c>
      <c r="U121" s="7">
        <v>-0.39356788927230174</v>
      </c>
      <c r="V121" s="7">
        <v>9.5654315613420013E-2</v>
      </c>
      <c r="W121" s="7">
        <v>0</v>
      </c>
      <c r="X121" s="7">
        <v>0</v>
      </c>
      <c r="Y121" s="43">
        <f t="shared" si="5"/>
        <v>0</v>
      </c>
      <c r="Z121" s="7">
        <v>0</v>
      </c>
      <c r="AA121" s="11">
        <v>0</v>
      </c>
    </row>
    <row r="122" spans="2:28" x14ac:dyDescent="0.2">
      <c r="B122" s="3" t="s">
        <v>35</v>
      </c>
      <c r="C122" s="14">
        <v>121.2283</v>
      </c>
      <c r="D122" s="10">
        <v>119.8047</v>
      </c>
      <c r="E122" s="7">
        <v>118.79349999999999</v>
      </c>
      <c r="F122" s="7">
        <v>119.13420000000001</v>
      </c>
      <c r="G122" s="7">
        <v>118.82510000000001</v>
      </c>
      <c r="H122" s="7">
        <v>117.985</v>
      </c>
      <c r="I122" s="7">
        <v>117.595</v>
      </c>
      <c r="J122" s="7">
        <v>117.595</v>
      </c>
      <c r="K122" s="7">
        <v>117.595</v>
      </c>
      <c r="L122" s="7">
        <v>117.649</v>
      </c>
      <c r="M122" s="7">
        <v>117.61960000000001</v>
      </c>
      <c r="N122" s="7">
        <v>117.2924</v>
      </c>
      <c r="O122" s="11">
        <v>117.1375</v>
      </c>
      <c r="P122" s="10">
        <v>-1.1743132585378229</v>
      </c>
      <c r="Q122" s="7">
        <v>-0.84404034232380065</v>
      </c>
      <c r="R122" s="7">
        <v>0.2868002037148602</v>
      </c>
      <c r="S122" s="7">
        <v>-0.25945530334698247</v>
      </c>
      <c r="T122" s="7">
        <v>-0.70700550641237137</v>
      </c>
      <c r="U122" s="7">
        <v>-0.3305504937068276</v>
      </c>
      <c r="V122" s="7">
        <v>0</v>
      </c>
      <c r="W122" s="7">
        <v>0</v>
      </c>
      <c r="X122" s="7">
        <v>4.5920319741487352E-2</v>
      </c>
      <c r="Y122" s="43">
        <f t="shared" si="5"/>
        <v>-2.4989587671797597E-2</v>
      </c>
      <c r="Z122" s="7">
        <v>-0.27818492836228387</v>
      </c>
      <c r="AA122" s="11">
        <v>-0.13206311747393507</v>
      </c>
    </row>
    <row r="123" spans="2:28" x14ac:dyDescent="0.2">
      <c r="B123" s="2" t="s">
        <v>37</v>
      </c>
      <c r="C123" s="14">
        <v>119.54900000000001</v>
      </c>
      <c r="D123" s="10">
        <v>119.54900000000001</v>
      </c>
      <c r="E123" s="7">
        <v>119.8222</v>
      </c>
      <c r="F123" s="7">
        <v>119.4195</v>
      </c>
      <c r="G123" s="7">
        <v>118.6234</v>
      </c>
      <c r="H123" s="7">
        <v>119.3519</v>
      </c>
      <c r="I123" s="7">
        <v>119.7504</v>
      </c>
      <c r="J123" s="7">
        <v>120.0478</v>
      </c>
      <c r="K123" s="7">
        <v>120.1763</v>
      </c>
      <c r="L123" s="7">
        <v>120.3096</v>
      </c>
      <c r="M123" s="7">
        <v>120.21810000000001</v>
      </c>
      <c r="N123" s="7">
        <v>120.7886</v>
      </c>
      <c r="O123" s="11">
        <v>120.7353</v>
      </c>
      <c r="P123" s="10">
        <v>0</v>
      </c>
      <c r="Q123" s="7">
        <v>0.22852554182802745</v>
      </c>
      <c r="R123" s="7">
        <v>-0.33608129378361928</v>
      </c>
      <c r="S123" s="7">
        <v>-0.66664154514128393</v>
      </c>
      <c r="T123" s="7">
        <v>0.61412840974040261</v>
      </c>
      <c r="U123" s="7">
        <v>0.33388659920788738</v>
      </c>
      <c r="V123" s="7">
        <v>0.24834990112767566</v>
      </c>
      <c r="W123" s="7">
        <v>0.10704069545631198</v>
      </c>
      <c r="X123" s="7">
        <v>0.11092037281893811</v>
      </c>
      <c r="Y123" s="43">
        <f t="shared" si="5"/>
        <v>-7.6053781244389551E-2</v>
      </c>
      <c r="Z123" s="7">
        <v>0.47455416447273374</v>
      </c>
      <c r="AA123" s="11">
        <v>-4.4126680829157085E-2</v>
      </c>
    </row>
    <row r="124" spans="2:28" x14ac:dyDescent="0.2">
      <c r="B124" s="3" t="s">
        <v>39</v>
      </c>
      <c r="C124" s="14">
        <v>105.6236</v>
      </c>
      <c r="D124" s="10">
        <v>105.6236</v>
      </c>
      <c r="E124" s="7">
        <v>106.56480000000001</v>
      </c>
      <c r="F124" s="7">
        <v>107.18049999999999</v>
      </c>
      <c r="G124" s="7">
        <v>106.0448</v>
      </c>
      <c r="H124" s="7">
        <v>104.7617</v>
      </c>
      <c r="I124" s="7">
        <v>104.5193</v>
      </c>
      <c r="J124" s="7">
        <v>104.5936</v>
      </c>
      <c r="K124" s="7">
        <v>104.5936</v>
      </c>
      <c r="L124" s="7">
        <v>104.9603</v>
      </c>
      <c r="M124" s="7">
        <v>104.7724</v>
      </c>
      <c r="N124" s="7">
        <v>105.2278</v>
      </c>
      <c r="O124" s="11">
        <v>105.39919999999999</v>
      </c>
      <c r="P124" s="10">
        <v>0</v>
      </c>
      <c r="Q124" s="7">
        <v>0.89108873395719257</v>
      </c>
      <c r="R124" s="7">
        <v>0.57777052084739955</v>
      </c>
      <c r="S124" s="7">
        <v>-1.0596143888113976</v>
      </c>
      <c r="T124" s="7">
        <v>-1.2099603186577659</v>
      </c>
      <c r="U124" s="7">
        <v>-0.23138227042898643</v>
      </c>
      <c r="V124" s="7">
        <v>7.1087349417757115E-2</v>
      </c>
      <c r="W124" s="7">
        <v>0</v>
      </c>
      <c r="X124" s="7">
        <v>0.35059506509003296</v>
      </c>
      <c r="Y124" s="43">
        <f t="shared" si="5"/>
        <v>-0.17902006758745426</v>
      </c>
      <c r="Z124" s="7">
        <v>0.43465645532601838</v>
      </c>
      <c r="AA124" s="11">
        <v>0.16288471297508009</v>
      </c>
    </row>
    <row r="125" spans="2:28" x14ac:dyDescent="0.2">
      <c r="B125" s="3" t="s">
        <v>98</v>
      </c>
      <c r="C125" s="14">
        <v>126.351</v>
      </c>
      <c r="D125" s="10">
        <v>126.351</v>
      </c>
      <c r="E125" s="7">
        <v>126.1031</v>
      </c>
      <c r="F125" s="7">
        <v>125.9212</v>
      </c>
      <c r="G125" s="7">
        <v>122.55029999999999</v>
      </c>
      <c r="H125" s="7">
        <v>125.5314</v>
      </c>
      <c r="I125" s="7">
        <v>125.24550000000001</v>
      </c>
      <c r="J125" s="7">
        <v>125.38849999999999</v>
      </c>
      <c r="K125" s="7">
        <v>126.146</v>
      </c>
      <c r="L125" s="7">
        <v>126.2915</v>
      </c>
      <c r="M125" s="7">
        <v>125.6246</v>
      </c>
      <c r="N125" s="7">
        <v>126.20310000000001</v>
      </c>
      <c r="O125" s="11">
        <v>125.88979999999999</v>
      </c>
      <c r="P125" s="10">
        <v>0</v>
      </c>
      <c r="Q125" s="7">
        <v>-0.19619947606271523</v>
      </c>
      <c r="R125" s="7">
        <v>-0.14424704864511567</v>
      </c>
      <c r="S125" s="7">
        <v>-2.6769916423922311</v>
      </c>
      <c r="T125" s="7">
        <v>2.4325521846947846</v>
      </c>
      <c r="U125" s="7">
        <v>-0.22775178162595019</v>
      </c>
      <c r="V125" s="7">
        <v>0.11417575880968693</v>
      </c>
      <c r="W125" s="7">
        <v>0.60412238761928516</v>
      </c>
      <c r="X125" s="7">
        <v>0.11534253959697366</v>
      </c>
      <c r="Y125" s="43">
        <f t="shared" si="5"/>
        <v>-0.52806404231480197</v>
      </c>
      <c r="Z125" s="7">
        <v>0.46049897870321999</v>
      </c>
      <c r="AA125" s="11">
        <v>-0.24825063726644775</v>
      </c>
    </row>
    <row r="126" spans="2:28" x14ac:dyDescent="0.2">
      <c r="B126" s="3" t="s">
        <v>99</v>
      </c>
      <c r="C126" s="14">
        <v>98.918499999999995</v>
      </c>
      <c r="D126" s="10">
        <v>98.918499999999995</v>
      </c>
      <c r="E126" s="7">
        <v>99.928939999999997</v>
      </c>
      <c r="F126" s="7">
        <v>99.953000000000003</v>
      </c>
      <c r="G126" s="7">
        <v>100.0133</v>
      </c>
      <c r="H126" s="7">
        <v>100.2244</v>
      </c>
      <c r="I126" s="7">
        <v>100.1815</v>
      </c>
      <c r="J126" s="7">
        <v>100.1815</v>
      </c>
      <c r="K126" s="7">
        <v>100.1913</v>
      </c>
      <c r="L126" s="7">
        <v>100.2013</v>
      </c>
      <c r="M126" s="7">
        <v>100.2099</v>
      </c>
      <c r="N126" s="7">
        <v>100.2099</v>
      </c>
      <c r="O126" s="11">
        <v>100.2551</v>
      </c>
      <c r="P126" s="10">
        <v>0</v>
      </c>
      <c r="Q126" s="7">
        <v>1.021487386080463</v>
      </c>
      <c r="R126" s="7">
        <v>2.4077109193798858E-2</v>
      </c>
      <c r="S126" s="7">
        <v>6.032835432653149E-2</v>
      </c>
      <c r="T126" s="7">
        <v>0.21107192743365319</v>
      </c>
      <c r="U126" s="7">
        <v>-4.2803947940823837E-2</v>
      </c>
      <c r="V126" s="7">
        <v>0</v>
      </c>
      <c r="W126" s="7">
        <v>9.782245224915255E-3</v>
      </c>
      <c r="X126" s="7">
        <v>9.9809065258212194E-3</v>
      </c>
      <c r="Y126" s="43">
        <f t="shared" si="5"/>
        <v>8.5827229786561432E-3</v>
      </c>
      <c r="Z126" s="7">
        <v>0</v>
      </c>
      <c r="AA126" s="11">
        <v>4.5105323925075401E-2</v>
      </c>
    </row>
    <row r="127" spans="2:28" x14ac:dyDescent="0.2">
      <c r="B127" s="3" t="s">
        <v>43</v>
      </c>
      <c r="C127" s="14">
        <v>138.49799999999999</v>
      </c>
      <c r="D127" s="10">
        <v>138.49799999999999</v>
      </c>
      <c r="E127" s="7">
        <v>139.01740000000001</v>
      </c>
      <c r="F127" s="7">
        <v>136.59100000000001</v>
      </c>
      <c r="G127" s="7">
        <v>136.7508</v>
      </c>
      <c r="H127" s="7">
        <v>136.1284</v>
      </c>
      <c r="I127" s="7">
        <v>136.822</v>
      </c>
      <c r="J127" s="7">
        <v>137.0341</v>
      </c>
      <c r="K127" s="7">
        <v>137.04400000000001</v>
      </c>
      <c r="L127" s="7">
        <v>136.9564</v>
      </c>
      <c r="M127" s="7">
        <v>137.4118</v>
      </c>
      <c r="N127" s="7">
        <v>136.9684</v>
      </c>
      <c r="O127" s="11">
        <v>137.09979999999999</v>
      </c>
      <c r="P127" s="10">
        <v>0</v>
      </c>
      <c r="Q127" s="7">
        <v>0.37502346604284448</v>
      </c>
      <c r="R127" s="7">
        <v>-1.7453930227439161</v>
      </c>
      <c r="S127" s="7">
        <v>0.11699160266781115</v>
      </c>
      <c r="T127" s="7">
        <v>-0.4551344489392376</v>
      </c>
      <c r="U127" s="7">
        <v>0.50951895416386561</v>
      </c>
      <c r="V127" s="7">
        <v>0.15501892970428177</v>
      </c>
      <c r="W127" s="7">
        <v>7.2244791624975144E-3</v>
      </c>
      <c r="X127" s="7">
        <v>-6.3921076442608943E-2</v>
      </c>
      <c r="Y127" s="43">
        <f t="shared" si="5"/>
        <v>0.33251458128280564</v>
      </c>
      <c r="Z127" s="7">
        <v>-0.32267971164048276</v>
      </c>
      <c r="AA127" s="11">
        <v>9.5934536725248362E-2</v>
      </c>
    </row>
    <row r="128" spans="2:28" x14ac:dyDescent="0.2">
      <c r="B128" s="3" t="s">
        <v>45</v>
      </c>
      <c r="C128" s="14">
        <v>118.3199</v>
      </c>
      <c r="D128" s="10">
        <v>118.3199</v>
      </c>
      <c r="E128" s="7">
        <v>119.28530000000001</v>
      </c>
      <c r="F128" s="7">
        <v>119.2503</v>
      </c>
      <c r="G128" s="7">
        <v>119.9871</v>
      </c>
      <c r="H128" s="7">
        <v>120.8019</v>
      </c>
      <c r="I128" s="7">
        <v>123.3252</v>
      </c>
      <c r="J128" s="7">
        <v>124.39279999999999</v>
      </c>
      <c r="K128" s="7">
        <v>124.50230000000001</v>
      </c>
      <c r="L128" s="7">
        <v>124.8158</v>
      </c>
      <c r="M128" s="7">
        <v>124.4064</v>
      </c>
      <c r="N128" s="7">
        <v>125.1337</v>
      </c>
      <c r="O128" s="11">
        <v>125.32599999999999</v>
      </c>
      <c r="P128" s="10">
        <v>0</v>
      </c>
      <c r="Q128" s="7">
        <v>0.81592361048310769</v>
      </c>
      <c r="R128" s="7">
        <v>-2.9341419269608909E-2</v>
      </c>
      <c r="S128" s="7">
        <v>0.61786008085514443</v>
      </c>
      <c r="T128" s="7">
        <v>0.67907300034754181</v>
      </c>
      <c r="U128" s="7">
        <v>2.0887916498002035</v>
      </c>
      <c r="V128" s="7">
        <v>0.86567870962301208</v>
      </c>
      <c r="W128" s="7">
        <v>8.8027602883777242E-2</v>
      </c>
      <c r="X128" s="7">
        <v>0.25180257714113757</v>
      </c>
      <c r="Y128" s="43">
        <f t="shared" si="5"/>
        <v>-0.32800334573026557</v>
      </c>
      <c r="Z128" s="7">
        <v>0.58461622553180503</v>
      </c>
      <c r="AA128" s="11">
        <v>0.15367562854769642</v>
      </c>
    </row>
    <row r="129" spans="2:28" x14ac:dyDescent="0.2">
      <c r="B129" s="3" t="s">
        <v>100</v>
      </c>
      <c r="C129" s="14">
        <v>115.2343</v>
      </c>
      <c r="D129" s="10">
        <v>115.2343</v>
      </c>
      <c r="E129" s="7">
        <v>115.3154</v>
      </c>
      <c r="F129" s="7">
        <v>115.3154</v>
      </c>
      <c r="G129" s="7">
        <v>115.5438</v>
      </c>
      <c r="H129" s="7">
        <v>115.45310000000001</v>
      </c>
      <c r="I129" s="7">
        <v>115.54170000000001</v>
      </c>
      <c r="J129" s="7">
        <v>115.7295</v>
      </c>
      <c r="K129" s="7">
        <v>115.7295</v>
      </c>
      <c r="L129" s="7">
        <v>115.7295</v>
      </c>
      <c r="M129" s="7">
        <v>116.0993</v>
      </c>
      <c r="N129" s="7">
        <v>117.1447</v>
      </c>
      <c r="O129" s="11">
        <v>117.1447</v>
      </c>
      <c r="P129" s="10">
        <v>0</v>
      </c>
      <c r="Q129" s="7">
        <v>7.0378350890309721E-2</v>
      </c>
      <c r="R129" s="7">
        <v>0</v>
      </c>
      <c r="S129" s="7">
        <v>0.19806547954567014</v>
      </c>
      <c r="T129" s="7">
        <v>-7.8498370314978583E-2</v>
      </c>
      <c r="U129" s="7">
        <v>7.6741118254944701E-2</v>
      </c>
      <c r="V129" s="7">
        <v>0.16253871978687845</v>
      </c>
      <c r="W129" s="7">
        <v>0</v>
      </c>
      <c r="X129" s="7">
        <v>0</v>
      </c>
      <c r="Y129" s="43">
        <f t="shared" si="5"/>
        <v>0.3195382335532404</v>
      </c>
      <c r="Z129" s="7">
        <v>0.90043609220727494</v>
      </c>
      <c r="AA129" s="11">
        <v>0</v>
      </c>
    </row>
    <row r="130" spans="2:28" x14ac:dyDescent="0.2">
      <c r="B130" s="2" t="s">
        <v>48</v>
      </c>
      <c r="C130" s="14">
        <v>88.847020000000001</v>
      </c>
      <c r="D130" s="10">
        <v>88.410569713541108</v>
      </c>
      <c r="E130" s="7">
        <v>91.446529999999996</v>
      </c>
      <c r="F130" s="7">
        <v>94.296049999999994</v>
      </c>
      <c r="G130" s="7">
        <v>96.43159</v>
      </c>
      <c r="H130" s="7">
        <v>94.781059999999997</v>
      </c>
      <c r="I130" s="7">
        <v>95.783100000000005</v>
      </c>
      <c r="J130" s="7">
        <v>95.889390000000006</v>
      </c>
      <c r="K130" s="7">
        <v>94.6905</v>
      </c>
      <c r="L130" s="7">
        <v>94.711489999999998</v>
      </c>
      <c r="M130" s="7">
        <v>93.658019999999993</v>
      </c>
      <c r="N130" s="7">
        <v>94.768609999999995</v>
      </c>
      <c r="O130" s="11">
        <v>94.823340000000002</v>
      </c>
      <c r="P130" s="10">
        <v>-0.4912379576252448</v>
      </c>
      <c r="Q130" s="7">
        <v>3.4338981977274141</v>
      </c>
      <c r="R130" s="7">
        <v>3.116050439530071</v>
      </c>
      <c r="S130" s="7">
        <v>2.2647184054899503</v>
      </c>
      <c r="T130" s="7">
        <v>-1.711607161097316</v>
      </c>
      <c r="U130" s="7">
        <v>1.0572154394559505</v>
      </c>
      <c r="V130" s="7">
        <v>0.11096947165001063</v>
      </c>
      <c r="W130" s="7">
        <v>-1.2502843119556875</v>
      </c>
      <c r="X130" s="7">
        <v>2.2166954446325261E-2</v>
      </c>
      <c r="Y130" s="43">
        <f t="shared" si="5"/>
        <v>-1.1122937671026012</v>
      </c>
      <c r="Z130" s="7">
        <v>1.1857927383047411</v>
      </c>
      <c r="AA130" s="11">
        <v>5.7751189977363164E-2</v>
      </c>
      <c r="AB130" s="7">
        <f>(AB113/AB114)*100</f>
        <v>94.13710995975967</v>
      </c>
    </row>
  </sheetData>
  <mergeCells count="3">
    <mergeCell ref="B4:B5"/>
    <mergeCell ref="D4:O4"/>
    <mergeCell ref="P4:AA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39997558519241921"/>
  </sheetPr>
  <dimension ref="A1:AD130"/>
  <sheetViews>
    <sheetView workbookViewId="0">
      <selection activeCell="I25" sqref="I25"/>
    </sheetView>
  </sheetViews>
  <sheetFormatPr defaultColWidth="9.140625" defaultRowHeight="12" x14ac:dyDescent="0.2"/>
  <cols>
    <col min="1" max="1" width="3.42578125" style="1" customWidth="1"/>
    <col min="2" max="2" width="28.42578125" style="1" bestFit="1" customWidth="1"/>
    <col min="3" max="3" width="8.140625" style="1" bestFit="1" customWidth="1"/>
    <col min="4" max="12" width="6.28515625" style="1" bestFit="1" customWidth="1"/>
    <col min="13" max="15" width="5.7109375" style="1" bestFit="1" customWidth="1"/>
    <col min="16" max="17" width="5.28515625" style="1" customWidth="1"/>
    <col min="18" max="18" width="6.28515625" style="1" bestFit="1" customWidth="1"/>
    <col min="19" max="27" width="5.28515625" style="1" customWidth="1"/>
    <col min="28" max="16384" width="9.140625" style="1"/>
  </cols>
  <sheetData>
    <row r="1" spans="1:28" x14ac:dyDescent="0.2">
      <c r="A1" s="1" t="s">
        <v>65</v>
      </c>
    </row>
    <row r="2" spans="1:28" x14ac:dyDescent="0.2">
      <c r="A2" s="1" t="s">
        <v>273</v>
      </c>
    </row>
    <row r="4" spans="1:28" x14ac:dyDescent="0.2">
      <c r="A4" s="4"/>
      <c r="B4" s="309" t="s">
        <v>2</v>
      </c>
      <c r="C4" s="12" t="s">
        <v>64</v>
      </c>
      <c r="D4" s="311" t="s">
        <v>111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</row>
    <row r="5" spans="1:28" x14ac:dyDescent="0.2">
      <c r="A5" s="5"/>
      <c r="B5" s="310"/>
      <c r="C5" s="13" t="s">
        <v>112</v>
      </c>
      <c r="D5" s="8" t="s">
        <v>3</v>
      </c>
      <c r="E5" s="6" t="s">
        <v>4</v>
      </c>
      <c r="F5" s="6" t="s">
        <v>5</v>
      </c>
      <c r="G5" s="6" t="s">
        <v>6</v>
      </c>
      <c r="H5" s="6" t="s">
        <v>0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9" t="s">
        <v>13</v>
      </c>
      <c r="P5" s="8" t="s">
        <v>3</v>
      </c>
      <c r="Q5" s="6" t="s">
        <v>4</v>
      </c>
      <c r="R5" s="6" t="s">
        <v>5</v>
      </c>
      <c r="S5" s="6" t="s">
        <v>6</v>
      </c>
      <c r="T5" s="6" t="s">
        <v>0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9" t="s">
        <v>13</v>
      </c>
      <c r="AB5" s="1" t="s">
        <v>66</v>
      </c>
    </row>
    <row r="6" spans="1:28" ht="20.25" customHeight="1" x14ac:dyDescent="0.2">
      <c r="B6" s="22" t="s">
        <v>49</v>
      </c>
      <c r="C6" s="42"/>
      <c r="D6" s="30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  <c r="AA6" s="32"/>
    </row>
    <row r="7" spans="1:28" x14ac:dyDescent="0.2">
      <c r="A7" s="2" t="s">
        <v>14</v>
      </c>
      <c r="B7" s="2" t="s">
        <v>15</v>
      </c>
      <c r="C7" s="14">
        <v>114.2209</v>
      </c>
      <c r="D7" s="10">
        <v>115.6279</v>
      </c>
      <c r="E7" s="7">
        <v>117.5825</v>
      </c>
      <c r="F7" s="7">
        <v>119.3022</v>
      </c>
      <c r="G7" s="7">
        <v>118.8413</v>
      </c>
      <c r="H7" s="7">
        <v>119.2051</v>
      </c>
      <c r="I7" s="7">
        <v>120.0121</v>
      </c>
      <c r="J7" s="7">
        <v>120.69280000000001</v>
      </c>
      <c r="K7" s="7">
        <v>120.5887</v>
      </c>
      <c r="L7" s="7">
        <v>120.7617</v>
      </c>
      <c r="M7" s="7">
        <v>121.0865</v>
      </c>
      <c r="N7" s="7">
        <v>122.3488</v>
      </c>
      <c r="O7" s="11">
        <v>123.4579</v>
      </c>
      <c r="P7" s="10">
        <v>1.231895</v>
      </c>
      <c r="Q7" s="7">
        <v>1.6903999999999999</v>
      </c>
      <c r="R7" s="7">
        <v>1.4625630000000001</v>
      </c>
      <c r="S7" s="7">
        <v>-0.38638670000000003</v>
      </c>
      <c r="T7" s="7">
        <v>0.306174</v>
      </c>
      <c r="U7" s="7">
        <v>0.67696440000000002</v>
      </c>
      <c r="V7" s="7">
        <v>0.56720729999999997</v>
      </c>
      <c r="W7" s="7">
        <v>-8.6267200000000002E-2</v>
      </c>
      <c r="X7" s="7">
        <v>0.14348530000000001</v>
      </c>
      <c r="Y7" s="7">
        <v>0.268895</v>
      </c>
      <c r="Z7" s="7">
        <v>1.042546</v>
      </c>
      <c r="AA7" s="11">
        <v>0.90648169999999995</v>
      </c>
      <c r="AB7" s="7">
        <f>AVERAGE(D7:O7)</f>
        <v>119.95895833333334</v>
      </c>
    </row>
    <row r="8" spans="1:28" x14ac:dyDescent="0.2">
      <c r="A8" s="3" t="s">
        <v>16</v>
      </c>
      <c r="B8" s="3" t="s">
        <v>17</v>
      </c>
      <c r="C8" s="14">
        <v>107.4217</v>
      </c>
      <c r="D8" s="10">
        <v>109.0949</v>
      </c>
      <c r="E8" s="7">
        <v>112.04340000000001</v>
      </c>
      <c r="F8" s="7">
        <v>113.35339999999999</v>
      </c>
      <c r="G8" s="7">
        <v>113.3</v>
      </c>
      <c r="H8" s="7">
        <v>113.3</v>
      </c>
      <c r="I8" s="7">
        <v>113.3</v>
      </c>
      <c r="J8" s="7">
        <v>113.7568</v>
      </c>
      <c r="K8" s="7">
        <v>113.7568</v>
      </c>
      <c r="L8" s="7">
        <v>113.7568</v>
      </c>
      <c r="M8" s="7">
        <v>113.7568</v>
      </c>
      <c r="N8" s="7">
        <v>115.2941</v>
      </c>
      <c r="O8" s="11">
        <v>116.797</v>
      </c>
      <c r="P8" s="10">
        <v>1.5576380000000001</v>
      </c>
      <c r="Q8" s="7">
        <v>2.7027000000000001</v>
      </c>
      <c r="R8" s="7">
        <v>1.1691739999999999</v>
      </c>
      <c r="S8" s="7">
        <v>-4.71682E-2</v>
      </c>
      <c r="T8" s="7">
        <v>0</v>
      </c>
      <c r="U8" s="7">
        <v>0</v>
      </c>
      <c r="V8" s="7">
        <v>0.4032268</v>
      </c>
      <c r="W8" s="7">
        <v>0</v>
      </c>
      <c r="X8" s="7">
        <v>0</v>
      </c>
      <c r="Y8" s="7">
        <v>0</v>
      </c>
      <c r="Z8" s="7">
        <v>1.351351</v>
      </c>
      <c r="AA8" s="11">
        <v>1.3035620000000001</v>
      </c>
      <c r="AB8" s="7">
        <f>AVERAGE(D8:O8)</f>
        <v>113.45916666666669</v>
      </c>
    </row>
    <row r="9" spans="1:28" x14ac:dyDescent="0.2">
      <c r="A9" s="3" t="s">
        <v>18</v>
      </c>
      <c r="B9" s="3" t="s">
        <v>19</v>
      </c>
      <c r="C9" s="14">
        <v>140.7226</v>
      </c>
      <c r="D9" s="10">
        <v>141.09219999999999</v>
      </c>
      <c r="E9" s="7">
        <v>139.17269999999999</v>
      </c>
      <c r="F9" s="7">
        <v>142.48939999999999</v>
      </c>
      <c r="G9" s="7">
        <v>140.4401</v>
      </c>
      <c r="H9" s="7">
        <v>142.22219999999999</v>
      </c>
      <c r="I9" s="7">
        <v>146.1746</v>
      </c>
      <c r="J9" s="7">
        <v>147.72790000000001</v>
      </c>
      <c r="K9" s="7">
        <v>147.21799999999999</v>
      </c>
      <c r="L9" s="7">
        <v>148.06549999999999</v>
      </c>
      <c r="M9" s="7">
        <v>149.6559</v>
      </c>
      <c r="N9" s="7">
        <v>149.8468</v>
      </c>
      <c r="O9" s="11">
        <v>149.42070000000001</v>
      </c>
      <c r="P9" s="10">
        <v>0.26267580000000001</v>
      </c>
      <c r="Q9" s="7">
        <v>-1.3604970000000001</v>
      </c>
      <c r="R9" s="7">
        <v>2.3831959999999999</v>
      </c>
      <c r="S9" s="7">
        <v>-1.4382550000000001</v>
      </c>
      <c r="T9" s="7">
        <v>1.268975</v>
      </c>
      <c r="U9" s="7">
        <v>2.779026</v>
      </c>
      <c r="V9" s="7">
        <v>1.062622</v>
      </c>
      <c r="W9" s="7">
        <v>-0.34517389999999998</v>
      </c>
      <c r="X9" s="7">
        <v>0.57565869999999997</v>
      </c>
      <c r="Y9" s="7">
        <v>1.0741149999999999</v>
      </c>
      <c r="Z9" s="7">
        <v>0.12761210000000001</v>
      </c>
      <c r="AA9" s="11">
        <v>-0.28436830000000002</v>
      </c>
      <c r="AB9" s="7">
        <f>AVERAGE(D9:O9)</f>
        <v>145.29383333333331</v>
      </c>
    </row>
    <row r="10" spans="1:28" x14ac:dyDescent="0.2">
      <c r="A10" s="2" t="s">
        <v>20</v>
      </c>
      <c r="B10" s="2" t="s">
        <v>21</v>
      </c>
      <c r="C10" s="14">
        <v>118.1193</v>
      </c>
      <c r="D10" s="10">
        <v>119.2088</v>
      </c>
      <c r="E10" s="7">
        <v>119.74809999999999</v>
      </c>
      <c r="F10" s="7">
        <v>119.7513</v>
      </c>
      <c r="G10" s="7">
        <v>120.07470000000001</v>
      </c>
      <c r="H10" s="7">
        <v>120.02030000000001</v>
      </c>
      <c r="I10" s="7">
        <v>120.9597</v>
      </c>
      <c r="J10" s="7">
        <v>122.642</v>
      </c>
      <c r="K10" s="7">
        <v>123.1939</v>
      </c>
      <c r="L10" s="7">
        <v>124.1182</v>
      </c>
      <c r="M10" s="7">
        <v>124.9127</v>
      </c>
      <c r="N10" s="7">
        <v>125.81399999999999</v>
      </c>
      <c r="O10" s="11">
        <v>126.9422</v>
      </c>
      <c r="P10" s="10">
        <v>0.92238589999999998</v>
      </c>
      <c r="Q10" s="7">
        <v>0.452405</v>
      </c>
      <c r="R10" s="7">
        <v>2.6440000000000001E-3</v>
      </c>
      <c r="S10" s="7">
        <v>0.27010630000000002</v>
      </c>
      <c r="T10" s="7">
        <v>-4.5334899999999997E-2</v>
      </c>
      <c r="U10" s="7">
        <v>0.78267529999999996</v>
      </c>
      <c r="V10" s="7">
        <v>1.3907849999999999</v>
      </c>
      <c r="W10" s="7">
        <v>0.45006109999999999</v>
      </c>
      <c r="X10" s="7">
        <v>0.7502877</v>
      </c>
      <c r="Y10" s="7">
        <v>0.64004970000000005</v>
      </c>
      <c r="Z10" s="7">
        <v>0.7216224</v>
      </c>
      <c r="AA10" s="11">
        <v>0.89668119999999996</v>
      </c>
      <c r="AB10" s="7">
        <f>AVERAGE(D10:O10)</f>
        <v>122.28215833333336</v>
      </c>
    </row>
    <row r="11" spans="1:28" x14ac:dyDescent="0.2">
      <c r="A11" s="2" t="s">
        <v>22</v>
      </c>
      <c r="B11" s="2" t="s">
        <v>23</v>
      </c>
      <c r="C11" s="14">
        <v>116.8959</v>
      </c>
      <c r="D11" s="10">
        <v>118.2342</v>
      </c>
      <c r="E11" s="7">
        <v>118.8027</v>
      </c>
      <c r="F11" s="7">
        <v>118.7591</v>
      </c>
      <c r="G11" s="7">
        <v>118.93600000000001</v>
      </c>
      <c r="H11" s="7">
        <v>118.9209</v>
      </c>
      <c r="I11" s="7">
        <v>119.9847</v>
      </c>
      <c r="J11" s="7">
        <v>122.0448</v>
      </c>
      <c r="K11" s="7">
        <v>122.7456</v>
      </c>
      <c r="L11" s="7">
        <v>123.8896</v>
      </c>
      <c r="M11" s="7">
        <v>124.82729999999999</v>
      </c>
      <c r="N11" s="7">
        <v>125.9324</v>
      </c>
      <c r="O11" s="11">
        <v>127.208</v>
      </c>
      <c r="P11" s="10">
        <v>1.144933</v>
      </c>
      <c r="Q11" s="7">
        <v>0.4807707</v>
      </c>
      <c r="R11" s="7">
        <v>-3.6662699999999999E-2</v>
      </c>
      <c r="S11" s="7">
        <v>0.1488951</v>
      </c>
      <c r="T11" s="7">
        <v>-1.2617700000000001E-2</v>
      </c>
      <c r="U11" s="7">
        <v>0.89450280000000004</v>
      </c>
      <c r="V11" s="7">
        <v>1.716998</v>
      </c>
      <c r="W11" s="7">
        <v>0.57419480000000001</v>
      </c>
      <c r="X11" s="7">
        <v>0.93198179999999997</v>
      </c>
      <c r="Y11" s="7">
        <v>0.75692550000000003</v>
      </c>
      <c r="Z11" s="7">
        <v>0.88531720000000003</v>
      </c>
      <c r="AA11" s="11">
        <v>1.012915</v>
      </c>
      <c r="AB11" s="7">
        <f t="shared" ref="AB11:AB25" si="0">AVERAGE(D11:O11)</f>
        <v>121.69044166666664</v>
      </c>
    </row>
    <row r="12" spans="1:28" x14ac:dyDescent="0.2">
      <c r="A12" s="3" t="s">
        <v>24</v>
      </c>
      <c r="B12" s="3" t="s">
        <v>25</v>
      </c>
      <c r="C12" s="14">
        <v>122.3661</v>
      </c>
      <c r="D12" s="10">
        <v>124.6914</v>
      </c>
      <c r="E12" s="7">
        <v>125.3377</v>
      </c>
      <c r="F12" s="7">
        <v>124.67449999999999</v>
      </c>
      <c r="G12" s="7">
        <v>124.7567</v>
      </c>
      <c r="H12" s="7">
        <v>124.628</v>
      </c>
      <c r="I12" s="7">
        <v>126.2591</v>
      </c>
      <c r="J12" s="7">
        <v>130.16919999999999</v>
      </c>
      <c r="K12" s="7">
        <v>131.00649999999999</v>
      </c>
      <c r="L12" s="7">
        <v>132.6069</v>
      </c>
      <c r="M12" s="7">
        <v>133.13059999999999</v>
      </c>
      <c r="N12" s="7">
        <v>135.25290000000001</v>
      </c>
      <c r="O12" s="11">
        <v>137.41470000000001</v>
      </c>
      <c r="P12" s="10">
        <v>1.9002760000000001</v>
      </c>
      <c r="Q12" s="7">
        <v>0.51829599999999998</v>
      </c>
      <c r="R12" s="7">
        <v>-0.52910040000000003</v>
      </c>
      <c r="S12" s="7">
        <v>6.5869700000000003E-2</v>
      </c>
      <c r="T12" s="7">
        <v>-0.10311819999999999</v>
      </c>
      <c r="U12" s="7">
        <v>1.3087899999999999</v>
      </c>
      <c r="V12" s="7">
        <v>3.0968689999999999</v>
      </c>
      <c r="W12" s="7">
        <v>0.64320109999999997</v>
      </c>
      <c r="X12" s="7">
        <v>1.221633</v>
      </c>
      <c r="Y12" s="7">
        <v>0.39490130000000001</v>
      </c>
      <c r="Z12" s="7">
        <v>1.5941719999999999</v>
      </c>
      <c r="AA12" s="11">
        <v>1.5983419999999999</v>
      </c>
      <c r="AB12" s="7">
        <f t="shared" si="0"/>
        <v>129.16068333333331</v>
      </c>
    </row>
    <row r="13" spans="1:28" x14ac:dyDescent="0.2">
      <c r="A13" s="3" t="s">
        <v>26</v>
      </c>
      <c r="B13" s="3" t="s">
        <v>96</v>
      </c>
      <c r="C13" s="14">
        <v>108.0908</v>
      </c>
      <c r="D13" s="10">
        <v>109.13630000000001</v>
      </c>
      <c r="E13" s="7">
        <v>110.07729999999999</v>
      </c>
      <c r="F13" s="7">
        <v>111.1249</v>
      </c>
      <c r="G13" s="7">
        <v>111.3095</v>
      </c>
      <c r="H13" s="7">
        <v>110.9922</v>
      </c>
      <c r="I13" s="7">
        <v>111.69759999999999</v>
      </c>
      <c r="J13" s="7">
        <v>111.40470000000001</v>
      </c>
      <c r="K13" s="7">
        <v>112.33329999999999</v>
      </c>
      <c r="L13" s="7">
        <v>113.6906</v>
      </c>
      <c r="M13" s="7">
        <v>115.1704</v>
      </c>
      <c r="N13" s="7">
        <v>115.2499</v>
      </c>
      <c r="O13" s="11">
        <v>115.62609999999999</v>
      </c>
      <c r="P13" s="10">
        <v>0.96725119999999998</v>
      </c>
      <c r="Q13" s="7">
        <v>0.86223329999999998</v>
      </c>
      <c r="R13" s="7">
        <v>0.95170849999999996</v>
      </c>
      <c r="S13" s="7">
        <v>0.16611319999999999</v>
      </c>
      <c r="T13" s="7">
        <v>-0.28509430000000002</v>
      </c>
      <c r="U13" s="7">
        <v>0.63558720000000002</v>
      </c>
      <c r="V13" s="7">
        <v>-0.26221220000000001</v>
      </c>
      <c r="W13" s="7">
        <v>0.83351359999999997</v>
      </c>
      <c r="X13" s="7">
        <v>1.2082520000000001</v>
      </c>
      <c r="Y13" s="7">
        <v>1.301661</v>
      </c>
      <c r="Z13" s="7">
        <v>6.8986900000000004E-2</v>
      </c>
      <c r="AA13" s="11">
        <v>0.32638610000000001</v>
      </c>
      <c r="AB13" s="7">
        <f t="shared" si="0"/>
        <v>112.31773333333332</v>
      </c>
    </row>
    <row r="14" spans="1:28" x14ac:dyDescent="0.2">
      <c r="A14" s="3" t="s">
        <v>27</v>
      </c>
      <c r="B14" s="3" t="s">
        <v>28</v>
      </c>
      <c r="C14" s="14">
        <v>115.3193</v>
      </c>
      <c r="D14" s="10">
        <v>115.6857</v>
      </c>
      <c r="E14" s="7">
        <v>116.03740000000001</v>
      </c>
      <c r="F14" s="7">
        <v>116.2443</v>
      </c>
      <c r="G14" s="7">
        <v>117.01990000000001</v>
      </c>
      <c r="H14" s="7">
        <v>117.4483</v>
      </c>
      <c r="I14" s="7">
        <v>117.9406</v>
      </c>
      <c r="J14" s="7">
        <v>118.3729</v>
      </c>
      <c r="K14" s="7">
        <v>119.1317</v>
      </c>
      <c r="L14" s="7">
        <v>119.12350000000001</v>
      </c>
      <c r="M14" s="7">
        <v>120.8865</v>
      </c>
      <c r="N14" s="7">
        <v>121.1401</v>
      </c>
      <c r="O14" s="11">
        <v>121.732</v>
      </c>
      <c r="P14" s="10">
        <v>0.31770150000000003</v>
      </c>
      <c r="Q14" s="7">
        <v>0.3040331</v>
      </c>
      <c r="R14" s="7">
        <v>0.17833879999999999</v>
      </c>
      <c r="S14" s="7">
        <v>0.66717309999999996</v>
      </c>
      <c r="T14" s="7">
        <v>0.36612270000000002</v>
      </c>
      <c r="U14" s="7">
        <v>0.41915180000000002</v>
      </c>
      <c r="V14" s="7">
        <v>0.36655710000000002</v>
      </c>
      <c r="W14" s="7">
        <v>0.64099649999999997</v>
      </c>
      <c r="X14" s="7">
        <v>-6.8973000000000003E-3</v>
      </c>
      <c r="Y14" s="7">
        <v>1.4799899999999999</v>
      </c>
      <c r="Z14" s="7">
        <v>0.2097656</v>
      </c>
      <c r="AA14" s="11">
        <v>0.48864249999999998</v>
      </c>
      <c r="AB14" s="7">
        <f t="shared" si="0"/>
        <v>118.39690833333334</v>
      </c>
    </row>
    <row r="15" spans="1:28" x14ac:dyDescent="0.2">
      <c r="A15" s="3" t="s">
        <v>29</v>
      </c>
      <c r="B15" s="3" t="s">
        <v>30</v>
      </c>
      <c r="C15" s="14">
        <v>112.5942</v>
      </c>
      <c r="D15" s="10">
        <v>112.8297</v>
      </c>
      <c r="E15" s="7">
        <v>113.34010000000001</v>
      </c>
      <c r="F15" s="7">
        <v>113.60339999999999</v>
      </c>
      <c r="G15" s="7">
        <v>113.867</v>
      </c>
      <c r="H15" s="7">
        <v>113.4539</v>
      </c>
      <c r="I15" s="7">
        <v>114.279</v>
      </c>
      <c r="J15" s="7">
        <v>115.07550000000001</v>
      </c>
      <c r="K15" s="7">
        <v>115.8134</v>
      </c>
      <c r="L15" s="7">
        <v>117.2105</v>
      </c>
      <c r="M15" s="7">
        <v>119.3531</v>
      </c>
      <c r="N15" s="7">
        <v>118.92019999999999</v>
      </c>
      <c r="O15" s="11">
        <v>119.76439999999999</v>
      </c>
      <c r="P15" s="10">
        <v>0.20920259999999999</v>
      </c>
      <c r="Q15" s="7">
        <v>0.45234849999999999</v>
      </c>
      <c r="R15" s="7">
        <v>0.23229440000000001</v>
      </c>
      <c r="S15" s="7">
        <v>0.232018</v>
      </c>
      <c r="T15" s="7">
        <v>-0.3627861</v>
      </c>
      <c r="U15" s="7">
        <v>0.72724569999999999</v>
      </c>
      <c r="V15" s="7">
        <v>0.69701299999999999</v>
      </c>
      <c r="W15" s="7">
        <v>0.64120440000000001</v>
      </c>
      <c r="X15" s="7">
        <v>1.206313</v>
      </c>
      <c r="Y15" s="7">
        <v>1.82806</v>
      </c>
      <c r="Z15" s="7">
        <v>-0.36271110000000001</v>
      </c>
      <c r="AA15" s="11">
        <v>0.70984919999999996</v>
      </c>
      <c r="AB15" s="7">
        <f t="shared" si="0"/>
        <v>115.62585000000001</v>
      </c>
    </row>
    <row r="16" spans="1:28" x14ac:dyDescent="0.2">
      <c r="A16" s="3" t="s">
        <v>31</v>
      </c>
      <c r="B16" s="3" t="s">
        <v>32</v>
      </c>
      <c r="C16" s="14">
        <v>108.872</v>
      </c>
      <c r="D16" s="10">
        <v>108.8092</v>
      </c>
      <c r="E16" s="7">
        <v>108.8917</v>
      </c>
      <c r="F16" s="7">
        <v>109.3342</v>
      </c>
      <c r="G16" s="7">
        <v>109.1452</v>
      </c>
      <c r="H16" s="7">
        <v>109.73390000000001</v>
      </c>
      <c r="I16" s="7">
        <v>110.39149999999999</v>
      </c>
      <c r="J16" s="7">
        <v>110.90470000000001</v>
      </c>
      <c r="K16" s="7">
        <v>111.13890000000001</v>
      </c>
      <c r="L16" s="7">
        <v>111.76309999999999</v>
      </c>
      <c r="M16" s="7">
        <v>112.59910000000001</v>
      </c>
      <c r="N16" s="7">
        <v>113.37220000000001</v>
      </c>
      <c r="O16" s="11">
        <v>113.39700000000001</v>
      </c>
      <c r="P16" s="10">
        <v>-5.7701200000000001E-2</v>
      </c>
      <c r="Q16" s="7">
        <v>7.5838799999999998E-2</v>
      </c>
      <c r="R16" s="7">
        <v>0.40632950000000001</v>
      </c>
      <c r="S16" s="7">
        <v>-0.17284640000000001</v>
      </c>
      <c r="T16" s="7">
        <v>0.53942869999999998</v>
      </c>
      <c r="U16" s="7">
        <v>0.59920549999999995</v>
      </c>
      <c r="V16" s="7">
        <v>0.46495910000000001</v>
      </c>
      <c r="W16" s="7">
        <v>0.21115120000000001</v>
      </c>
      <c r="X16" s="7">
        <v>0.56161099999999997</v>
      </c>
      <c r="Y16" s="7">
        <v>0.74806419999999996</v>
      </c>
      <c r="Z16" s="7">
        <v>0.68658969999999997</v>
      </c>
      <c r="AA16" s="11">
        <v>2.1803599999999999E-2</v>
      </c>
      <c r="AB16" s="7">
        <f t="shared" si="0"/>
        <v>110.79005833333332</v>
      </c>
    </row>
    <row r="17" spans="1:28" x14ac:dyDescent="0.2">
      <c r="A17" s="3" t="s">
        <v>33</v>
      </c>
      <c r="B17" s="3" t="s">
        <v>97</v>
      </c>
      <c r="C17" s="14">
        <v>104.3158</v>
      </c>
      <c r="D17" s="10">
        <v>104.18600000000001</v>
      </c>
      <c r="E17" s="7">
        <v>104.2373</v>
      </c>
      <c r="F17" s="7">
        <v>104.76349999999999</v>
      </c>
      <c r="G17" s="7">
        <v>104.76349999999999</v>
      </c>
      <c r="H17" s="7">
        <v>104.78489999999999</v>
      </c>
      <c r="I17" s="7">
        <v>104.9218</v>
      </c>
      <c r="J17" s="7">
        <v>105.0629</v>
      </c>
      <c r="K17" s="7">
        <v>105.0629</v>
      </c>
      <c r="L17" s="7">
        <v>105.6679</v>
      </c>
      <c r="M17" s="7">
        <v>105.2787</v>
      </c>
      <c r="N17" s="7">
        <v>105.8353</v>
      </c>
      <c r="O17" s="11">
        <v>106.6781</v>
      </c>
      <c r="P17" s="10">
        <v>-0.1244653</v>
      </c>
      <c r="Q17" s="7">
        <v>4.9246199999999997E-2</v>
      </c>
      <c r="R17" s="7">
        <v>0.50477240000000001</v>
      </c>
      <c r="S17" s="7">
        <v>0</v>
      </c>
      <c r="T17" s="7">
        <v>2.0398300000000001E-2</v>
      </c>
      <c r="U17" s="7">
        <v>0.13065769999999999</v>
      </c>
      <c r="V17" s="7">
        <v>0.134552</v>
      </c>
      <c r="W17" s="7">
        <v>0</v>
      </c>
      <c r="X17" s="7">
        <v>0.5758122</v>
      </c>
      <c r="Y17" s="7">
        <v>-0.36829329999999999</v>
      </c>
      <c r="Z17" s="7">
        <v>0.52867240000000004</v>
      </c>
      <c r="AA17" s="11">
        <v>0.79628489999999996</v>
      </c>
      <c r="AB17" s="7">
        <f t="shared" si="0"/>
        <v>105.10356666666667</v>
      </c>
    </row>
    <row r="18" spans="1:28" x14ac:dyDescent="0.2">
      <c r="A18" s="3" t="s">
        <v>34</v>
      </c>
      <c r="B18" s="3" t="s">
        <v>35</v>
      </c>
      <c r="C18" s="14">
        <v>115.4841</v>
      </c>
      <c r="D18" s="10">
        <v>115.3865</v>
      </c>
      <c r="E18" s="7">
        <v>115.6815</v>
      </c>
      <c r="F18" s="7">
        <v>116.18129999999999</v>
      </c>
      <c r="G18" s="7">
        <v>116.0455</v>
      </c>
      <c r="H18" s="7">
        <v>116.5205</v>
      </c>
      <c r="I18" s="7">
        <v>116.6478</v>
      </c>
      <c r="J18" s="7">
        <v>117.38630000000001</v>
      </c>
      <c r="K18" s="7">
        <v>117.2587</v>
      </c>
      <c r="L18" s="7">
        <v>117.5663</v>
      </c>
      <c r="M18" s="7">
        <v>118.1352</v>
      </c>
      <c r="N18" s="7">
        <v>118.2406</v>
      </c>
      <c r="O18" s="11">
        <v>118.2116</v>
      </c>
      <c r="P18" s="10">
        <v>-8.4476599999999999E-2</v>
      </c>
      <c r="Q18" s="7">
        <v>0.25564769999999998</v>
      </c>
      <c r="R18" s="7">
        <v>0.43208930000000001</v>
      </c>
      <c r="S18" s="7">
        <v>-0.11692180000000001</v>
      </c>
      <c r="T18" s="7">
        <v>0.40932740000000001</v>
      </c>
      <c r="U18" s="7">
        <v>0.10924159999999999</v>
      </c>
      <c r="V18" s="7">
        <v>0.63313719999999996</v>
      </c>
      <c r="W18" s="7">
        <v>-0.1087673</v>
      </c>
      <c r="X18" s="7">
        <v>0.26236019999999999</v>
      </c>
      <c r="Y18" s="7">
        <v>0.48389159999999998</v>
      </c>
      <c r="Z18" s="7">
        <v>8.9252200000000004E-2</v>
      </c>
      <c r="AA18" s="11">
        <v>-2.45773E-2</v>
      </c>
      <c r="AB18" s="7">
        <f t="shared" si="0"/>
        <v>116.93848333333334</v>
      </c>
    </row>
    <row r="19" spans="1:28" x14ac:dyDescent="0.2">
      <c r="A19" s="2" t="s">
        <v>36</v>
      </c>
      <c r="B19" s="2" t="s">
        <v>37</v>
      </c>
      <c r="C19" s="14">
        <v>123.24809999999999</v>
      </c>
      <c r="D19" s="10">
        <v>123.29430000000001</v>
      </c>
      <c r="E19" s="7">
        <v>123.7115</v>
      </c>
      <c r="F19" s="7">
        <v>123.9105</v>
      </c>
      <c r="G19" s="7">
        <v>124.84869999999999</v>
      </c>
      <c r="H19" s="7">
        <v>124.6289</v>
      </c>
      <c r="I19" s="7">
        <v>125.04689999999999</v>
      </c>
      <c r="J19" s="7">
        <v>125.1452</v>
      </c>
      <c r="K19" s="7">
        <v>125.0733</v>
      </c>
      <c r="L19" s="7">
        <v>125.07680000000001</v>
      </c>
      <c r="M19" s="7">
        <v>125.2704</v>
      </c>
      <c r="N19" s="7">
        <v>125.3177</v>
      </c>
      <c r="O19" s="11">
        <v>125.8278</v>
      </c>
      <c r="P19" s="10">
        <v>3.7544000000000001E-2</v>
      </c>
      <c r="Q19" s="7">
        <v>0.33835720000000002</v>
      </c>
      <c r="R19" s="7">
        <v>0.16086230000000001</v>
      </c>
      <c r="S19" s="7">
        <v>0.75714239999999999</v>
      </c>
      <c r="T19" s="7">
        <v>-0.17600650000000001</v>
      </c>
      <c r="U19" s="7">
        <v>0.33537050000000002</v>
      </c>
      <c r="V19" s="7">
        <v>7.8602099999999994E-2</v>
      </c>
      <c r="W19" s="7">
        <v>-5.7428399999999998E-2</v>
      </c>
      <c r="X19" s="7">
        <v>2.7632999999999998E-3</v>
      </c>
      <c r="Y19" s="7">
        <v>0.1547694</v>
      </c>
      <c r="Z19" s="7">
        <v>3.7790600000000001E-2</v>
      </c>
      <c r="AA19" s="11">
        <v>0.40701599999999999</v>
      </c>
      <c r="AB19" s="7">
        <f t="shared" si="0"/>
        <v>124.76266666666668</v>
      </c>
    </row>
    <row r="20" spans="1:28" x14ac:dyDescent="0.2">
      <c r="A20" s="3" t="s">
        <v>38</v>
      </c>
      <c r="B20" s="3" t="s">
        <v>39</v>
      </c>
      <c r="C20" s="14">
        <v>93.722329999999999</v>
      </c>
      <c r="D20" s="10">
        <v>95.032219999999995</v>
      </c>
      <c r="E20" s="7">
        <v>95.032219999999995</v>
      </c>
      <c r="F20" s="7">
        <v>95.634219999999999</v>
      </c>
      <c r="G20" s="7">
        <v>95.634219999999999</v>
      </c>
      <c r="H20" s="7">
        <v>95.191040000000001</v>
      </c>
      <c r="I20" s="7">
        <v>96.022009999999995</v>
      </c>
      <c r="J20" s="7">
        <v>96.004099999999994</v>
      </c>
      <c r="K20" s="7">
        <v>96.004099999999994</v>
      </c>
      <c r="L20" s="7">
        <v>97.501480000000001</v>
      </c>
      <c r="M20" s="7">
        <v>97.501480000000001</v>
      </c>
      <c r="N20" s="7">
        <v>97.501480000000001</v>
      </c>
      <c r="O20" s="11">
        <v>98.61936</v>
      </c>
      <c r="P20" s="10">
        <v>1.397629</v>
      </c>
      <c r="Q20" s="7">
        <v>0</v>
      </c>
      <c r="R20" s="7">
        <v>0.6334746</v>
      </c>
      <c r="S20" s="7">
        <v>0</v>
      </c>
      <c r="T20" s="7">
        <v>-0.46341559999999998</v>
      </c>
      <c r="U20" s="7">
        <v>0.87295060000000002</v>
      </c>
      <c r="V20" s="7">
        <v>-1.8648000000000001E-2</v>
      </c>
      <c r="W20" s="7">
        <v>0</v>
      </c>
      <c r="X20" s="7">
        <v>1.5596989999999999</v>
      </c>
      <c r="Y20" s="7">
        <v>0</v>
      </c>
      <c r="Z20" s="7">
        <v>0</v>
      </c>
      <c r="AA20" s="11">
        <v>1.146528</v>
      </c>
      <c r="AB20" s="7">
        <f t="shared" si="0"/>
        <v>96.306494166666653</v>
      </c>
    </row>
    <row r="21" spans="1:28" x14ac:dyDescent="0.2">
      <c r="A21" s="3" t="s">
        <v>40</v>
      </c>
      <c r="B21" s="3" t="s">
        <v>98</v>
      </c>
      <c r="C21" s="14">
        <v>143.07679999999999</v>
      </c>
      <c r="D21" s="10">
        <v>142.26990000000001</v>
      </c>
      <c r="E21" s="7">
        <v>143.16149999999999</v>
      </c>
      <c r="F21" s="7">
        <v>144.82599999999999</v>
      </c>
      <c r="G21" s="7">
        <v>147.3176</v>
      </c>
      <c r="H21" s="7">
        <v>146.4254</v>
      </c>
      <c r="I21" s="7">
        <v>147.2285</v>
      </c>
      <c r="J21" s="7">
        <v>147.3835</v>
      </c>
      <c r="K21" s="7">
        <v>147.3835</v>
      </c>
      <c r="L21" s="7">
        <v>146.61940000000001</v>
      </c>
      <c r="M21" s="7">
        <v>147.05520000000001</v>
      </c>
      <c r="N21" s="7">
        <v>147.24019999999999</v>
      </c>
      <c r="O21" s="11">
        <v>148.4366</v>
      </c>
      <c r="P21" s="10">
        <v>-0.56393099999999996</v>
      </c>
      <c r="Q21" s="7">
        <v>0.62669719999999995</v>
      </c>
      <c r="R21" s="7">
        <v>1.162644</v>
      </c>
      <c r="S21" s="7">
        <v>1.7204470000000001</v>
      </c>
      <c r="T21" s="7">
        <v>-0.60563829999999996</v>
      </c>
      <c r="U21" s="7">
        <v>0.54846039999999996</v>
      </c>
      <c r="V21" s="7">
        <v>0.1052466</v>
      </c>
      <c r="W21" s="7">
        <v>0</v>
      </c>
      <c r="X21" s="7">
        <v>-0.51844290000000004</v>
      </c>
      <c r="Y21" s="7">
        <v>0.29727819999999999</v>
      </c>
      <c r="Z21" s="7">
        <v>0.1258222</v>
      </c>
      <c r="AA21" s="11">
        <v>0.81254669999999996</v>
      </c>
      <c r="AB21" s="7">
        <f t="shared" si="0"/>
        <v>146.27894166666667</v>
      </c>
    </row>
    <row r="22" spans="1:28" x14ac:dyDescent="0.2">
      <c r="A22" s="3" t="s">
        <v>41</v>
      </c>
      <c r="B22" s="3" t="s">
        <v>99</v>
      </c>
      <c r="C22" s="14">
        <v>114.426</v>
      </c>
      <c r="D22" s="10">
        <v>114.426</v>
      </c>
      <c r="E22" s="7">
        <v>114.426</v>
      </c>
      <c r="F22" s="7">
        <v>114.29649999999999</v>
      </c>
      <c r="G22" s="7">
        <v>114.29649999999999</v>
      </c>
      <c r="H22" s="7">
        <v>114.29649999999999</v>
      </c>
      <c r="I22" s="7">
        <v>114.7667</v>
      </c>
      <c r="J22" s="7">
        <v>114.7667</v>
      </c>
      <c r="K22" s="7">
        <v>114.29649999999999</v>
      </c>
      <c r="L22" s="7">
        <v>114.29649999999999</v>
      </c>
      <c r="M22" s="7">
        <v>114.29649999999999</v>
      </c>
      <c r="N22" s="7">
        <v>114.29649999999999</v>
      </c>
      <c r="O22" s="11">
        <v>114.29649999999999</v>
      </c>
      <c r="P22" s="10">
        <v>0</v>
      </c>
      <c r="Q22" s="7">
        <v>0</v>
      </c>
      <c r="R22" s="7">
        <v>-0.11317480000000001</v>
      </c>
      <c r="S22" s="7">
        <v>0</v>
      </c>
      <c r="T22" s="7">
        <v>0</v>
      </c>
      <c r="U22" s="7">
        <v>0.41140599999999999</v>
      </c>
      <c r="V22" s="7">
        <v>0</v>
      </c>
      <c r="W22" s="7">
        <v>-0.40972039999999998</v>
      </c>
      <c r="X22" s="7">
        <v>0</v>
      </c>
      <c r="Y22" s="7">
        <v>0</v>
      </c>
      <c r="Z22" s="7">
        <v>0</v>
      </c>
      <c r="AA22" s="11">
        <v>0</v>
      </c>
      <c r="AB22" s="7">
        <f t="shared" si="0"/>
        <v>114.39644999999997</v>
      </c>
    </row>
    <row r="23" spans="1:28" x14ac:dyDescent="0.2">
      <c r="A23" s="3" t="s">
        <v>42</v>
      </c>
      <c r="B23" s="3" t="s">
        <v>43</v>
      </c>
      <c r="C23" s="14">
        <v>129.6806</v>
      </c>
      <c r="D23" s="10">
        <v>129.82769999999999</v>
      </c>
      <c r="E23" s="7">
        <v>130.2397</v>
      </c>
      <c r="F23" s="7">
        <v>130.15549999999999</v>
      </c>
      <c r="G23" s="7">
        <v>130.32730000000001</v>
      </c>
      <c r="H23" s="7">
        <v>130.32730000000001</v>
      </c>
      <c r="I23" s="7">
        <v>131.78870000000001</v>
      </c>
      <c r="J23" s="7">
        <v>131.95949999999999</v>
      </c>
      <c r="K23" s="7">
        <v>132.6902</v>
      </c>
      <c r="L23" s="7">
        <v>132.82239999999999</v>
      </c>
      <c r="M23" s="7">
        <v>132.59530000000001</v>
      </c>
      <c r="N23" s="7">
        <v>132.81639999999999</v>
      </c>
      <c r="O23" s="11">
        <v>133.47139999999999</v>
      </c>
      <c r="P23" s="10">
        <v>0.1134284</v>
      </c>
      <c r="Q23" s="7">
        <v>0.31732199999999999</v>
      </c>
      <c r="R23" s="7">
        <v>-6.4636799999999994E-2</v>
      </c>
      <c r="S23" s="7">
        <v>0.13195979999999999</v>
      </c>
      <c r="T23" s="7">
        <v>0</v>
      </c>
      <c r="U23" s="7">
        <v>1.1213040000000001</v>
      </c>
      <c r="V23" s="7">
        <v>0.12960669999999999</v>
      </c>
      <c r="W23" s="7">
        <v>0.55375200000000002</v>
      </c>
      <c r="X23" s="7">
        <v>9.9655199999999999E-2</v>
      </c>
      <c r="Y23" s="7">
        <v>-0.171012</v>
      </c>
      <c r="Z23" s="7">
        <v>0.1667709</v>
      </c>
      <c r="AA23" s="11">
        <v>0.49313810000000002</v>
      </c>
      <c r="AB23" s="7">
        <f t="shared" si="0"/>
        <v>131.58511666666666</v>
      </c>
    </row>
    <row r="24" spans="1:28" x14ac:dyDescent="0.2">
      <c r="A24" s="3" t="s">
        <v>44</v>
      </c>
      <c r="B24" s="3" t="s">
        <v>45</v>
      </c>
      <c r="C24" s="14">
        <v>123.4671</v>
      </c>
      <c r="D24" s="10">
        <v>123.5467</v>
      </c>
      <c r="E24" s="7">
        <v>125.35509999999999</v>
      </c>
      <c r="F24" s="7">
        <v>125.5688</v>
      </c>
      <c r="G24" s="7">
        <v>125.92310000000001</v>
      </c>
      <c r="H24" s="7">
        <v>125.6728</v>
      </c>
      <c r="I24" s="7">
        <v>126.3455</v>
      </c>
      <c r="J24" s="7">
        <v>126.8258</v>
      </c>
      <c r="K24" s="7">
        <v>126.3627</v>
      </c>
      <c r="L24" s="7">
        <v>126.85590000000001</v>
      </c>
      <c r="M24" s="7">
        <v>127.85720000000001</v>
      </c>
      <c r="N24" s="7">
        <v>127.85720000000001</v>
      </c>
      <c r="O24" s="11">
        <v>127.53789999999999</v>
      </c>
      <c r="P24" s="10">
        <v>6.4468600000000001E-2</v>
      </c>
      <c r="Q24" s="7">
        <v>1.4637150000000001</v>
      </c>
      <c r="R24" s="7">
        <v>0.17050560000000001</v>
      </c>
      <c r="S24" s="7">
        <v>0.2821572</v>
      </c>
      <c r="T24" s="7">
        <v>-0.19879430000000001</v>
      </c>
      <c r="U24" s="7">
        <v>0.53523549999999998</v>
      </c>
      <c r="V24" s="7">
        <v>0.38019720000000001</v>
      </c>
      <c r="W24" s="7">
        <v>-0.36514980000000002</v>
      </c>
      <c r="X24" s="7">
        <v>0.39028859999999999</v>
      </c>
      <c r="Y24" s="7">
        <v>0.78933050000000005</v>
      </c>
      <c r="Z24" s="7">
        <v>0</v>
      </c>
      <c r="AA24" s="11">
        <v>-0.24976580000000001</v>
      </c>
      <c r="AB24" s="7">
        <f t="shared" si="0"/>
        <v>126.30905833333331</v>
      </c>
    </row>
    <row r="25" spans="1:28" x14ac:dyDescent="0.2">
      <c r="A25" s="3" t="s">
        <v>46</v>
      </c>
      <c r="B25" s="3" t="s">
        <v>100</v>
      </c>
      <c r="C25" s="14">
        <v>119.90049999999999</v>
      </c>
      <c r="D25" s="10">
        <v>120.143</v>
      </c>
      <c r="E25" s="7">
        <v>120.143</v>
      </c>
      <c r="F25" s="7">
        <v>119.8224</v>
      </c>
      <c r="G25" s="7">
        <v>120.738</v>
      </c>
      <c r="H25" s="7">
        <v>120.738</v>
      </c>
      <c r="I25" s="7">
        <v>120.738</v>
      </c>
      <c r="J25" s="7">
        <v>120.738</v>
      </c>
      <c r="K25" s="7">
        <v>120.738</v>
      </c>
      <c r="L25" s="7">
        <v>120.738</v>
      </c>
      <c r="M25" s="7">
        <v>120.738</v>
      </c>
      <c r="N25" s="7">
        <v>120.738</v>
      </c>
      <c r="O25" s="11">
        <v>121.2452</v>
      </c>
      <c r="P25" s="10">
        <v>0.20227680000000001</v>
      </c>
      <c r="Q25" s="7">
        <v>0</v>
      </c>
      <c r="R25" s="7">
        <v>-0.26688869999999998</v>
      </c>
      <c r="S25" s="7">
        <v>0.76416589999999995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11">
        <v>0.42008489999999998</v>
      </c>
      <c r="AB25" s="7">
        <f t="shared" si="0"/>
        <v>120.60480000000003</v>
      </c>
    </row>
    <row r="26" spans="1:28" x14ac:dyDescent="0.2">
      <c r="A26" s="2" t="s">
        <v>47</v>
      </c>
      <c r="B26" s="2" t="s">
        <v>48</v>
      </c>
      <c r="C26" s="14">
        <v>96.699579999999997</v>
      </c>
      <c r="D26" s="10">
        <v>96.996139999999997</v>
      </c>
      <c r="E26" s="7">
        <v>98.191540000000003</v>
      </c>
      <c r="F26" s="7">
        <v>99.625020000000006</v>
      </c>
      <c r="G26" s="7">
        <v>98.972750000000005</v>
      </c>
      <c r="H26" s="7">
        <v>99.320809999999994</v>
      </c>
      <c r="I26" s="7">
        <v>99.216629999999995</v>
      </c>
      <c r="J26" s="7">
        <v>98.410709999999995</v>
      </c>
      <c r="K26" s="7">
        <v>97.885270000000006</v>
      </c>
      <c r="L26" s="7">
        <v>97.295720000000003</v>
      </c>
      <c r="M26" s="7">
        <v>96.936899999999994</v>
      </c>
      <c r="N26" s="7">
        <v>97.245769999999993</v>
      </c>
      <c r="O26" s="11">
        <v>97.255210000000005</v>
      </c>
      <c r="P26" s="10">
        <v>0.30667610000000001</v>
      </c>
      <c r="Q26" s="7">
        <v>1.232424</v>
      </c>
      <c r="R26" s="7">
        <v>1.459881</v>
      </c>
      <c r="S26" s="7">
        <v>-0.65473020000000004</v>
      </c>
      <c r="T26" s="7">
        <v>0.35167320000000002</v>
      </c>
      <c r="U26" s="7">
        <v>-0.10489179999999999</v>
      </c>
      <c r="V26" s="7">
        <v>-0.81227899999999997</v>
      </c>
      <c r="W26" s="7">
        <v>-0.53392969999999995</v>
      </c>
      <c r="X26" s="7">
        <v>-0.60228289999999995</v>
      </c>
      <c r="Y26" s="7">
        <v>-0.36879119999999999</v>
      </c>
      <c r="Z26" s="7">
        <v>0.31862040000000003</v>
      </c>
      <c r="AA26" s="11">
        <v>9.7126999999999995E-3</v>
      </c>
      <c r="AB26" s="7">
        <f>(AB7/AB10)*100</f>
        <v>98.100131669521957</v>
      </c>
    </row>
    <row r="27" spans="1:28" ht="18" customHeight="1" x14ac:dyDescent="0.2">
      <c r="B27" s="22" t="s">
        <v>52</v>
      </c>
      <c r="C27" s="27"/>
      <c r="D27" s="24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4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5"/>
    </row>
    <row r="28" spans="1:28" x14ac:dyDescent="0.2">
      <c r="A28" s="2" t="s">
        <v>14</v>
      </c>
      <c r="B28" s="2" t="s">
        <v>15</v>
      </c>
      <c r="C28" s="14">
        <v>109.4825</v>
      </c>
      <c r="D28" s="10">
        <v>111.5839</v>
      </c>
      <c r="E28" s="7">
        <v>111.5928</v>
      </c>
      <c r="F28" s="7">
        <v>111.5607</v>
      </c>
      <c r="G28" s="7">
        <v>112.69159999999999</v>
      </c>
      <c r="H28" s="7">
        <v>111.9588</v>
      </c>
      <c r="I28" s="7">
        <v>113.71250000000001</v>
      </c>
      <c r="J28" s="7">
        <v>122.9838</v>
      </c>
      <c r="K28" s="7">
        <v>122.7966</v>
      </c>
      <c r="L28" s="7">
        <v>120.4628</v>
      </c>
      <c r="M28" s="7">
        <v>118.4057</v>
      </c>
      <c r="N28" s="7">
        <v>120.76049999999999</v>
      </c>
      <c r="O28" s="11">
        <v>122.5822</v>
      </c>
      <c r="P28" s="10">
        <v>1.9194519999999999</v>
      </c>
      <c r="Q28" s="7">
        <v>7.9723999999999993E-3</v>
      </c>
      <c r="R28" s="7">
        <v>-2.8776199999999998E-2</v>
      </c>
      <c r="S28" s="7">
        <v>1.0136579999999999</v>
      </c>
      <c r="T28" s="7">
        <v>-0.6502329</v>
      </c>
      <c r="U28" s="7">
        <v>1.566387</v>
      </c>
      <c r="V28" s="7">
        <v>8.1532490000000006</v>
      </c>
      <c r="W28" s="7">
        <v>-0.15214900000000001</v>
      </c>
      <c r="X28" s="7">
        <v>-1.9005909999999999</v>
      </c>
      <c r="Y28" s="7">
        <v>-1.7076880000000001</v>
      </c>
      <c r="Z28" s="7">
        <v>1.988812</v>
      </c>
      <c r="AA28" s="11">
        <v>1.508524</v>
      </c>
      <c r="AB28" s="7">
        <f>AVERAGE(D28:O28)</f>
        <v>116.75765833333334</v>
      </c>
    </row>
    <row r="29" spans="1:28" x14ac:dyDescent="0.2">
      <c r="A29" s="3" t="s">
        <v>16</v>
      </c>
      <c r="B29" s="3" t="s">
        <v>50</v>
      </c>
      <c r="C29" s="14">
        <v>110.68170000000001</v>
      </c>
      <c r="D29" s="10">
        <v>114.3485</v>
      </c>
      <c r="E29" s="7">
        <v>116.00830000000001</v>
      </c>
      <c r="F29" s="7">
        <v>114.1585</v>
      </c>
      <c r="G29" s="7">
        <v>116.9551</v>
      </c>
      <c r="H29" s="7">
        <v>113.93049999999999</v>
      </c>
      <c r="I29" s="7">
        <v>114.93899999999999</v>
      </c>
      <c r="J29" s="7">
        <v>131.5608</v>
      </c>
      <c r="K29" s="7">
        <v>127.90089999999999</v>
      </c>
      <c r="L29" s="7">
        <v>123.0693</v>
      </c>
      <c r="M29" s="7">
        <v>120.96040000000001</v>
      </c>
      <c r="N29" s="7">
        <v>124.0055</v>
      </c>
      <c r="O29" s="11">
        <v>126.47580000000001</v>
      </c>
      <c r="P29" s="10">
        <v>3.3129179999999998</v>
      </c>
      <c r="Q29" s="7">
        <v>1.451546</v>
      </c>
      <c r="R29" s="7">
        <v>-1.594541</v>
      </c>
      <c r="S29" s="7">
        <v>2.449732</v>
      </c>
      <c r="T29" s="7">
        <v>-2.586131</v>
      </c>
      <c r="U29" s="7">
        <v>0.88517480000000004</v>
      </c>
      <c r="V29" s="7">
        <v>14.46148</v>
      </c>
      <c r="W29" s="7">
        <v>-2.7819569999999998</v>
      </c>
      <c r="X29" s="7">
        <v>-3.7776160000000001</v>
      </c>
      <c r="Y29" s="7">
        <v>-1.713527</v>
      </c>
      <c r="Z29" s="7">
        <v>2.517439</v>
      </c>
      <c r="AA29" s="11">
        <v>1.992032</v>
      </c>
      <c r="AB29" s="7">
        <f>AVERAGE(D29:O29)</f>
        <v>120.35938333333331</v>
      </c>
    </row>
    <row r="30" spans="1:28" x14ac:dyDescent="0.2">
      <c r="A30" s="3" t="s">
        <v>18</v>
      </c>
      <c r="B30" s="3" t="s">
        <v>51</v>
      </c>
      <c r="C30" s="14">
        <v>108.0296</v>
      </c>
      <c r="D30" s="10">
        <v>108.2346</v>
      </c>
      <c r="E30" s="7">
        <v>106.2433</v>
      </c>
      <c r="F30" s="7">
        <v>108.4134</v>
      </c>
      <c r="G30" s="7">
        <v>107.5262</v>
      </c>
      <c r="H30" s="7">
        <v>109.57</v>
      </c>
      <c r="I30" s="7">
        <v>112.2266</v>
      </c>
      <c r="J30" s="7">
        <v>112.5925</v>
      </c>
      <c r="K30" s="7">
        <v>116.61279999999999</v>
      </c>
      <c r="L30" s="7">
        <v>117.30500000000001</v>
      </c>
      <c r="M30" s="7">
        <v>115.3105</v>
      </c>
      <c r="N30" s="7">
        <v>116.8291</v>
      </c>
      <c r="O30" s="11">
        <v>117.8651</v>
      </c>
      <c r="P30" s="10">
        <v>0.18977869999999999</v>
      </c>
      <c r="Q30" s="7">
        <v>-1.839739</v>
      </c>
      <c r="R30" s="7">
        <v>2.0425300000000002</v>
      </c>
      <c r="S30" s="7">
        <v>-0.81836260000000005</v>
      </c>
      <c r="T30" s="7">
        <v>1.900811</v>
      </c>
      <c r="U30" s="7">
        <v>2.4245269999999999</v>
      </c>
      <c r="V30" s="7">
        <v>0.32602829999999999</v>
      </c>
      <c r="W30" s="7">
        <v>3.570646</v>
      </c>
      <c r="X30" s="7">
        <v>0.59359479999999998</v>
      </c>
      <c r="Y30" s="7">
        <v>-1.700275</v>
      </c>
      <c r="Z30" s="7">
        <v>1.3169999999999999</v>
      </c>
      <c r="AA30" s="11">
        <v>0.886768</v>
      </c>
      <c r="AB30" s="7">
        <f>AVERAGE(D30:O30)</f>
        <v>112.39409166666665</v>
      </c>
    </row>
    <row r="31" spans="1:28" x14ac:dyDescent="0.2">
      <c r="A31" s="2" t="s">
        <v>20</v>
      </c>
      <c r="B31" s="2" t="s">
        <v>21</v>
      </c>
      <c r="C31" s="14">
        <v>117.7094</v>
      </c>
      <c r="D31" s="10">
        <v>118.9121</v>
      </c>
      <c r="E31" s="7">
        <v>119.3065</v>
      </c>
      <c r="F31" s="7">
        <v>119.25920000000001</v>
      </c>
      <c r="G31" s="7">
        <v>119.43519999999999</v>
      </c>
      <c r="H31" s="7">
        <v>119.4757</v>
      </c>
      <c r="I31" s="7">
        <v>120.346</v>
      </c>
      <c r="J31" s="7">
        <v>122.0605</v>
      </c>
      <c r="K31" s="7">
        <v>122.6564</v>
      </c>
      <c r="L31" s="7">
        <v>123.56619999999999</v>
      </c>
      <c r="M31" s="7">
        <v>124.28959999999999</v>
      </c>
      <c r="N31" s="7">
        <v>125.1571</v>
      </c>
      <c r="O31" s="11">
        <v>126.2367</v>
      </c>
      <c r="P31" s="10">
        <v>1.0217590000000001</v>
      </c>
      <c r="Q31" s="7">
        <v>0.33169419999999999</v>
      </c>
      <c r="R31" s="7">
        <v>-3.9590100000000003E-2</v>
      </c>
      <c r="S31" s="7">
        <v>0.147567</v>
      </c>
      <c r="T31" s="7">
        <v>3.39005E-2</v>
      </c>
      <c r="U31" s="7">
        <v>0.72840079999999996</v>
      </c>
      <c r="V31" s="7">
        <v>1.4246300000000001</v>
      </c>
      <c r="W31" s="7">
        <v>0.4882456</v>
      </c>
      <c r="X31" s="7">
        <v>0.74173239999999996</v>
      </c>
      <c r="Y31" s="7">
        <v>0.58541359999999998</v>
      </c>
      <c r="Z31" s="7">
        <v>0.69798550000000004</v>
      </c>
      <c r="AA31" s="11">
        <v>0.86260599999999998</v>
      </c>
      <c r="AB31" s="7">
        <f>AVERAGE(D31:O31)</f>
        <v>121.7251</v>
      </c>
    </row>
    <row r="32" spans="1:28" x14ac:dyDescent="0.2">
      <c r="A32" s="2" t="s">
        <v>22</v>
      </c>
      <c r="B32" s="2" t="s">
        <v>23</v>
      </c>
      <c r="C32" s="14">
        <v>116.52630000000001</v>
      </c>
      <c r="D32" s="10">
        <v>117.89279999999999</v>
      </c>
      <c r="E32" s="7">
        <v>118.4695</v>
      </c>
      <c r="F32" s="7">
        <v>118.4268</v>
      </c>
      <c r="G32" s="7">
        <v>118.5924</v>
      </c>
      <c r="H32" s="7">
        <v>118.58199999999999</v>
      </c>
      <c r="I32" s="7">
        <v>119.6474</v>
      </c>
      <c r="J32" s="7">
        <v>121.7195</v>
      </c>
      <c r="K32" s="7">
        <v>122.43980000000001</v>
      </c>
      <c r="L32" s="7">
        <v>123.5651</v>
      </c>
      <c r="M32" s="7">
        <v>124.4948</v>
      </c>
      <c r="N32" s="7">
        <v>125.5851</v>
      </c>
      <c r="O32" s="11">
        <v>126.8475</v>
      </c>
      <c r="P32" s="10">
        <v>1.1726780000000001</v>
      </c>
      <c r="Q32" s="7">
        <v>0.4892302</v>
      </c>
      <c r="R32" s="7">
        <v>-3.61024E-2</v>
      </c>
      <c r="S32" s="7">
        <v>0.139875</v>
      </c>
      <c r="T32" s="7">
        <v>-8.7878999999999995E-3</v>
      </c>
      <c r="U32" s="7">
        <v>0.89844939999999995</v>
      </c>
      <c r="V32" s="7">
        <v>1.7318370000000001</v>
      </c>
      <c r="W32" s="7">
        <v>0.59176320000000004</v>
      </c>
      <c r="X32" s="7">
        <v>0.91904339999999995</v>
      </c>
      <c r="Y32" s="7">
        <v>0.7524303</v>
      </c>
      <c r="Z32" s="7">
        <v>0.87574399999999997</v>
      </c>
      <c r="AA32" s="11">
        <v>1.005226</v>
      </c>
      <c r="AB32" s="7">
        <f t="shared" ref="AB32:AB46" si="1">AVERAGE(D32:O32)</f>
        <v>121.35522500000002</v>
      </c>
    </row>
    <row r="33" spans="1:28" x14ac:dyDescent="0.2">
      <c r="A33" s="3" t="s">
        <v>24</v>
      </c>
      <c r="B33" s="3" t="s">
        <v>25</v>
      </c>
      <c r="C33" s="14">
        <v>121.9473</v>
      </c>
      <c r="D33" s="10">
        <v>124.3291</v>
      </c>
      <c r="E33" s="7">
        <v>125.00279999999999</v>
      </c>
      <c r="F33" s="7">
        <v>124.3468</v>
      </c>
      <c r="G33" s="7">
        <v>124.4051</v>
      </c>
      <c r="H33" s="7">
        <v>124.2867</v>
      </c>
      <c r="I33" s="7">
        <v>125.92359999999999</v>
      </c>
      <c r="J33" s="7">
        <v>129.8595</v>
      </c>
      <c r="K33" s="7">
        <v>130.73670000000001</v>
      </c>
      <c r="L33" s="7">
        <v>132.3021</v>
      </c>
      <c r="M33" s="7">
        <v>132.80600000000001</v>
      </c>
      <c r="N33" s="7">
        <v>134.89660000000001</v>
      </c>
      <c r="O33" s="11">
        <v>137.0317</v>
      </c>
      <c r="P33" s="10">
        <v>1.9530860000000001</v>
      </c>
      <c r="Q33" s="7">
        <v>0.5418733</v>
      </c>
      <c r="R33" s="7">
        <v>-0.52478089999999999</v>
      </c>
      <c r="S33" s="7">
        <v>4.6906499999999997E-2</v>
      </c>
      <c r="T33" s="7">
        <v>-9.5161099999999998E-2</v>
      </c>
      <c r="U33" s="7">
        <v>1.317018</v>
      </c>
      <c r="V33" s="7">
        <v>3.1255989999999998</v>
      </c>
      <c r="W33" s="7">
        <v>0.67553260000000004</v>
      </c>
      <c r="X33" s="7">
        <v>1.197368</v>
      </c>
      <c r="Y33" s="7">
        <v>0.38089849999999997</v>
      </c>
      <c r="Z33" s="7">
        <v>1.574111</v>
      </c>
      <c r="AA33" s="11">
        <v>1.582792</v>
      </c>
      <c r="AB33" s="7">
        <f t="shared" si="1"/>
        <v>128.827225</v>
      </c>
    </row>
    <row r="34" spans="1:28" x14ac:dyDescent="0.2">
      <c r="A34" s="3" t="s">
        <v>26</v>
      </c>
      <c r="B34" s="3" t="s">
        <v>96</v>
      </c>
      <c r="C34" s="14">
        <v>108.3536</v>
      </c>
      <c r="D34" s="10">
        <v>109.3991</v>
      </c>
      <c r="E34" s="7">
        <v>110.34010000000001</v>
      </c>
      <c r="F34" s="7">
        <v>111.37439999999999</v>
      </c>
      <c r="G34" s="7">
        <v>111.5594</v>
      </c>
      <c r="H34" s="7">
        <v>111.24209999999999</v>
      </c>
      <c r="I34" s="7">
        <v>111.9496</v>
      </c>
      <c r="J34" s="7">
        <v>111.6567</v>
      </c>
      <c r="K34" s="7">
        <v>112.5882</v>
      </c>
      <c r="L34" s="7">
        <v>113.9452</v>
      </c>
      <c r="M34" s="7">
        <v>115.4234</v>
      </c>
      <c r="N34" s="7">
        <v>115.5017</v>
      </c>
      <c r="O34" s="11">
        <v>115.8779</v>
      </c>
      <c r="P34" s="10">
        <v>0.96489119999999995</v>
      </c>
      <c r="Q34" s="7">
        <v>0.8601972</v>
      </c>
      <c r="R34" s="7">
        <v>0.93734150000000005</v>
      </c>
      <c r="S34" s="7">
        <v>0.1661522</v>
      </c>
      <c r="T34" s="7">
        <v>-0.28446929999999998</v>
      </c>
      <c r="U34" s="7">
        <v>0.63603849999999995</v>
      </c>
      <c r="V34" s="7">
        <v>-0.2616425</v>
      </c>
      <c r="W34" s="7">
        <v>0.83422909999999995</v>
      </c>
      <c r="X34" s="7">
        <v>1.205273</v>
      </c>
      <c r="Y34" s="7">
        <v>1.297293</v>
      </c>
      <c r="Z34" s="7">
        <v>6.7864099999999997E-2</v>
      </c>
      <c r="AA34" s="11">
        <v>0.32566790000000001</v>
      </c>
      <c r="AB34" s="7">
        <f t="shared" si="1"/>
        <v>112.57148333333333</v>
      </c>
    </row>
    <row r="35" spans="1:28" x14ac:dyDescent="0.2">
      <c r="A35" s="3" t="s">
        <v>27</v>
      </c>
      <c r="B35" s="3" t="s">
        <v>28</v>
      </c>
      <c r="C35" s="14">
        <v>115.4453</v>
      </c>
      <c r="D35" s="10">
        <v>115.8155</v>
      </c>
      <c r="E35" s="7">
        <v>116.1319</v>
      </c>
      <c r="F35" s="7">
        <v>116.34</v>
      </c>
      <c r="G35" s="7">
        <v>117.1176</v>
      </c>
      <c r="H35" s="7">
        <v>117.5461</v>
      </c>
      <c r="I35" s="7">
        <v>118.0347</v>
      </c>
      <c r="J35" s="7">
        <v>118.4666</v>
      </c>
      <c r="K35" s="7">
        <v>119.226</v>
      </c>
      <c r="L35" s="7">
        <v>119.224</v>
      </c>
      <c r="M35" s="7">
        <v>120.98860000000001</v>
      </c>
      <c r="N35" s="7">
        <v>121.24720000000001</v>
      </c>
      <c r="O35" s="11">
        <v>121.8381</v>
      </c>
      <c r="P35" s="10">
        <v>0.32071870000000002</v>
      </c>
      <c r="Q35" s="7">
        <v>0.27322489999999999</v>
      </c>
      <c r="R35" s="7">
        <v>0.1791922</v>
      </c>
      <c r="S35" s="7">
        <v>0.66833580000000004</v>
      </c>
      <c r="T35" s="7">
        <v>0.36592140000000001</v>
      </c>
      <c r="U35" s="7">
        <v>0.41566150000000002</v>
      </c>
      <c r="V35" s="7">
        <v>0.36589630000000001</v>
      </c>
      <c r="W35" s="7">
        <v>0.64102389999999998</v>
      </c>
      <c r="X35" s="7">
        <v>-1.6638E-3</v>
      </c>
      <c r="Y35" s="7">
        <v>1.4800150000000001</v>
      </c>
      <c r="Z35" s="7">
        <v>0.21373780000000001</v>
      </c>
      <c r="AA35" s="11">
        <v>0.48736770000000001</v>
      </c>
      <c r="AB35" s="7">
        <f t="shared" si="1"/>
        <v>118.49802499999998</v>
      </c>
    </row>
    <row r="36" spans="1:28" x14ac:dyDescent="0.2">
      <c r="A36" s="3" t="s">
        <v>29</v>
      </c>
      <c r="B36" s="3" t="s">
        <v>30</v>
      </c>
      <c r="C36" s="14">
        <v>112.44159999999999</v>
      </c>
      <c r="D36" s="10">
        <v>112.6771</v>
      </c>
      <c r="E36" s="7">
        <v>113.1863</v>
      </c>
      <c r="F36" s="7">
        <v>113.4496</v>
      </c>
      <c r="G36" s="7">
        <v>113.7131</v>
      </c>
      <c r="H36" s="7">
        <v>113.29989999999999</v>
      </c>
      <c r="I36" s="7">
        <v>114.1161</v>
      </c>
      <c r="J36" s="7">
        <v>114.9126</v>
      </c>
      <c r="K36" s="7">
        <v>115.6477</v>
      </c>
      <c r="L36" s="7">
        <v>117.02719999999999</v>
      </c>
      <c r="M36" s="7">
        <v>119.1778</v>
      </c>
      <c r="N36" s="7">
        <v>118.74590000000001</v>
      </c>
      <c r="O36" s="11">
        <v>119.59010000000001</v>
      </c>
      <c r="P36" s="10">
        <v>0.20947969999999999</v>
      </c>
      <c r="Q36" s="7">
        <v>0.45185069999999999</v>
      </c>
      <c r="R36" s="7">
        <v>0.23267760000000001</v>
      </c>
      <c r="S36" s="7">
        <v>0.2322787</v>
      </c>
      <c r="T36" s="7">
        <v>-0.36339100000000002</v>
      </c>
      <c r="U36" s="7">
        <v>0.72039589999999998</v>
      </c>
      <c r="V36" s="7">
        <v>0.69798769999999999</v>
      </c>
      <c r="W36" s="7">
        <v>0.6396965</v>
      </c>
      <c r="X36" s="7">
        <v>1.192841</v>
      </c>
      <c r="Y36" s="7">
        <v>1.837715</v>
      </c>
      <c r="Z36" s="7">
        <v>-0.36247639999999998</v>
      </c>
      <c r="AA36" s="11">
        <v>0.71096870000000001</v>
      </c>
      <c r="AB36" s="7">
        <f t="shared" si="1"/>
        <v>115.46194999999996</v>
      </c>
    </row>
    <row r="37" spans="1:28" x14ac:dyDescent="0.2">
      <c r="A37" s="3" t="s">
        <v>31</v>
      </c>
      <c r="B37" s="3" t="s">
        <v>32</v>
      </c>
      <c r="C37" s="14">
        <v>107.7764</v>
      </c>
      <c r="D37" s="10">
        <v>107.7166</v>
      </c>
      <c r="E37" s="7">
        <v>107.8069</v>
      </c>
      <c r="F37" s="7">
        <v>108.2467</v>
      </c>
      <c r="G37" s="7">
        <v>108.0591</v>
      </c>
      <c r="H37" s="7">
        <v>108.6407</v>
      </c>
      <c r="I37" s="7">
        <v>109.2948</v>
      </c>
      <c r="J37" s="7">
        <v>109.8074</v>
      </c>
      <c r="K37" s="7">
        <v>110.0397</v>
      </c>
      <c r="L37" s="7">
        <v>110.66119999999999</v>
      </c>
      <c r="M37" s="7">
        <v>111.4924</v>
      </c>
      <c r="N37" s="7">
        <v>112.2709</v>
      </c>
      <c r="O37" s="11">
        <v>112.2938</v>
      </c>
      <c r="P37" s="10">
        <v>-5.5427900000000002E-2</v>
      </c>
      <c r="Q37" s="7">
        <v>8.3804100000000006E-2</v>
      </c>
      <c r="R37" s="7">
        <v>0.40796949999999998</v>
      </c>
      <c r="S37" s="7">
        <v>-0.17337749999999999</v>
      </c>
      <c r="T37" s="7">
        <v>0.5382844</v>
      </c>
      <c r="U37" s="7">
        <v>0.60203980000000001</v>
      </c>
      <c r="V37" s="7">
        <v>0.46906609999999999</v>
      </c>
      <c r="W37" s="7">
        <v>0.21151719999999999</v>
      </c>
      <c r="X37" s="7">
        <v>0.56481519999999996</v>
      </c>
      <c r="Y37" s="7">
        <v>0.75107959999999996</v>
      </c>
      <c r="Z37" s="7">
        <v>0.69830499999999995</v>
      </c>
      <c r="AA37" s="11">
        <v>2.03594E-2</v>
      </c>
      <c r="AB37" s="7">
        <f t="shared" si="1"/>
        <v>109.69418333333334</v>
      </c>
    </row>
    <row r="38" spans="1:28" x14ac:dyDescent="0.2">
      <c r="A38" s="3" t="s">
        <v>33</v>
      </c>
      <c r="B38" s="3" t="s">
        <v>97</v>
      </c>
      <c r="C38" s="14">
        <v>102.6238</v>
      </c>
      <c r="D38" s="10">
        <v>102.494</v>
      </c>
      <c r="E38" s="7">
        <v>102.5453</v>
      </c>
      <c r="F38" s="7">
        <v>103.05419999999999</v>
      </c>
      <c r="G38" s="7">
        <v>103.05419999999999</v>
      </c>
      <c r="H38" s="7">
        <v>103.07559999999999</v>
      </c>
      <c r="I38" s="7">
        <v>103.21259999999999</v>
      </c>
      <c r="J38" s="7">
        <v>103.345</v>
      </c>
      <c r="K38" s="7">
        <v>103.345</v>
      </c>
      <c r="L38" s="7">
        <v>103.9226</v>
      </c>
      <c r="M38" s="7">
        <v>103.5676</v>
      </c>
      <c r="N38" s="7">
        <v>104.11790000000001</v>
      </c>
      <c r="O38" s="11">
        <v>104.9609</v>
      </c>
      <c r="P38" s="10">
        <v>-0.12655459999999999</v>
      </c>
      <c r="Q38" s="7">
        <v>5.0141100000000001E-2</v>
      </c>
      <c r="R38" s="7">
        <v>0.4962568</v>
      </c>
      <c r="S38" s="7">
        <v>0</v>
      </c>
      <c r="T38" s="7">
        <v>2.07736E-2</v>
      </c>
      <c r="U38" s="7">
        <v>0.1328761</v>
      </c>
      <c r="V38" s="7">
        <v>0.12830159999999999</v>
      </c>
      <c r="W38" s="7">
        <v>0</v>
      </c>
      <c r="X38" s="7">
        <v>0.5588514</v>
      </c>
      <c r="Y38" s="7">
        <v>-0.34160370000000001</v>
      </c>
      <c r="Z38" s="7">
        <v>0.53138129999999995</v>
      </c>
      <c r="AA38" s="11">
        <v>0.80965390000000004</v>
      </c>
      <c r="AB38" s="7">
        <f t="shared" si="1"/>
        <v>103.39124166666666</v>
      </c>
    </row>
    <row r="39" spans="1:28" x14ac:dyDescent="0.2">
      <c r="A39" s="3" t="s">
        <v>34</v>
      </c>
      <c r="B39" s="3" t="s">
        <v>35</v>
      </c>
      <c r="C39" s="14">
        <v>114.1246</v>
      </c>
      <c r="D39" s="10">
        <v>114.0271</v>
      </c>
      <c r="E39" s="7">
        <v>114.3197</v>
      </c>
      <c r="F39" s="7">
        <v>114.8168</v>
      </c>
      <c r="G39" s="7">
        <v>114.681</v>
      </c>
      <c r="H39" s="7">
        <v>115.1542</v>
      </c>
      <c r="I39" s="7">
        <v>115.2791</v>
      </c>
      <c r="J39" s="7">
        <v>116.0154</v>
      </c>
      <c r="K39" s="7">
        <v>115.8857</v>
      </c>
      <c r="L39" s="7">
        <v>116.1901</v>
      </c>
      <c r="M39" s="7">
        <v>116.7602</v>
      </c>
      <c r="N39" s="7">
        <v>116.8656</v>
      </c>
      <c r="O39" s="11">
        <v>116.8365</v>
      </c>
      <c r="P39" s="10">
        <v>-8.5436200000000004E-2</v>
      </c>
      <c r="Q39" s="7">
        <v>0.25660119999999997</v>
      </c>
      <c r="R39" s="7">
        <v>0.43488070000000001</v>
      </c>
      <c r="S39" s="7">
        <v>-0.1183512</v>
      </c>
      <c r="T39" s="7">
        <v>0.41266779999999997</v>
      </c>
      <c r="U39" s="7">
        <v>0.1084971</v>
      </c>
      <c r="V39" s="7">
        <v>0.63868860000000005</v>
      </c>
      <c r="W39" s="7">
        <v>-0.1118281</v>
      </c>
      <c r="X39" s="7">
        <v>0.26272319999999999</v>
      </c>
      <c r="Y39" s="7">
        <v>0.4906143</v>
      </c>
      <c r="Z39" s="7">
        <v>9.0290200000000001E-2</v>
      </c>
      <c r="AA39" s="11">
        <v>-2.4886100000000001E-2</v>
      </c>
      <c r="AB39" s="7">
        <f t="shared" si="1"/>
        <v>115.56928333333333</v>
      </c>
    </row>
    <row r="40" spans="1:28" x14ac:dyDescent="0.2">
      <c r="A40" s="2" t="s">
        <v>36</v>
      </c>
      <c r="B40" s="2" t="s">
        <v>37</v>
      </c>
      <c r="C40" s="14">
        <v>122.2141</v>
      </c>
      <c r="D40" s="10">
        <v>122.7932</v>
      </c>
      <c r="E40" s="7">
        <v>122.4933</v>
      </c>
      <c r="F40" s="7">
        <v>122.42910000000001</v>
      </c>
      <c r="G40" s="7">
        <v>122.6444</v>
      </c>
      <c r="H40" s="7">
        <v>122.8788</v>
      </c>
      <c r="I40" s="7">
        <v>123.006</v>
      </c>
      <c r="J40" s="7">
        <v>123.3588</v>
      </c>
      <c r="K40" s="7">
        <v>123.4813</v>
      </c>
      <c r="L40" s="7">
        <v>123.5706</v>
      </c>
      <c r="M40" s="7">
        <v>123.5082</v>
      </c>
      <c r="N40" s="7">
        <v>123.52760000000001</v>
      </c>
      <c r="O40" s="11">
        <v>123.9111</v>
      </c>
      <c r="P40" s="10">
        <v>0.47385430000000001</v>
      </c>
      <c r="Q40" s="7">
        <v>-0.24424109999999999</v>
      </c>
      <c r="R40" s="7">
        <v>-5.24308E-2</v>
      </c>
      <c r="S40" s="7">
        <v>0.1758768</v>
      </c>
      <c r="T40" s="7">
        <v>0.19108259999999999</v>
      </c>
      <c r="U40" s="7">
        <v>0.1035393</v>
      </c>
      <c r="V40" s="7">
        <v>0.2868078</v>
      </c>
      <c r="W40" s="7">
        <v>9.9326600000000001E-2</v>
      </c>
      <c r="X40" s="7">
        <v>7.2270899999999999E-2</v>
      </c>
      <c r="Y40" s="7">
        <v>-5.0498099999999997E-2</v>
      </c>
      <c r="Z40" s="7">
        <v>1.5721099999999998E-2</v>
      </c>
      <c r="AA40" s="11">
        <v>0.31049339999999997</v>
      </c>
      <c r="AB40" s="7">
        <f t="shared" si="1"/>
        <v>123.13353333333333</v>
      </c>
    </row>
    <row r="41" spans="1:28" x14ac:dyDescent="0.2">
      <c r="A41" s="3" t="s">
        <v>38</v>
      </c>
      <c r="B41" s="3" t="s">
        <v>39</v>
      </c>
      <c r="C41" s="14">
        <v>102.0085</v>
      </c>
      <c r="D41" s="10">
        <v>102.0085</v>
      </c>
      <c r="E41" s="7">
        <v>102.0085</v>
      </c>
      <c r="F41" s="7">
        <v>101.26730000000001</v>
      </c>
      <c r="G41" s="7">
        <v>101.26730000000001</v>
      </c>
      <c r="H41" s="7">
        <v>101.26730000000001</v>
      </c>
      <c r="I41" s="7">
        <v>101.6601</v>
      </c>
      <c r="J41" s="7">
        <v>101.9659</v>
      </c>
      <c r="K41" s="7">
        <v>102.41200000000001</v>
      </c>
      <c r="L41" s="7">
        <v>102.41200000000001</v>
      </c>
      <c r="M41" s="7">
        <v>102.41200000000001</v>
      </c>
      <c r="N41" s="7">
        <v>102.41200000000001</v>
      </c>
      <c r="O41" s="11">
        <v>103.2158</v>
      </c>
      <c r="P41" s="10">
        <v>0</v>
      </c>
      <c r="Q41" s="7">
        <v>0</v>
      </c>
      <c r="R41" s="7">
        <v>-0.72657210000000005</v>
      </c>
      <c r="S41" s="7">
        <v>0</v>
      </c>
      <c r="T41" s="7">
        <v>0</v>
      </c>
      <c r="U41" s="7">
        <v>0.38789869999999999</v>
      </c>
      <c r="V41" s="7">
        <v>0.30073250000000001</v>
      </c>
      <c r="W41" s="7">
        <v>0.43758000000000002</v>
      </c>
      <c r="X41" s="7">
        <v>0</v>
      </c>
      <c r="Y41" s="7">
        <v>0</v>
      </c>
      <c r="Z41" s="7">
        <v>0</v>
      </c>
      <c r="AA41" s="11">
        <v>0.78486370000000005</v>
      </c>
      <c r="AB41" s="7">
        <f t="shared" si="1"/>
        <v>102.02572500000001</v>
      </c>
    </row>
    <row r="42" spans="1:28" x14ac:dyDescent="0.2">
      <c r="A42" s="3" t="s">
        <v>40</v>
      </c>
      <c r="B42" s="3" t="s">
        <v>98</v>
      </c>
      <c r="C42" s="14">
        <v>133.3493</v>
      </c>
      <c r="D42" s="10">
        <v>134.14400000000001</v>
      </c>
      <c r="E42" s="7">
        <v>133.18389999999999</v>
      </c>
      <c r="F42" s="7">
        <v>132.84039999999999</v>
      </c>
      <c r="G42" s="7">
        <v>132.7174</v>
      </c>
      <c r="H42" s="7">
        <v>132.92179999999999</v>
      </c>
      <c r="I42" s="7">
        <v>132.70339999999999</v>
      </c>
      <c r="J42" s="7">
        <v>133.41579999999999</v>
      </c>
      <c r="K42" s="7">
        <v>133.4675</v>
      </c>
      <c r="L42" s="7">
        <v>133.67429999999999</v>
      </c>
      <c r="M42" s="7">
        <v>133.4622</v>
      </c>
      <c r="N42" s="7">
        <v>133.4622</v>
      </c>
      <c r="O42" s="11">
        <v>133.8126</v>
      </c>
      <c r="P42" s="10">
        <v>0.59589099999999995</v>
      </c>
      <c r="Q42" s="7">
        <v>-0.7156768</v>
      </c>
      <c r="R42" s="7">
        <v>-0.25794129999999998</v>
      </c>
      <c r="S42" s="7">
        <v>-9.2604599999999995E-2</v>
      </c>
      <c r="T42" s="7">
        <v>0.1540166</v>
      </c>
      <c r="U42" s="7">
        <v>-0.16431789999999999</v>
      </c>
      <c r="V42" s="7">
        <v>0.53688420000000003</v>
      </c>
      <c r="W42" s="7">
        <v>3.8748600000000001E-2</v>
      </c>
      <c r="X42" s="7">
        <v>0.15496869999999999</v>
      </c>
      <c r="Y42" s="7">
        <v>-0.1587356</v>
      </c>
      <c r="Z42" s="7">
        <v>0</v>
      </c>
      <c r="AA42" s="11">
        <v>0.26255990000000001</v>
      </c>
      <c r="AB42" s="7">
        <f t="shared" si="1"/>
        <v>133.31712499999998</v>
      </c>
    </row>
    <row r="43" spans="1:28" x14ac:dyDescent="0.2">
      <c r="A43" s="3" t="s">
        <v>41</v>
      </c>
      <c r="B43" s="3" t="s">
        <v>99</v>
      </c>
      <c r="C43" s="14">
        <v>106.7377</v>
      </c>
      <c r="D43" s="10">
        <v>106.7377</v>
      </c>
      <c r="E43" s="7">
        <v>106.7377</v>
      </c>
      <c r="F43" s="7">
        <v>106.7377</v>
      </c>
      <c r="G43" s="7">
        <v>106.7377</v>
      </c>
      <c r="H43" s="7">
        <v>106.7377</v>
      </c>
      <c r="I43" s="7">
        <v>106.7377</v>
      </c>
      <c r="J43" s="7">
        <v>106.7377</v>
      </c>
      <c r="K43" s="7">
        <v>106.7377</v>
      </c>
      <c r="L43" s="7">
        <v>106.7377</v>
      </c>
      <c r="M43" s="7">
        <v>106.7377</v>
      </c>
      <c r="N43" s="7">
        <v>106.7377</v>
      </c>
      <c r="O43" s="11">
        <v>106.7377</v>
      </c>
      <c r="P43" s="10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11">
        <v>0</v>
      </c>
      <c r="AB43" s="7">
        <f t="shared" si="1"/>
        <v>106.73769999999998</v>
      </c>
    </row>
    <row r="44" spans="1:28" x14ac:dyDescent="0.2">
      <c r="A44" s="3" t="s">
        <v>42</v>
      </c>
      <c r="B44" s="3" t="s">
        <v>43</v>
      </c>
      <c r="C44" s="14">
        <v>125.2111</v>
      </c>
      <c r="D44" s="10">
        <v>125.7029</v>
      </c>
      <c r="E44" s="7">
        <v>125.72929999999999</v>
      </c>
      <c r="F44" s="7">
        <v>125.87220000000001</v>
      </c>
      <c r="G44" s="7">
        <v>125.8937</v>
      </c>
      <c r="H44" s="7">
        <v>126.1621</v>
      </c>
      <c r="I44" s="7">
        <v>126.98690000000001</v>
      </c>
      <c r="J44" s="7">
        <v>127.61660000000001</v>
      </c>
      <c r="K44" s="7">
        <v>127.9782</v>
      </c>
      <c r="L44" s="7">
        <v>128.03450000000001</v>
      </c>
      <c r="M44" s="7">
        <v>128.02600000000001</v>
      </c>
      <c r="N44" s="7">
        <v>128.16159999999999</v>
      </c>
      <c r="O44" s="11">
        <v>128.2663</v>
      </c>
      <c r="P44" s="10">
        <v>0.3927388</v>
      </c>
      <c r="Q44" s="7">
        <v>2.1042600000000002E-2</v>
      </c>
      <c r="R44" s="7">
        <v>0.1136496</v>
      </c>
      <c r="S44" s="7">
        <v>1.7098700000000001E-2</v>
      </c>
      <c r="T44" s="7">
        <v>0.21316099999999999</v>
      </c>
      <c r="U44" s="7">
        <v>0.65374889999999997</v>
      </c>
      <c r="V44" s="7">
        <v>0.49587769999999998</v>
      </c>
      <c r="W44" s="7">
        <v>0.28334500000000001</v>
      </c>
      <c r="X44" s="7">
        <v>4.3995699999999999E-2</v>
      </c>
      <c r="Y44" s="7">
        <v>-6.6500999999999999E-3</v>
      </c>
      <c r="Z44" s="7">
        <v>0.10591979999999999</v>
      </c>
      <c r="AA44" s="11">
        <v>8.1674499999999997E-2</v>
      </c>
      <c r="AB44" s="7">
        <f t="shared" si="1"/>
        <v>127.03585833333334</v>
      </c>
    </row>
    <row r="45" spans="1:28" x14ac:dyDescent="0.2">
      <c r="A45" s="3" t="s">
        <v>44</v>
      </c>
      <c r="B45" s="3" t="s">
        <v>45</v>
      </c>
      <c r="C45" s="14">
        <v>123.369</v>
      </c>
      <c r="D45" s="10">
        <v>124.8241</v>
      </c>
      <c r="E45" s="7">
        <v>124.8241</v>
      </c>
      <c r="F45" s="7">
        <v>125.5029</v>
      </c>
      <c r="G45" s="7">
        <v>126.771</v>
      </c>
      <c r="H45" s="7">
        <v>127.1378</v>
      </c>
      <c r="I45" s="7">
        <v>127.318</v>
      </c>
      <c r="J45" s="7">
        <v>127.318</v>
      </c>
      <c r="K45" s="7">
        <v>127.318</v>
      </c>
      <c r="L45" s="7">
        <v>127.4114</v>
      </c>
      <c r="M45" s="7">
        <v>127.44670000000001</v>
      </c>
      <c r="N45" s="7">
        <v>127.44670000000001</v>
      </c>
      <c r="O45" s="11">
        <v>127.5389</v>
      </c>
      <c r="P45" s="10">
        <v>1.1794579999999999</v>
      </c>
      <c r="Q45" s="7">
        <v>0</v>
      </c>
      <c r="R45" s="7">
        <v>0.54381349999999995</v>
      </c>
      <c r="S45" s="7">
        <v>1.010443</v>
      </c>
      <c r="T45" s="7">
        <v>0.28929719999999998</v>
      </c>
      <c r="U45" s="7">
        <v>0.141735</v>
      </c>
      <c r="V45" s="7">
        <v>0</v>
      </c>
      <c r="W45" s="7">
        <v>0</v>
      </c>
      <c r="X45" s="7">
        <v>7.34128E-2</v>
      </c>
      <c r="Y45" s="7">
        <v>2.7706499999999998E-2</v>
      </c>
      <c r="Z45" s="7">
        <v>0</v>
      </c>
      <c r="AA45" s="11">
        <v>7.2338899999999998E-2</v>
      </c>
      <c r="AB45" s="7">
        <f t="shared" si="1"/>
        <v>126.73813333333332</v>
      </c>
    </row>
    <row r="46" spans="1:28" x14ac:dyDescent="0.2">
      <c r="A46" s="3" t="s">
        <v>46</v>
      </c>
      <c r="B46" s="3" t="s">
        <v>100</v>
      </c>
      <c r="C46" s="14">
        <v>117.1634</v>
      </c>
      <c r="D46" s="10">
        <v>117.22110000000001</v>
      </c>
      <c r="E46" s="7">
        <v>117.22110000000001</v>
      </c>
      <c r="F46" s="7">
        <v>117.22110000000001</v>
      </c>
      <c r="G46" s="7">
        <v>117.3994</v>
      </c>
      <c r="H46" s="7">
        <v>117.7304</v>
      </c>
      <c r="I46" s="7">
        <v>117.7304</v>
      </c>
      <c r="J46" s="7">
        <v>117.7304</v>
      </c>
      <c r="K46" s="7">
        <v>117.7304</v>
      </c>
      <c r="L46" s="7">
        <v>117.7304</v>
      </c>
      <c r="M46" s="7">
        <v>117.7304</v>
      </c>
      <c r="N46" s="7">
        <v>117.7304</v>
      </c>
      <c r="O46" s="11">
        <v>118.417</v>
      </c>
      <c r="P46" s="10">
        <v>4.9267900000000003E-2</v>
      </c>
      <c r="Q46" s="7">
        <v>0</v>
      </c>
      <c r="R46" s="7">
        <v>0</v>
      </c>
      <c r="S46" s="7">
        <v>0.15207229999999999</v>
      </c>
      <c r="T46" s="7">
        <v>0.28195120000000001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11">
        <v>0.58319670000000001</v>
      </c>
      <c r="AB46" s="7">
        <f t="shared" si="1"/>
        <v>117.63270833333333</v>
      </c>
    </row>
    <row r="47" spans="1:28" x14ac:dyDescent="0.2">
      <c r="A47" s="2" t="s">
        <v>47</v>
      </c>
      <c r="B47" s="2" t="s">
        <v>48</v>
      </c>
      <c r="C47" s="14">
        <v>93.010840000000002</v>
      </c>
      <c r="D47" s="10">
        <v>93.837350000000001</v>
      </c>
      <c r="E47" s="7">
        <v>93.534580000000005</v>
      </c>
      <c r="F47" s="7">
        <v>93.544700000000006</v>
      </c>
      <c r="G47" s="7">
        <v>94.35369</v>
      </c>
      <c r="H47" s="7">
        <v>93.708399999999997</v>
      </c>
      <c r="I47" s="7">
        <v>94.487989999999996</v>
      </c>
      <c r="J47" s="7">
        <v>100.7564</v>
      </c>
      <c r="K47" s="7">
        <v>100.1143</v>
      </c>
      <c r="L47" s="7">
        <v>97.48845</v>
      </c>
      <c r="M47" s="7">
        <v>95.265950000000004</v>
      </c>
      <c r="N47" s="7">
        <v>96.487139999999997</v>
      </c>
      <c r="O47" s="11">
        <v>97.105050000000006</v>
      </c>
      <c r="P47" s="10">
        <v>0.88861420000000002</v>
      </c>
      <c r="Q47" s="7">
        <v>-0.32264860000000001</v>
      </c>
      <c r="R47" s="7">
        <v>1.08159E-2</v>
      </c>
      <c r="S47" s="7">
        <v>0.86481699999999995</v>
      </c>
      <c r="T47" s="7">
        <v>-0.6839018</v>
      </c>
      <c r="U47" s="7">
        <v>0.83192840000000001</v>
      </c>
      <c r="V47" s="7">
        <v>6.6341049999999999</v>
      </c>
      <c r="W47" s="7">
        <v>-0.63728450000000003</v>
      </c>
      <c r="X47" s="7">
        <v>-2.622871</v>
      </c>
      <c r="Y47" s="7">
        <v>-2.2797529999999999</v>
      </c>
      <c r="Z47" s="7">
        <v>1.281876</v>
      </c>
      <c r="AA47" s="11">
        <v>0.640401</v>
      </c>
      <c r="AB47" s="7">
        <f>(AB28/AB31)*100</f>
        <v>95.919131167962362</v>
      </c>
    </row>
    <row r="48" spans="1:28" ht="18" customHeight="1" x14ac:dyDescent="0.2">
      <c r="B48" s="22" t="s">
        <v>53</v>
      </c>
      <c r="C48" s="27"/>
      <c r="D48" s="24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4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5"/>
    </row>
    <row r="49" spans="1:28" x14ac:dyDescent="0.2">
      <c r="A49" s="2" t="s">
        <v>14</v>
      </c>
      <c r="B49" s="2" t="s">
        <v>15</v>
      </c>
      <c r="C49" s="14">
        <v>110.7059</v>
      </c>
      <c r="D49" s="10">
        <v>111.52679999999999</v>
      </c>
      <c r="E49" s="7">
        <v>112.24120000000001</v>
      </c>
      <c r="F49" s="7">
        <v>113.6306</v>
      </c>
      <c r="G49" s="7">
        <v>117.34059999999999</v>
      </c>
      <c r="H49" s="7">
        <v>116.1425</v>
      </c>
      <c r="I49" s="7">
        <v>114.8571</v>
      </c>
      <c r="J49" s="7">
        <v>116.14919999999999</v>
      </c>
      <c r="K49" s="7">
        <v>115.8086</v>
      </c>
      <c r="L49" s="7">
        <v>116.5652</v>
      </c>
      <c r="M49" s="7">
        <v>118.2821</v>
      </c>
      <c r="N49" s="7">
        <v>119.7462</v>
      </c>
      <c r="O49" s="11">
        <v>121.4481</v>
      </c>
      <c r="P49" s="10">
        <v>0.74152119999999999</v>
      </c>
      <c r="Q49" s="7">
        <v>0.64059889999999997</v>
      </c>
      <c r="R49" s="7">
        <v>1.237873</v>
      </c>
      <c r="S49" s="7">
        <v>3.2649439999999998</v>
      </c>
      <c r="T49" s="7">
        <v>-1.021029</v>
      </c>
      <c r="U49" s="7">
        <v>-1.1067309999999999</v>
      </c>
      <c r="V49" s="7">
        <v>1.1249020000000001</v>
      </c>
      <c r="W49" s="7">
        <v>-0.29326249999999998</v>
      </c>
      <c r="X49" s="7">
        <v>0.65334550000000002</v>
      </c>
      <c r="Y49" s="7">
        <v>1.4729129999999999</v>
      </c>
      <c r="Z49" s="7">
        <v>1.2378389999999999</v>
      </c>
      <c r="AA49" s="11">
        <v>1.4212210000000001</v>
      </c>
      <c r="AB49" s="7">
        <f>AVERAGE(D49:O49)</f>
        <v>116.14485000000001</v>
      </c>
    </row>
    <row r="50" spans="1:28" x14ac:dyDescent="0.2">
      <c r="A50" s="3" t="s">
        <v>16</v>
      </c>
      <c r="B50" s="3" t="s">
        <v>101</v>
      </c>
      <c r="C50" s="14">
        <v>110.7059</v>
      </c>
      <c r="D50" s="10">
        <v>111.52679999999999</v>
      </c>
      <c r="E50" s="7">
        <v>112.24120000000001</v>
      </c>
      <c r="F50" s="7">
        <v>113.6306</v>
      </c>
      <c r="G50" s="7">
        <v>117.34059999999999</v>
      </c>
      <c r="H50" s="7">
        <v>116.1425</v>
      </c>
      <c r="I50" s="7">
        <v>114.8571</v>
      </c>
      <c r="J50" s="7">
        <v>116.14919999999999</v>
      </c>
      <c r="K50" s="7">
        <v>115.8086</v>
      </c>
      <c r="L50" s="7">
        <v>116.5652</v>
      </c>
      <c r="M50" s="7">
        <v>118.2821</v>
      </c>
      <c r="N50" s="7">
        <v>119.7462</v>
      </c>
      <c r="O50" s="11">
        <v>121.4481</v>
      </c>
      <c r="P50" s="10">
        <v>0.74152119999999999</v>
      </c>
      <c r="Q50" s="7">
        <v>0.64059889999999997</v>
      </c>
      <c r="R50" s="7">
        <v>1.237873</v>
      </c>
      <c r="S50" s="7">
        <v>3.2649439999999998</v>
      </c>
      <c r="T50" s="7">
        <v>-1.021029</v>
      </c>
      <c r="U50" s="7">
        <v>-1.1067309999999999</v>
      </c>
      <c r="V50" s="7">
        <v>1.1249020000000001</v>
      </c>
      <c r="W50" s="7">
        <v>-0.29326249999999998</v>
      </c>
      <c r="X50" s="7">
        <v>0.65334550000000002</v>
      </c>
      <c r="Y50" s="7">
        <v>1.4729129999999999</v>
      </c>
      <c r="Z50" s="7">
        <v>1.2378389999999999</v>
      </c>
      <c r="AA50" s="11">
        <v>1.4212210000000001</v>
      </c>
      <c r="AB50" s="7">
        <f>AVERAGE(D50:O50)</f>
        <v>116.14485000000001</v>
      </c>
    </row>
    <row r="51" spans="1:28" x14ac:dyDescent="0.2">
      <c r="A51" s="2" t="s">
        <v>20</v>
      </c>
      <c r="B51" s="2" t="s">
        <v>21</v>
      </c>
      <c r="C51" s="14">
        <v>118.5145</v>
      </c>
      <c r="D51" s="10">
        <v>119.9258</v>
      </c>
      <c r="E51" s="7">
        <v>120.4547</v>
      </c>
      <c r="F51" s="7">
        <v>120.42529999999999</v>
      </c>
      <c r="G51" s="7">
        <v>120.8809</v>
      </c>
      <c r="H51" s="7">
        <v>120.82089999999999</v>
      </c>
      <c r="I51" s="7">
        <v>121.8659</v>
      </c>
      <c r="J51" s="7">
        <v>123.69370000000001</v>
      </c>
      <c r="K51" s="7">
        <v>123.9851</v>
      </c>
      <c r="L51" s="7">
        <v>124.9055</v>
      </c>
      <c r="M51" s="7">
        <v>125.7184</v>
      </c>
      <c r="N51" s="7">
        <v>126.6322</v>
      </c>
      <c r="O51" s="11">
        <v>127.92529999999999</v>
      </c>
      <c r="P51" s="10">
        <v>1.1907730000000001</v>
      </c>
      <c r="Q51" s="7">
        <v>0.44101010000000002</v>
      </c>
      <c r="R51" s="7">
        <v>-2.4372600000000001E-2</v>
      </c>
      <c r="S51" s="7">
        <v>0.3782915</v>
      </c>
      <c r="T51" s="7">
        <v>-4.9639900000000001E-2</v>
      </c>
      <c r="U51" s="7">
        <v>0.8649405</v>
      </c>
      <c r="V51" s="7">
        <v>1.4998739999999999</v>
      </c>
      <c r="W51" s="7">
        <v>0.23555480000000001</v>
      </c>
      <c r="X51" s="7">
        <v>0.74234310000000003</v>
      </c>
      <c r="Y51" s="7">
        <v>0.6508216</v>
      </c>
      <c r="Z51" s="7">
        <v>0.7268772</v>
      </c>
      <c r="AA51" s="11">
        <v>1.021109</v>
      </c>
      <c r="AB51" s="7">
        <f>AVERAGE(D51:O51)</f>
        <v>123.10280833333331</v>
      </c>
    </row>
    <row r="52" spans="1:28" x14ac:dyDescent="0.2">
      <c r="A52" s="2" t="s">
        <v>22</v>
      </c>
      <c r="B52" s="2" t="s">
        <v>23</v>
      </c>
      <c r="C52" s="14">
        <v>118.1969</v>
      </c>
      <c r="D52" s="10">
        <v>119.79689999999999</v>
      </c>
      <c r="E52" s="7">
        <v>120.36279999999999</v>
      </c>
      <c r="F52" s="7">
        <v>120.3044</v>
      </c>
      <c r="G52" s="7">
        <v>120.5878</v>
      </c>
      <c r="H52" s="7">
        <v>120.60890000000001</v>
      </c>
      <c r="I52" s="7">
        <v>121.74979999999999</v>
      </c>
      <c r="J52" s="7">
        <v>124</v>
      </c>
      <c r="K52" s="7">
        <v>124.3421</v>
      </c>
      <c r="L52" s="7">
        <v>125.51949999999999</v>
      </c>
      <c r="M52" s="7">
        <v>126.30549999999999</v>
      </c>
      <c r="N52" s="7">
        <v>127.4541</v>
      </c>
      <c r="O52" s="11">
        <v>128.92099999999999</v>
      </c>
      <c r="P52" s="10">
        <v>1.3537170000000001</v>
      </c>
      <c r="Q52" s="7">
        <v>0.47230850000000002</v>
      </c>
      <c r="R52" s="7">
        <v>-4.84845E-2</v>
      </c>
      <c r="S52" s="7">
        <v>0.235564</v>
      </c>
      <c r="T52" s="7">
        <v>1.7531700000000001E-2</v>
      </c>
      <c r="U52" s="7">
        <v>0.94593689999999997</v>
      </c>
      <c r="V52" s="7">
        <v>1.8481959999999999</v>
      </c>
      <c r="W52" s="7">
        <v>0.27587030000000001</v>
      </c>
      <c r="X52" s="7">
        <v>0.94689069999999997</v>
      </c>
      <c r="Y52" s="7">
        <v>0.62624279999999999</v>
      </c>
      <c r="Z52" s="7">
        <v>0.90941070000000002</v>
      </c>
      <c r="AA52" s="11">
        <v>1.1508670000000001</v>
      </c>
      <c r="AB52" s="7">
        <f t="shared" ref="AB52:AB66" si="2">AVERAGE(D52:O52)</f>
        <v>123.32939999999998</v>
      </c>
    </row>
    <row r="53" spans="1:28" x14ac:dyDescent="0.2">
      <c r="A53" s="3" t="s">
        <v>24</v>
      </c>
      <c r="B53" s="3" t="s">
        <v>25</v>
      </c>
      <c r="C53" s="14">
        <v>122.9619</v>
      </c>
      <c r="D53" s="10">
        <v>125.59310000000001</v>
      </c>
      <c r="E53" s="7">
        <v>126.0551</v>
      </c>
      <c r="F53" s="7">
        <v>125.0385</v>
      </c>
      <c r="G53" s="7">
        <v>125.3028</v>
      </c>
      <c r="H53" s="7">
        <v>125.1921</v>
      </c>
      <c r="I53" s="7">
        <v>127.1987</v>
      </c>
      <c r="J53" s="7">
        <v>131.29519999999999</v>
      </c>
      <c r="K53" s="7">
        <v>131.44990000000001</v>
      </c>
      <c r="L53" s="7">
        <v>133.00200000000001</v>
      </c>
      <c r="M53" s="7">
        <v>133.16</v>
      </c>
      <c r="N53" s="7">
        <v>135.31319999999999</v>
      </c>
      <c r="O53" s="11">
        <v>137.84</v>
      </c>
      <c r="P53" s="10">
        <v>2.1398459999999999</v>
      </c>
      <c r="Q53" s="7">
        <v>0.36787730000000002</v>
      </c>
      <c r="R53" s="7">
        <v>-0.80647380000000002</v>
      </c>
      <c r="S53" s="7">
        <v>0.21132400000000001</v>
      </c>
      <c r="T53" s="7">
        <v>-8.8335800000000006E-2</v>
      </c>
      <c r="U53" s="7">
        <v>1.6028530000000001</v>
      </c>
      <c r="V53" s="7">
        <v>3.2205309999999998</v>
      </c>
      <c r="W53" s="7">
        <v>0.1178096</v>
      </c>
      <c r="X53" s="7">
        <v>1.180796</v>
      </c>
      <c r="Y53" s="7">
        <v>0.1187988</v>
      </c>
      <c r="Z53" s="7">
        <v>1.6169549999999999</v>
      </c>
      <c r="AA53" s="11">
        <v>1.8673789999999999</v>
      </c>
      <c r="AB53" s="7">
        <f t="shared" si="2"/>
        <v>129.70338333333333</v>
      </c>
    </row>
    <row r="54" spans="1:28" x14ac:dyDescent="0.2">
      <c r="A54" s="3" t="s">
        <v>26</v>
      </c>
      <c r="B54" s="3" t="s">
        <v>96</v>
      </c>
      <c r="C54" s="14">
        <v>110.9284</v>
      </c>
      <c r="D54" s="10">
        <v>112.3848</v>
      </c>
      <c r="E54" s="7">
        <v>113.3921</v>
      </c>
      <c r="F54" s="7">
        <v>114.86409999999999</v>
      </c>
      <c r="G54" s="7">
        <v>114.9306</v>
      </c>
      <c r="H54" s="7">
        <v>114.57340000000001</v>
      </c>
      <c r="I54" s="7">
        <v>114.92310000000001</v>
      </c>
      <c r="J54" s="7">
        <v>114.565</v>
      </c>
      <c r="K54" s="7">
        <v>115.17700000000001</v>
      </c>
      <c r="L54" s="7">
        <v>116.82769999999999</v>
      </c>
      <c r="M54" s="7">
        <v>118.1845</v>
      </c>
      <c r="N54" s="7">
        <v>118.2466</v>
      </c>
      <c r="O54" s="11">
        <v>118.4727</v>
      </c>
      <c r="P54" s="10">
        <v>1.3129660000000001</v>
      </c>
      <c r="Q54" s="7">
        <v>0.8962696</v>
      </c>
      <c r="R54" s="7">
        <v>1.298211</v>
      </c>
      <c r="S54" s="7">
        <v>5.7832799999999997E-2</v>
      </c>
      <c r="T54" s="7">
        <v>-0.31073050000000002</v>
      </c>
      <c r="U54" s="7">
        <v>0.30520649999999999</v>
      </c>
      <c r="V54" s="7">
        <v>-0.3116004</v>
      </c>
      <c r="W54" s="7">
        <v>0.53418730000000003</v>
      </c>
      <c r="X54" s="7">
        <v>1.433155</v>
      </c>
      <c r="Y54" s="7">
        <v>1.1614040000000001</v>
      </c>
      <c r="Z54" s="7">
        <v>5.2509E-2</v>
      </c>
      <c r="AA54" s="11">
        <v>0.19125329999999999</v>
      </c>
      <c r="AB54" s="7">
        <f t="shared" si="2"/>
        <v>115.54513333333334</v>
      </c>
    </row>
    <row r="55" spans="1:28" x14ac:dyDescent="0.2">
      <c r="A55" s="3" t="s">
        <v>27</v>
      </c>
      <c r="B55" s="3" t="s">
        <v>28</v>
      </c>
      <c r="C55" s="14">
        <v>115.88160000000001</v>
      </c>
      <c r="D55" s="10">
        <v>116.2621</v>
      </c>
      <c r="E55" s="7">
        <v>116.97799999999999</v>
      </c>
      <c r="F55" s="7">
        <v>117.2574</v>
      </c>
      <c r="G55" s="7">
        <v>118.4487</v>
      </c>
      <c r="H55" s="7">
        <v>118.965</v>
      </c>
      <c r="I55" s="7">
        <v>119.2371</v>
      </c>
      <c r="J55" s="7">
        <v>120.37739999999999</v>
      </c>
      <c r="K55" s="7">
        <v>121.3853</v>
      </c>
      <c r="L55" s="7">
        <v>120.9735</v>
      </c>
      <c r="M55" s="7">
        <v>123.04300000000001</v>
      </c>
      <c r="N55" s="7">
        <v>123.5348</v>
      </c>
      <c r="O55" s="11">
        <v>124.5429</v>
      </c>
      <c r="P55" s="10">
        <v>0.32832679999999997</v>
      </c>
      <c r="Q55" s="7">
        <v>0.61578080000000002</v>
      </c>
      <c r="R55" s="7">
        <v>0.23882539999999999</v>
      </c>
      <c r="S55" s="7">
        <v>1.0160020000000001</v>
      </c>
      <c r="T55" s="7">
        <v>0.43589480000000003</v>
      </c>
      <c r="U55" s="7">
        <v>0.2287439</v>
      </c>
      <c r="V55" s="7">
        <v>0.95632059999999997</v>
      </c>
      <c r="W55" s="7">
        <v>0.83723590000000003</v>
      </c>
      <c r="X55" s="7">
        <v>-0.33919729999999998</v>
      </c>
      <c r="Y55" s="7">
        <v>1.7107140000000001</v>
      </c>
      <c r="Z55" s="7">
        <v>0.39965899999999999</v>
      </c>
      <c r="AA55" s="11">
        <v>0.81607209999999997</v>
      </c>
      <c r="AB55" s="7">
        <f t="shared" si="2"/>
        <v>120.08376666666668</v>
      </c>
    </row>
    <row r="56" spans="1:28" x14ac:dyDescent="0.2">
      <c r="A56" s="3" t="s">
        <v>29</v>
      </c>
      <c r="B56" s="3" t="s">
        <v>30</v>
      </c>
      <c r="C56" s="14">
        <v>113.08329999999999</v>
      </c>
      <c r="D56" s="10">
        <v>113.1241</v>
      </c>
      <c r="E56" s="7">
        <v>113.51300000000001</v>
      </c>
      <c r="F56" s="7">
        <v>113.9744</v>
      </c>
      <c r="G56" s="7">
        <v>114.1815</v>
      </c>
      <c r="H56" s="7">
        <v>114.0039</v>
      </c>
      <c r="I56" s="7">
        <v>114.6147</v>
      </c>
      <c r="J56" s="7">
        <v>114.7634</v>
      </c>
      <c r="K56" s="7">
        <v>116.1863</v>
      </c>
      <c r="L56" s="7">
        <v>117.8263</v>
      </c>
      <c r="M56" s="7">
        <v>120.1388</v>
      </c>
      <c r="N56" s="7">
        <v>119.65470000000001</v>
      </c>
      <c r="O56" s="11">
        <v>120.1506</v>
      </c>
      <c r="P56" s="10">
        <v>3.60814E-2</v>
      </c>
      <c r="Q56" s="7">
        <v>0.34372839999999999</v>
      </c>
      <c r="R56" s="7">
        <v>0.40654990000000002</v>
      </c>
      <c r="S56" s="7">
        <v>0.18163370000000001</v>
      </c>
      <c r="T56" s="7">
        <v>-0.15553259999999999</v>
      </c>
      <c r="U56" s="7">
        <v>0.53577280000000005</v>
      </c>
      <c r="V56" s="7">
        <v>0.12978300000000001</v>
      </c>
      <c r="W56" s="7">
        <v>1.2397990000000001</v>
      </c>
      <c r="X56" s="7">
        <v>1.411572</v>
      </c>
      <c r="Y56" s="7">
        <v>1.9626410000000001</v>
      </c>
      <c r="Z56" s="7">
        <v>-0.40296349999999997</v>
      </c>
      <c r="AA56" s="11">
        <v>0.4144004</v>
      </c>
      <c r="AB56" s="7">
        <f t="shared" si="2"/>
        <v>116.01097499999999</v>
      </c>
    </row>
    <row r="57" spans="1:28" x14ac:dyDescent="0.2">
      <c r="A57" s="3" t="s">
        <v>31</v>
      </c>
      <c r="B57" s="3" t="s">
        <v>32</v>
      </c>
      <c r="C57" s="14">
        <v>109.86920000000001</v>
      </c>
      <c r="D57" s="10">
        <v>109.7589</v>
      </c>
      <c r="E57" s="7">
        <v>109.7307</v>
      </c>
      <c r="F57" s="7">
        <v>110.4556</v>
      </c>
      <c r="G57" s="7">
        <v>110.4213</v>
      </c>
      <c r="H57" s="7">
        <v>110.7122</v>
      </c>
      <c r="I57" s="7">
        <v>111.5723</v>
      </c>
      <c r="J57" s="7">
        <v>112.139</v>
      </c>
      <c r="K57" s="7">
        <v>112.05840000000001</v>
      </c>
      <c r="L57" s="7">
        <v>112.57689999999999</v>
      </c>
      <c r="M57" s="7">
        <v>113.50960000000001</v>
      </c>
      <c r="N57" s="7">
        <v>114.0761</v>
      </c>
      <c r="O57" s="11">
        <v>114.1103</v>
      </c>
      <c r="P57" s="10">
        <v>-0.1003696</v>
      </c>
      <c r="Q57" s="7">
        <v>-2.5774499999999999E-2</v>
      </c>
      <c r="R57" s="7">
        <v>0.66070039999999997</v>
      </c>
      <c r="S57" s="7">
        <v>-3.1096200000000001E-2</v>
      </c>
      <c r="T57" s="7">
        <v>0.26347429999999999</v>
      </c>
      <c r="U57" s="7">
        <v>0.77689949999999997</v>
      </c>
      <c r="V57" s="7">
        <v>0.50783599999999995</v>
      </c>
      <c r="W57" s="7">
        <v>-7.1851999999999999E-2</v>
      </c>
      <c r="X57" s="7">
        <v>0.4627404</v>
      </c>
      <c r="Y57" s="7">
        <v>0.82850800000000002</v>
      </c>
      <c r="Z57" s="7">
        <v>0.49906119999999998</v>
      </c>
      <c r="AA57" s="11">
        <v>2.9942099999999999E-2</v>
      </c>
      <c r="AB57" s="7">
        <f t="shared" si="2"/>
        <v>111.76010833333335</v>
      </c>
    </row>
    <row r="58" spans="1:28" x14ac:dyDescent="0.2">
      <c r="A58" s="3" t="s">
        <v>33</v>
      </c>
      <c r="B58" s="3" t="s">
        <v>97</v>
      </c>
      <c r="C58" s="14">
        <v>106.0355</v>
      </c>
      <c r="D58" s="10">
        <v>105.9588</v>
      </c>
      <c r="E58" s="7">
        <v>106.0308</v>
      </c>
      <c r="F58" s="7">
        <v>106.6931</v>
      </c>
      <c r="G58" s="7">
        <v>106.6931</v>
      </c>
      <c r="H58" s="7">
        <v>106.7231</v>
      </c>
      <c r="I58" s="7">
        <v>106.8218</v>
      </c>
      <c r="J58" s="7">
        <v>106.94589999999999</v>
      </c>
      <c r="K58" s="7">
        <v>106.94589999999999</v>
      </c>
      <c r="L58" s="7">
        <v>107.9074</v>
      </c>
      <c r="M58" s="7">
        <v>106.8198</v>
      </c>
      <c r="N58" s="7">
        <v>107.2377</v>
      </c>
      <c r="O58" s="11">
        <v>108.18259999999999</v>
      </c>
      <c r="P58" s="10">
        <v>-7.24046E-2</v>
      </c>
      <c r="Q58" s="7">
        <v>6.7971199999999996E-2</v>
      </c>
      <c r="R58" s="7">
        <v>0.62468760000000001</v>
      </c>
      <c r="S58" s="7">
        <v>0</v>
      </c>
      <c r="T58" s="7">
        <v>2.8124E-2</v>
      </c>
      <c r="U58" s="7">
        <v>9.24479E-2</v>
      </c>
      <c r="V58" s="7">
        <v>0.11612450000000001</v>
      </c>
      <c r="W58" s="7">
        <v>0</v>
      </c>
      <c r="X58" s="7">
        <v>0.89911209999999997</v>
      </c>
      <c r="Y58" s="7">
        <v>-1.007895</v>
      </c>
      <c r="Z58" s="7">
        <v>0.39122669999999998</v>
      </c>
      <c r="AA58" s="11">
        <v>0.88107709999999995</v>
      </c>
      <c r="AB58" s="7">
        <f t="shared" si="2"/>
        <v>106.91333333333334</v>
      </c>
    </row>
    <row r="59" spans="1:28" x14ac:dyDescent="0.2">
      <c r="A59" s="3" t="s">
        <v>34</v>
      </c>
      <c r="B59" s="3" t="s">
        <v>35</v>
      </c>
      <c r="C59" s="14">
        <v>119.3635</v>
      </c>
      <c r="D59" s="10">
        <v>119.2604</v>
      </c>
      <c r="E59" s="7">
        <v>119.6827</v>
      </c>
      <c r="F59" s="7">
        <v>120.4729</v>
      </c>
      <c r="G59" s="7">
        <v>120.23569999999999</v>
      </c>
      <c r="H59" s="7">
        <v>121.0339</v>
      </c>
      <c r="I59" s="7">
        <v>121.09010000000001</v>
      </c>
      <c r="J59" s="7">
        <v>122.48569999999999</v>
      </c>
      <c r="K59" s="7">
        <v>122.05840000000001</v>
      </c>
      <c r="L59" s="7">
        <v>122.551</v>
      </c>
      <c r="M59" s="7">
        <v>123.6117</v>
      </c>
      <c r="N59" s="7">
        <v>123.7227</v>
      </c>
      <c r="O59" s="11">
        <v>123.7002</v>
      </c>
      <c r="P59" s="10">
        <v>-8.6301199999999995E-2</v>
      </c>
      <c r="Q59" s="7">
        <v>0.35403689999999999</v>
      </c>
      <c r="R59" s="7">
        <v>0.66027089999999999</v>
      </c>
      <c r="S59" s="7">
        <v>-0.19686999999999999</v>
      </c>
      <c r="T59" s="7">
        <v>0.66381389999999996</v>
      </c>
      <c r="U59" s="7">
        <v>4.6463200000000003E-2</v>
      </c>
      <c r="V59" s="7">
        <v>1.152555</v>
      </c>
      <c r="W59" s="7">
        <v>-0.34888770000000002</v>
      </c>
      <c r="X59" s="7">
        <v>0.4035957</v>
      </c>
      <c r="Y59" s="7">
        <v>0.86552910000000005</v>
      </c>
      <c r="Z59" s="7">
        <v>8.9797299999999997E-2</v>
      </c>
      <c r="AA59" s="11">
        <v>-1.82159E-2</v>
      </c>
      <c r="AB59" s="7">
        <f t="shared" si="2"/>
        <v>121.65878333333332</v>
      </c>
    </row>
    <row r="60" spans="1:28" x14ac:dyDescent="0.2">
      <c r="A60" s="2" t="s">
        <v>36</v>
      </c>
      <c r="B60" s="2" t="s">
        <v>37</v>
      </c>
      <c r="C60" s="14">
        <v>119.7389</v>
      </c>
      <c r="D60" s="10">
        <v>120.4224</v>
      </c>
      <c r="E60" s="7">
        <v>120.809</v>
      </c>
      <c r="F60" s="7">
        <v>120.8914</v>
      </c>
      <c r="G60" s="7">
        <v>122.01049999999999</v>
      </c>
      <c r="H60" s="7">
        <v>121.6378</v>
      </c>
      <c r="I60" s="7">
        <v>122.3133</v>
      </c>
      <c r="J60" s="7">
        <v>122.5133</v>
      </c>
      <c r="K60" s="7">
        <v>122.6092</v>
      </c>
      <c r="L60" s="7">
        <v>122.5391</v>
      </c>
      <c r="M60" s="7">
        <v>123.4555</v>
      </c>
      <c r="N60" s="7">
        <v>123.46429999999999</v>
      </c>
      <c r="O60" s="11">
        <v>124.08750000000001</v>
      </c>
      <c r="P60" s="10">
        <v>0.57078870000000004</v>
      </c>
      <c r="Q60" s="7">
        <v>0.32100220000000002</v>
      </c>
      <c r="R60" s="7">
        <v>6.82363E-2</v>
      </c>
      <c r="S60" s="7">
        <v>0.92570889999999995</v>
      </c>
      <c r="T60" s="7">
        <v>-0.30549969999999999</v>
      </c>
      <c r="U60" s="7">
        <v>0.55536169999999996</v>
      </c>
      <c r="V60" s="7">
        <v>0.16351830000000001</v>
      </c>
      <c r="W60" s="7">
        <v>7.8297099999999994E-2</v>
      </c>
      <c r="X60" s="7">
        <v>-5.72224E-2</v>
      </c>
      <c r="Y60" s="7">
        <v>0.74785330000000005</v>
      </c>
      <c r="Z60" s="7">
        <v>7.1501000000000004E-3</v>
      </c>
      <c r="AA60" s="11">
        <v>0.50477329999999998</v>
      </c>
      <c r="AB60" s="7">
        <f t="shared" si="2"/>
        <v>122.22944166666667</v>
      </c>
    </row>
    <row r="61" spans="1:28" x14ac:dyDescent="0.2">
      <c r="A61" s="3" t="s">
        <v>38</v>
      </c>
      <c r="B61" s="3" t="s">
        <v>39</v>
      </c>
      <c r="C61" s="14">
        <v>116.0714</v>
      </c>
      <c r="D61" s="10">
        <v>116.0714</v>
      </c>
      <c r="E61" s="7">
        <v>116.0714</v>
      </c>
      <c r="F61" s="7">
        <v>116.0714</v>
      </c>
      <c r="G61" s="7">
        <v>116.0714</v>
      </c>
      <c r="H61" s="7">
        <v>116.0714</v>
      </c>
      <c r="I61" s="7">
        <v>116.0714</v>
      </c>
      <c r="J61" s="7">
        <v>116.0714</v>
      </c>
      <c r="K61" s="7">
        <v>116.0714</v>
      </c>
      <c r="L61" s="7">
        <v>116.0714</v>
      </c>
      <c r="M61" s="7">
        <v>116.0714</v>
      </c>
      <c r="N61" s="7">
        <v>116.0714</v>
      </c>
      <c r="O61" s="11">
        <v>116.0714</v>
      </c>
      <c r="P61" s="10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11">
        <v>0</v>
      </c>
      <c r="AB61" s="7">
        <f t="shared" si="2"/>
        <v>116.07140000000003</v>
      </c>
    </row>
    <row r="62" spans="1:28" x14ac:dyDescent="0.2">
      <c r="A62" s="3" t="s">
        <v>40</v>
      </c>
      <c r="B62" s="3" t="s">
        <v>98</v>
      </c>
      <c r="C62" s="14">
        <v>114.91679999999999</v>
      </c>
      <c r="D62" s="10">
        <v>114.91679999999999</v>
      </c>
      <c r="E62" s="7">
        <v>114.6176</v>
      </c>
      <c r="F62" s="7">
        <v>113.7683</v>
      </c>
      <c r="G62" s="7">
        <v>115.49890000000001</v>
      </c>
      <c r="H62" s="7">
        <v>114.40260000000001</v>
      </c>
      <c r="I62" s="7">
        <v>115.0896</v>
      </c>
      <c r="J62" s="7">
        <v>115.4808</v>
      </c>
      <c r="K62" s="7">
        <v>115.5869</v>
      </c>
      <c r="L62" s="7">
        <v>115.29089999999999</v>
      </c>
      <c r="M62" s="7">
        <v>117.50960000000001</v>
      </c>
      <c r="N62" s="7">
        <v>117.50960000000001</v>
      </c>
      <c r="O62" s="11">
        <v>119.1104</v>
      </c>
      <c r="P62" s="10">
        <v>0</v>
      </c>
      <c r="Q62" s="7">
        <v>-0.26037060000000001</v>
      </c>
      <c r="R62" s="7">
        <v>-0.74095610000000001</v>
      </c>
      <c r="S62" s="7">
        <v>1.5211730000000001</v>
      </c>
      <c r="T62" s="7">
        <v>-0.94923749999999996</v>
      </c>
      <c r="U62" s="7">
        <v>0.60048780000000002</v>
      </c>
      <c r="V62" s="7">
        <v>0.3399797</v>
      </c>
      <c r="W62" s="7">
        <v>9.1825599999999993E-2</v>
      </c>
      <c r="X62" s="7">
        <v>-0.25603619999999999</v>
      </c>
      <c r="Y62" s="7">
        <v>1.9243600000000001</v>
      </c>
      <c r="Z62" s="7">
        <v>0</v>
      </c>
      <c r="AA62" s="11">
        <v>1.362317</v>
      </c>
      <c r="AB62" s="7">
        <f t="shared" si="2"/>
        <v>115.73183333333337</v>
      </c>
    </row>
    <row r="63" spans="1:28" x14ac:dyDescent="0.2">
      <c r="A63" s="3" t="s">
        <v>41</v>
      </c>
      <c r="B63" s="3" t="s">
        <v>99</v>
      </c>
      <c r="C63" s="14">
        <v>85.104550000000003</v>
      </c>
      <c r="D63" s="10">
        <v>85.104550000000003</v>
      </c>
      <c r="E63" s="7">
        <v>85.104550000000003</v>
      </c>
      <c r="F63" s="7">
        <v>85.104550000000003</v>
      </c>
      <c r="G63" s="7">
        <v>85.104550000000003</v>
      </c>
      <c r="H63" s="7">
        <v>85.104550000000003</v>
      </c>
      <c r="I63" s="7">
        <v>85.104550000000003</v>
      </c>
      <c r="J63" s="7">
        <v>85.104550000000003</v>
      </c>
      <c r="K63" s="7">
        <v>85.104550000000003</v>
      </c>
      <c r="L63" s="7">
        <v>85.104550000000003</v>
      </c>
      <c r="M63" s="7">
        <v>85.104550000000003</v>
      </c>
      <c r="N63" s="7">
        <v>85.104550000000003</v>
      </c>
      <c r="O63" s="11">
        <v>85.104550000000003</v>
      </c>
      <c r="P63" s="10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11">
        <v>0</v>
      </c>
      <c r="AB63" s="7">
        <f t="shared" si="2"/>
        <v>85.104550000000003</v>
      </c>
    </row>
    <row r="64" spans="1:28" x14ac:dyDescent="0.2">
      <c r="A64" s="3" t="s">
        <v>42</v>
      </c>
      <c r="B64" s="3" t="s">
        <v>43</v>
      </c>
      <c r="C64" s="14">
        <v>138.0538</v>
      </c>
      <c r="D64" s="10">
        <v>139.9485</v>
      </c>
      <c r="E64" s="7">
        <v>140.0138</v>
      </c>
      <c r="F64" s="7">
        <v>140.2423</v>
      </c>
      <c r="G64" s="7">
        <v>140.7688</v>
      </c>
      <c r="H64" s="7">
        <v>140.8664</v>
      </c>
      <c r="I64" s="7">
        <v>143.31139999999999</v>
      </c>
      <c r="J64" s="7">
        <v>143.5676</v>
      </c>
      <c r="K64" s="7">
        <v>143.56049999999999</v>
      </c>
      <c r="L64" s="7">
        <v>143.65520000000001</v>
      </c>
      <c r="M64" s="7">
        <v>143.69390000000001</v>
      </c>
      <c r="N64" s="7">
        <v>143.6799</v>
      </c>
      <c r="O64" s="11">
        <v>144.13249999999999</v>
      </c>
      <c r="P64" s="10">
        <v>1.3724130000000001</v>
      </c>
      <c r="Q64" s="7">
        <v>4.6687300000000001E-2</v>
      </c>
      <c r="R64" s="7">
        <v>0.1631985</v>
      </c>
      <c r="S64" s="7">
        <v>0.3754576</v>
      </c>
      <c r="T64" s="7">
        <v>6.9297600000000001E-2</v>
      </c>
      <c r="U64" s="7">
        <v>1.735714</v>
      </c>
      <c r="V64" s="7">
        <v>0.17876810000000001</v>
      </c>
      <c r="W64" s="7">
        <v>-4.9528000000000003E-3</v>
      </c>
      <c r="X64" s="7">
        <v>6.5962499999999993E-2</v>
      </c>
      <c r="Y64" s="7">
        <v>2.6947499999999999E-2</v>
      </c>
      <c r="Z64" s="7">
        <v>-9.7269999999999995E-3</v>
      </c>
      <c r="AA64" s="11">
        <v>0.31496750000000001</v>
      </c>
      <c r="AB64" s="7">
        <f t="shared" si="2"/>
        <v>142.28673333333333</v>
      </c>
    </row>
    <row r="65" spans="1:28" x14ac:dyDescent="0.2">
      <c r="A65" s="3" t="s">
        <v>44</v>
      </c>
      <c r="B65" s="3" t="s">
        <v>45</v>
      </c>
      <c r="C65" s="14">
        <v>129.5411</v>
      </c>
      <c r="D65" s="10">
        <v>131.69069999999999</v>
      </c>
      <c r="E65" s="7">
        <v>131.9752</v>
      </c>
      <c r="F65" s="7">
        <v>132.87430000000001</v>
      </c>
      <c r="G65" s="7">
        <v>133.2133</v>
      </c>
      <c r="H65" s="7">
        <v>133.00899999999999</v>
      </c>
      <c r="I65" s="7">
        <v>133.00899999999999</v>
      </c>
      <c r="J65" s="7">
        <v>133.1678</v>
      </c>
      <c r="K65" s="7">
        <v>133.56979999999999</v>
      </c>
      <c r="L65" s="7">
        <v>133.6294</v>
      </c>
      <c r="M65" s="7">
        <v>134.8056</v>
      </c>
      <c r="N65" s="7">
        <v>134.87889999999999</v>
      </c>
      <c r="O65" s="11">
        <v>134.97980000000001</v>
      </c>
      <c r="P65" s="10">
        <v>1.659394</v>
      </c>
      <c r="Q65" s="7">
        <v>0.21602499999999999</v>
      </c>
      <c r="R65" s="7">
        <v>0.68129419999999996</v>
      </c>
      <c r="S65" s="7">
        <v>0.25513170000000002</v>
      </c>
      <c r="T65" s="7">
        <v>-0.15337439999999999</v>
      </c>
      <c r="U65" s="7">
        <v>0</v>
      </c>
      <c r="V65" s="7">
        <v>0.1193432</v>
      </c>
      <c r="W65" s="7">
        <v>0.30188090000000001</v>
      </c>
      <c r="X65" s="7">
        <v>4.4655800000000002E-2</v>
      </c>
      <c r="Y65" s="7">
        <v>0.88016749999999999</v>
      </c>
      <c r="Z65" s="7">
        <v>5.4388300000000001E-2</v>
      </c>
      <c r="AA65" s="11">
        <v>7.4789900000000006E-2</v>
      </c>
      <c r="AB65" s="7">
        <f t="shared" si="2"/>
        <v>133.40023333333332</v>
      </c>
    </row>
    <row r="66" spans="1:28" x14ac:dyDescent="0.2">
      <c r="A66" s="3" t="s">
        <v>46</v>
      </c>
      <c r="B66" s="3" t="s">
        <v>100</v>
      </c>
      <c r="C66" s="14">
        <v>113.5882</v>
      </c>
      <c r="D66" s="10">
        <v>113.5882</v>
      </c>
      <c r="E66" s="7">
        <v>115.2855</v>
      </c>
      <c r="F66" s="7">
        <v>115.9932</v>
      </c>
      <c r="G66" s="7">
        <v>117.5895</v>
      </c>
      <c r="H66" s="7">
        <v>117.5895</v>
      </c>
      <c r="I66" s="7">
        <v>117.5895</v>
      </c>
      <c r="J66" s="7">
        <v>117.5895</v>
      </c>
      <c r="K66" s="7">
        <v>117.5895</v>
      </c>
      <c r="L66" s="7">
        <v>117.5895</v>
      </c>
      <c r="M66" s="7">
        <v>117.5895</v>
      </c>
      <c r="N66" s="7">
        <v>117.5895</v>
      </c>
      <c r="O66" s="11">
        <v>117.5895</v>
      </c>
      <c r="P66" s="10">
        <v>0</v>
      </c>
      <c r="Q66" s="7">
        <v>1.4942679999999999</v>
      </c>
      <c r="R66" s="7">
        <v>0.61388299999999996</v>
      </c>
      <c r="S66" s="7">
        <v>1.376187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11">
        <v>0</v>
      </c>
      <c r="AB66" s="7">
        <f t="shared" si="2"/>
        <v>116.93103333333335</v>
      </c>
    </row>
    <row r="67" spans="1:28" x14ac:dyDescent="0.2">
      <c r="A67" s="2" t="s">
        <v>47</v>
      </c>
      <c r="B67" s="2" t="s">
        <v>48</v>
      </c>
      <c r="C67" s="14">
        <v>93.41122</v>
      </c>
      <c r="D67" s="10">
        <v>92.996510000000001</v>
      </c>
      <c r="E67" s="7">
        <v>93.181299999999993</v>
      </c>
      <c r="F67" s="7">
        <v>94.357770000000002</v>
      </c>
      <c r="G67" s="7">
        <v>97.071280000000002</v>
      </c>
      <c r="H67" s="7">
        <v>96.127880000000005</v>
      </c>
      <c r="I67" s="7">
        <v>94.248800000000003</v>
      </c>
      <c r="J67" s="7">
        <v>93.900620000000004</v>
      </c>
      <c r="K67" s="7">
        <v>93.40522</v>
      </c>
      <c r="L67" s="7">
        <v>93.322710000000001</v>
      </c>
      <c r="M67" s="7">
        <v>94.084940000000003</v>
      </c>
      <c r="N67" s="7">
        <v>94.562209999999993</v>
      </c>
      <c r="O67" s="11">
        <v>94.93674</v>
      </c>
      <c r="P67" s="10">
        <v>-0.44396279999999999</v>
      </c>
      <c r="Q67" s="7">
        <v>0.19871630000000001</v>
      </c>
      <c r="R67" s="7">
        <v>1.2625500000000001</v>
      </c>
      <c r="S67" s="7">
        <v>2.8757739999999998</v>
      </c>
      <c r="T67" s="7">
        <v>-0.97186850000000002</v>
      </c>
      <c r="U67" s="7">
        <v>-1.9547650000000001</v>
      </c>
      <c r="V67" s="7">
        <v>-0.36942930000000002</v>
      </c>
      <c r="W67" s="7">
        <v>-0.52757849999999995</v>
      </c>
      <c r="X67" s="7">
        <v>-8.8337600000000002E-2</v>
      </c>
      <c r="Y67" s="7">
        <v>0.81676789999999999</v>
      </c>
      <c r="Z67" s="7">
        <v>0.5072778</v>
      </c>
      <c r="AA67" s="11">
        <v>0.39607219999999999</v>
      </c>
      <c r="AB67" s="7">
        <f>(AB49/AB51)*100</f>
        <v>94.347847601906196</v>
      </c>
    </row>
    <row r="68" spans="1:28" ht="18" customHeight="1" x14ac:dyDescent="0.2">
      <c r="B68" s="22" t="s">
        <v>60</v>
      </c>
      <c r="C68" s="27"/>
      <c r="D68" s="24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4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5"/>
    </row>
    <row r="69" spans="1:28" x14ac:dyDescent="0.2">
      <c r="A69" s="2" t="s">
        <v>14</v>
      </c>
      <c r="B69" s="2" t="s">
        <v>15</v>
      </c>
      <c r="C69" s="14">
        <v>114.8539</v>
      </c>
      <c r="D69" s="10">
        <v>114.5565</v>
      </c>
      <c r="E69" s="7">
        <v>116.0106</v>
      </c>
      <c r="F69" s="7">
        <v>117.1837</v>
      </c>
      <c r="G69" s="7">
        <v>117.4128</v>
      </c>
      <c r="H69" s="7">
        <v>117.4128</v>
      </c>
      <c r="I69" s="7">
        <v>117.60980000000001</v>
      </c>
      <c r="J69" s="7">
        <v>119.13549999999999</v>
      </c>
      <c r="K69" s="7">
        <v>121.2276</v>
      </c>
      <c r="L69" s="7">
        <v>124.2522</v>
      </c>
      <c r="M69" s="7">
        <v>124.0651</v>
      </c>
      <c r="N69" s="7">
        <v>124.6919</v>
      </c>
      <c r="O69" s="11">
        <v>124.8229</v>
      </c>
      <c r="P69" s="10">
        <v>-0.25897870000000001</v>
      </c>
      <c r="Q69" s="7">
        <v>1.2693650000000001</v>
      </c>
      <c r="R69" s="7">
        <v>1.011137</v>
      </c>
      <c r="S69" s="7">
        <v>0.1955663</v>
      </c>
      <c r="T69" s="7">
        <v>0</v>
      </c>
      <c r="U69" s="7">
        <v>0.16775039999999999</v>
      </c>
      <c r="V69" s="7">
        <v>1.2972330000000001</v>
      </c>
      <c r="W69" s="7">
        <v>1.7560629999999999</v>
      </c>
      <c r="X69" s="7">
        <v>2.4949690000000002</v>
      </c>
      <c r="Y69" s="7">
        <v>-0.15055279999999999</v>
      </c>
      <c r="Z69" s="7">
        <v>0.50525600000000004</v>
      </c>
      <c r="AA69" s="11">
        <v>0.1050012</v>
      </c>
      <c r="AB69" s="7">
        <f t="shared" ref="AB69:AB89" si="3">AVERAGE(D69:O69)</f>
        <v>119.86511666666665</v>
      </c>
    </row>
    <row r="70" spans="1:28" x14ac:dyDescent="0.2">
      <c r="A70" s="3" t="s">
        <v>16</v>
      </c>
      <c r="B70" s="3" t="s">
        <v>54</v>
      </c>
      <c r="C70" s="14">
        <v>109.27970000000001</v>
      </c>
      <c r="D70" s="10">
        <v>108.66370000000001</v>
      </c>
      <c r="E70" s="7">
        <v>110.18680000000001</v>
      </c>
      <c r="F70" s="7">
        <v>111.9366</v>
      </c>
      <c r="G70" s="7">
        <v>112.6636</v>
      </c>
      <c r="H70" s="7">
        <v>112.6636</v>
      </c>
      <c r="I70" s="7">
        <v>112.6636</v>
      </c>
      <c r="J70" s="7">
        <v>114.14570000000001</v>
      </c>
      <c r="K70" s="7">
        <v>116.44759999999999</v>
      </c>
      <c r="L70" s="7">
        <v>119.608</v>
      </c>
      <c r="M70" s="7">
        <v>119.608</v>
      </c>
      <c r="N70" s="7">
        <v>119.9901</v>
      </c>
      <c r="O70" s="11">
        <v>119.9901</v>
      </c>
      <c r="P70" s="10">
        <v>-0.56368180000000001</v>
      </c>
      <c r="Q70" s="7">
        <v>1.401708</v>
      </c>
      <c r="R70" s="7">
        <v>1.5879620000000001</v>
      </c>
      <c r="S70" s="7">
        <v>0.64947949999999999</v>
      </c>
      <c r="T70" s="7">
        <v>0</v>
      </c>
      <c r="U70" s="7">
        <v>0</v>
      </c>
      <c r="V70" s="7">
        <v>1.3155110000000001</v>
      </c>
      <c r="W70" s="7">
        <v>2.0166900000000001</v>
      </c>
      <c r="X70" s="7">
        <v>2.7139509999999998</v>
      </c>
      <c r="Y70" s="7">
        <v>0</v>
      </c>
      <c r="Z70" s="7">
        <v>0.31951390000000002</v>
      </c>
      <c r="AA70" s="11">
        <v>0</v>
      </c>
      <c r="AB70" s="7">
        <f t="shared" si="3"/>
        <v>114.88061666666665</v>
      </c>
    </row>
    <row r="71" spans="1:28" x14ac:dyDescent="0.2">
      <c r="A71" s="3" t="s">
        <v>18</v>
      </c>
      <c r="B71" s="3" t="s">
        <v>55</v>
      </c>
      <c r="C71" s="14">
        <v>112.4674</v>
      </c>
      <c r="D71" s="10">
        <v>112.4674</v>
      </c>
      <c r="E71" s="7">
        <v>112.4674</v>
      </c>
      <c r="F71" s="7">
        <v>112.4674</v>
      </c>
      <c r="G71" s="7">
        <v>115.1139</v>
      </c>
      <c r="H71" s="7">
        <v>115.1139</v>
      </c>
      <c r="I71" s="7">
        <v>115.1139</v>
      </c>
      <c r="J71" s="7">
        <v>115.1139</v>
      </c>
      <c r="K71" s="7">
        <v>117.2033</v>
      </c>
      <c r="L71" s="7">
        <v>119.4756</v>
      </c>
      <c r="M71" s="7">
        <v>119.4756</v>
      </c>
      <c r="N71" s="7">
        <v>120.6283</v>
      </c>
      <c r="O71" s="11">
        <v>120.7401</v>
      </c>
      <c r="P71" s="10">
        <v>0</v>
      </c>
      <c r="Q71" s="7">
        <v>0</v>
      </c>
      <c r="R71" s="7">
        <v>0</v>
      </c>
      <c r="S71" s="7">
        <v>2.353078</v>
      </c>
      <c r="T71" s="7">
        <v>0</v>
      </c>
      <c r="U71" s="7">
        <v>0</v>
      </c>
      <c r="V71" s="7">
        <v>0</v>
      </c>
      <c r="W71" s="7">
        <v>1.815086</v>
      </c>
      <c r="X71" s="7">
        <v>1.9387620000000001</v>
      </c>
      <c r="Y71" s="7">
        <v>0</v>
      </c>
      <c r="Z71" s="7">
        <v>0.96481419999999996</v>
      </c>
      <c r="AA71" s="11">
        <v>9.27013E-2</v>
      </c>
      <c r="AB71" s="7">
        <f t="shared" si="3"/>
        <v>116.28172500000001</v>
      </c>
    </row>
    <row r="72" spans="1:28" x14ac:dyDescent="0.2">
      <c r="A72" s="3" t="s">
        <v>56</v>
      </c>
      <c r="B72" s="3" t="s">
        <v>57</v>
      </c>
      <c r="C72" s="14">
        <v>126.5001</v>
      </c>
      <c r="D72" s="10">
        <v>126.85429999999999</v>
      </c>
      <c r="E72" s="7">
        <v>129.09540000000001</v>
      </c>
      <c r="F72" s="7">
        <v>129.51220000000001</v>
      </c>
      <c r="G72" s="7">
        <v>127.3794</v>
      </c>
      <c r="H72" s="7">
        <v>127.3794</v>
      </c>
      <c r="I72" s="7">
        <v>128.2337</v>
      </c>
      <c r="J72" s="7">
        <v>130.29490000000001</v>
      </c>
      <c r="K72" s="7">
        <v>132.0831</v>
      </c>
      <c r="L72" s="7">
        <v>135.74680000000001</v>
      </c>
      <c r="M72" s="7">
        <v>134.93549999999999</v>
      </c>
      <c r="N72" s="7">
        <v>136.11750000000001</v>
      </c>
      <c r="O72" s="11">
        <v>136.6353</v>
      </c>
      <c r="P72" s="10">
        <v>0.28005590000000002</v>
      </c>
      <c r="Q72" s="7">
        <v>1.766621</v>
      </c>
      <c r="R72" s="7">
        <v>0.32285730000000001</v>
      </c>
      <c r="S72" s="7">
        <v>-1.646787</v>
      </c>
      <c r="T72" s="7">
        <v>0</v>
      </c>
      <c r="U72" s="7">
        <v>0.67066289999999995</v>
      </c>
      <c r="V72" s="7">
        <v>1.6073930000000001</v>
      </c>
      <c r="W72" s="7">
        <v>1.3724430000000001</v>
      </c>
      <c r="X72" s="7">
        <v>2.7738040000000002</v>
      </c>
      <c r="Y72" s="7">
        <v>-0.5976977</v>
      </c>
      <c r="Z72" s="7">
        <v>0.87601329999999999</v>
      </c>
      <c r="AA72" s="11">
        <v>0.38036690000000001</v>
      </c>
      <c r="AB72" s="7">
        <f t="shared" si="3"/>
        <v>131.18895833333335</v>
      </c>
    </row>
    <row r="73" spans="1:28" x14ac:dyDescent="0.2">
      <c r="A73" s="3" t="s">
        <v>58</v>
      </c>
      <c r="B73" s="3" t="s">
        <v>59</v>
      </c>
      <c r="C73" s="14">
        <v>134.4503</v>
      </c>
      <c r="D73" s="10">
        <v>134.4503</v>
      </c>
      <c r="E73" s="7">
        <v>134.4503</v>
      </c>
      <c r="F73" s="7">
        <v>134.4503</v>
      </c>
      <c r="G73" s="7">
        <v>134.4503</v>
      </c>
      <c r="H73" s="7">
        <v>134.4503</v>
      </c>
      <c r="I73" s="7">
        <v>134.4503</v>
      </c>
      <c r="J73" s="7">
        <v>137.18029999999999</v>
      </c>
      <c r="K73" s="7">
        <v>138.1103</v>
      </c>
      <c r="L73" s="7">
        <v>138.1103</v>
      </c>
      <c r="M73" s="7">
        <v>138.1103</v>
      </c>
      <c r="N73" s="7">
        <v>138.1103</v>
      </c>
      <c r="O73" s="11">
        <v>138.1103</v>
      </c>
      <c r="P73" s="10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2.0304530000000001</v>
      </c>
      <c r="W73" s="7">
        <v>0.67796820000000002</v>
      </c>
      <c r="X73" s="7">
        <v>0</v>
      </c>
      <c r="Y73" s="7">
        <v>0</v>
      </c>
      <c r="Z73" s="7">
        <v>0</v>
      </c>
      <c r="AA73" s="11">
        <v>0</v>
      </c>
      <c r="AB73" s="7">
        <f t="shared" si="3"/>
        <v>136.2028</v>
      </c>
    </row>
    <row r="74" spans="1:28" x14ac:dyDescent="0.2">
      <c r="A74" s="2" t="s">
        <v>20</v>
      </c>
      <c r="B74" s="2" t="s">
        <v>21</v>
      </c>
      <c r="C74" s="14">
        <v>116.2606</v>
      </c>
      <c r="D74" s="10">
        <v>117.4872</v>
      </c>
      <c r="E74" s="7">
        <v>118.28440000000001</v>
      </c>
      <c r="F74" s="7">
        <v>118.6169</v>
      </c>
      <c r="G74" s="7">
        <v>118.62779999999999</v>
      </c>
      <c r="H74" s="7">
        <v>118.6314</v>
      </c>
      <c r="I74" s="7">
        <v>119.1491</v>
      </c>
      <c r="J74" s="7">
        <v>120.3724</v>
      </c>
      <c r="K74" s="7">
        <v>121.18680000000001</v>
      </c>
      <c r="L74" s="7">
        <v>121.976</v>
      </c>
      <c r="M74" s="7">
        <v>122.5099</v>
      </c>
      <c r="N74" s="7">
        <v>123.0189</v>
      </c>
      <c r="O74" s="11">
        <v>123.8356</v>
      </c>
      <c r="P74" s="10">
        <v>1.0550569999999999</v>
      </c>
      <c r="Q74" s="7">
        <v>0.67850549999999998</v>
      </c>
      <c r="R74" s="7">
        <v>0.2811381</v>
      </c>
      <c r="S74" s="7">
        <v>9.1333999999999999E-3</v>
      </c>
      <c r="T74" s="7">
        <v>3.042E-3</v>
      </c>
      <c r="U74" s="7">
        <v>0.43646479999999999</v>
      </c>
      <c r="V74" s="7">
        <v>1.026675</v>
      </c>
      <c r="W74" s="7">
        <v>0.67656669999999997</v>
      </c>
      <c r="X74" s="7">
        <v>0.65118169999999997</v>
      </c>
      <c r="Y74" s="7">
        <v>0.43776959999999998</v>
      </c>
      <c r="Z74" s="7">
        <v>0.41547869999999998</v>
      </c>
      <c r="AA74" s="11">
        <v>0.66385360000000004</v>
      </c>
      <c r="AB74" s="7">
        <f t="shared" si="3"/>
        <v>120.30803333333331</v>
      </c>
    </row>
    <row r="75" spans="1:28" x14ac:dyDescent="0.2">
      <c r="A75" s="2" t="s">
        <v>22</v>
      </c>
      <c r="B75" s="2" t="s">
        <v>23</v>
      </c>
      <c r="C75" s="14">
        <v>116.26179999999999</v>
      </c>
      <c r="D75" s="10">
        <v>118.1808</v>
      </c>
      <c r="E75" s="7">
        <v>118.9678</v>
      </c>
      <c r="F75" s="7">
        <v>119.152</v>
      </c>
      <c r="G75" s="7">
        <v>119.0728</v>
      </c>
      <c r="H75" s="7">
        <v>119.07899999999999</v>
      </c>
      <c r="I75" s="7">
        <v>119.8707</v>
      </c>
      <c r="J75" s="7">
        <v>121.8091</v>
      </c>
      <c r="K75" s="7">
        <v>122.6718</v>
      </c>
      <c r="L75" s="7">
        <v>123.8648</v>
      </c>
      <c r="M75" s="7">
        <v>124.8563</v>
      </c>
      <c r="N75" s="7">
        <v>125.7259</v>
      </c>
      <c r="O75" s="11">
        <v>126.9357</v>
      </c>
      <c r="P75" s="10">
        <v>1.6505909999999999</v>
      </c>
      <c r="Q75" s="7">
        <v>0.66598279999999999</v>
      </c>
      <c r="R75" s="7">
        <v>0.1548032</v>
      </c>
      <c r="S75" s="7">
        <v>-6.6489599999999996E-2</v>
      </c>
      <c r="T75" s="7">
        <v>5.2091999999999998E-3</v>
      </c>
      <c r="U75" s="7">
        <v>0.66483559999999997</v>
      </c>
      <c r="V75" s="7">
        <v>1.617102</v>
      </c>
      <c r="W75" s="7">
        <v>0.7082155</v>
      </c>
      <c r="X75" s="7">
        <v>0.97257680000000002</v>
      </c>
      <c r="Y75" s="7">
        <v>0.80045770000000005</v>
      </c>
      <c r="Z75" s="7">
        <v>0.69645480000000004</v>
      </c>
      <c r="AA75" s="11">
        <v>0.96225870000000002</v>
      </c>
      <c r="AB75" s="7">
        <f t="shared" si="3"/>
        <v>121.68222499999996</v>
      </c>
    </row>
    <row r="76" spans="1:28" x14ac:dyDescent="0.2">
      <c r="A76" s="3" t="s">
        <v>24</v>
      </c>
      <c r="B76" s="3" t="s">
        <v>25</v>
      </c>
      <c r="C76" s="14">
        <v>120.7253</v>
      </c>
      <c r="D76" s="10">
        <v>123.3502</v>
      </c>
      <c r="E76" s="7">
        <v>124.19880000000001</v>
      </c>
      <c r="F76" s="7">
        <v>123.8925</v>
      </c>
      <c r="G76" s="7">
        <v>123.70659999999999</v>
      </c>
      <c r="H76" s="7">
        <v>123.70310000000001</v>
      </c>
      <c r="I76" s="7">
        <v>124.78959999999999</v>
      </c>
      <c r="J76" s="7">
        <v>128.4572</v>
      </c>
      <c r="K76" s="7">
        <v>129.68039999999999</v>
      </c>
      <c r="L76" s="7">
        <v>131.1234</v>
      </c>
      <c r="M76" s="7">
        <v>132.08009999999999</v>
      </c>
      <c r="N76" s="7">
        <v>133.74719999999999</v>
      </c>
      <c r="O76" s="11">
        <v>135.8819</v>
      </c>
      <c r="P76" s="10">
        <v>2.1742370000000002</v>
      </c>
      <c r="Q76" s="7">
        <v>0.68802390000000002</v>
      </c>
      <c r="R76" s="7">
        <v>-0.24664920000000001</v>
      </c>
      <c r="S76" s="7">
        <v>-0.1500908</v>
      </c>
      <c r="T76" s="7">
        <v>-2.8061000000000002E-3</v>
      </c>
      <c r="U76" s="7">
        <v>0.87829599999999997</v>
      </c>
      <c r="V76" s="7">
        <v>2.9390540000000001</v>
      </c>
      <c r="W76" s="7">
        <v>0.9522043</v>
      </c>
      <c r="X76" s="7">
        <v>1.112778</v>
      </c>
      <c r="Y76" s="7">
        <v>0.72962610000000006</v>
      </c>
      <c r="Z76" s="7">
        <v>1.2621869999999999</v>
      </c>
      <c r="AA76" s="11">
        <v>1.5960620000000001</v>
      </c>
      <c r="AB76" s="7">
        <f t="shared" si="3"/>
        <v>127.88424999999999</v>
      </c>
    </row>
    <row r="77" spans="1:28" x14ac:dyDescent="0.2">
      <c r="A77" s="3" t="s">
        <v>26</v>
      </c>
      <c r="B77" s="3" t="s">
        <v>96</v>
      </c>
      <c r="C77" s="14">
        <v>109.2</v>
      </c>
      <c r="D77" s="10">
        <v>112.31789999999999</v>
      </c>
      <c r="E77" s="7">
        <v>113.5479</v>
      </c>
      <c r="F77" s="7">
        <v>114.8293</v>
      </c>
      <c r="G77" s="7">
        <v>114.8201</v>
      </c>
      <c r="H77" s="7">
        <v>114.6157</v>
      </c>
      <c r="I77" s="7">
        <v>115.2329</v>
      </c>
      <c r="J77" s="7">
        <v>115.0331</v>
      </c>
      <c r="K77" s="7">
        <v>115.7847</v>
      </c>
      <c r="L77" s="7">
        <v>117.3115</v>
      </c>
      <c r="M77" s="7">
        <v>118.783</v>
      </c>
      <c r="N77" s="7">
        <v>118.895</v>
      </c>
      <c r="O77" s="11">
        <v>119.3402</v>
      </c>
      <c r="P77" s="10">
        <v>2.855302</v>
      </c>
      <c r="Q77" s="7">
        <v>1.0950409999999999</v>
      </c>
      <c r="R77" s="7">
        <v>1.1285000000000001</v>
      </c>
      <c r="S77" s="7">
        <v>-8.0128000000000005E-3</v>
      </c>
      <c r="T77" s="7">
        <v>-0.17795710000000001</v>
      </c>
      <c r="U77" s="7">
        <v>0.53845080000000001</v>
      </c>
      <c r="V77" s="7">
        <v>-0.17336689999999999</v>
      </c>
      <c r="W77" s="7">
        <v>0.6533989</v>
      </c>
      <c r="X77" s="7">
        <v>1.3186560000000001</v>
      </c>
      <c r="Y77" s="7">
        <v>1.2543489999999999</v>
      </c>
      <c r="Z77" s="7">
        <v>9.42442E-2</v>
      </c>
      <c r="AA77" s="11">
        <v>0.37450420000000001</v>
      </c>
      <c r="AB77" s="7">
        <f t="shared" si="3"/>
        <v>115.87594166666666</v>
      </c>
    </row>
    <row r="78" spans="1:28" x14ac:dyDescent="0.2">
      <c r="A78" s="3" t="s">
        <v>27</v>
      </c>
      <c r="B78" s="3" t="s">
        <v>28</v>
      </c>
      <c r="C78" s="14">
        <v>117.48099999999999</v>
      </c>
      <c r="D78" s="10">
        <v>118.1153</v>
      </c>
      <c r="E78" s="7">
        <v>118.8897</v>
      </c>
      <c r="F78" s="7">
        <v>118.4359</v>
      </c>
      <c r="G78" s="7">
        <v>118.4153</v>
      </c>
      <c r="H78" s="7">
        <v>118.578</v>
      </c>
      <c r="I78" s="7">
        <v>119.1854</v>
      </c>
      <c r="J78" s="7">
        <v>119.63760000000001</v>
      </c>
      <c r="K78" s="7">
        <v>120.84950000000001</v>
      </c>
      <c r="L78" s="7">
        <v>120.7749</v>
      </c>
      <c r="M78" s="7">
        <v>121.6199</v>
      </c>
      <c r="N78" s="7">
        <v>121.65949999999999</v>
      </c>
      <c r="O78" s="11">
        <v>121.5783</v>
      </c>
      <c r="P78" s="10">
        <v>0.53998889999999999</v>
      </c>
      <c r="Q78" s="7">
        <v>0.65557770000000004</v>
      </c>
      <c r="R78" s="7">
        <v>-0.38172099999999998</v>
      </c>
      <c r="S78" s="7">
        <v>-1.73349E-2</v>
      </c>
      <c r="T78" s="7">
        <v>0.13736290000000001</v>
      </c>
      <c r="U78" s="7">
        <v>0.51223589999999997</v>
      </c>
      <c r="V78" s="7">
        <v>0.37946809999999997</v>
      </c>
      <c r="W78" s="7">
        <v>1.012923</v>
      </c>
      <c r="X78" s="7">
        <v>-6.1685700000000003E-2</v>
      </c>
      <c r="Y78" s="7">
        <v>0.69961150000000005</v>
      </c>
      <c r="Z78" s="7">
        <v>3.2570200000000001E-2</v>
      </c>
      <c r="AA78" s="11">
        <v>-6.6755900000000007E-2</v>
      </c>
      <c r="AB78" s="7">
        <f t="shared" si="3"/>
        <v>119.81160833333333</v>
      </c>
    </row>
    <row r="79" spans="1:28" x14ac:dyDescent="0.2">
      <c r="A79" s="3" t="s">
        <v>29</v>
      </c>
      <c r="B79" s="3" t="s">
        <v>30</v>
      </c>
      <c r="C79" s="14">
        <v>111.923</v>
      </c>
      <c r="D79" s="10">
        <v>112.1414</v>
      </c>
      <c r="E79" s="7">
        <v>112.6058</v>
      </c>
      <c r="F79" s="7">
        <v>112.7762</v>
      </c>
      <c r="G79" s="7">
        <v>113.1799</v>
      </c>
      <c r="H79" s="7">
        <v>112.8438</v>
      </c>
      <c r="I79" s="7">
        <v>113.64579999999999</v>
      </c>
      <c r="J79" s="7">
        <v>114.3841</v>
      </c>
      <c r="K79" s="7">
        <v>115.0509</v>
      </c>
      <c r="L79" s="7">
        <v>116.3858</v>
      </c>
      <c r="M79" s="7">
        <v>118.49639999999999</v>
      </c>
      <c r="N79" s="7">
        <v>118.1373</v>
      </c>
      <c r="O79" s="11">
        <v>118.9825</v>
      </c>
      <c r="P79" s="10">
        <v>0.19516059999999999</v>
      </c>
      <c r="Q79" s="7">
        <v>0.41410069999999999</v>
      </c>
      <c r="R79" s="7">
        <v>0.15138760000000001</v>
      </c>
      <c r="S79" s="7">
        <v>0.35788589999999998</v>
      </c>
      <c r="T79" s="7">
        <v>-0.29695899999999997</v>
      </c>
      <c r="U79" s="7">
        <v>0.71079329999999996</v>
      </c>
      <c r="V79" s="7">
        <v>0.6495997</v>
      </c>
      <c r="W79" s="7">
        <v>0.58298950000000005</v>
      </c>
      <c r="X79" s="7">
        <v>1.160209</v>
      </c>
      <c r="Y79" s="7">
        <v>1.813461</v>
      </c>
      <c r="Z79" s="7">
        <v>-0.30298960000000003</v>
      </c>
      <c r="AA79" s="11">
        <v>0.71536060000000001</v>
      </c>
      <c r="AB79" s="7">
        <f t="shared" si="3"/>
        <v>114.88582500000001</v>
      </c>
    </row>
    <row r="80" spans="1:28" x14ac:dyDescent="0.2">
      <c r="A80" s="3" t="s">
        <v>31</v>
      </c>
      <c r="B80" s="3" t="s">
        <v>32</v>
      </c>
      <c r="C80" s="14">
        <v>109.3293</v>
      </c>
      <c r="D80" s="10">
        <v>109.242</v>
      </c>
      <c r="E80" s="7">
        <v>109.3237</v>
      </c>
      <c r="F80" s="7">
        <v>110.3176</v>
      </c>
      <c r="G80" s="7">
        <v>110.2539</v>
      </c>
      <c r="H80" s="7">
        <v>110.62130000000001</v>
      </c>
      <c r="I80" s="7">
        <v>111.1725</v>
      </c>
      <c r="J80" s="7">
        <v>111.6097</v>
      </c>
      <c r="K80" s="7">
        <v>111.5017</v>
      </c>
      <c r="L80" s="7">
        <v>111.9181</v>
      </c>
      <c r="M80" s="7">
        <v>112.6985</v>
      </c>
      <c r="N80" s="7">
        <v>113.0646</v>
      </c>
      <c r="O80" s="11">
        <v>113.09439999999999</v>
      </c>
      <c r="P80" s="10">
        <v>-7.9881300000000002E-2</v>
      </c>
      <c r="Q80" s="7">
        <v>7.4749099999999999E-2</v>
      </c>
      <c r="R80" s="7">
        <v>0.90912510000000002</v>
      </c>
      <c r="S80" s="7">
        <v>-5.7705800000000002E-2</v>
      </c>
      <c r="T80" s="7">
        <v>0.33321109999999998</v>
      </c>
      <c r="U80" s="7">
        <v>0.49834640000000002</v>
      </c>
      <c r="V80" s="7">
        <v>0.39321669999999997</v>
      </c>
      <c r="W80" s="7">
        <v>-9.6781000000000006E-2</v>
      </c>
      <c r="X80" s="7">
        <v>0.37349260000000001</v>
      </c>
      <c r="Y80" s="7">
        <v>0.69723000000000002</v>
      </c>
      <c r="Z80" s="7">
        <v>0.32492729999999997</v>
      </c>
      <c r="AA80" s="11">
        <v>2.6343499999999999E-2</v>
      </c>
      <c r="AB80" s="7">
        <f t="shared" si="3"/>
        <v>111.23483333333331</v>
      </c>
    </row>
    <row r="81" spans="1:28" x14ac:dyDescent="0.2">
      <c r="A81" s="3" t="s">
        <v>33</v>
      </c>
      <c r="B81" s="3" t="s">
        <v>97</v>
      </c>
      <c r="C81" s="14">
        <v>104.5489</v>
      </c>
      <c r="D81" s="10">
        <v>104.2218</v>
      </c>
      <c r="E81" s="7">
        <v>104.4785</v>
      </c>
      <c r="F81" s="7">
        <v>105.14570000000001</v>
      </c>
      <c r="G81" s="7">
        <v>105.14570000000001</v>
      </c>
      <c r="H81" s="7">
        <v>105.2526</v>
      </c>
      <c r="I81" s="7">
        <v>105.5206</v>
      </c>
      <c r="J81" s="7">
        <v>105.6699</v>
      </c>
      <c r="K81" s="7">
        <v>105.6699</v>
      </c>
      <c r="L81" s="7">
        <v>106.7376</v>
      </c>
      <c r="M81" s="7">
        <v>105.6452</v>
      </c>
      <c r="N81" s="7">
        <v>106.2587</v>
      </c>
      <c r="O81" s="11">
        <v>106.7186</v>
      </c>
      <c r="P81" s="10">
        <v>-0.31287779999999998</v>
      </c>
      <c r="Q81" s="7">
        <v>0.24631500000000001</v>
      </c>
      <c r="R81" s="7">
        <v>0.63859129999999997</v>
      </c>
      <c r="S81" s="7">
        <v>0</v>
      </c>
      <c r="T81" s="7">
        <v>0.1017294</v>
      </c>
      <c r="U81" s="7">
        <v>0.25463049999999998</v>
      </c>
      <c r="V81" s="7">
        <v>0.14144519999999999</v>
      </c>
      <c r="W81" s="7">
        <v>0</v>
      </c>
      <c r="X81" s="7">
        <v>1.0104070000000001</v>
      </c>
      <c r="Y81" s="7">
        <v>-1.023444</v>
      </c>
      <c r="Z81" s="7">
        <v>0.58069809999999999</v>
      </c>
      <c r="AA81" s="11">
        <v>0.43283319999999997</v>
      </c>
      <c r="AB81" s="7">
        <f t="shared" si="3"/>
        <v>105.53873333333335</v>
      </c>
    </row>
    <row r="82" spans="1:28" x14ac:dyDescent="0.2">
      <c r="A82" s="3" t="s">
        <v>34</v>
      </c>
      <c r="B82" s="3" t="s">
        <v>35</v>
      </c>
      <c r="C82" s="14">
        <v>119.127</v>
      </c>
      <c r="D82" s="10">
        <v>118.9958</v>
      </c>
      <c r="E82" s="7">
        <v>119.2841</v>
      </c>
      <c r="F82" s="7">
        <v>119.80240000000001</v>
      </c>
      <c r="G82" s="7">
        <v>119.65260000000001</v>
      </c>
      <c r="H82" s="7">
        <v>120.1641</v>
      </c>
      <c r="I82" s="7">
        <v>120.238</v>
      </c>
      <c r="J82" s="7">
        <v>121.1172</v>
      </c>
      <c r="K82" s="7">
        <v>120.8944</v>
      </c>
      <c r="L82" s="7">
        <v>121.23990000000001</v>
      </c>
      <c r="M82" s="7">
        <v>121.9365</v>
      </c>
      <c r="N82" s="7">
        <v>122.0795</v>
      </c>
      <c r="O82" s="11">
        <v>122.0558</v>
      </c>
      <c r="P82" s="10">
        <v>-0.1100984</v>
      </c>
      <c r="Q82" s="7">
        <v>0.2422193</v>
      </c>
      <c r="R82" s="7">
        <v>0.43456260000000002</v>
      </c>
      <c r="S82" s="7">
        <v>-0.12509909999999999</v>
      </c>
      <c r="T82" s="7">
        <v>0.42750470000000002</v>
      </c>
      <c r="U82" s="7">
        <v>6.1510500000000003E-2</v>
      </c>
      <c r="V82" s="7">
        <v>0.73118780000000005</v>
      </c>
      <c r="W82" s="7">
        <v>-0.18391099999999999</v>
      </c>
      <c r="X82" s="7">
        <v>0.28572740000000002</v>
      </c>
      <c r="Y82" s="7">
        <v>0.57456510000000005</v>
      </c>
      <c r="Z82" s="7">
        <v>0.11733490000000001</v>
      </c>
      <c r="AA82" s="11">
        <v>-1.9429800000000001E-2</v>
      </c>
      <c r="AB82" s="7">
        <f t="shared" si="3"/>
        <v>120.62169166666668</v>
      </c>
    </row>
    <row r="83" spans="1:28" x14ac:dyDescent="0.2">
      <c r="A83" s="2" t="s">
        <v>36</v>
      </c>
      <c r="B83" s="2" t="s">
        <v>37</v>
      </c>
      <c r="C83" s="14">
        <v>116.259</v>
      </c>
      <c r="D83" s="10">
        <v>116.5279</v>
      </c>
      <c r="E83" s="7">
        <v>117.339</v>
      </c>
      <c r="F83" s="7">
        <v>117.8768</v>
      </c>
      <c r="G83" s="7">
        <v>118.01220000000001</v>
      </c>
      <c r="H83" s="7">
        <v>118.01220000000001</v>
      </c>
      <c r="I83" s="7">
        <v>118.1511</v>
      </c>
      <c r="J83" s="7">
        <v>118.3852</v>
      </c>
      <c r="K83" s="7">
        <v>119.1328</v>
      </c>
      <c r="L83" s="7">
        <v>119.3633</v>
      </c>
      <c r="M83" s="7">
        <v>119.26439999999999</v>
      </c>
      <c r="N83" s="7">
        <v>119.2747</v>
      </c>
      <c r="O83" s="11">
        <v>119.5475</v>
      </c>
      <c r="P83" s="10">
        <v>0.2312988</v>
      </c>
      <c r="Q83" s="7">
        <v>0.69605320000000004</v>
      </c>
      <c r="R83" s="7">
        <v>0.45830070000000001</v>
      </c>
      <c r="S83" s="7">
        <v>0.1148906</v>
      </c>
      <c r="T83" s="7">
        <v>0</v>
      </c>
      <c r="U83" s="7">
        <v>0.1177327</v>
      </c>
      <c r="V83" s="7">
        <v>0.19811049999999999</v>
      </c>
      <c r="W83" s="7">
        <v>0.63151440000000003</v>
      </c>
      <c r="X83" s="7">
        <v>0.19342970000000001</v>
      </c>
      <c r="Y83" s="7">
        <v>-8.2817799999999997E-2</v>
      </c>
      <c r="Z83" s="7">
        <v>8.6040000000000005E-3</v>
      </c>
      <c r="AA83" s="11">
        <v>0.22875770000000001</v>
      </c>
      <c r="AB83" s="7">
        <f t="shared" si="3"/>
        <v>118.40725833333333</v>
      </c>
    </row>
    <row r="84" spans="1:28" x14ac:dyDescent="0.2">
      <c r="A84" s="3" t="s">
        <v>38</v>
      </c>
      <c r="B84" s="3" t="s">
        <v>39</v>
      </c>
      <c r="C84" s="14">
        <v>104.6657</v>
      </c>
      <c r="D84" s="10">
        <v>104.6657</v>
      </c>
      <c r="E84" s="7">
        <v>105.4834</v>
      </c>
      <c r="F84" s="7">
        <v>108.77979999999999</v>
      </c>
      <c r="G84" s="7">
        <v>109.6039</v>
      </c>
      <c r="H84" s="7">
        <v>109.6039</v>
      </c>
      <c r="I84" s="7">
        <v>109.6039</v>
      </c>
      <c r="J84" s="7">
        <v>109.6039</v>
      </c>
      <c r="K84" s="7">
        <v>109.6039</v>
      </c>
      <c r="L84" s="7">
        <v>110.4098</v>
      </c>
      <c r="M84" s="7">
        <v>110.4098</v>
      </c>
      <c r="N84" s="7">
        <v>110.4098</v>
      </c>
      <c r="O84" s="11">
        <v>112.0701</v>
      </c>
      <c r="P84" s="10">
        <v>0</v>
      </c>
      <c r="Q84" s="7">
        <v>0.78125219999999995</v>
      </c>
      <c r="R84" s="7">
        <v>3.1249989999999999</v>
      </c>
      <c r="S84" s="7">
        <v>0.75757560000000002</v>
      </c>
      <c r="T84" s="7">
        <v>0</v>
      </c>
      <c r="U84" s="7">
        <v>0</v>
      </c>
      <c r="V84" s="7">
        <v>0</v>
      </c>
      <c r="W84" s="7">
        <v>0</v>
      </c>
      <c r="X84" s="7">
        <v>0.73529880000000003</v>
      </c>
      <c r="Y84" s="7">
        <v>0</v>
      </c>
      <c r="Z84" s="7">
        <v>0</v>
      </c>
      <c r="AA84" s="11">
        <v>1.503749</v>
      </c>
      <c r="AB84" s="7">
        <f t="shared" si="3"/>
        <v>109.18732499999997</v>
      </c>
    </row>
    <row r="85" spans="1:28" x14ac:dyDescent="0.2">
      <c r="A85" s="3" t="s">
        <v>40</v>
      </c>
      <c r="B85" s="3" t="s">
        <v>102</v>
      </c>
      <c r="C85" s="14">
        <v>111.0248</v>
      </c>
      <c r="D85" s="10">
        <v>111.8044</v>
      </c>
      <c r="E85" s="7">
        <v>113.684</v>
      </c>
      <c r="F85" s="7">
        <v>113.53919999999999</v>
      </c>
      <c r="G85" s="7">
        <v>113.53919999999999</v>
      </c>
      <c r="H85" s="7">
        <v>113.53919999999999</v>
      </c>
      <c r="I85" s="7">
        <v>113.53919999999999</v>
      </c>
      <c r="J85" s="7">
        <v>113.53919999999999</v>
      </c>
      <c r="K85" s="7">
        <v>115.7118</v>
      </c>
      <c r="L85" s="7">
        <v>115.9924</v>
      </c>
      <c r="M85" s="7">
        <v>115.8186</v>
      </c>
      <c r="N85" s="7">
        <v>115.8186</v>
      </c>
      <c r="O85" s="11">
        <v>115.8186</v>
      </c>
      <c r="P85" s="10">
        <v>0.70219419999999999</v>
      </c>
      <c r="Q85" s="7">
        <v>1.6811780000000001</v>
      </c>
      <c r="R85" s="7">
        <v>-0.1274093</v>
      </c>
      <c r="S85" s="7">
        <v>0</v>
      </c>
      <c r="T85" s="7">
        <v>0</v>
      </c>
      <c r="U85" s="7">
        <v>0</v>
      </c>
      <c r="V85" s="7">
        <v>0</v>
      </c>
      <c r="W85" s="7">
        <v>1.9135040000000001</v>
      </c>
      <c r="X85" s="7">
        <v>0.24252679999999999</v>
      </c>
      <c r="Y85" s="7">
        <v>-0.1498419</v>
      </c>
      <c r="Z85" s="7">
        <v>0</v>
      </c>
      <c r="AA85" s="11">
        <v>0</v>
      </c>
      <c r="AB85" s="7">
        <f t="shared" si="3"/>
        <v>114.36203333333334</v>
      </c>
    </row>
    <row r="86" spans="1:28" x14ac:dyDescent="0.2">
      <c r="A86" s="3" t="s">
        <v>41</v>
      </c>
      <c r="B86" s="3" t="s">
        <v>99</v>
      </c>
      <c r="C86" s="14">
        <v>100.8389</v>
      </c>
      <c r="D86" s="10">
        <v>100.8389</v>
      </c>
      <c r="E86" s="7">
        <v>100.8389</v>
      </c>
      <c r="F86" s="7">
        <v>100.8389</v>
      </c>
      <c r="G86" s="7">
        <v>100.8389</v>
      </c>
      <c r="H86" s="7">
        <v>100.8389</v>
      </c>
      <c r="I86" s="7">
        <v>102.59829999999999</v>
      </c>
      <c r="J86" s="7">
        <v>102.59829999999999</v>
      </c>
      <c r="K86" s="7">
        <v>102.59829999999999</v>
      </c>
      <c r="L86" s="7">
        <v>102.59829999999999</v>
      </c>
      <c r="M86" s="7">
        <v>102.1057</v>
      </c>
      <c r="N86" s="7">
        <v>102.1057</v>
      </c>
      <c r="O86" s="11">
        <v>102.1057</v>
      </c>
      <c r="P86" s="10">
        <v>0</v>
      </c>
      <c r="Q86" s="7">
        <v>0</v>
      </c>
      <c r="R86" s="7">
        <v>0</v>
      </c>
      <c r="S86" s="7">
        <v>0</v>
      </c>
      <c r="T86" s="7">
        <v>0</v>
      </c>
      <c r="U86" s="7">
        <v>1.7447159999999999</v>
      </c>
      <c r="V86" s="7">
        <v>0</v>
      </c>
      <c r="W86" s="7">
        <v>0</v>
      </c>
      <c r="X86" s="7">
        <v>0</v>
      </c>
      <c r="Y86" s="7">
        <v>-0.48013929999999999</v>
      </c>
      <c r="Z86" s="7">
        <v>0</v>
      </c>
      <c r="AA86" s="11">
        <v>0</v>
      </c>
      <c r="AB86" s="7">
        <f t="shared" si="3"/>
        <v>101.74206666666667</v>
      </c>
    </row>
    <row r="87" spans="1:28" x14ac:dyDescent="0.2">
      <c r="A87" s="3" t="s">
        <v>42</v>
      </c>
      <c r="B87" s="3" t="s">
        <v>43</v>
      </c>
      <c r="C87" s="14">
        <v>181.1944</v>
      </c>
      <c r="D87" s="10">
        <v>181.1944</v>
      </c>
      <c r="E87" s="7">
        <v>183.14230000000001</v>
      </c>
      <c r="F87" s="7">
        <v>183.86789999999999</v>
      </c>
      <c r="G87" s="7">
        <v>183.86789999999999</v>
      </c>
      <c r="H87" s="7">
        <v>183.86789999999999</v>
      </c>
      <c r="I87" s="7">
        <v>183.86789999999999</v>
      </c>
      <c r="J87" s="7">
        <v>185.81890000000001</v>
      </c>
      <c r="K87" s="7">
        <v>185.75319999999999</v>
      </c>
      <c r="L87" s="7">
        <v>185.79839999999999</v>
      </c>
      <c r="M87" s="7">
        <v>185.79839999999999</v>
      </c>
      <c r="N87" s="7">
        <v>186.18450000000001</v>
      </c>
      <c r="O87" s="11">
        <v>186.18450000000001</v>
      </c>
      <c r="P87" s="10">
        <v>0</v>
      </c>
      <c r="Q87" s="7">
        <v>1.0750200000000001</v>
      </c>
      <c r="R87" s="7">
        <v>0.39619529999999997</v>
      </c>
      <c r="S87" s="7">
        <v>0</v>
      </c>
      <c r="T87" s="7">
        <v>0</v>
      </c>
      <c r="U87" s="7">
        <v>0</v>
      </c>
      <c r="V87" s="7">
        <v>1.0610820000000001</v>
      </c>
      <c r="W87" s="7">
        <v>-3.5367599999999999E-2</v>
      </c>
      <c r="X87" s="7">
        <v>2.4339699999999999E-2</v>
      </c>
      <c r="Y87" s="7">
        <v>0</v>
      </c>
      <c r="Z87" s="7">
        <v>0.20779400000000001</v>
      </c>
      <c r="AA87" s="11">
        <v>0</v>
      </c>
      <c r="AB87" s="7">
        <f t="shared" si="3"/>
        <v>184.61218333333332</v>
      </c>
    </row>
    <row r="88" spans="1:28" x14ac:dyDescent="0.2">
      <c r="A88" s="3" t="s">
        <v>44</v>
      </c>
      <c r="B88" s="3" t="s">
        <v>45</v>
      </c>
      <c r="C88" s="14">
        <v>123.5458</v>
      </c>
      <c r="D88" s="10">
        <v>123.5458</v>
      </c>
      <c r="E88" s="7">
        <v>123.303</v>
      </c>
      <c r="F88" s="7">
        <v>123.303</v>
      </c>
      <c r="G88" s="7">
        <v>123.303</v>
      </c>
      <c r="H88" s="7">
        <v>123.303</v>
      </c>
      <c r="I88" s="7">
        <v>123.303</v>
      </c>
      <c r="J88" s="7">
        <v>123.8857</v>
      </c>
      <c r="K88" s="7">
        <v>123.8857</v>
      </c>
      <c r="L88" s="7">
        <v>123.8857</v>
      </c>
      <c r="M88" s="7">
        <v>123.8857</v>
      </c>
      <c r="N88" s="7">
        <v>123.8857</v>
      </c>
      <c r="O88" s="11">
        <v>123.8857</v>
      </c>
      <c r="P88" s="10">
        <v>0</v>
      </c>
      <c r="Q88" s="7">
        <v>-0.19648750000000001</v>
      </c>
      <c r="R88" s="7">
        <v>0</v>
      </c>
      <c r="S88" s="7">
        <v>0</v>
      </c>
      <c r="T88" s="7">
        <v>0</v>
      </c>
      <c r="U88" s="7">
        <v>0</v>
      </c>
      <c r="V88" s="7">
        <v>0.47250340000000002</v>
      </c>
      <c r="W88" s="7">
        <v>0</v>
      </c>
      <c r="X88" s="7">
        <v>0</v>
      </c>
      <c r="Y88" s="7">
        <v>0</v>
      </c>
      <c r="Z88" s="7">
        <v>0</v>
      </c>
      <c r="AA88" s="11">
        <v>0</v>
      </c>
      <c r="AB88" s="7">
        <f t="shared" si="3"/>
        <v>123.61458333333336</v>
      </c>
    </row>
    <row r="89" spans="1:28" x14ac:dyDescent="0.2">
      <c r="A89" s="3" t="s">
        <v>46</v>
      </c>
      <c r="B89" s="3" t="s">
        <v>100</v>
      </c>
      <c r="C89" s="14">
        <v>128.99690000000001</v>
      </c>
      <c r="D89" s="10">
        <v>128.99690000000001</v>
      </c>
      <c r="E89" s="7">
        <v>129.72149999999999</v>
      </c>
      <c r="F89" s="7">
        <v>130.0899</v>
      </c>
      <c r="G89" s="7">
        <v>130.0899</v>
      </c>
      <c r="H89" s="7">
        <v>130.0899</v>
      </c>
      <c r="I89" s="7">
        <v>130.0899</v>
      </c>
      <c r="J89" s="7">
        <v>130.0899</v>
      </c>
      <c r="K89" s="7">
        <v>130.0899</v>
      </c>
      <c r="L89" s="7">
        <v>130.0899</v>
      </c>
      <c r="M89" s="7">
        <v>130.0899</v>
      </c>
      <c r="N89" s="7">
        <v>130.0899</v>
      </c>
      <c r="O89" s="11">
        <v>130.0899</v>
      </c>
      <c r="P89" s="10">
        <v>0</v>
      </c>
      <c r="Q89" s="7">
        <v>0.56174979999999997</v>
      </c>
      <c r="R89" s="7">
        <v>0.2839757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11">
        <v>0</v>
      </c>
      <c r="AB89" s="7">
        <f t="shared" si="3"/>
        <v>129.96811666666665</v>
      </c>
    </row>
    <row r="90" spans="1:28" x14ac:dyDescent="0.2">
      <c r="A90" s="2" t="s">
        <v>47</v>
      </c>
      <c r="B90" s="2" t="s">
        <v>48</v>
      </c>
      <c r="C90" s="14">
        <v>98.790080000000003</v>
      </c>
      <c r="D90" s="10">
        <v>97.505489999999995</v>
      </c>
      <c r="E90" s="7">
        <v>98.077730000000003</v>
      </c>
      <c r="F90" s="7">
        <v>98.791690000000003</v>
      </c>
      <c r="G90" s="7">
        <v>98.975849999999994</v>
      </c>
      <c r="H90" s="7">
        <v>98.972849999999994</v>
      </c>
      <c r="I90" s="7">
        <v>98.70805</v>
      </c>
      <c r="J90" s="7">
        <v>98.972399999999993</v>
      </c>
      <c r="K90" s="7">
        <v>100.03360000000001</v>
      </c>
      <c r="L90" s="7">
        <v>101.8661</v>
      </c>
      <c r="M90" s="7">
        <v>101.2694</v>
      </c>
      <c r="N90" s="7">
        <v>101.3599</v>
      </c>
      <c r="O90" s="11">
        <v>100.7972</v>
      </c>
      <c r="P90" s="10">
        <v>-1.3003169999999999</v>
      </c>
      <c r="Q90" s="7">
        <v>0.58687469999999997</v>
      </c>
      <c r="R90" s="7">
        <v>0.72795980000000005</v>
      </c>
      <c r="S90" s="7">
        <v>0.18641070000000001</v>
      </c>
      <c r="T90" s="7">
        <v>-3.0371E-3</v>
      </c>
      <c r="U90" s="7">
        <v>-0.26754919999999999</v>
      </c>
      <c r="V90" s="7">
        <v>0.26781090000000002</v>
      </c>
      <c r="W90" s="7">
        <v>1.0722370000000001</v>
      </c>
      <c r="X90" s="7">
        <v>1.831858</v>
      </c>
      <c r="Y90" s="7">
        <v>-0.58575659999999996</v>
      </c>
      <c r="Z90" s="7">
        <v>8.9410699999999996E-2</v>
      </c>
      <c r="AA90" s="11">
        <v>-0.55517119999999998</v>
      </c>
      <c r="AB90" s="7">
        <f>(AB69/AB74)*100</f>
        <v>99.631847804011983</v>
      </c>
    </row>
    <row r="91" spans="1:28" ht="18" customHeight="1" x14ac:dyDescent="0.2">
      <c r="B91" s="22" t="s">
        <v>62</v>
      </c>
      <c r="C91" s="27"/>
      <c r="D91" s="24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4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5"/>
    </row>
    <row r="92" spans="1:28" x14ac:dyDescent="0.2">
      <c r="A92" s="2" t="s">
        <v>14</v>
      </c>
      <c r="B92" s="2" t="s">
        <v>103</v>
      </c>
      <c r="C92" s="14">
        <v>107.5711</v>
      </c>
      <c r="D92" s="10">
        <v>107.69410000000001</v>
      </c>
      <c r="E92" s="7">
        <v>107.5616</v>
      </c>
      <c r="F92" s="7">
        <v>107.86660000000001</v>
      </c>
      <c r="G92" s="7">
        <v>107.86660000000001</v>
      </c>
      <c r="H92" s="7">
        <v>107.86660000000001</v>
      </c>
      <c r="I92" s="7">
        <v>107.86660000000001</v>
      </c>
      <c r="J92" s="7">
        <v>108.6009</v>
      </c>
      <c r="K92" s="7">
        <v>109.4803</v>
      </c>
      <c r="L92" s="7">
        <v>110.17230000000001</v>
      </c>
      <c r="M92" s="7">
        <v>110.17230000000001</v>
      </c>
      <c r="N92" s="7">
        <v>110.42919999999999</v>
      </c>
      <c r="O92" s="11">
        <v>110.2685</v>
      </c>
      <c r="P92" s="10">
        <v>0.11431570000000001</v>
      </c>
      <c r="Q92" s="7">
        <v>-0.1229768</v>
      </c>
      <c r="R92" s="7">
        <v>0.28350900000000001</v>
      </c>
      <c r="S92" s="7">
        <v>0</v>
      </c>
      <c r="T92" s="7">
        <v>0</v>
      </c>
      <c r="U92" s="7">
        <v>0</v>
      </c>
      <c r="V92" s="7">
        <v>0.68082509999999996</v>
      </c>
      <c r="W92" s="7">
        <v>0.80973450000000002</v>
      </c>
      <c r="X92" s="7">
        <v>0.63207829999999998</v>
      </c>
      <c r="Y92" s="7">
        <v>0</v>
      </c>
      <c r="Z92" s="7">
        <v>0.23317740000000001</v>
      </c>
      <c r="AA92" s="11">
        <v>-0.1455834</v>
      </c>
      <c r="AB92" s="7">
        <f>AVERAGE(D92:O92)</f>
        <v>108.82046666666666</v>
      </c>
    </row>
    <row r="93" spans="1:28" x14ac:dyDescent="0.2">
      <c r="A93" s="3" t="s">
        <v>16</v>
      </c>
      <c r="B93" s="3" t="s">
        <v>104</v>
      </c>
      <c r="C93" s="14">
        <v>100.51739999999999</v>
      </c>
      <c r="D93" s="10">
        <v>100.51739999999999</v>
      </c>
      <c r="E93" s="7">
        <v>100.51739999999999</v>
      </c>
      <c r="F93" s="7">
        <v>100.51739999999999</v>
      </c>
      <c r="G93" s="7">
        <v>100.51739999999999</v>
      </c>
      <c r="H93" s="7">
        <v>100.51739999999999</v>
      </c>
      <c r="I93" s="7">
        <v>100.51739999999999</v>
      </c>
      <c r="J93" s="7">
        <v>100.51739999999999</v>
      </c>
      <c r="K93" s="7">
        <v>100.51739999999999</v>
      </c>
      <c r="L93" s="7">
        <v>100.51739999999999</v>
      </c>
      <c r="M93" s="7">
        <v>100.51739999999999</v>
      </c>
      <c r="N93" s="7">
        <v>100.51739999999999</v>
      </c>
      <c r="O93" s="11">
        <v>100.51739999999999</v>
      </c>
      <c r="P93" s="10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11">
        <v>0</v>
      </c>
      <c r="AB93" s="7">
        <f>AVERAGE(D93:O93)</f>
        <v>100.51739999999997</v>
      </c>
    </row>
    <row r="94" spans="1:28" x14ac:dyDescent="0.2">
      <c r="A94" s="3" t="s">
        <v>18</v>
      </c>
      <c r="B94" s="3" t="s">
        <v>61</v>
      </c>
      <c r="C94" s="14">
        <v>121.1234</v>
      </c>
      <c r="D94" s="10">
        <v>121.48269999999999</v>
      </c>
      <c r="E94" s="7">
        <v>121.0958</v>
      </c>
      <c r="F94" s="7">
        <v>121.9866</v>
      </c>
      <c r="G94" s="7">
        <v>121.9866</v>
      </c>
      <c r="H94" s="7">
        <v>121.9866</v>
      </c>
      <c r="I94" s="7">
        <v>121.9866</v>
      </c>
      <c r="J94" s="7">
        <v>124.13200000000001</v>
      </c>
      <c r="K94" s="7">
        <v>126.7009</v>
      </c>
      <c r="L94" s="7">
        <v>128.7225</v>
      </c>
      <c r="M94" s="7">
        <v>128.7225</v>
      </c>
      <c r="N94" s="7">
        <v>129.47300000000001</v>
      </c>
      <c r="O94" s="11">
        <v>129.0033</v>
      </c>
      <c r="P94" s="10">
        <v>0.29658180000000001</v>
      </c>
      <c r="Q94" s="7">
        <v>-0.31847059999999999</v>
      </c>
      <c r="R94" s="7">
        <v>0.73565429999999998</v>
      </c>
      <c r="S94" s="7">
        <v>0</v>
      </c>
      <c r="T94" s="7">
        <v>0</v>
      </c>
      <c r="U94" s="7">
        <v>0</v>
      </c>
      <c r="V94" s="7">
        <v>1.7587060000000001</v>
      </c>
      <c r="W94" s="7">
        <v>2.0695039999999998</v>
      </c>
      <c r="X94" s="7">
        <v>1.5955440000000001</v>
      </c>
      <c r="Y94" s="7">
        <v>0</v>
      </c>
      <c r="Z94" s="7">
        <v>0.58301630000000004</v>
      </c>
      <c r="AA94" s="11">
        <v>-0.3627165</v>
      </c>
      <c r="AB94" s="7">
        <f>AVERAGE(D94:O94)</f>
        <v>124.77325833333335</v>
      </c>
    </row>
    <row r="95" spans="1:28" x14ac:dyDescent="0.2">
      <c r="A95" s="2" t="s">
        <v>20</v>
      </c>
      <c r="B95" s="2" t="s">
        <v>105</v>
      </c>
      <c r="C95" s="14">
        <v>115.7411</v>
      </c>
      <c r="D95" s="10">
        <v>117.1917</v>
      </c>
      <c r="E95" s="7">
        <v>117.74760000000001</v>
      </c>
      <c r="F95" s="7">
        <v>117.5825</v>
      </c>
      <c r="G95" s="7">
        <v>117.53830000000001</v>
      </c>
      <c r="H95" s="7">
        <v>117.51090000000001</v>
      </c>
      <c r="I95" s="7">
        <v>118.1591</v>
      </c>
      <c r="J95" s="7">
        <v>119.6413</v>
      </c>
      <c r="K95" s="7">
        <v>120.0574</v>
      </c>
      <c r="L95" s="7">
        <v>120.73560000000001</v>
      </c>
      <c r="M95" s="7">
        <v>121.1322</v>
      </c>
      <c r="N95" s="7">
        <v>121.6503</v>
      </c>
      <c r="O95" s="11">
        <v>122.42449999999999</v>
      </c>
      <c r="P95" s="10">
        <v>1.2532749999999999</v>
      </c>
      <c r="Q95" s="7">
        <v>0.47437119999999999</v>
      </c>
      <c r="R95" s="7">
        <v>-0.14023469999999999</v>
      </c>
      <c r="S95" s="7">
        <v>-3.7529800000000002E-2</v>
      </c>
      <c r="T95" s="7">
        <v>-2.3341600000000001E-2</v>
      </c>
      <c r="U95" s="7">
        <v>0.55165470000000005</v>
      </c>
      <c r="V95" s="7">
        <v>1.254365</v>
      </c>
      <c r="W95" s="7">
        <v>0.34777010000000003</v>
      </c>
      <c r="X95" s="7">
        <v>0.56489</v>
      </c>
      <c r="Y95" s="7">
        <v>0.32854240000000001</v>
      </c>
      <c r="Z95" s="7">
        <v>0.4276741</v>
      </c>
      <c r="AA95" s="11">
        <v>0.63639599999999996</v>
      </c>
      <c r="AB95" s="7">
        <f>AVERAGE(D95:O95)</f>
        <v>119.28095000000002</v>
      </c>
    </row>
    <row r="96" spans="1:28" x14ac:dyDescent="0.2">
      <c r="A96" s="2" t="s">
        <v>22</v>
      </c>
      <c r="B96" s="2" t="s">
        <v>23</v>
      </c>
      <c r="C96" s="14">
        <v>115.5196</v>
      </c>
      <c r="D96" s="10">
        <v>117.6542</v>
      </c>
      <c r="E96" s="7">
        <v>118.4542</v>
      </c>
      <c r="F96" s="7">
        <v>118.30889999999999</v>
      </c>
      <c r="G96" s="7">
        <v>118.23569999999999</v>
      </c>
      <c r="H96" s="7">
        <v>118.1953</v>
      </c>
      <c r="I96" s="7">
        <v>119.1511</v>
      </c>
      <c r="J96" s="7">
        <v>121.29389999999999</v>
      </c>
      <c r="K96" s="7">
        <v>121.87220000000001</v>
      </c>
      <c r="L96" s="7">
        <v>122.6905</v>
      </c>
      <c r="M96" s="7">
        <v>123.2754</v>
      </c>
      <c r="N96" s="7">
        <v>124.10599999999999</v>
      </c>
      <c r="O96" s="11">
        <v>125.1824</v>
      </c>
      <c r="P96" s="10">
        <v>1.847769</v>
      </c>
      <c r="Q96" s="7">
        <v>0.68001330000000004</v>
      </c>
      <c r="R96" s="7">
        <v>-0.12273580000000001</v>
      </c>
      <c r="S96" s="7">
        <v>-6.1797999999999999E-2</v>
      </c>
      <c r="T96" s="7">
        <v>-3.4205699999999999E-2</v>
      </c>
      <c r="U96" s="7">
        <v>0.80869630000000003</v>
      </c>
      <c r="V96" s="7">
        <v>1.79833</v>
      </c>
      <c r="W96" s="7">
        <v>0.47681410000000002</v>
      </c>
      <c r="X96" s="7">
        <v>0.67139579999999999</v>
      </c>
      <c r="Y96" s="7">
        <v>0.47672809999999999</v>
      </c>
      <c r="Z96" s="7">
        <v>0.67379219999999995</v>
      </c>
      <c r="AA96" s="11">
        <v>0.86734219999999995</v>
      </c>
      <c r="AB96" s="7">
        <f t="shared" ref="AB96:AB110" si="4">AVERAGE(D96:O96)</f>
        <v>120.70164999999999</v>
      </c>
    </row>
    <row r="97" spans="1:28" x14ac:dyDescent="0.2">
      <c r="A97" s="3" t="s">
        <v>24</v>
      </c>
      <c r="B97" s="3" t="s">
        <v>25</v>
      </c>
      <c r="C97" s="14">
        <v>119.00230000000001</v>
      </c>
      <c r="D97" s="10">
        <v>122.7411</v>
      </c>
      <c r="E97" s="7">
        <v>124.0639</v>
      </c>
      <c r="F97" s="7">
        <v>123.3034</v>
      </c>
      <c r="G97" s="7">
        <v>122.93</v>
      </c>
      <c r="H97" s="7">
        <v>122.77160000000001</v>
      </c>
      <c r="I97" s="7">
        <v>124.2629</v>
      </c>
      <c r="J97" s="7">
        <v>128.62540000000001</v>
      </c>
      <c r="K97" s="7">
        <v>129.1052</v>
      </c>
      <c r="L97" s="7">
        <v>129.76580000000001</v>
      </c>
      <c r="M97" s="7">
        <v>129.96449999999999</v>
      </c>
      <c r="N97" s="7">
        <v>131.7175</v>
      </c>
      <c r="O97" s="11">
        <v>133.49860000000001</v>
      </c>
      <c r="P97" s="10">
        <v>3.141788</v>
      </c>
      <c r="Q97" s="7">
        <v>1.0777650000000001</v>
      </c>
      <c r="R97" s="7">
        <v>-0.61304409999999998</v>
      </c>
      <c r="S97" s="7">
        <v>-0.30281619999999998</v>
      </c>
      <c r="T97" s="7">
        <v>-0.12886739999999999</v>
      </c>
      <c r="U97" s="7">
        <v>1.214753</v>
      </c>
      <c r="V97" s="7">
        <v>3.5106229999999998</v>
      </c>
      <c r="W97" s="7">
        <v>0.37305490000000002</v>
      </c>
      <c r="X97" s="7">
        <v>0.51168659999999999</v>
      </c>
      <c r="Y97" s="7">
        <v>0.15313370000000001</v>
      </c>
      <c r="Z97" s="7">
        <v>1.3488340000000001</v>
      </c>
      <c r="AA97" s="11">
        <v>1.3521749999999999</v>
      </c>
      <c r="AB97" s="7">
        <f t="shared" si="4"/>
        <v>126.89582500000002</v>
      </c>
    </row>
    <row r="98" spans="1:28" x14ac:dyDescent="0.2">
      <c r="A98" s="3" t="s">
        <v>26</v>
      </c>
      <c r="B98" s="3" t="s">
        <v>96</v>
      </c>
      <c r="C98" s="14">
        <v>112.08969999999999</v>
      </c>
      <c r="D98" s="10">
        <v>113.6664</v>
      </c>
      <c r="E98" s="7">
        <v>114.0497</v>
      </c>
      <c r="F98" s="7">
        <v>114.5568</v>
      </c>
      <c r="G98" s="7">
        <v>114.6609</v>
      </c>
      <c r="H98" s="7">
        <v>114.49809999999999</v>
      </c>
      <c r="I98" s="7">
        <v>115.128</v>
      </c>
      <c r="J98" s="7">
        <v>114.9756</v>
      </c>
      <c r="K98" s="7">
        <v>115.76009999999999</v>
      </c>
      <c r="L98" s="7">
        <v>117.4068</v>
      </c>
      <c r="M98" s="7">
        <v>118.06950000000001</v>
      </c>
      <c r="N98" s="7">
        <v>118.1031</v>
      </c>
      <c r="O98" s="11">
        <v>118.973</v>
      </c>
      <c r="P98" s="10">
        <v>1.4066669999999999</v>
      </c>
      <c r="Q98" s="7">
        <v>0.33716170000000001</v>
      </c>
      <c r="R98" s="7">
        <v>0.44462000000000002</v>
      </c>
      <c r="S98" s="7">
        <v>9.0887999999999997E-2</v>
      </c>
      <c r="T98" s="7">
        <v>-0.14196049999999999</v>
      </c>
      <c r="U98" s="7">
        <v>0.55011180000000004</v>
      </c>
      <c r="V98" s="7">
        <v>-0.13237199999999999</v>
      </c>
      <c r="W98" s="7">
        <v>0.68235210000000002</v>
      </c>
      <c r="X98" s="7">
        <v>1.422469</v>
      </c>
      <c r="Y98" s="7">
        <v>0.56449720000000003</v>
      </c>
      <c r="Z98" s="7">
        <v>2.84318E-2</v>
      </c>
      <c r="AA98" s="11">
        <v>0.7365564</v>
      </c>
      <c r="AB98" s="7">
        <f t="shared" si="4"/>
        <v>115.82066666666668</v>
      </c>
    </row>
    <row r="99" spans="1:28" x14ac:dyDescent="0.2">
      <c r="A99" s="3" t="s">
        <v>27</v>
      </c>
      <c r="B99" s="3" t="s">
        <v>28</v>
      </c>
      <c r="C99" s="14">
        <v>118.6159</v>
      </c>
      <c r="D99" s="10">
        <v>119.37130000000001</v>
      </c>
      <c r="E99" s="7">
        <v>119.974</v>
      </c>
      <c r="F99" s="7">
        <v>120.1889</v>
      </c>
      <c r="G99" s="7">
        <v>120.83669999999999</v>
      </c>
      <c r="H99" s="7">
        <v>121.2088</v>
      </c>
      <c r="I99" s="7">
        <v>121.6294</v>
      </c>
      <c r="J99" s="7">
        <v>122.3126</v>
      </c>
      <c r="K99" s="7">
        <v>123.4843</v>
      </c>
      <c r="L99" s="7">
        <v>123.4746</v>
      </c>
      <c r="M99" s="7">
        <v>124.91549999999999</v>
      </c>
      <c r="N99" s="7">
        <v>124.86490000000001</v>
      </c>
      <c r="O99" s="11">
        <v>124.9486</v>
      </c>
      <c r="P99" s="10">
        <v>0.63687930000000004</v>
      </c>
      <c r="Q99" s="7">
        <v>0.50492020000000004</v>
      </c>
      <c r="R99" s="7">
        <v>0.1791325</v>
      </c>
      <c r="S99" s="7">
        <v>0.53898829999999998</v>
      </c>
      <c r="T99" s="7">
        <v>0.30787999999999999</v>
      </c>
      <c r="U99" s="7">
        <v>0.34705570000000002</v>
      </c>
      <c r="V99" s="7">
        <v>0.56171000000000004</v>
      </c>
      <c r="W99" s="7">
        <v>0.95790470000000005</v>
      </c>
      <c r="X99" s="7">
        <v>-7.8528000000000001E-3</v>
      </c>
      <c r="Y99" s="7">
        <v>1.1669940000000001</v>
      </c>
      <c r="Z99" s="7">
        <v>-4.0530299999999998E-2</v>
      </c>
      <c r="AA99" s="11">
        <v>6.7076899999999995E-2</v>
      </c>
      <c r="AB99" s="7">
        <f t="shared" si="4"/>
        <v>122.26746666666666</v>
      </c>
    </row>
    <row r="100" spans="1:28" x14ac:dyDescent="0.2">
      <c r="A100" s="3" t="s">
        <v>29</v>
      </c>
      <c r="B100" s="3" t="s">
        <v>30</v>
      </c>
      <c r="C100" s="14">
        <v>108.5966</v>
      </c>
      <c r="D100" s="10">
        <v>108.7508</v>
      </c>
      <c r="E100" s="7">
        <v>109.1138</v>
      </c>
      <c r="F100" s="7">
        <v>109.43</v>
      </c>
      <c r="G100" s="7">
        <v>109.6146</v>
      </c>
      <c r="H100" s="7">
        <v>109.3686</v>
      </c>
      <c r="I100" s="7">
        <v>110.25020000000001</v>
      </c>
      <c r="J100" s="7">
        <v>110.771</v>
      </c>
      <c r="K100" s="7">
        <v>111.69329999999999</v>
      </c>
      <c r="L100" s="7">
        <v>113.4034</v>
      </c>
      <c r="M100" s="7">
        <v>115.3074</v>
      </c>
      <c r="N100" s="7">
        <v>114.90049999999999</v>
      </c>
      <c r="O100" s="11">
        <v>115.5573</v>
      </c>
      <c r="P100" s="10">
        <v>0.14196310000000001</v>
      </c>
      <c r="Q100" s="7">
        <v>0.33376860000000003</v>
      </c>
      <c r="R100" s="7">
        <v>0.28976849999999998</v>
      </c>
      <c r="S100" s="7">
        <v>0.16874890000000001</v>
      </c>
      <c r="T100" s="7">
        <v>-0.22443850000000001</v>
      </c>
      <c r="U100" s="7">
        <v>0.80604600000000004</v>
      </c>
      <c r="V100" s="7">
        <v>0.4724197</v>
      </c>
      <c r="W100" s="7">
        <v>0.83262749999999996</v>
      </c>
      <c r="X100" s="7">
        <v>1.53108</v>
      </c>
      <c r="Y100" s="7">
        <v>1.6789069999999999</v>
      </c>
      <c r="Z100" s="7">
        <v>-0.3528287</v>
      </c>
      <c r="AA100" s="11">
        <v>0.57162420000000003</v>
      </c>
      <c r="AB100" s="7">
        <f t="shared" si="4"/>
        <v>111.51340833333332</v>
      </c>
    </row>
    <row r="101" spans="1:28" x14ac:dyDescent="0.2">
      <c r="A101" s="3" t="s">
        <v>31</v>
      </c>
      <c r="B101" s="3" t="s">
        <v>32</v>
      </c>
      <c r="C101" s="14">
        <v>106.3485</v>
      </c>
      <c r="D101" s="10">
        <v>106.2856</v>
      </c>
      <c r="E101" s="7">
        <v>106.27849999999999</v>
      </c>
      <c r="F101" s="7">
        <v>106.5222</v>
      </c>
      <c r="G101" s="7">
        <v>106.4228</v>
      </c>
      <c r="H101" s="7">
        <v>106.9246</v>
      </c>
      <c r="I101" s="7">
        <v>107.59180000000001</v>
      </c>
      <c r="J101" s="7">
        <v>107.8103</v>
      </c>
      <c r="K101" s="7">
        <v>107.8124</v>
      </c>
      <c r="L101" s="7">
        <v>108.2624</v>
      </c>
      <c r="M101" s="7">
        <v>108.79219999999999</v>
      </c>
      <c r="N101" s="7">
        <v>110.0894</v>
      </c>
      <c r="O101" s="11">
        <v>110.1155</v>
      </c>
      <c r="P101" s="10">
        <v>-5.9142100000000003E-2</v>
      </c>
      <c r="Q101" s="7">
        <v>-6.6829000000000003E-3</v>
      </c>
      <c r="R101" s="7">
        <v>0.22930139999999999</v>
      </c>
      <c r="S101" s="7">
        <v>-9.3374299999999993E-2</v>
      </c>
      <c r="T101" s="7">
        <v>0.4715376</v>
      </c>
      <c r="U101" s="7">
        <v>0.62396810000000003</v>
      </c>
      <c r="V101" s="7">
        <v>0.20308789999999999</v>
      </c>
      <c r="W101" s="7">
        <v>1.9602E-3</v>
      </c>
      <c r="X101" s="7">
        <v>0.41743839999999999</v>
      </c>
      <c r="Y101" s="7">
        <v>0.48931039999999998</v>
      </c>
      <c r="Z101" s="7">
        <v>1.192361</v>
      </c>
      <c r="AA101" s="11">
        <v>2.37775E-2</v>
      </c>
      <c r="AB101" s="7">
        <f t="shared" si="4"/>
        <v>107.74230833333336</v>
      </c>
    </row>
    <row r="102" spans="1:28" x14ac:dyDescent="0.2">
      <c r="A102" s="3" t="s">
        <v>33</v>
      </c>
      <c r="B102" s="3" t="s">
        <v>97</v>
      </c>
      <c r="C102" s="14">
        <v>107.8417</v>
      </c>
      <c r="D102" s="10">
        <v>107.8252</v>
      </c>
      <c r="E102" s="7">
        <v>107.849</v>
      </c>
      <c r="F102" s="7">
        <v>108.08759999999999</v>
      </c>
      <c r="G102" s="7">
        <v>108.08759999999999</v>
      </c>
      <c r="H102" s="7">
        <v>108.0975</v>
      </c>
      <c r="I102" s="7">
        <v>108.1088</v>
      </c>
      <c r="J102" s="7">
        <v>108.3241</v>
      </c>
      <c r="K102" s="7">
        <v>108.3241</v>
      </c>
      <c r="L102" s="7">
        <v>108.55240000000001</v>
      </c>
      <c r="M102" s="7">
        <v>108.5844</v>
      </c>
      <c r="N102" s="7">
        <v>108.83499999999999</v>
      </c>
      <c r="O102" s="11">
        <v>109.2188</v>
      </c>
      <c r="P102" s="10">
        <v>-1.53166E-2</v>
      </c>
      <c r="Q102" s="7">
        <v>2.20833E-2</v>
      </c>
      <c r="R102" s="7">
        <v>0.2212297</v>
      </c>
      <c r="S102" s="7">
        <v>0</v>
      </c>
      <c r="T102" s="7">
        <v>9.1760999999999995E-3</v>
      </c>
      <c r="U102" s="7">
        <v>1.0438599999999999E-2</v>
      </c>
      <c r="V102" s="7">
        <v>0.1991597</v>
      </c>
      <c r="W102" s="7">
        <v>0</v>
      </c>
      <c r="X102" s="7">
        <v>0.21079349999999999</v>
      </c>
      <c r="Y102" s="7">
        <v>2.9483700000000002E-2</v>
      </c>
      <c r="Z102" s="7">
        <v>0.2307274</v>
      </c>
      <c r="AA102" s="11">
        <v>0.35267599999999999</v>
      </c>
      <c r="AB102" s="7">
        <f t="shared" si="4"/>
        <v>108.32454166666669</v>
      </c>
    </row>
    <row r="103" spans="1:28" x14ac:dyDescent="0.2">
      <c r="A103" s="3" t="s">
        <v>34</v>
      </c>
      <c r="B103" s="3" t="s">
        <v>35</v>
      </c>
      <c r="C103" s="14">
        <v>114.65470000000001</v>
      </c>
      <c r="D103" s="10">
        <v>114.56480000000001</v>
      </c>
      <c r="E103" s="7">
        <v>114.83150000000001</v>
      </c>
      <c r="F103" s="7">
        <v>115.2863</v>
      </c>
      <c r="G103" s="7">
        <v>115.16119999999999</v>
      </c>
      <c r="H103" s="7">
        <v>115.5949</v>
      </c>
      <c r="I103" s="7">
        <v>115.70740000000001</v>
      </c>
      <c r="J103" s="7">
        <v>116.3852</v>
      </c>
      <c r="K103" s="7">
        <v>116.26349999999999</v>
      </c>
      <c r="L103" s="7">
        <v>116.5432</v>
      </c>
      <c r="M103" s="7">
        <v>117.06950000000001</v>
      </c>
      <c r="N103" s="7">
        <v>117.1666</v>
      </c>
      <c r="O103" s="11">
        <v>117.13979999999999</v>
      </c>
      <c r="P103" s="10">
        <v>-7.8420199999999995E-2</v>
      </c>
      <c r="Q103" s="7">
        <v>0.23285459999999999</v>
      </c>
      <c r="R103" s="7">
        <v>0.3960149</v>
      </c>
      <c r="S103" s="7">
        <v>-0.10848530000000001</v>
      </c>
      <c r="T103" s="7">
        <v>0.37662279999999998</v>
      </c>
      <c r="U103" s="7">
        <v>9.7272399999999995E-2</v>
      </c>
      <c r="V103" s="7">
        <v>0.58579060000000005</v>
      </c>
      <c r="W103" s="7">
        <v>-0.1045635</v>
      </c>
      <c r="X103" s="7">
        <v>0.240595</v>
      </c>
      <c r="Y103" s="7">
        <v>0.45153189999999999</v>
      </c>
      <c r="Z103" s="7">
        <v>8.2967700000000005E-2</v>
      </c>
      <c r="AA103" s="11">
        <v>-2.2842600000000001E-2</v>
      </c>
      <c r="AB103" s="7">
        <f t="shared" si="4"/>
        <v>115.97615833333333</v>
      </c>
    </row>
    <row r="104" spans="1:28" x14ac:dyDescent="0.2">
      <c r="A104" s="2" t="s">
        <v>36</v>
      </c>
      <c r="B104" s="2" t="s">
        <v>37</v>
      </c>
      <c r="C104" s="14">
        <v>116.20780000000001</v>
      </c>
      <c r="D104" s="10">
        <v>116.2169</v>
      </c>
      <c r="E104" s="7">
        <v>116.2582</v>
      </c>
      <c r="F104" s="7">
        <v>116.0515</v>
      </c>
      <c r="G104" s="7">
        <v>116.0685</v>
      </c>
      <c r="H104" s="7">
        <v>116.0685</v>
      </c>
      <c r="I104" s="7">
        <v>116.0685</v>
      </c>
      <c r="J104" s="7">
        <v>116.1584</v>
      </c>
      <c r="K104" s="7">
        <v>116.2325</v>
      </c>
      <c r="L104" s="7">
        <v>116.6155</v>
      </c>
      <c r="M104" s="7">
        <v>116.6155</v>
      </c>
      <c r="N104" s="7">
        <v>116.4748</v>
      </c>
      <c r="O104" s="11">
        <v>116.61199999999999</v>
      </c>
      <c r="P104" s="10">
        <v>7.7799000000000002E-3</v>
      </c>
      <c r="Q104" s="7">
        <v>3.55877E-2</v>
      </c>
      <c r="R104" s="7">
        <v>-0.17780969999999999</v>
      </c>
      <c r="S104" s="7">
        <v>1.46077E-2</v>
      </c>
      <c r="T104" s="7">
        <v>0</v>
      </c>
      <c r="U104" s="7">
        <v>0</v>
      </c>
      <c r="V104" s="7">
        <v>7.7504400000000001E-2</v>
      </c>
      <c r="W104" s="7">
        <v>6.3795900000000003E-2</v>
      </c>
      <c r="X104" s="7">
        <v>0.32950810000000003</v>
      </c>
      <c r="Y104" s="7">
        <v>0</v>
      </c>
      <c r="Z104" s="7">
        <v>-0.1207063</v>
      </c>
      <c r="AA104" s="11">
        <v>0.117826</v>
      </c>
      <c r="AB104" s="7">
        <f t="shared" si="4"/>
        <v>116.28673333333332</v>
      </c>
    </row>
    <row r="105" spans="1:28" x14ac:dyDescent="0.2">
      <c r="A105" s="3" t="s">
        <v>38</v>
      </c>
      <c r="B105" s="3" t="s">
        <v>39</v>
      </c>
      <c r="C105" s="14">
        <v>100</v>
      </c>
      <c r="D105" s="10">
        <v>100</v>
      </c>
      <c r="E105" s="7">
        <v>100</v>
      </c>
      <c r="F105" s="7">
        <v>100</v>
      </c>
      <c r="G105" s="7">
        <v>100</v>
      </c>
      <c r="H105" s="7">
        <v>100</v>
      </c>
      <c r="I105" s="7">
        <v>100</v>
      </c>
      <c r="J105" s="7">
        <v>100</v>
      </c>
      <c r="K105" s="7">
        <v>100</v>
      </c>
      <c r="L105" s="7">
        <v>100</v>
      </c>
      <c r="M105" s="7">
        <v>100</v>
      </c>
      <c r="N105" s="7">
        <v>100</v>
      </c>
      <c r="O105" s="11">
        <v>100</v>
      </c>
      <c r="P105" s="10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11">
        <v>0</v>
      </c>
      <c r="AB105" s="7">
        <f t="shared" si="4"/>
        <v>100</v>
      </c>
    </row>
    <row r="106" spans="1:28" x14ac:dyDescent="0.2">
      <c r="A106" s="3" t="s">
        <v>40</v>
      </c>
      <c r="B106" s="3" t="s">
        <v>106</v>
      </c>
      <c r="C106" s="14">
        <v>111.67310000000001</v>
      </c>
      <c r="D106" s="10">
        <v>112.44759999999999</v>
      </c>
      <c r="E106" s="7">
        <v>113.01909999999999</v>
      </c>
      <c r="F106" s="7">
        <v>112.4766</v>
      </c>
      <c r="G106" s="7">
        <v>112.4766</v>
      </c>
      <c r="H106" s="7">
        <v>112.4766</v>
      </c>
      <c r="I106" s="7">
        <v>112.4766</v>
      </c>
      <c r="J106" s="7">
        <v>112.4766</v>
      </c>
      <c r="K106" s="7">
        <v>112.4766</v>
      </c>
      <c r="L106" s="7">
        <v>112.682</v>
      </c>
      <c r="M106" s="7">
        <v>112.682</v>
      </c>
      <c r="N106" s="7">
        <v>112.682</v>
      </c>
      <c r="O106" s="11">
        <v>112.682</v>
      </c>
      <c r="P106" s="10">
        <v>0.69351989999999997</v>
      </c>
      <c r="Q106" s="7">
        <v>0.50829349999999995</v>
      </c>
      <c r="R106" s="7">
        <v>-0.4800642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0.18262129999999999</v>
      </c>
      <c r="Y106" s="7">
        <v>0</v>
      </c>
      <c r="Z106" s="7">
        <v>0</v>
      </c>
      <c r="AA106" s="11">
        <v>0</v>
      </c>
      <c r="AB106" s="7">
        <f t="shared" si="4"/>
        <v>112.58785833333333</v>
      </c>
    </row>
    <row r="107" spans="1:28" x14ac:dyDescent="0.2">
      <c r="A107" s="3" t="s">
        <v>41</v>
      </c>
      <c r="B107" s="3" t="s">
        <v>99</v>
      </c>
      <c r="C107" s="14">
        <v>121.92789999999999</v>
      </c>
      <c r="D107" s="10">
        <v>121.7042</v>
      </c>
      <c r="E107" s="7">
        <v>121.7042</v>
      </c>
      <c r="F107" s="7">
        <v>121.37309999999999</v>
      </c>
      <c r="G107" s="7">
        <v>121.37309999999999</v>
      </c>
      <c r="H107" s="7">
        <v>121.37309999999999</v>
      </c>
      <c r="I107" s="7">
        <v>121.37309999999999</v>
      </c>
      <c r="J107" s="7">
        <v>121.6467</v>
      </c>
      <c r="K107" s="7">
        <v>121.8721</v>
      </c>
      <c r="L107" s="7">
        <v>122.6876</v>
      </c>
      <c r="M107" s="7">
        <v>122.6876</v>
      </c>
      <c r="N107" s="7">
        <v>122.2595</v>
      </c>
      <c r="O107" s="11">
        <v>122.6769</v>
      </c>
      <c r="P107" s="10">
        <v>-0.18348909999999999</v>
      </c>
      <c r="Q107" s="7">
        <v>0</v>
      </c>
      <c r="R107" s="7">
        <v>-0.27207229999999999</v>
      </c>
      <c r="S107" s="7">
        <v>0</v>
      </c>
      <c r="T107" s="7">
        <v>0</v>
      </c>
      <c r="U107" s="7">
        <v>0</v>
      </c>
      <c r="V107" s="7">
        <v>0.22546279999999999</v>
      </c>
      <c r="W107" s="7">
        <v>0.1852867</v>
      </c>
      <c r="X107" s="7">
        <v>0.66913650000000002</v>
      </c>
      <c r="Y107" s="7">
        <v>0</v>
      </c>
      <c r="Z107" s="7">
        <v>-0.3489604</v>
      </c>
      <c r="AA107" s="11">
        <v>0.3414334</v>
      </c>
      <c r="AB107" s="7">
        <f t="shared" si="4"/>
        <v>121.89426666666668</v>
      </c>
    </row>
    <row r="108" spans="1:28" x14ac:dyDescent="0.2">
      <c r="A108" s="3" t="s">
        <v>42</v>
      </c>
      <c r="B108" s="3" t="s">
        <v>43</v>
      </c>
      <c r="C108" s="14">
        <v>121.02970000000001</v>
      </c>
      <c r="D108" s="10">
        <v>121.02970000000001</v>
      </c>
      <c r="E108" s="7">
        <v>121.02970000000001</v>
      </c>
      <c r="F108" s="7">
        <v>121.02970000000001</v>
      </c>
      <c r="G108" s="7">
        <v>121.0763</v>
      </c>
      <c r="H108" s="7">
        <v>121.0763</v>
      </c>
      <c r="I108" s="7">
        <v>121.0763</v>
      </c>
      <c r="J108" s="7">
        <v>121.0763</v>
      </c>
      <c r="K108" s="7">
        <v>121.0763</v>
      </c>
      <c r="L108" s="7">
        <v>121.351</v>
      </c>
      <c r="M108" s="7">
        <v>121.351</v>
      </c>
      <c r="N108" s="7">
        <v>121.351</v>
      </c>
      <c r="O108" s="11">
        <v>121.351</v>
      </c>
      <c r="P108" s="10">
        <v>0</v>
      </c>
      <c r="Q108" s="7">
        <v>0</v>
      </c>
      <c r="R108" s="7">
        <v>0</v>
      </c>
      <c r="S108" s="7">
        <v>3.8465399999999997E-2</v>
      </c>
      <c r="T108" s="7">
        <v>0</v>
      </c>
      <c r="U108" s="7">
        <v>0</v>
      </c>
      <c r="V108" s="7">
        <v>0</v>
      </c>
      <c r="W108" s="7">
        <v>0</v>
      </c>
      <c r="X108" s="7">
        <v>0.22692280000000001</v>
      </c>
      <c r="Y108" s="7">
        <v>0</v>
      </c>
      <c r="Z108" s="7">
        <v>0</v>
      </c>
      <c r="AA108" s="11">
        <v>0</v>
      </c>
      <c r="AB108" s="7">
        <f t="shared" si="4"/>
        <v>121.15621666666668</v>
      </c>
    </row>
    <row r="109" spans="1:28" x14ac:dyDescent="0.2">
      <c r="A109" s="3" t="s">
        <v>44</v>
      </c>
      <c r="B109" s="3" t="s">
        <v>45</v>
      </c>
      <c r="C109" s="14">
        <v>106.47790000000001</v>
      </c>
      <c r="D109" s="10">
        <v>106.8235</v>
      </c>
      <c r="E109" s="7">
        <v>106.8235</v>
      </c>
      <c r="F109" s="7">
        <v>106.0611</v>
      </c>
      <c r="G109" s="7">
        <v>106.0611</v>
      </c>
      <c r="H109" s="7">
        <v>106.0611</v>
      </c>
      <c r="I109" s="7">
        <v>106.0611</v>
      </c>
      <c r="J109" s="7">
        <v>106.0611</v>
      </c>
      <c r="K109" s="7">
        <v>106.0611</v>
      </c>
      <c r="L109" s="7">
        <v>106.0611</v>
      </c>
      <c r="M109" s="7">
        <v>106.0611</v>
      </c>
      <c r="N109" s="7">
        <v>106.0611</v>
      </c>
      <c r="O109" s="11">
        <v>106.0611</v>
      </c>
      <c r="P109" s="10">
        <v>0.32456380000000001</v>
      </c>
      <c r="Q109" s="7">
        <v>0</v>
      </c>
      <c r="R109" s="7">
        <v>-0.71362740000000002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11">
        <v>0</v>
      </c>
      <c r="AB109" s="7">
        <f t="shared" si="4"/>
        <v>106.18816666666665</v>
      </c>
    </row>
    <row r="110" spans="1:28" x14ac:dyDescent="0.2">
      <c r="A110" s="3" t="s">
        <v>46</v>
      </c>
      <c r="B110" s="3" t="s">
        <v>100</v>
      </c>
      <c r="C110" s="14">
        <v>100</v>
      </c>
      <c r="D110" s="10">
        <v>100</v>
      </c>
      <c r="E110" s="7">
        <v>100</v>
      </c>
      <c r="F110" s="7">
        <v>100</v>
      </c>
      <c r="G110" s="7">
        <v>100</v>
      </c>
      <c r="H110" s="7">
        <v>100</v>
      </c>
      <c r="I110" s="7">
        <v>100</v>
      </c>
      <c r="J110" s="7">
        <v>100</v>
      </c>
      <c r="K110" s="7">
        <v>100</v>
      </c>
      <c r="L110" s="7">
        <v>100</v>
      </c>
      <c r="M110" s="7">
        <v>100</v>
      </c>
      <c r="N110" s="7">
        <v>100</v>
      </c>
      <c r="O110" s="11">
        <v>100</v>
      </c>
      <c r="P110" s="10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11">
        <v>0</v>
      </c>
      <c r="AB110" s="7">
        <f t="shared" si="4"/>
        <v>100</v>
      </c>
    </row>
    <row r="111" spans="1:28" x14ac:dyDescent="0.2">
      <c r="A111" s="2" t="s">
        <v>47</v>
      </c>
      <c r="B111" s="2" t="s">
        <v>48</v>
      </c>
      <c r="C111" s="14">
        <v>92.941119999999998</v>
      </c>
      <c r="D111" s="10">
        <v>91.895669999999996</v>
      </c>
      <c r="E111" s="7">
        <v>91.349320000000006</v>
      </c>
      <c r="F111" s="7">
        <v>91.736949999999993</v>
      </c>
      <c r="G111" s="7">
        <v>91.771389999999997</v>
      </c>
      <c r="H111" s="7">
        <v>91.792820000000006</v>
      </c>
      <c r="I111" s="7">
        <v>91.28922</v>
      </c>
      <c r="J111" s="7">
        <v>90.772130000000004</v>
      </c>
      <c r="K111" s="7">
        <v>91.19</v>
      </c>
      <c r="L111" s="7">
        <v>91.250929999999997</v>
      </c>
      <c r="M111" s="7">
        <v>90.952110000000005</v>
      </c>
      <c r="N111" s="7">
        <v>90.775970000000001</v>
      </c>
      <c r="O111" s="11">
        <v>90.070610000000002</v>
      </c>
      <c r="P111" s="10">
        <v>-1.1248579999999999</v>
      </c>
      <c r="Q111" s="7">
        <v>-0.59453140000000004</v>
      </c>
      <c r="R111" s="7">
        <v>0.42434280000000002</v>
      </c>
      <c r="S111" s="7">
        <v>3.7541100000000001E-2</v>
      </c>
      <c r="T111" s="7">
        <v>2.3344199999999999E-2</v>
      </c>
      <c r="U111" s="7">
        <v>-0.548628</v>
      </c>
      <c r="V111" s="7">
        <v>-0.5664304</v>
      </c>
      <c r="W111" s="7">
        <v>0.4603585</v>
      </c>
      <c r="X111" s="7">
        <v>6.6814700000000005E-2</v>
      </c>
      <c r="Y111" s="7">
        <v>-0.32747120000000002</v>
      </c>
      <c r="Z111" s="7">
        <v>-0.19366220000000001</v>
      </c>
      <c r="AA111" s="11">
        <v>-0.77703429999999996</v>
      </c>
      <c r="AB111" s="7">
        <f>(AB92/AB95)*100</f>
        <v>91.230382275347949</v>
      </c>
    </row>
    <row r="112" spans="1:28" ht="18" customHeight="1" x14ac:dyDescent="0.2">
      <c r="B112" s="22" t="s">
        <v>63</v>
      </c>
      <c r="C112" s="27"/>
      <c r="D112" s="24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4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5"/>
    </row>
    <row r="113" spans="2:30" x14ac:dyDescent="0.2">
      <c r="B113" s="2" t="s">
        <v>15</v>
      </c>
      <c r="C113" s="14">
        <v>111.8374</v>
      </c>
      <c r="D113" s="10">
        <v>112.9174</v>
      </c>
      <c r="E113" s="7">
        <v>113.9203</v>
      </c>
      <c r="F113" s="7">
        <v>115.1039</v>
      </c>
      <c r="G113" s="7">
        <v>116.67189999999999</v>
      </c>
      <c r="H113" s="7">
        <v>116.17270000000001</v>
      </c>
      <c r="I113" s="7">
        <v>116.2179</v>
      </c>
      <c r="J113" s="7">
        <v>118.7128</v>
      </c>
      <c r="K113" s="7">
        <v>118.7508</v>
      </c>
      <c r="L113" s="7">
        <v>119.02549999999999</v>
      </c>
      <c r="M113" s="7">
        <v>119.4346</v>
      </c>
      <c r="N113" s="7">
        <v>120.8699</v>
      </c>
      <c r="O113" s="11">
        <v>122.1999</v>
      </c>
      <c r="P113" s="10">
        <v>0.96574420000000005</v>
      </c>
      <c r="Q113" s="7">
        <v>0.8881907</v>
      </c>
      <c r="R113" s="7">
        <v>1.0389330000000001</v>
      </c>
      <c r="S113" s="7">
        <v>1.3622080000000001</v>
      </c>
      <c r="T113" s="7">
        <v>-0.42787229999999998</v>
      </c>
      <c r="U113" s="7">
        <v>3.89112E-2</v>
      </c>
      <c r="V113" s="7">
        <v>2.146773</v>
      </c>
      <c r="W113" s="7">
        <v>3.2030999999999997E-2</v>
      </c>
      <c r="X113" s="7">
        <v>0.23134089999999999</v>
      </c>
      <c r="Y113" s="7">
        <v>0.34371059999999998</v>
      </c>
      <c r="Z113" s="7">
        <v>1.2016770000000001</v>
      </c>
      <c r="AA113" s="11">
        <v>1.100365</v>
      </c>
      <c r="AB113" s="7">
        <f>AVERAGE(D113:O113)</f>
        <v>117.49980000000001</v>
      </c>
    </row>
    <row r="114" spans="2:30" x14ac:dyDescent="0.2">
      <c r="B114" s="2" t="s">
        <v>21</v>
      </c>
      <c r="C114" s="14">
        <v>117.94289999999999</v>
      </c>
      <c r="D114" s="10">
        <v>119.2064</v>
      </c>
      <c r="E114" s="7">
        <v>119.7427</v>
      </c>
      <c r="F114" s="7">
        <v>119.7513</v>
      </c>
      <c r="G114" s="7">
        <v>120.05889999999999</v>
      </c>
      <c r="H114" s="7">
        <v>120.0253</v>
      </c>
      <c r="I114" s="7">
        <v>120.9434</v>
      </c>
      <c r="J114" s="7">
        <v>122.63720000000001</v>
      </c>
      <c r="K114" s="7">
        <v>123.114</v>
      </c>
      <c r="L114" s="7">
        <v>124.0127</v>
      </c>
      <c r="M114" s="7">
        <v>124.76309999999999</v>
      </c>
      <c r="N114" s="7">
        <v>125.6118</v>
      </c>
      <c r="O114" s="11">
        <v>126.75490000000001</v>
      </c>
      <c r="P114" s="10">
        <v>1.071291</v>
      </c>
      <c r="Q114" s="7">
        <v>0.44990540000000001</v>
      </c>
      <c r="R114" s="7">
        <v>7.2062000000000003E-3</v>
      </c>
      <c r="S114" s="7">
        <v>0.25684180000000001</v>
      </c>
      <c r="T114" s="7">
        <v>-2.79861E-2</v>
      </c>
      <c r="U114" s="7">
        <v>0.76494620000000002</v>
      </c>
      <c r="V114" s="7">
        <v>1.4004970000000001</v>
      </c>
      <c r="W114" s="7">
        <v>0.3888006</v>
      </c>
      <c r="X114" s="7">
        <v>0.72990290000000002</v>
      </c>
      <c r="Y114" s="7">
        <v>0.60512759999999999</v>
      </c>
      <c r="Z114" s="7">
        <v>0.68029329999999999</v>
      </c>
      <c r="AA114" s="11">
        <v>0.90998069999999998</v>
      </c>
      <c r="AB114" s="7">
        <f>AVERAGE(D114:O114)</f>
        <v>122.21847499999997</v>
      </c>
    </row>
    <row r="115" spans="2:30" x14ac:dyDescent="0.2">
      <c r="B115" s="2" t="s">
        <v>23</v>
      </c>
      <c r="C115" s="14">
        <v>117.24420000000001</v>
      </c>
      <c r="D115" s="10">
        <v>118.7764</v>
      </c>
      <c r="E115" s="7">
        <v>119.3747</v>
      </c>
      <c r="F115" s="7">
        <v>119.3446</v>
      </c>
      <c r="G115" s="7">
        <v>119.5284</v>
      </c>
      <c r="H115" s="7">
        <v>119.5299</v>
      </c>
      <c r="I115" s="7">
        <v>120.5942</v>
      </c>
      <c r="J115" s="7">
        <v>122.7231</v>
      </c>
      <c r="K115" s="7">
        <v>123.2957</v>
      </c>
      <c r="L115" s="7">
        <v>124.4439</v>
      </c>
      <c r="M115" s="7">
        <v>125.31310000000001</v>
      </c>
      <c r="N115" s="7">
        <v>126.4006</v>
      </c>
      <c r="O115" s="11">
        <v>127.7373</v>
      </c>
      <c r="P115" s="10">
        <v>1.3068550000000001</v>
      </c>
      <c r="Q115" s="7">
        <v>0.50369149999999996</v>
      </c>
      <c r="R115" s="7">
        <v>-2.5187500000000002E-2</v>
      </c>
      <c r="S115" s="7">
        <v>0.1540012</v>
      </c>
      <c r="T115" s="7">
        <v>1.2765999999999999E-3</v>
      </c>
      <c r="U115" s="7">
        <v>0.89037319999999998</v>
      </c>
      <c r="V115" s="7">
        <v>1.765366</v>
      </c>
      <c r="W115" s="7">
        <v>0.46654879999999999</v>
      </c>
      <c r="X115" s="7">
        <v>0.93125199999999997</v>
      </c>
      <c r="Y115" s="7">
        <v>0.69851790000000002</v>
      </c>
      <c r="Z115" s="7">
        <v>0.86776640000000005</v>
      </c>
      <c r="AA115" s="11">
        <v>1.0575300000000001</v>
      </c>
      <c r="AB115" s="7">
        <f t="shared" ref="AB115:AB129" si="5">AVERAGE(D115:O115)</f>
        <v>122.25515833333334</v>
      </c>
      <c r="AC115" s="7">
        <f>SUM(P115:AA115)</f>
        <v>8.6179910999999993</v>
      </c>
      <c r="AD115" s="1">
        <f>((O115/C115)-1)*100</f>
        <v>8.9497817376040789</v>
      </c>
    </row>
    <row r="116" spans="2:30" x14ac:dyDescent="0.2">
      <c r="B116" s="3" t="s">
        <v>25</v>
      </c>
      <c r="C116" s="14">
        <v>122.2574</v>
      </c>
      <c r="D116" s="10">
        <v>124.79170000000001</v>
      </c>
      <c r="E116" s="7">
        <v>125.4115</v>
      </c>
      <c r="F116" s="7">
        <v>124.6403</v>
      </c>
      <c r="G116" s="7">
        <v>124.7495</v>
      </c>
      <c r="H116" s="7">
        <v>124.6413</v>
      </c>
      <c r="I116" s="7">
        <v>126.36490000000001</v>
      </c>
      <c r="J116" s="7">
        <v>130.345</v>
      </c>
      <c r="K116" s="7">
        <v>130.94239999999999</v>
      </c>
      <c r="L116" s="7">
        <v>132.47049999999999</v>
      </c>
      <c r="M116" s="7">
        <v>132.8767</v>
      </c>
      <c r="N116" s="7">
        <v>134.94829999999999</v>
      </c>
      <c r="O116" s="11">
        <v>137.2363</v>
      </c>
      <c r="P116" s="10">
        <v>2.0728849999999999</v>
      </c>
      <c r="Q116" s="7">
        <v>0.49670180000000003</v>
      </c>
      <c r="R116" s="7">
        <v>-0.61491289999999998</v>
      </c>
      <c r="S116" s="7">
        <v>8.7562699999999993E-2</v>
      </c>
      <c r="T116" s="7">
        <v>-8.6746100000000007E-2</v>
      </c>
      <c r="U116" s="7">
        <v>1.382881</v>
      </c>
      <c r="V116" s="7">
        <v>3.1496599999999999</v>
      </c>
      <c r="W116" s="7">
        <v>0.4583081</v>
      </c>
      <c r="X116" s="7">
        <v>1.1670659999999999</v>
      </c>
      <c r="Y116" s="7">
        <v>0.30660290000000001</v>
      </c>
      <c r="Z116" s="7">
        <v>1.5590470000000001</v>
      </c>
      <c r="AA116" s="11">
        <v>1.695471</v>
      </c>
      <c r="AB116" s="7">
        <f t="shared" si="5"/>
        <v>129.11820000000003</v>
      </c>
    </row>
    <row r="117" spans="2:30" x14ac:dyDescent="0.2">
      <c r="B117" s="3" t="s">
        <v>96</v>
      </c>
      <c r="C117" s="14">
        <v>109.5155</v>
      </c>
      <c r="D117" s="10">
        <v>110.9494</v>
      </c>
      <c r="E117" s="7">
        <v>111.9271</v>
      </c>
      <c r="F117" s="7">
        <v>113.1477</v>
      </c>
      <c r="G117" s="7">
        <v>113.26309999999999</v>
      </c>
      <c r="H117" s="7">
        <v>112.9462</v>
      </c>
      <c r="I117" s="7">
        <v>113.4983</v>
      </c>
      <c r="J117" s="7">
        <v>113.1932</v>
      </c>
      <c r="K117" s="7">
        <v>113.9731</v>
      </c>
      <c r="L117" s="7">
        <v>115.4743</v>
      </c>
      <c r="M117" s="7">
        <v>116.8767</v>
      </c>
      <c r="N117" s="7">
        <v>116.9507</v>
      </c>
      <c r="O117" s="11">
        <v>117.29</v>
      </c>
      <c r="P117" s="10">
        <v>1.309312</v>
      </c>
      <c r="Q117" s="7">
        <v>0.88128099999999998</v>
      </c>
      <c r="R117" s="7">
        <v>1.0905069999999999</v>
      </c>
      <c r="S117" s="7">
        <v>0.1019925</v>
      </c>
      <c r="T117" s="7">
        <v>-0.27978619999999998</v>
      </c>
      <c r="U117" s="7">
        <v>0.48879070000000002</v>
      </c>
      <c r="V117" s="7">
        <v>-0.26878730000000001</v>
      </c>
      <c r="W117" s="7">
        <v>0.68901880000000004</v>
      </c>
      <c r="X117" s="7">
        <v>1.3171299999999999</v>
      </c>
      <c r="Y117" s="7">
        <v>1.214434</v>
      </c>
      <c r="Z117" s="7">
        <v>6.3319E-2</v>
      </c>
      <c r="AA117" s="11">
        <v>0.2901763</v>
      </c>
      <c r="AB117" s="7">
        <f t="shared" si="5"/>
        <v>114.12415</v>
      </c>
    </row>
    <row r="118" spans="2:30" x14ac:dyDescent="0.2">
      <c r="B118" s="3" t="s">
        <v>28</v>
      </c>
      <c r="C118" s="14">
        <v>115.8907</v>
      </c>
      <c r="D118" s="10">
        <v>116.303</v>
      </c>
      <c r="E118" s="7">
        <v>116.84480000000001</v>
      </c>
      <c r="F118" s="7">
        <v>117.0155</v>
      </c>
      <c r="G118" s="7">
        <v>117.87439999999999</v>
      </c>
      <c r="H118" s="7">
        <v>118.30970000000001</v>
      </c>
      <c r="I118" s="7">
        <v>118.7223</v>
      </c>
      <c r="J118" s="7">
        <v>119.4483</v>
      </c>
      <c r="K118" s="7">
        <v>120.3657</v>
      </c>
      <c r="L118" s="7">
        <v>120.1904</v>
      </c>
      <c r="M118" s="7">
        <v>121.9743</v>
      </c>
      <c r="N118" s="7">
        <v>122.2928</v>
      </c>
      <c r="O118" s="11">
        <v>122.96729999999999</v>
      </c>
      <c r="P118" s="10">
        <v>0.35574650000000002</v>
      </c>
      <c r="Q118" s="7">
        <v>0.4658796</v>
      </c>
      <c r="R118" s="7">
        <v>0.14605860000000001</v>
      </c>
      <c r="S118" s="7">
        <v>0.73402670000000003</v>
      </c>
      <c r="T118" s="7">
        <v>0.36931310000000001</v>
      </c>
      <c r="U118" s="7">
        <v>0.34872429999999999</v>
      </c>
      <c r="V118" s="7">
        <v>0.61153500000000005</v>
      </c>
      <c r="W118" s="7">
        <v>0.76802780000000004</v>
      </c>
      <c r="X118" s="7">
        <v>-0.1456906</v>
      </c>
      <c r="Y118" s="7">
        <v>1.4842770000000001</v>
      </c>
      <c r="Z118" s="7">
        <v>0.26105529999999999</v>
      </c>
      <c r="AA118" s="11">
        <v>0.5515949</v>
      </c>
      <c r="AB118" s="7">
        <f t="shared" si="5"/>
        <v>119.35904166666667</v>
      </c>
    </row>
    <row r="119" spans="2:30" x14ac:dyDescent="0.2">
      <c r="B119" s="3" t="s">
        <v>30</v>
      </c>
      <c r="C119" s="14">
        <v>112.5642</v>
      </c>
      <c r="D119" s="10">
        <v>112.71729999999999</v>
      </c>
      <c r="E119" s="7">
        <v>113.1694</v>
      </c>
      <c r="F119" s="7">
        <v>113.50449999999999</v>
      </c>
      <c r="G119" s="7">
        <v>113.7568</v>
      </c>
      <c r="H119" s="7">
        <v>113.4512</v>
      </c>
      <c r="I119" s="7">
        <v>114.1885</v>
      </c>
      <c r="J119" s="7">
        <v>114.7107</v>
      </c>
      <c r="K119" s="7">
        <v>115.7214</v>
      </c>
      <c r="L119" s="7">
        <v>117.2169</v>
      </c>
      <c r="M119" s="7">
        <v>119.4179</v>
      </c>
      <c r="N119" s="7">
        <v>118.97280000000001</v>
      </c>
      <c r="O119" s="11">
        <v>119.67140000000001</v>
      </c>
      <c r="P119" s="10">
        <v>0.13607150000000001</v>
      </c>
      <c r="Q119" s="7">
        <v>0.40103329999999998</v>
      </c>
      <c r="R119" s="7">
        <v>0.29617070000000001</v>
      </c>
      <c r="S119" s="7">
        <v>0.2222249</v>
      </c>
      <c r="T119" s="7">
        <v>-0.26865270000000002</v>
      </c>
      <c r="U119" s="7">
        <v>0.64991410000000005</v>
      </c>
      <c r="V119" s="7">
        <v>0.45732200000000001</v>
      </c>
      <c r="W119" s="7">
        <v>0.88109610000000005</v>
      </c>
      <c r="X119" s="7">
        <v>1.292346</v>
      </c>
      <c r="Y119" s="7">
        <v>1.8776600000000001</v>
      </c>
      <c r="Z119" s="7">
        <v>-0.37267270000000002</v>
      </c>
      <c r="AA119" s="11">
        <v>0.58718060000000005</v>
      </c>
      <c r="AB119" s="7">
        <f t="shared" si="5"/>
        <v>115.54156666666665</v>
      </c>
    </row>
    <row r="120" spans="2:30" x14ac:dyDescent="0.2">
      <c r="B120" s="3" t="s">
        <v>32</v>
      </c>
      <c r="C120" s="14">
        <v>109.0438</v>
      </c>
      <c r="D120" s="10">
        <v>108.9601</v>
      </c>
      <c r="E120" s="7">
        <v>108.9965</v>
      </c>
      <c r="F120" s="7">
        <v>109.59990000000001</v>
      </c>
      <c r="G120" s="7">
        <v>109.4885</v>
      </c>
      <c r="H120" s="7">
        <v>109.9319</v>
      </c>
      <c r="I120" s="7">
        <v>110.6597</v>
      </c>
      <c r="J120" s="7">
        <v>111.1768</v>
      </c>
      <c r="K120" s="7">
        <v>111.24290000000001</v>
      </c>
      <c r="L120" s="7">
        <v>111.7979</v>
      </c>
      <c r="M120" s="7">
        <v>112.6561</v>
      </c>
      <c r="N120" s="7">
        <v>113.32429999999999</v>
      </c>
      <c r="O120" s="11">
        <v>113.35299999999999</v>
      </c>
      <c r="P120" s="10">
        <v>-7.6787999999999995E-2</v>
      </c>
      <c r="Q120" s="7">
        <v>3.3434600000000002E-2</v>
      </c>
      <c r="R120" s="7">
        <v>0.55358989999999997</v>
      </c>
      <c r="S120" s="7">
        <v>-0.10163949999999999</v>
      </c>
      <c r="T120" s="7">
        <v>0.40494390000000002</v>
      </c>
      <c r="U120" s="7">
        <v>0.66204510000000005</v>
      </c>
      <c r="V120" s="7">
        <v>0.4673484</v>
      </c>
      <c r="W120" s="7">
        <v>5.9421500000000002E-2</v>
      </c>
      <c r="X120" s="7">
        <v>0.49888110000000002</v>
      </c>
      <c r="Y120" s="7">
        <v>0.76762870000000005</v>
      </c>
      <c r="Z120" s="7">
        <v>0.59315779999999996</v>
      </c>
      <c r="AA120" s="11">
        <v>2.53473E-2</v>
      </c>
      <c r="AB120" s="7">
        <f t="shared" si="5"/>
        <v>110.9323</v>
      </c>
    </row>
    <row r="121" spans="2:30" x14ac:dyDescent="0.2">
      <c r="B121" s="3" t="s">
        <v>97</v>
      </c>
      <c r="C121" s="14">
        <v>104.8524</v>
      </c>
      <c r="D121" s="10">
        <v>104.72799999999999</v>
      </c>
      <c r="E121" s="7">
        <v>104.80710000000001</v>
      </c>
      <c r="F121" s="7">
        <v>105.38930000000001</v>
      </c>
      <c r="G121" s="7">
        <v>105.38930000000001</v>
      </c>
      <c r="H121" s="7">
        <v>105.42230000000001</v>
      </c>
      <c r="I121" s="7">
        <v>105.5528</v>
      </c>
      <c r="J121" s="7">
        <v>105.6888</v>
      </c>
      <c r="K121" s="7">
        <v>105.6888</v>
      </c>
      <c r="L121" s="7">
        <v>106.4654</v>
      </c>
      <c r="M121" s="7">
        <v>105.7465</v>
      </c>
      <c r="N121" s="7">
        <v>106.242</v>
      </c>
      <c r="O121" s="11">
        <v>107.0723</v>
      </c>
      <c r="P121" s="10">
        <v>-0.1187058</v>
      </c>
      <c r="Q121" s="7">
        <v>7.5566900000000006E-2</v>
      </c>
      <c r="R121" s="7">
        <v>0.55549570000000004</v>
      </c>
      <c r="S121" s="7">
        <v>0</v>
      </c>
      <c r="T121" s="7">
        <v>3.1280799999999997E-2</v>
      </c>
      <c r="U121" s="7">
        <v>0.1237669</v>
      </c>
      <c r="V121" s="7">
        <v>0.1289121</v>
      </c>
      <c r="W121" s="7">
        <v>0</v>
      </c>
      <c r="X121" s="7">
        <v>0.7347515</v>
      </c>
      <c r="Y121" s="7">
        <v>-0.67524530000000005</v>
      </c>
      <c r="Z121" s="7">
        <v>0.46855059999999998</v>
      </c>
      <c r="AA121" s="11">
        <v>0.78156049999999999</v>
      </c>
      <c r="AB121" s="7">
        <f t="shared" si="5"/>
        <v>105.68271666666668</v>
      </c>
    </row>
    <row r="122" spans="2:30" x14ac:dyDescent="0.2">
      <c r="B122" s="3" t="s">
        <v>35</v>
      </c>
      <c r="C122" s="14">
        <v>117.1375</v>
      </c>
      <c r="D122" s="10">
        <v>117.0347</v>
      </c>
      <c r="E122" s="7">
        <v>117.37860000000001</v>
      </c>
      <c r="F122" s="7">
        <v>117.99460000000001</v>
      </c>
      <c r="G122" s="7">
        <v>117.8172</v>
      </c>
      <c r="H122" s="7">
        <v>118.4235</v>
      </c>
      <c r="I122" s="7">
        <v>118.51609999999999</v>
      </c>
      <c r="J122" s="7">
        <v>119.5294</v>
      </c>
      <c r="K122" s="7">
        <v>119.27209999999999</v>
      </c>
      <c r="L122" s="7">
        <v>119.6561</v>
      </c>
      <c r="M122" s="7">
        <v>120.43340000000001</v>
      </c>
      <c r="N122" s="7">
        <v>120.5445</v>
      </c>
      <c r="O122" s="11">
        <v>120.5187</v>
      </c>
      <c r="P122" s="10">
        <v>-8.7778300000000004E-2</v>
      </c>
      <c r="Q122" s="7">
        <v>0.29385319999999998</v>
      </c>
      <c r="R122" s="7">
        <v>0.52479509999999996</v>
      </c>
      <c r="S122" s="7">
        <v>-0.15040290000000001</v>
      </c>
      <c r="T122" s="7">
        <v>0.51465660000000002</v>
      </c>
      <c r="U122" s="7">
        <v>7.8217999999999996E-2</v>
      </c>
      <c r="V122" s="7">
        <v>0.85492299999999999</v>
      </c>
      <c r="W122" s="7">
        <v>-0.21524289999999999</v>
      </c>
      <c r="X122" s="7">
        <v>0.32194879999999998</v>
      </c>
      <c r="Y122" s="7">
        <v>0.64961650000000004</v>
      </c>
      <c r="Z122" s="7">
        <v>9.2274900000000007E-2</v>
      </c>
      <c r="AA122" s="11">
        <v>-2.14367E-2</v>
      </c>
      <c r="AB122" s="7">
        <f t="shared" si="5"/>
        <v>118.926575</v>
      </c>
    </row>
    <row r="123" spans="2:30" x14ac:dyDescent="0.2">
      <c r="B123" s="2" t="s">
        <v>37</v>
      </c>
      <c r="C123" s="14">
        <v>120.7353</v>
      </c>
      <c r="D123" s="10">
        <v>121.14960000000001</v>
      </c>
      <c r="E123" s="7">
        <v>121.45740000000001</v>
      </c>
      <c r="F123" s="7">
        <v>121.58450000000001</v>
      </c>
      <c r="G123" s="7">
        <v>122.3599</v>
      </c>
      <c r="H123" s="7">
        <v>122.18640000000001</v>
      </c>
      <c r="I123" s="7">
        <v>122.6157</v>
      </c>
      <c r="J123" s="7">
        <v>122.81189999999999</v>
      </c>
      <c r="K123" s="7">
        <v>122.9272</v>
      </c>
      <c r="L123" s="7">
        <v>122.9511</v>
      </c>
      <c r="M123" s="7">
        <v>123.3544</v>
      </c>
      <c r="N123" s="7">
        <v>123.3716</v>
      </c>
      <c r="O123" s="11">
        <v>123.8691</v>
      </c>
      <c r="P123" s="10">
        <v>0.34317819999999999</v>
      </c>
      <c r="Q123" s="7">
        <v>0.25406620000000002</v>
      </c>
      <c r="R123" s="7">
        <v>0.1046504</v>
      </c>
      <c r="S123" s="7">
        <v>0.63768139999999995</v>
      </c>
      <c r="T123" s="7">
        <v>-0.1417263</v>
      </c>
      <c r="U123" s="7">
        <v>0.35130329999999999</v>
      </c>
      <c r="V123" s="7">
        <v>0.16001009999999999</v>
      </c>
      <c r="W123" s="7">
        <v>9.3861E-2</v>
      </c>
      <c r="X123" s="7">
        <v>1.9512999999999999E-2</v>
      </c>
      <c r="Y123" s="7">
        <v>0.32798949999999999</v>
      </c>
      <c r="Z123" s="7">
        <v>1.3916100000000001E-2</v>
      </c>
      <c r="AA123" s="11">
        <v>0.40328229999999998</v>
      </c>
      <c r="AB123" s="7">
        <f t="shared" si="5"/>
        <v>122.55323333333331</v>
      </c>
    </row>
    <row r="124" spans="2:30" x14ac:dyDescent="0.2">
      <c r="B124" s="3" t="s">
        <v>39</v>
      </c>
      <c r="C124" s="14">
        <v>105.39919999999999</v>
      </c>
      <c r="D124" s="10">
        <v>105.7846</v>
      </c>
      <c r="E124" s="7">
        <v>105.866</v>
      </c>
      <c r="F124" s="7">
        <v>106.24299999999999</v>
      </c>
      <c r="G124" s="7">
        <v>106.325</v>
      </c>
      <c r="H124" s="7">
        <v>106.1947</v>
      </c>
      <c r="I124" s="7">
        <v>106.50700000000001</v>
      </c>
      <c r="J124" s="7">
        <v>106.5545</v>
      </c>
      <c r="K124" s="7">
        <v>106.63160000000001</v>
      </c>
      <c r="L124" s="7">
        <v>107.1523</v>
      </c>
      <c r="M124" s="7">
        <v>107.1523</v>
      </c>
      <c r="N124" s="7">
        <v>107.1523</v>
      </c>
      <c r="O124" s="11">
        <v>107.7852</v>
      </c>
      <c r="P124" s="10">
        <v>0.36562729999999999</v>
      </c>
      <c r="Q124" s="7">
        <v>7.6918100000000003E-2</v>
      </c>
      <c r="R124" s="7">
        <v>0.3562034</v>
      </c>
      <c r="S124" s="7">
        <v>7.7174999999999994E-2</v>
      </c>
      <c r="T124" s="7">
        <v>-0.12263</v>
      </c>
      <c r="U124" s="7">
        <v>0.2940913</v>
      </c>
      <c r="V124" s="7">
        <v>4.4627199999999999E-2</v>
      </c>
      <c r="W124" s="7">
        <v>7.2316900000000003E-2</v>
      </c>
      <c r="X124" s="7">
        <v>0.48833710000000002</v>
      </c>
      <c r="Y124" s="7">
        <v>0</v>
      </c>
      <c r="Z124" s="7">
        <v>0</v>
      </c>
      <c r="AA124" s="11">
        <v>0.59064430000000001</v>
      </c>
      <c r="AB124" s="7">
        <f t="shared" si="5"/>
        <v>106.612375</v>
      </c>
    </row>
    <row r="125" spans="2:30" x14ac:dyDescent="0.2">
      <c r="B125" s="3" t="s">
        <v>98</v>
      </c>
      <c r="C125" s="14">
        <v>125.88979999999999</v>
      </c>
      <c r="D125" s="10">
        <v>125.893</v>
      </c>
      <c r="E125" s="7">
        <v>126.0757</v>
      </c>
      <c r="F125" s="7">
        <v>126.1336</v>
      </c>
      <c r="G125" s="7">
        <v>127.53830000000001</v>
      </c>
      <c r="H125" s="7">
        <v>126.8721</v>
      </c>
      <c r="I125" s="7">
        <v>127.34569999999999</v>
      </c>
      <c r="J125" s="7">
        <v>127.67100000000001</v>
      </c>
      <c r="K125" s="7">
        <v>127.93859999999999</v>
      </c>
      <c r="L125" s="7">
        <v>127.6658</v>
      </c>
      <c r="M125" s="7">
        <v>128.6284</v>
      </c>
      <c r="N125" s="7">
        <v>128.68279999999999</v>
      </c>
      <c r="O125" s="11">
        <v>129.7363</v>
      </c>
      <c r="P125" s="10">
        <v>2.4908E-3</v>
      </c>
      <c r="Q125" s="7">
        <v>0.14513019999999999</v>
      </c>
      <c r="R125" s="7">
        <v>4.5912300000000003E-2</v>
      </c>
      <c r="S125" s="7">
        <v>1.113686</v>
      </c>
      <c r="T125" s="7">
        <v>-0.52232800000000001</v>
      </c>
      <c r="U125" s="7">
        <v>0.37329709999999999</v>
      </c>
      <c r="V125" s="7">
        <v>0.25544800000000001</v>
      </c>
      <c r="W125" s="7">
        <v>0.20956610000000001</v>
      </c>
      <c r="X125" s="7">
        <v>-0.21324850000000001</v>
      </c>
      <c r="Y125" s="7">
        <v>0.75401260000000003</v>
      </c>
      <c r="Z125" s="7">
        <v>4.2326099999999998E-2</v>
      </c>
      <c r="AA125" s="11">
        <v>0.81866570000000005</v>
      </c>
      <c r="AB125" s="7">
        <f t="shared" si="5"/>
        <v>127.51510833333334</v>
      </c>
    </row>
    <row r="126" spans="2:30" x14ac:dyDescent="0.2">
      <c r="B126" s="3" t="s">
        <v>99</v>
      </c>
      <c r="C126" s="14">
        <v>100.2551</v>
      </c>
      <c r="D126" s="10">
        <v>100.24760000000001</v>
      </c>
      <c r="E126" s="7">
        <v>100.24760000000001</v>
      </c>
      <c r="F126" s="7">
        <v>100.1985</v>
      </c>
      <c r="G126" s="7">
        <v>100.1985</v>
      </c>
      <c r="H126" s="7">
        <v>100.1985</v>
      </c>
      <c r="I126" s="7">
        <v>100.5119</v>
      </c>
      <c r="J126" s="7">
        <v>100.521</v>
      </c>
      <c r="K126" s="7">
        <v>100.39019999999999</v>
      </c>
      <c r="L126" s="7">
        <v>100.41719999999999</v>
      </c>
      <c r="M126" s="7">
        <v>100.3682</v>
      </c>
      <c r="N126" s="7">
        <v>100.354</v>
      </c>
      <c r="O126" s="11">
        <v>100.36790000000001</v>
      </c>
      <c r="P126" s="10">
        <v>-7.4120999999999996E-3</v>
      </c>
      <c r="Q126" s="7">
        <v>0</v>
      </c>
      <c r="R126" s="7">
        <v>-4.8966299999999997E-2</v>
      </c>
      <c r="S126" s="7">
        <v>0</v>
      </c>
      <c r="T126" s="7">
        <v>0</v>
      </c>
      <c r="U126" s="7">
        <v>0.31277159999999998</v>
      </c>
      <c r="V126" s="7">
        <v>9.0402999999999994E-3</v>
      </c>
      <c r="W126" s="7">
        <v>-0.13018109999999999</v>
      </c>
      <c r="X126" s="7">
        <v>2.6971499999999999E-2</v>
      </c>
      <c r="Y126" s="7">
        <v>-4.8815200000000003E-2</v>
      </c>
      <c r="Z126" s="7">
        <v>-1.4161399999999999E-2</v>
      </c>
      <c r="AA126" s="11">
        <v>1.38137E-2</v>
      </c>
      <c r="AB126" s="7">
        <f t="shared" si="5"/>
        <v>100.33509166666666</v>
      </c>
    </row>
    <row r="127" spans="2:30" x14ac:dyDescent="0.2">
      <c r="B127" s="3" t="s">
        <v>43</v>
      </c>
      <c r="C127" s="14">
        <v>137.09979999999999</v>
      </c>
      <c r="D127" s="10">
        <v>137.98660000000001</v>
      </c>
      <c r="E127" s="7">
        <v>138.33240000000001</v>
      </c>
      <c r="F127" s="7">
        <v>138.49600000000001</v>
      </c>
      <c r="G127" s="7">
        <v>138.76259999999999</v>
      </c>
      <c r="H127" s="7">
        <v>138.84800000000001</v>
      </c>
      <c r="I127" s="7">
        <v>140.39930000000001</v>
      </c>
      <c r="J127" s="7">
        <v>140.85499999999999</v>
      </c>
      <c r="K127" s="7">
        <v>141.12309999999999</v>
      </c>
      <c r="L127" s="7">
        <v>141.22329999999999</v>
      </c>
      <c r="M127" s="7">
        <v>141.1705</v>
      </c>
      <c r="N127" s="7">
        <v>141.29169999999999</v>
      </c>
      <c r="O127" s="11">
        <v>141.68369999999999</v>
      </c>
      <c r="P127" s="10">
        <v>0.64684680000000006</v>
      </c>
      <c r="Q127" s="7">
        <v>0.25056699999999998</v>
      </c>
      <c r="R127" s="7">
        <v>0.11826929999999999</v>
      </c>
      <c r="S127" s="7">
        <v>0.1925087</v>
      </c>
      <c r="T127" s="7">
        <v>6.1546499999999997E-2</v>
      </c>
      <c r="U127" s="7">
        <v>1.1173090000000001</v>
      </c>
      <c r="V127" s="7">
        <v>0.3245769</v>
      </c>
      <c r="W127" s="7">
        <v>0.19030279999999999</v>
      </c>
      <c r="X127" s="7">
        <v>7.0972599999999997E-2</v>
      </c>
      <c r="Y127" s="7">
        <v>-3.7384399999999998E-2</v>
      </c>
      <c r="Z127" s="7">
        <v>8.5918900000000006E-2</v>
      </c>
      <c r="AA127" s="11">
        <v>0.27741729999999998</v>
      </c>
      <c r="AB127" s="7">
        <f t="shared" si="5"/>
        <v>140.01435000000001</v>
      </c>
    </row>
    <row r="128" spans="2:30" x14ac:dyDescent="0.2">
      <c r="B128" s="3" t="s">
        <v>45</v>
      </c>
      <c r="C128" s="14">
        <v>125.32599999999999</v>
      </c>
      <c r="D128" s="10">
        <v>126.4729</v>
      </c>
      <c r="E128" s="7">
        <v>127.0947</v>
      </c>
      <c r="F128" s="7">
        <v>127.6095</v>
      </c>
      <c r="G128" s="7">
        <v>128.0685</v>
      </c>
      <c r="H128" s="7">
        <v>127.97629999999999</v>
      </c>
      <c r="I128" s="7">
        <v>128.2054</v>
      </c>
      <c r="J128" s="7">
        <v>128.4682</v>
      </c>
      <c r="K128" s="7">
        <v>128.49289999999999</v>
      </c>
      <c r="L128" s="7">
        <v>128.678</v>
      </c>
      <c r="M128" s="7">
        <v>129.4496</v>
      </c>
      <c r="N128" s="7">
        <v>129.47900000000001</v>
      </c>
      <c r="O128" s="11">
        <v>129.44139999999999</v>
      </c>
      <c r="P128" s="10">
        <v>0.91511830000000005</v>
      </c>
      <c r="Q128" s="7">
        <v>0.49162539999999999</v>
      </c>
      <c r="R128" s="7">
        <v>0.40507130000000002</v>
      </c>
      <c r="S128" s="7">
        <v>0.35967290000000002</v>
      </c>
      <c r="T128" s="7">
        <v>-7.1928199999999998E-2</v>
      </c>
      <c r="U128" s="7">
        <v>0.17895430000000001</v>
      </c>
      <c r="V128" s="7">
        <v>0.20502100000000001</v>
      </c>
      <c r="W128" s="7">
        <v>1.9241500000000002E-2</v>
      </c>
      <c r="X128" s="7">
        <v>0.1440699</v>
      </c>
      <c r="Y128" s="7">
        <v>0.59964110000000004</v>
      </c>
      <c r="Z128" s="7">
        <v>2.2679000000000001E-2</v>
      </c>
      <c r="AA128" s="11">
        <v>-2.9061199999999999E-2</v>
      </c>
      <c r="AB128" s="7">
        <f t="shared" si="5"/>
        <v>128.28636666666668</v>
      </c>
    </row>
    <row r="129" spans="2:28" x14ac:dyDescent="0.2">
      <c r="B129" s="3" t="s">
        <v>100</v>
      </c>
      <c r="C129" s="14">
        <v>117.1447</v>
      </c>
      <c r="D129" s="10">
        <v>117.2261</v>
      </c>
      <c r="E129" s="7">
        <v>117.9778</v>
      </c>
      <c r="F129" s="7">
        <v>118.20350000000001</v>
      </c>
      <c r="G129" s="7">
        <v>119.14279999999999</v>
      </c>
      <c r="H129" s="7">
        <v>119.1999</v>
      </c>
      <c r="I129" s="7">
        <v>119.1999</v>
      </c>
      <c r="J129" s="7">
        <v>119.1999</v>
      </c>
      <c r="K129" s="7">
        <v>119.1999</v>
      </c>
      <c r="L129" s="7">
        <v>119.1999</v>
      </c>
      <c r="M129" s="7">
        <v>119.1999</v>
      </c>
      <c r="N129" s="7">
        <v>119.1999</v>
      </c>
      <c r="O129" s="11">
        <v>119.46769999999999</v>
      </c>
      <c r="P129" s="10">
        <v>6.9419900000000007E-2</v>
      </c>
      <c r="Q129" s="7">
        <v>0.64124080000000006</v>
      </c>
      <c r="R129" s="7">
        <v>0.1913011</v>
      </c>
      <c r="S129" s="7">
        <v>0.79466020000000004</v>
      </c>
      <c r="T129" s="7">
        <v>4.7981999999999997E-2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11">
        <v>0.22465760000000001</v>
      </c>
      <c r="AB129" s="7">
        <f t="shared" si="5"/>
        <v>118.86809999999998</v>
      </c>
    </row>
    <row r="130" spans="2:28" x14ac:dyDescent="0.2">
      <c r="B130" s="2" t="s">
        <v>48</v>
      </c>
      <c r="C130" s="14">
        <v>94.823340000000002</v>
      </c>
      <c r="D130" s="10">
        <v>94.724320000000006</v>
      </c>
      <c r="E130" s="7">
        <v>95.137619999999998</v>
      </c>
      <c r="F130" s="7">
        <v>96.119110000000006</v>
      </c>
      <c r="G130" s="7">
        <v>97.17886</v>
      </c>
      <c r="H130" s="7">
        <v>96.790149999999997</v>
      </c>
      <c r="I130" s="7">
        <v>96.092749999999995</v>
      </c>
      <c r="J130" s="7">
        <v>96.799959999999999</v>
      </c>
      <c r="K130" s="7">
        <v>96.455950000000001</v>
      </c>
      <c r="L130" s="7">
        <v>95.978539999999995</v>
      </c>
      <c r="M130" s="7">
        <v>95.729140000000001</v>
      </c>
      <c r="N130" s="7">
        <v>96.224879999999999</v>
      </c>
      <c r="O130" s="11">
        <v>96.40643</v>
      </c>
      <c r="P130" s="10">
        <v>-0.1044278</v>
      </c>
      <c r="Q130" s="7">
        <v>0.43631829999999999</v>
      </c>
      <c r="R130" s="7">
        <v>1.0316540000000001</v>
      </c>
      <c r="S130" s="7">
        <v>1.1025339999999999</v>
      </c>
      <c r="T130" s="7">
        <v>-0.39999440000000003</v>
      </c>
      <c r="U130" s="7">
        <v>-0.72052309999999997</v>
      </c>
      <c r="V130" s="7">
        <v>0.73597060000000003</v>
      </c>
      <c r="W130" s="7">
        <v>-0.35538960000000003</v>
      </c>
      <c r="X130" s="7">
        <v>-0.49495070000000002</v>
      </c>
      <c r="Y130" s="7">
        <v>-0.25984689999999999</v>
      </c>
      <c r="Z130" s="7">
        <v>0.51785990000000004</v>
      </c>
      <c r="AA130" s="11">
        <v>0.18867159999999999</v>
      </c>
      <c r="AB130" s="7">
        <f>(AB113/AB114)*100</f>
        <v>96.13914753886435</v>
      </c>
    </row>
  </sheetData>
  <mergeCells count="3">
    <mergeCell ref="B4:B5"/>
    <mergeCell ref="D4:O4"/>
    <mergeCell ref="P4:AA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 tint="0.39997558519241921"/>
  </sheetPr>
  <dimension ref="A1:AC130"/>
  <sheetViews>
    <sheetView workbookViewId="0">
      <selection activeCell="G18" sqref="G18"/>
    </sheetView>
  </sheetViews>
  <sheetFormatPr defaultColWidth="9.140625" defaultRowHeight="12" x14ac:dyDescent="0.2"/>
  <cols>
    <col min="1" max="1" width="3.42578125" style="1" customWidth="1"/>
    <col min="2" max="2" width="28.42578125" style="1" bestFit="1" customWidth="1"/>
    <col min="3" max="3" width="8.140625" style="1" bestFit="1" customWidth="1"/>
    <col min="4" max="15" width="6.28515625" style="1" bestFit="1" customWidth="1"/>
    <col min="16" max="17" width="5.28515625" style="1" customWidth="1"/>
    <col min="18" max="18" width="6.28515625" style="1" bestFit="1" customWidth="1"/>
    <col min="19" max="27" width="5.28515625" style="1" customWidth="1"/>
    <col min="28" max="16384" width="9.140625" style="1"/>
  </cols>
  <sheetData>
    <row r="1" spans="1:28" x14ac:dyDescent="0.2">
      <c r="A1" s="1" t="s">
        <v>65</v>
      </c>
    </row>
    <row r="2" spans="1:28" x14ac:dyDescent="0.2">
      <c r="A2" s="1" t="s">
        <v>274</v>
      </c>
    </row>
    <row r="4" spans="1:28" x14ac:dyDescent="0.2">
      <c r="A4" s="4"/>
      <c r="B4" s="309" t="s">
        <v>2</v>
      </c>
      <c r="C4" s="12" t="s">
        <v>64</v>
      </c>
      <c r="D4" s="311" t="s">
        <v>109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</row>
    <row r="5" spans="1:28" x14ac:dyDescent="0.2">
      <c r="A5" s="5"/>
      <c r="B5" s="310"/>
      <c r="C5" s="13" t="s">
        <v>110</v>
      </c>
      <c r="D5" s="8" t="s">
        <v>3</v>
      </c>
      <c r="E5" s="6" t="s">
        <v>4</v>
      </c>
      <c r="F5" s="6" t="s">
        <v>5</v>
      </c>
      <c r="G5" s="6" t="s">
        <v>6</v>
      </c>
      <c r="H5" s="6" t="s">
        <v>0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9" t="s">
        <v>13</v>
      </c>
      <c r="P5" s="8" t="s">
        <v>3</v>
      </c>
      <c r="Q5" s="6" t="s">
        <v>4</v>
      </c>
      <c r="R5" s="6" t="s">
        <v>5</v>
      </c>
      <c r="S5" s="6" t="s">
        <v>6</v>
      </c>
      <c r="T5" s="6" t="s">
        <v>0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9" t="s">
        <v>13</v>
      </c>
      <c r="AB5" s="1" t="s">
        <v>66</v>
      </c>
    </row>
    <row r="6" spans="1:28" ht="20.25" customHeight="1" x14ac:dyDescent="0.2">
      <c r="B6" s="22" t="s">
        <v>49</v>
      </c>
      <c r="C6" s="42"/>
      <c r="D6" s="30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  <c r="AA6" s="32"/>
    </row>
    <row r="7" spans="1:28" x14ac:dyDescent="0.2">
      <c r="A7" s="2" t="s">
        <v>14</v>
      </c>
      <c r="B7" s="2" t="s">
        <v>15</v>
      </c>
      <c r="C7" s="14">
        <v>123.4579</v>
      </c>
      <c r="D7" s="10">
        <v>123.803</v>
      </c>
      <c r="E7" s="7">
        <v>124.12779999999999</v>
      </c>
      <c r="F7" s="7">
        <v>124.2204</v>
      </c>
      <c r="G7" s="7">
        <v>123.6635</v>
      </c>
      <c r="H7" s="7">
        <v>124.1234</v>
      </c>
      <c r="I7" s="7">
        <v>123.56910000000001</v>
      </c>
      <c r="J7" s="7">
        <v>124.15689999999999</v>
      </c>
      <c r="K7" s="7">
        <v>124.07640000000001</v>
      </c>
      <c r="L7" s="7">
        <v>124.18980000000001</v>
      </c>
      <c r="M7" s="7">
        <v>124.58029999999999</v>
      </c>
      <c r="N7" s="7">
        <v>124.4577</v>
      </c>
      <c r="O7" s="11">
        <v>124.613</v>
      </c>
      <c r="P7" s="10">
        <v>0.27951029999999999</v>
      </c>
      <c r="Q7" s="7">
        <v>0.26240049999999998</v>
      </c>
      <c r="R7" s="7">
        <v>7.4543499999999999E-2</v>
      </c>
      <c r="S7" s="7">
        <v>-0.4482855</v>
      </c>
      <c r="T7" s="7">
        <v>0.37188389999999999</v>
      </c>
      <c r="U7" s="7">
        <v>-0.44654579999999999</v>
      </c>
      <c r="V7" s="7">
        <v>0.4756474</v>
      </c>
      <c r="W7" s="7">
        <v>-6.4847799999999997E-2</v>
      </c>
      <c r="X7" s="7">
        <v>9.1428700000000002E-2</v>
      </c>
      <c r="Y7" s="7">
        <v>0.31445879999999998</v>
      </c>
      <c r="Z7" s="7">
        <v>-9.8413899999999999E-2</v>
      </c>
      <c r="AA7" s="11">
        <v>0.12476</v>
      </c>
      <c r="AB7" s="7">
        <f>AVERAGE(D7:O7)</f>
        <v>124.131775</v>
      </c>
    </row>
    <row r="8" spans="1:28" x14ac:dyDescent="0.2">
      <c r="A8" s="3" t="s">
        <v>16</v>
      </c>
      <c r="B8" s="3" t="s">
        <v>17</v>
      </c>
      <c r="C8" s="14">
        <v>116.797</v>
      </c>
      <c r="D8" s="10">
        <v>116.797</v>
      </c>
      <c r="E8" s="7">
        <v>116.797</v>
      </c>
      <c r="F8" s="7">
        <v>116.797</v>
      </c>
      <c r="G8" s="7">
        <v>116.797</v>
      </c>
      <c r="H8" s="7">
        <v>117.4742</v>
      </c>
      <c r="I8" s="7">
        <v>117.4742</v>
      </c>
      <c r="J8" s="7">
        <v>117.4742</v>
      </c>
      <c r="K8" s="7">
        <v>117.4742</v>
      </c>
      <c r="L8" s="7">
        <v>117.4742</v>
      </c>
      <c r="M8" s="7">
        <v>117.4742</v>
      </c>
      <c r="N8" s="7">
        <v>117.4742</v>
      </c>
      <c r="O8" s="11">
        <v>117.4742</v>
      </c>
      <c r="P8" s="10">
        <v>0</v>
      </c>
      <c r="Q8" s="7">
        <v>0</v>
      </c>
      <c r="R8" s="7">
        <v>0</v>
      </c>
      <c r="S8" s="7">
        <v>0</v>
      </c>
      <c r="T8" s="7">
        <v>0.57982279999999997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11">
        <v>0</v>
      </c>
    </row>
    <row r="9" spans="1:28" x14ac:dyDescent="0.2">
      <c r="A9" s="3" t="s">
        <v>18</v>
      </c>
      <c r="B9" s="3" t="s">
        <v>19</v>
      </c>
      <c r="C9" s="14">
        <v>149.42070000000001</v>
      </c>
      <c r="D9" s="10">
        <v>151.11080000000001</v>
      </c>
      <c r="E9" s="7">
        <v>152.70189999999999</v>
      </c>
      <c r="F9" s="7">
        <v>153.1551</v>
      </c>
      <c r="G9" s="7">
        <v>150.42769999999999</v>
      </c>
      <c r="H9" s="7">
        <v>150.04050000000001</v>
      </c>
      <c r="I9" s="7">
        <v>147.32579999999999</v>
      </c>
      <c r="J9" s="7">
        <v>150.2045</v>
      </c>
      <c r="K9" s="7">
        <v>149.81020000000001</v>
      </c>
      <c r="L9" s="7">
        <v>150.36580000000001</v>
      </c>
      <c r="M9" s="7">
        <v>152.27850000000001</v>
      </c>
      <c r="N9" s="7">
        <v>151.678</v>
      </c>
      <c r="O9" s="11">
        <v>152.4385</v>
      </c>
      <c r="P9" s="10">
        <v>1.1310979999999999</v>
      </c>
      <c r="Q9" s="7">
        <v>1.052953</v>
      </c>
      <c r="R9" s="7">
        <v>0.29677819999999999</v>
      </c>
      <c r="S9" s="7">
        <v>-1.7808200000000001</v>
      </c>
      <c r="T9" s="7">
        <v>-0.25741419999999998</v>
      </c>
      <c r="U9" s="7">
        <v>-1.8092859999999999</v>
      </c>
      <c r="V9" s="7">
        <v>1.9539530000000001</v>
      </c>
      <c r="W9" s="7">
        <v>-0.26253070000000001</v>
      </c>
      <c r="X9" s="7">
        <v>0.37087140000000002</v>
      </c>
      <c r="Y9" s="7">
        <v>1.272035</v>
      </c>
      <c r="Z9" s="7">
        <v>-0.39434970000000003</v>
      </c>
      <c r="AA9" s="11">
        <v>0.50139999999999996</v>
      </c>
    </row>
    <row r="10" spans="1:28" x14ac:dyDescent="0.2">
      <c r="A10" s="2" t="s">
        <v>20</v>
      </c>
      <c r="B10" s="2" t="s">
        <v>21</v>
      </c>
      <c r="C10" s="14">
        <v>126.9422</v>
      </c>
      <c r="D10" s="10">
        <v>127.8485</v>
      </c>
      <c r="E10" s="7">
        <v>128.5076</v>
      </c>
      <c r="F10" s="7">
        <v>128.86850000000001</v>
      </c>
      <c r="G10" s="7">
        <v>128.5795</v>
      </c>
      <c r="H10" s="7">
        <v>128.113</v>
      </c>
      <c r="I10" s="7">
        <v>128.07409999999999</v>
      </c>
      <c r="J10" s="7">
        <v>129.27709999999999</v>
      </c>
      <c r="K10" s="7">
        <v>130.65549999999999</v>
      </c>
      <c r="L10" s="7">
        <v>131.03299999999999</v>
      </c>
      <c r="M10" s="7">
        <v>131.4023</v>
      </c>
      <c r="N10" s="7">
        <v>131.7038</v>
      </c>
      <c r="O10" s="11">
        <v>132.11840000000001</v>
      </c>
      <c r="P10" s="10">
        <v>0.71397370000000004</v>
      </c>
      <c r="Q10" s="7">
        <v>0.51548090000000002</v>
      </c>
      <c r="R10" s="7">
        <v>0.28085199999999999</v>
      </c>
      <c r="S10" s="7">
        <v>-0.22423709999999999</v>
      </c>
      <c r="T10" s="7">
        <v>-0.36285149999999999</v>
      </c>
      <c r="U10" s="7">
        <v>-3.03001E-2</v>
      </c>
      <c r="V10" s="7">
        <v>0.9392781</v>
      </c>
      <c r="W10" s="7">
        <v>1.0662149999999999</v>
      </c>
      <c r="X10" s="7">
        <v>0.28895300000000002</v>
      </c>
      <c r="Y10" s="7">
        <v>0.28180889999999997</v>
      </c>
      <c r="Z10" s="7">
        <v>0.22947010000000001</v>
      </c>
      <c r="AA10" s="11">
        <v>0.31480629999999998</v>
      </c>
      <c r="AB10" s="7">
        <f>AVERAGE(D10:O10)</f>
        <v>129.68177500000002</v>
      </c>
    </row>
    <row r="11" spans="1:28" x14ac:dyDescent="0.2">
      <c r="A11" s="2" t="s">
        <v>22</v>
      </c>
      <c r="B11" s="2" t="s">
        <v>23</v>
      </c>
      <c r="C11" s="14">
        <v>127.208</v>
      </c>
      <c r="D11" s="10">
        <v>128.23390000000001</v>
      </c>
      <c r="E11" s="7">
        <v>129.01910000000001</v>
      </c>
      <c r="F11" s="7">
        <v>129.386</v>
      </c>
      <c r="G11" s="7">
        <v>128.93010000000001</v>
      </c>
      <c r="H11" s="7">
        <v>128.2809</v>
      </c>
      <c r="I11" s="7">
        <v>128.1174</v>
      </c>
      <c r="J11" s="7">
        <v>129.50960000000001</v>
      </c>
      <c r="K11" s="7">
        <v>131.1729</v>
      </c>
      <c r="L11" s="7">
        <v>131.6405</v>
      </c>
      <c r="M11" s="7">
        <v>132.0275</v>
      </c>
      <c r="N11" s="7">
        <v>132.36709999999999</v>
      </c>
      <c r="O11" s="11">
        <v>132.87520000000001</v>
      </c>
      <c r="P11" s="10">
        <v>0.80646370000000001</v>
      </c>
      <c r="Q11" s="7">
        <v>0.61229630000000002</v>
      </c>
      <c r="R11" s="7">
        <v>0.28435100000000002</v>
      </c>
      <c r="S11" s="7">
        <v>-0.3523347</v>
      </c>
      <c r="T11" s="7">
        <v>-0.50354089999999996</v>
      </c>
      <c r="U11" s="7">
        <v>-0.12746499999999999</v>
      </c>
      <c r="V11" s="7">
        <v>1.0866690000000001</v>
      </c>
      <c r="W11" s="7">
        <v>1.284365</v>
      </c>
      <c r="X11" s="7">
        <v>0.35644530000000002</v>
      </c>
      <c r="Y11" s="7">
        <v>0.2940007</v>
      </c>
      <c r="Z11" s="7">
        <v>0.25723030000000002</v>
      </c>
      <c r="AA11" s="11">
        <v>0.38384689999999999</v>
      </c>
    </row>
    <row r="12" spans="1:28" x14ac:dyDescent="0.2">
      <c r="A12" s="3" t="s">
        <v>24</v>
      </c>
      <c r="B12" s="3" t="s">
        <v>25</v>
      </c>
      <c r="C12" s="14">
        <v>137.41470000000001</v>
      </c>
      <c r="D12" s="10">
        <v>138.15350000000001</v>
      </c>
      <c r="E12" s="7">
        <v>139.49539999999999</v>
      </c>
      <c r="F12" s="7">
        <v>139.6754</v>
      </c>
      <c r="G12" s="7">
        <v>138.11269999999999</v>
      </c>
      <c r="H12" s="7">
        <v>136.39760000000001</v>
      </c>
      <c r="I12" s="7">
        <v>135.90979999999999</v>
      </c>
      <c r="J12" s="7">
        <v>138.166</v>
      </c>
      <c r="K12" s="7">
        <v>140.73779999999999</v>
      </c>
      <c r="L12" s="7">
        <v>141.31370000000001</v>
      </c>
      <c r="M12" s="7">
        <v>141.71379999999999</v>
      </c>
      <c r="N12" s="7">
        <v>142.066</v>
      </c>
      <c r="O12" s="11">
        <v>142.6883</v>
      </c>
      <c r="P12" s="10">
        <v>0.53768709999999997</v>
      </c>
      <c r="Q12" s="7">
        <v>0.97126900000000005</v>
      </c>
      <c r="R12" s="7">
        <v>0.1290203</v>
      </c>
      <c r="S12" s="7">
        <v>-1.1188180000000001</v>
      </c>
      <c r="T12" s="7">
        <v>-1.24177</v>
      </c>
      <c r="U12" s="7">
        <v>-0.3576705</v>
      </c>
      <c r="V12" s="7">
        <v>1.660091</v>
      </c>
      <c r="W12" s="7">
        <v>1.8614120000000001</v>
      </c>
      <c r="X12" s="7">
        <v>0.40916609999999998</v>
      </c>
      <c r="Y12" s="7">
        <v>0.28312949999999998</v>
      </c>
      <c r="Z12" s="7">
        <v>0.24857460000000001</v>
      </c>
      <c r="AA12" s="11">
        <v>0.43800289999999997</v>
      </c>
    </row>
    <row r="13" spans="1:28" x14ac:dyDescent="0.2">
      <c r="A13" s="3" t="s">
        <v>26</v>
      </c>
      <c r="B13" s="3" t="s">
        <v>96</v>
      </c>
      <c r="C13" s="14">
        <v>115.62609999999999</v>
      </c>
      <c r="D13" s="10">
        <v>117.86320000000001</v>
      </c>
      <c r="E13" s="7">
        <v>117.8528</v>
      </c>
      <c r="F13" s="7">
        <v>118.2658</v>
      </c>
      <c r="G13" s="7">
        <v>118.5342</v>
      </c>
      <c r="H13" s="7">
        <v>118.8608</v>
      </c>
      <c r="I13" s="7">
        <v>118.5938</v>
      </c>
      <c r="J13" s="7">
        <v>118.8069</v>
      </c>
      <c r="K13" s="7">
        <v>119.5074</v>
      </c>
      <c r="L13" s="7">
        <v>120.3678</v>
      </c>
      <c r="M13" s="7">
        <v>120.4622</v>
      </c>
      <c r="N13" s="7">
        <v>120.5518</v>
      </c>
      <c r="O13" s="11">
        <v>121.04949999999999</v>
      </c>
      <c r="P13" s="10">
        <v>1.9348030000000001</v>
      </c>
      <c r="Q13" s="7">
        <v>-8.8099000000000007E-3</v>
      </c>
      <c r="R13" s="7">
        <v>0.35041939999999999</v>
      </c>
      <c r="S13" s="7">
        <v>0.2269805</v>
      </c>
      <c r="T13" s="7">
        <v>0.27551219999999998</v>
      </c>
      <c r="U13" s="7">
        <v>-0.2246696</v>
      </c>
      <c r="V13" s="7">
        <v>0.1797184</v>
      </c>
      <c r="W13" s="7">
        <v>0.58964470000000002</v>
      </c>
      <c r="X13" s="7">
        <v>0.71988269999999999</v>
      </c>
      <c r="Y13" s="7">
        <v>7.8488500000000003E-2</v>
      </c>
      <c r="Z13" s="7">
        <v>7.43418E-2</v>
      </c>
      <c r="AA13" s="11">
        <v>0.41288619999999998</v>
      </c>
    </row>
    <row r="14" spans="1:28" x14ac:dyDescent="0.2">
      <c r="A14" s="3" t="s">
        <v>27</v>
      </c>
      <c r="B14" s="3" t="s">
        <v>28</v>
      </c>
      <c r="C14" s="14">
        <v>121.732</v>
      </c>
      <c r="D14" s="10">
        <v>122.4675</v>
      </c>
      <c r="E14" s="7">
        <v>122.9401</v>
      </c>
      <c r="F14" s="7">
        <v>123.7924</v>
      </c>
      <c r="G14" s="7">
        <v>124.8984</v>
      </c>
      <c r="H14" s="7">
        <v>125.0813</v>
      </c>
      <c r="I14" s="7">
        <v>125.5583</v>
      </c>
      <c r="J14" s="7">
        <v>126.30719999999999</v>
      </c>
      <c r="K14" s="7">
        <v>127.0093</v>
      </c>
      <c r="L14" s="7">
        <v>127.3574</v>
      </c>
      <c r="M14" s="7">
        <v>128.00450000000001</v>
      </c>
      <c r="N14" s="7">
        <v>128.4528</v>
      </c>
      <c r="O14" s="11">
        <v>129.1806</v>
      </c>
      <c r="P14" s="10">
        <v>0.60418700000000003</v>
      </c>
      <c r="Q14" s="7">
        <v>0.38587579999999999</v>
      </c>
      <c r="R14" s="7">
        <v>0.69326670000000001</v>
      </c>
      <c r="S14" s="7">
        <v>0.89348320000000003</v>
      </c>
      <c r="T14" s="7">
        <v>0.14642640000000001</v>
      </c>
      <c r="U14" s="7">
        <v>0.38135590000000003</v>
      </c>
      <c r="V14" s="7">
        <v>0.59645700000000001</v>
      </c>
      <c r="W14" s="7">
        <v>0.55582069999999995</v>
      </c>
      <c r="X14" s="7">
        <v>0.27413359999999998</v>
      </c>
      <c r="Y14" s="7">
        <v>0.5080635</v>
      </c>
      <c r="Z14" s="7">
        <v>0.35023650000000001</v>
      </c>
      <c r="AA14" s="11">
        <v>0.56657639999999998</v>
      </c>
    </row>
    <row r="15" spans="1:28" x14ac:dyDescent="0.2">
      <c r="A15" s="3" t="s">
        <v>29</v>
      </c>
      <c r="B15" s="3" t="s">
        <v>30</v>
      </c>
      <c r="C15" s="14">
        <v>119.76439999999999</v>
      </c>
      <c r="D15" s="10">
        <v>121.0485</v>
      </c>
      <c r="E15" s="7">
        <v>121.7227</v>
      </c>
      <c r="F15" s="7">
        <v>122.53</v>
      </c>
      <c r="G15" s="7">
        <v>124.1508</v>
      </c>
      <c r="H15" s="7">
        <v>125.22839999999999</v>
      </c>
      <c r="I15" s="7">
        <v>125.2975</v>
      </c>
      <c r="J15" s="7">
        <v>126.39</v>
      </c>
      <c r="K15" s="7">
        <v>127.7754</v>
      </c>
      <c r="L15" s="7">
        <v>127.8549</v>
      </c>
      <c r="M15" s="7">
        <v>128.851</v>
      </c>
      <c r="N15" s="7">
        <v>129.5592</v>
      </c>
      <c r="O15" s="11">
        <v>129.76</v>
      </c>
      <c r="P15" s="10">
        <v>1.07223</v>
      </c>
      <c r="Q15" s="7">
        <v>0.55693680000000001</v>
      </c>
      <c r="R15" s="7">
        <v>0.66321359999999996</v>
      </c>
      <c r="S15" s="7">
        <v>1.322775</v>
      </c>
      <c r="T15" s="7">
        <v>0.86801870000000003</v>
      </c>
      <c r="U15" s="7">
        <v>5.5160399999999998E-2</v>
      </c>
      <c r="V15" s="7">
        <v>0.87189340000000004</v>
      </c>
      <c r="W15" s="7">
        <v>1.0961240000000001</v>
      </c>
      <c r="X15" s="7">
        <v>6.2235100000000002E-2</v>
      </c>
      <c r="Y15" s="7">
        <v>0.77908160000000004</v>
      </c>
      <c r="Z15" s="7">
        <v>0.54965569999999997</v>
      </c>
      <c r="AA15" s="11">
        <v>0.15496789999999999</v>
      </c>
    </row>
    <row r="16" spans="1:28" x14ac:dyDescent="0.2">
      <c r="A16" s="3" t="s">
        <v>31</v>
      </c>
      <c r="B16" s="3" t="s">
        <v>32</v>
      </c>
      <c r="C16" s="14">
        <v>113.39700000000001</v>
      </c>
      <c r="D16" s="10">
        <v>114.0605</v>
      </c>
      <c r="E16" s="7">
        <v>114.30840000000001</v>
      </c>
      <c r="F16" s="7">
        <v>114.63330000000001</v>
      </c>
      <c r="G16" s="7">
        <v>115.1009</v>
      </c>
      <c r="H16" s="7">
        <v>115.292</v>
      </c>
      <c r="I16" s="7">
        <v>115.7657</v>
      </c>
      <c r="J16" s="7">
        <v>116.4592</v>
      </c>
      <c r="K16" s="7">
        <v>116.727</v>
      </c>
      <c r="L16" s="7">
        <v>116.9876</v>
      </c>
      <c r="M16" s="7">
        <v>117.67619999999999</v>
      </c>
      <c r="N16" s="7">
        <v>118.66670000000001</v>
      </c>
      <c r="O16" s="11">
        <v>118.7522</v>
      </c>
      <c r="P16" s="10">
        <v>0.58519160000000003</v>
      </c>
      <c r="Q16" s="7">
        <v>0.2173156</v>
      </c>
      <c r="R16" s="7">
        <v>0.28424240000000001</v>
      </c>
      <c r="S16" s="7">
        <v>0.4079142</v>
      </c>
      <c r="T16" s="7">
        <v>0.16602249999999999</v>
      </c>
      <c r="U16" s="7">
        <v>0.41081800000000002</v>
      </c>
      <c r="V16" s="7">
        <v>0.59908510000000004</v>
      </c>
      <c r="W16" s="7">
        <v>0.22997090000000001</v>
      </c>
      <c r="X16" s="7">
        <v>0.22322739999999999</v>
      </c>
      <c r="Y16" s="7">
        <v>0.58858220000000006</v>
      </c>
      <c r="Z16" s="7">
        <v>0.84173739999999997</v>
      </c>
      <c r="AA16" s="11">
        <v>7.2020600000000004E-2</v>
      </c>
    </row>
    <row r="17" spans="1:28" x14ac:dyDescent="0.2">
      <c r="A17" s="3" t="s">
        <v>33</v>
      </c>
      <c r="B17" s="3" t="s">
        <v>97</v>
      </c>
      <c r="C17" s="14">
        <v>106.6781</v>
      </c>
      <c r="D17" s="10">
        <v>107.5415</v>
      </c>
      <c r="E17" s="7">
        <v>107.71469999999999</v>
      </c>
      <c r="F17" s="7">
        <v>107.71469999999999</v>
      </c>
      <c r="G17" s="7">
        <v>107.89660000000001</v>
      </c>
      <c r="H17" s="7">
        <v>107.8601</v>
      </c>
      <c r="I17" s="7">
        <v>107.9025</v>
      </c>
      <c r="J17" s="7">
        <v>108.0005</v>
      </c>
      <c r="K17" s="7">
        <v>108.3989</v>
      </c>
      <c r="L17" s="7">
        <v>108.41379999999999</v>
      </c>
      <c r="M17" s="7">
        <v>108.6641</v>
      </c>
      <c r="N17" s="7">
        <v>108.69759999999999</v>
      </c>
      <c r="O17" s="11">
        <v>108.86709999999999</v>
      </c>
      <c r="P17" s="10">
        <v>0.80934700000000004</v>
      </c>
      <c r="Q17" s="7">
        <v>0.1610991</v>
      </c>
      <c r="R17" s="7">
        <v>0</v>
      </c>
      <c r="S17" s="7">
        <v>0.16885790000000001</v>
      </c>
      <c r="T17" s="7">
        <v>-3.3799500000000003E-2</v>
      </c>
      <c r="U17" s="7">
        <v>3.9264500000000001E-2</v>
      </c>
      <c r="V17" s="7">
        <v>9.0822399999999998E-2</v>
      </c>
      <c r="W17" s="7">
        <v>0.36889369999999999</v>
      </c>
      <c r="X17" s="7">
        <v>1.37316E-2</v>
      </c>
      <c r="Y17" s="7">
        <v>0.2309358</v>
      </c>
      <c r="Z17" s="7">
        <v>3.0815499999999999E-2</v>
      </c>
      <c r="AA17" s="11">
        <v>0.15587609999999999</v>
      </c>
    </row>
    <row r="18" spans="1:28" x14ac:dyDescent="0.2">
      <c r="A18" s="3" t="s">
        <v>34</v>
      </c>
      <c r="B18" s="3" t="s">
        <v>35</v>
      </c>
      <c r="C18" s="14">
        <v>118.2116</v>
      </c>
      <c r="D18" s="10">
        <v>119.2623</v>
      </c>
      <c r="E18" s="7">
        <v>119.33110000000001</v>
      </c>
      <c r="F18" s="7">
        <v>119.68089999999999</v>
      </c>
      <c r="G18" s="7">
        <v>119.3485</v>
      </c>
      <c r="H18" s="7">
        <v>119.6979</v>
      </c>
      <c r="I18" s="7">
        <v>119.9586</v>
      </c>
      <c r="J18" s="7">
        <v>120.5869</v>
      </c>
      <c r="K18" s="7">
        <v>121.6561</v>
      </c>
      <c r="L18" s="7">
        <v>121.6032</v>
      </c>
      <c r="M18" s="7">
        <v>121.41719999999999</v>
      </c>
      <c r="N18" s="7">
        <v>121.4774</v>
      </c>
      <c r="O18" s="11">
        <v>121.55070000000001</v>
      </c>
      <c r="P18" s="10">
        <v>0.88886010000000004</v>
      </c>
      <c r="Q18" s="7">
        <v>5.7664E-2</v>
      </c>
      <c r="R18" s="7">
        <v>0.29315330000000001</v>
      </c>
      <c r="S18" s="7">
        <v>-0.27774919999999997</v>
      </c>
      <c r="T18" s="7">
        <v>0.29277170000000002</v>
      </c>
      <c r="U18" s="7">
        <v>0.21781439999999999</v>
      </c>
      <c r="V18" s="7">
        <v>0.52377320000000005</v>
      </c>
      <c r="W18" s="7">
        <v>0.88665570000000005</v>
      </c>
      <c r="X18" s="7">
        <v>-4.3541499999999997E-2</v>
      </c>
      <c r="Y18" s="7">
        <v>-0.1529604</v>
      </c>
      <c r="Z18" s="7">
        <v>4.96406E-2</v>
      </c>
      <c r="AA18" s="11">
        <v>6.0330500000000002E-2</v>
      </c>
    </row>
    <row r="19" spans="1:28" x14ac:dyDescent="0.2">
      <c r="A19" s="2" t="s">
        <v>36</v>
      </c>
      <c r="B19" s="2" t="s">
        <v>37</v>
      </c>
      <c r="C19" s="14">
        <v>125.8278</v>
      </c>
      <c r="D19" s="10">
        <v>126.2329</v>
      </c>
      <c r="E19" s="7">
        <v>126.3633</v>
      </c>
      <c r="F19" s="7">
        <v>126.6992</v>
      </c>
      <c r="G19" s="7">
        <v>127.1099</v>
      </c>
      <c r="H19" s="7">
        <v>127.40900000000001</v>
      </c>
      <c r="I19" s="7">
        <v>127.8929</v>
      </c>
      <c r="J19" s="7">
        <v>128.30260000000001</v>
      </c>
      <c r="K19" s="7">
        <v>128.4862</v>
      </c>
      <c r="L19" s="7">
        <v>128.4863</v>
      </c>
      <c r="M19" s="7">
        <v>128.78110000000001</v>
      </c>
      <c r="N19" s="7">
        <v>128.92310000000001</v>
      </c>
      <c r="O19" s="11">
        <v>128.94579999999999</v>
      </c>
      <c r="P19" s="10">
        <v>0.32198880000000002</v>
      </c>
      <c r="Q19" s="7">
        <v>0.10324800000000001</v>
      </c>
      <c r="R19" s="7">
        <v>0.26587480000000002</v>
      </c>
      <c r="S19" s="7">
        <v>0.32413380000000003</v>
      </c>
      <c r="T19" s="7">
        <v>0.2353104</v>
      </c>
      <c r="U19" s="7">
        <v>0.379826</v>
      </c>
      <c r="V19" s="7">
        <v>0.32031510000000002</v>
      </c>
      <c r="W19" s="7">
        <v>0.14313000000000001</v>
      </c>
      <c r="X19" s="7">
        <v>7.1299999999999998E-5</v>
      </c>
      <c r="Y19" s="7">
        <v>0.2294525</v>
      </c>
      <c r="Z19" s="7">
        <v>0.11021590000000001</v>
      </c>
      <c r="AA19" s="11">
        <v>1.7635000000000001E-2</v>
      </c>
    </row>
    <row r="20" spans="1:28" x14ac:dyDescent="0.2">
      <c r="A20" s="3" t="s">
        <v>38</v>
      </c>
      <c r="B20" s="3" t="s">
        <v>39</v>
      </c>
      <c r="C20" s="14">
        <v>98.61936</v>
      </c>
      <c r="D20" s="10">
        <v>98.61936</v>
      </c>
      <c r="E20" s="7">
        <v>99.192989999999995</v>
      </c>
      <c r="F20" s="7">
        <v>99.192989999999995</v>
      </c>
      <c r="G20" s="7">
        <v>100.363</v>
      </c>
      <c r="H20" s="7">
        <v>99.789619999999999</v>
      </c>
      <c r="I20" s="7">
        <v>99.673439999999999</v>
      </c>
      <c r="J20" s="7">
        <v>99.673439999999999</v>
      </c>
      <c r="K20" s="7">
        <v>99.673439999999999</v>
      </c>
      <c r="L20" s="7">
        <v>99.673439999999999</v>
      </c>
      <c r="M20" s="7">
        <v>99.581969999999998</v>
      </c>
      <c r="N20" s="7">
        <v>99.581969999999998</v>
      </c>
      <c r="O20" s="11">
        <v>99.581969999999998</v>
      </c>
      <c r="P20" s="10">
        <v>0</v>
      </c>
      <c r="Q20" s="7">
        <v>0.58166189999999995</v>
      </c>
      <c r="R20" s="7">
        <v>0</v>
      </c>
      <c r="S20" s="7">
        <v>1.1795020000000001</v>
      </c>
      <c r="T20" s="7">
        <v>-0.57128299999999999</v>
      </c>
      <c r="U20" s="7">
        <v>-0.1164254</v>
      </c>
      <c r="V20" s="7">
        <v>0</v>
      </c>
      <c r="W20" s="7">
        <v>0</v>
      </c>
      <c r="X20" s="7">
        <v>0</v>
      </c>
      <c r="Y20" s="7">
        <v>-9.1768500000000003E-2</v>
      </c>
      <c r="Z20" s="7">
        <v>0</v>
      </c>
      <c r="AA20" s="11">
        <v>0</v>
      </c>
    </row>
    <row r="21" spans="1:28" x14ac:dyDescent="0.2">
      <c r="A21" s="3" t="s">
        <v>40</v>
      </c>
      <c r="B21" s="3" t="s">
        <v>98</v>
      </c>
      <c r="C21" s="14">
        <v>148.4366</v>
      </c>
      <c r="D21" s="10">
        <v>149.465</v>
      </c>
      <c r="E21" s="7">
        <v>149.77019999999999</v>
      </c>
      <c r="F21" s="7">
        <v>150.84739999999999</v>
      </c>
      <c r="G21" s="7">
        <v>150.1447</v>
      </c>
      <c r="H21" s="7">
        <v>151.1985</v>
      </c>
      <c r="I21" s="7">
        <v>152.25470000000001</v>
      </c>
      <c r="J21" s="7">
        <v>152.87190000000001</v>
      </c>
      <c r="K21" s="7">
        <v>152.8717</v>
      </c>
      <c r="L21" s="7">
        <v>152.63079999999999</v>
      </c>
      <c r="M21" s="7">
        <v>153.1046</v>
      </c>
      <c r="N21" s="7">
        <v>153.68950000000001</v>
      </c>
      <c r="O21" s="11">
        <v>153.69909999999999</v>
      </c>
      <c r="P21" s="10">
        <v>0.69277750000000005</v>
      </c>
      <c r="Q21" s="7">
        <v>0.20418900000000001</v>
      </c>
      <c r="R21" s="7">
        <v>0.71925190000000006</v>
      </c>
      <c r="S21" s="7">
        <v>-0.46580319999999997</v>
      </c>
      <c r="T21" s="7">
        <v>0.70185770000000003</v>
      </c>
      <c r="U21" s="7">
        <v>0.6984899</v>
      </c>
      <c r="V21" s="7">
        <v>0.40540540000000003</v>
      </c>
      <c r="W21" s="7">
        <v>-1.5970000000000001E-4</v>
      </c>
      <c r="X21" s="7">
        <v>-0.157557</v>
      </c>
      <c r="Y21" s="7">
        <v>0.31039270000000002</v>
      </c>
      <c r="Z21" s="7">
        <v>0.3820364</v>
      </c>
      <c r="AA21" s="11">
        <v>6.2946E-3</v>
      </c>
    </row>
    <row r="22" spans="1:28" x14ac:dyDescent="0.2">
      <c r="A22" s="3" t="s">
        <v>41</v>
      </c>
      <c r="B22" s="3" t="s">
        <v>99</v>
      </c>
      <c r="C22" s="14">
        <v>114.29649999999999</v>
      </c>
      <c r="D22" s="10">
        <v>114.29649999999999</v>
      </c>
      <c r="E22" s="7">
        <v>114.37609999999999</v>
      </c>
      <c r="F22" s="7">
        <v>114.37609999999999</v>
      </c>
      <c r="G22" s="7">
        <v>114.0363</v>
      </c>
      <c r="H22" s="7">
        <v>114.0363</v>
      </c>
      <c r="I22" s="7">
        <v>114.0363</v>
      </c>
      <c r="J22" s="7">
        <v>114.0363</v>
      </c>
      <c r="K22" s="7">
        <v>114.0363</v>
      </c>
      <c r="L22" s="7">
        <v>114.0363</v>
      </c>
      <c r="M22" s="7">
        <v>114.0363</v>
      </c>
      <c r="N22" s="7">
        <v>114.0363</v>
      </c>
      <c r="O22" s="11">
        <v>114.0363</v>
      </c>
      <c r="P22" s="10">
        <v>0</v>
      </c>
      <c r="Q22" s="7">
        <v>6.9667900000000005E-2</v>
      </c>
      <c r="R22" s="7">
        <v>0</v>
      </c>
      <c r="S22" s="7">
        <v>-0.29708830000000003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11">
        <v>0</v>
      </c>
    </row>
    <row r="23" spans="1:28" x14ac:dyDescent="0.2">
      <c r="A23" s="3" t="s">
        <v>42</v>
      </c>
      <c r="B23" s="3" t="s">
        <v>43</v>
      </c>
      <c r="C23" s="14">
        <v>133.47139999999999</v>
      </c>
      <c r="D23" s="10">
        <v>133.38630000000001</v>
      </c>
      <c r="E23" s="7">
        <v>132.9468</v>
      </c>
      <c r="F23" s="7">
        <v>133.5651</v>
      </c>
      <c r="G23" s="7">
        <v>134.10159999999999</v>
      </c>
      <c r="H23" s="7">
        <v>134.0419</v>
      </c>
      <c r="I23" s="7">
        <v>134.64619999999999</v>
      </c>
      <c r="J23" s="7">
        <v>135.74299999999999</v>
      </c>
      <c r="K23" s="7">
        <v>136.4015</v>
      </c>
      <c r="L23" s="7">
        <v>136.18190000000001</v>
      </c>
      <c r="M23" s="7">
        <v>136.31030000000001</v>
      </c>
      <c r="N23" s="7">
        <v>136.87719999999999</v>
      </c>
      <c r="O23" s="11">
        <v>137.23439999999999</v>
      </c>
      <c r="P23" s="10">
        <v>-6.3723399999999999E-2</v>
      </c>
      <c r="Q23" s="7">
        <v>-0.32951609999999998</v>
      </c>
      <c r="R23" s="7">
        <v>0.46509729999999999</v>
      </c>
      <c r="S23" s="7">
        <v>0.4016303</v>
      </c>
      <c r="T23" s="7">
        <v>-4.4512799999999998E-2</v>
      </c>
      <c r="U23" s="7">
        <v>0.45088159999999999</v>
      </c>
      <c r="V23" s="7">
        <v>0.81455770000000005</v>
      </c>
      <c r="W23" s="7">
        <v>0.48512519999999998</v>
      </c>
      <c r="X23" s="7">
        <v>-0.16099859999999999</v>
      </c>
      <c r="Y23" s="7">
        <v>9.4242800000000002E-2</v>
      </c>
      <c r="Z23" s="7">
        <v>0.41591899999999998</v>
      </c>
      <c r="AA23" s="11">
        <v>0.26095869999999999</v>
      </c>
    </row>
    <row r="24" spans="1:28" x14ac:dyDescent="0.2">
      <c r="A24" s="3" t="s">
        <v>44</v>
      </c>
      <c r="B24" s="3" t="s">
        <v>45</v>
      </c>
      <c r="C24" s="14">
        <v>127.53789999999999</v>
      </c>
      <c r="D24" s="10">
        <v>128.52619999999999</v>
      </c>
      <c r="E24" s="7">
        <v>129.00970000000001</v>
      </c>
      <c r="F24" s="7">
        <v>129.80119999999999</v>
      </c>
      <c r="G24" s="7">
        <v>128.8563</v>
      </c>
      <c r="H24" s="7">
        <v>128.5033</v>
      </c>
      <c r="I24" s="7">
        <v>128.95609999999999</v>
      </c>
      <c r="J24" s="7">
        <v>130.28720000000001</v>
      </c>
      <c r="K24" s="7">
        <v>131.44149999999999</v>
      </c>
      <c r="L24" s="7">
        <v>131.9007</v>
      </c>
      <c r="M24" s="7">
        <v>131.9007</v>
      </c>
      <c r="N24" s="7">
        <v>131.9007</v>
      </c>
      <c r="O24" s="11">
        <v>131.9007</v>
      </c>
      <c r="P24" s="10">
        <v>0.77494629999999998</v>
      </c>
      <c r="Q24" s="7">
        <v>0.37614439999999999</v>
      </c>
      <c r="R24" s="7">
        <v>0.61358210000000002</v>
      </c>
      <c r="S24" s="7">
        <v>-0.72798309999999999</v>
      </c>
      <c r="T24" s="7">
        <v>-0.2739935</v>
      </c>
      <c r="U24" s="7">
        <v>0.3524275</v>
      </c>
      <c r="V24" s="7">
        <v>1.0321530000000001</v>
      </c>
      <c r="W24" s="7">
        <v>0.88603399999999999</v>
      </c>
      <c r="X24" s="7">
        <v>0.34934369999999998</v>
      </c>
      <c r="Y24" s="7">
        <v>0</v>
      </c>
      <c r="Z24" s="7">
        <v>0</v>
      </c>
      <c r="AA24" s="11">
        <v>0</v>
      </c>
    </row>
    <row r="25" spans="1:28" x14ac:dyDescent="0.2">
      <c r="A25" s="3" t="s">
        <v>46</v>
      </c>
      <c r="B25" s="3" t="s">
        <v>100</v>
      </c>
      <c r="C25" s="14">
        <v>121.2452</v>
      </c>
      <c r="D25" s="10">
        <v>121.4516</v>
      </c>
      <c r="E25" s="7">
        <v>121.4516</v>
      </c>
      <c r="F25" s="7">
        <v>121.4516</v>
      </c>
      <c r="G25" s="7">
        <v>122.7807</v>
      </c>
      <c r="H25" s="7">
        <v>123.173</v>
      </c>
      <c r="I25" s="7">
        <v>123.61109999999999</v>
      </c>
      <c r="J25" s="7">
        <v>123.7491</v>
      </c>
      <c r="K25" s="7">
        <v>123.7491</v>
      </c>
      <c r="L25" s="7">
        <v>123.7491</v>
      </c>
      <c r="M25" s="7">
        <v>124.1931</v>
      </c>
      <c r="N25" s="7">
        <v>124.1931</v>
      </c>
      <c r="O25" s="11">
        <v>124.1931</v>
      </c>
      <c r="P25" s="10">
        <v>0.1702256</v>
      </c>
      <c r="Q25" s="7">
        <v>0</v>
      </c>
      <c r="R25" s="7">
        <v>0</v>
      </c>
      <c r="S25" s="7">
        <v>1.094347</v>
      </c>
      <c r="T25" s="7">
        <v>0.31949070000000002</v>
      </c>
      <c r="U25" s="7">
        <v>0.35568709999999998</v>
      </c>
      <c r="V25" s="7">
        <v>0.111647</v>
      </c>
      <c r="W25" s="7">
        <v>0</v>
      </c>
      <c r="X25" s="7">
        <v>0</v>
      </c>
      <c r="Y25" s="7">
        <v>0.35878450000000001</v>
      </c>
      <c r="Z25" s="7">
        <v>0</v>
      </c>
      <c r="AA25" s="11">
        <v>0</v>
      </c>
    </row>
    <row r="26" spans="1:28" x14ac:dyDescent="0.2">
      <c r="A26" s="2" t="s">
        <v>47</v>
      </c>
      <c r="B26" s="2" t="s">
        <v>48</v>
      </c>
      <c r="C26" s="14">
        <v>97.255210000000005</v>
      </c>
      <c r="D26" s="10">
        <v>96.835669999999993</v>
      </c>
      <c r="E26" s="7">
        <v>96.591859999999997</v>
      </c>
      <c r="F26" s="7">
        <v>96.393140000000002</v>
      </c>
      <c r="G26" s="7">
        <v>96.176680000000005</v>
      </c>
      <c r="H26" s="7">
        <v>96.885900000000007</v>
      </c>
      <c r="I26" s="7">
        <v>96.482500000000002</v>
      </c>
      <c r="J26" s="7">
        <v>96.039339999999996</v>
      </c>
      <c r="K26" s="7">
        <v>94.964529999999996</v>
      </c>
      <c r="L26" s="7">
        <v>94.777500000000003</v>
      </c>
      <c r="M26" s="7">
        <v>94.808350000000004</v>
      </c>
      <c r="N26" s="7">
        <v>94.498199999999997</v>
      </c>
      <c r="O26" s="11">
        <v>94.319180000000003</v>
      </c>
      <c r="P26" s="10">
        <v>-0.43138090000000001</v>
      </c>
      <c r="Q26" s="7">
        <v>-0.2517797</v>
      </c>
      <c r="R26" s="7">
        <v>-0.20573459999999999</v>
      </c>
      <c r="S26" s="7">
        <v>-0.2245529</v>
      </c>
      <c r="T26" s="7">
        <v>0.73741460000000003</v>
      </c>
      <c r="U26" s="7">
        <v>-0.41637039999999997</v>
      </c>
      <c r="V26" s="7">
        <v>-0.45931749999999999</v>
      </c>
      <c r="W26" s="7">
        <v>-1.1191310000000001</v>
      </c>
      <c r="X26" s="7">
        <v>-0.19695209999999999</v>
      </c>
      <c r="Y26" s="7">
        <v>3.2553400000000003E-2</v>
      </c>
      <c r="Z26" s="7">
        <v>-0.32713379999999997</v>
      </c>
      <c r="AA26" s="11">
        <v>-0.1894467</v>
      </c>
      <c r="AB26" s="7">
        <f>(AB7/AB10)*100</f>
        <v>95.720293001850095</v>
      </c>
    </row>
    <row r="27" spans="1:28" ht="18" customHeight="1" x14ac:dyDescent="0.2">
      <c r="B27" s="22" t="s">
        <v>52</v>
      </c>
      <c r="C27" s="27"/>
      <c r="D27" s="24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4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5"/>
    </row>
    <row r="28" spans="1:28" x14ac:dyDescent="0.2">
      <c r="A28" s="2" t="s">
        <v>14</v>
      </c>
      <c r="B28" s="2" t="s">
        <v>15</v>
      </c>
      <c r="C28" s="14">
        <v>122.5822</v>
      </c>
      <c r="D28" s="10">
        <v>123.0475</v>
      </c>
      <c r="E28" s="7">
        <v>122.12309999999999</v>
      </c>
      <c r="F28" s="7">
        <v>121.56</v>
      </c>
      <c r="G28" s="7">
        <v>121.4174</v>
      </c>
      <c r="H28" s="7">
        <v>120.6155</v>
      </c>
      <c r="I28" s="7">
        <v>119.8507</v>
      </c>
      <c r="J28" s="7">
        <v>121.0408</v>
      </c>
      <c r="K28" s="7">
        <v>120.643</v>
      </c>
      <c r="L28" s="7">
        <v>121.1621</v>
      </c>
      <c r="M28" s="7">
        <v>119.1395</v>
      </c>
      <c r="N28" s="7">
        <v>120.4365</v>
      </c>
      <c r="O28" s="11">
        <v>121.3053</v>
      </c>
      <c r="P28" s="10">
        <v>0.379577</v>
      </c>
      <c r="Q28" s="7">
        <v>-0.75130439999999998</v>
      </c>
      <c r="R28" s="7">
        <v>-0.46101959999999997</v>
      </c>
      <c r="S28" s="7">
        <v>-0.1173844</v>
      </c>
      <c r="T28" s="7">
        <v>-0.66038870000000005</v>
      </c>
      <c r="U28" s="7">
        <v>-0.63410710000000003</v>
      </c>
      <c r="V28" s="7">
        <v>0.99297409999999997</v>
      </c>
      <c r="W28" s="7">
        <v>-0.32863419999999999</v>
      </c>
      <c r="X28" s="7">
        <v>0.4302684</v>
      </c>
      <c r="Y28" s="7">
        <v>-1.6693260000000001</v>
      </c>
      <c r="Z28" s="7">
        <v>1.088657</v>
      </c>
      <c r="AA28" s="11">
        <v>0.7213927</v>
      </c>
      <c r="AB28" s="7">
        <f>AVERAGE(D28:O28)</f>
        <v>121.02845000000001</v>
      </c>
    </row>
    <row r="29" spans="1:28" x14ac:dyDescent="0.2">
      <c r="A29" s="3" t="s">
        <v>16</v>
      </c>
      <c r="B29" s="3" t="s">
        <v>50</v>
      </c>
      <c r="C29" s="14">
        <v>126.47580000000001</v>
      </c>
      <c r="D29" s="10">
        <v>127.32510000000001</v>
      </c>
      <c r="E29" s="7">
        <v>127.4258</v>
      </c>
      <c r="F29" s="7">
        <v>126.87179999999999</v>
      </c>
      <c r="G29" s="7">
        <v>124.50709999999999</v>
      </c>
      <c r="H29" s="7">
        <v>122.5958</v>
      </c>
      <c r="I29" s="7">
        <v>120.816</v>
      </c>
      <c r="J29" s="7">
        <v>122.4777</v>
      </c>
      <c r="K29" s="7">
        <v>123.1146</v>
      </c>
      <c r="L29" s="7">
        <v>123.88460000000001</v>
      </c>
      <c r="M29" s="7">
        <v>120.1925</v>
      </c>
      <c r="N29" s="7">
        <v>121.8096</v>
      </c>
      <c r="O29" s="11">
        <v>123.28149999999999</v>
      </c>
      <c r="P29" s="10">
        <v>0.67154539999999996</v>
      </c>
      <c r="Q29" s="7">
        <v>7.9047199999999998E-2</v>
      </c>
      <c r="R29" s="7">
        <v>-0.43472169999999999</v>
      </c>
      <c r="S29" s="7">
        <v>-1.863874</v>
      </c>
      <c r="T29" s="7">
        <v>-1.535045</v>
      </c>
      <c r="U29" s="7">
        <v>-1.4518059999999999</v>
      </c>
      <c r="V29" s="7">
        <v>1.3754200000000001</v>
      </c>
      <c r="W29" s="7">
        <v>0.52001450000000005</v>
      </c>
      <c r="X29" s="7">
        <v>0.6253997</v>
      </c>
      <c r="Y29" s="7">
        <v>-2.9802309999999999</v>
      </c>
      <c r="Z29" s="7">
        <v>1.345364</v>
      </c>
      <c r="AA29" s="11">
        <v>1.208356</v>
      </c>
    </row>
    <row r="30" spans="1:28" x14ac:dyDescent="0.2">
      <c r="A30" s="3" t="s">
        <v>18</v>
      </c>
      <c r="B30" s="3" t="s">
        <v>51</v>
      </c>
      <c r="C30" s="14">
        <v>117.8651</v>
      </c>
      <c r="D30" s="10">
        <v>117.8651</v>
      </c>
      <c r="E30" s="7">
        <v>115.6987</v>
      </c>
      <c r="F30" s="7">
        <v>115.1247</v>
      </c>
      <c r="G30" s="7">
        <v>117.67400000000001</v>
      </c>
      <c r="H30" s="7">
        <v>118.2163</v>
      </c>
      <c r="I30" s="7">
        <v>118.6812</v>
      </c>
      <c r="J30" s="7">
        <v>119.29989999999999</v>
      </c>
      <c r="K30" s="7">
        <v>117.6486</v>
      </c>
      <c r="L30" s="7">
        <v>117.86369999999999</v>
      </c>
      <c r="M30" s="7">
        <v>117.86369999999999</v>
      </c>
      <c r="N30" s="7">
        <v>118.773</v>
      </c>
      <c r="O30" s="11">
        <v>118.91119999999999</v>
      </c>
      <c r="P30" s="10">
        <v>0</v>
      </c>
      <c r="Q30" s="7">
        <v>-1.838031</v>
      </c>
      <c r="R30" s="7">
        <v>-0.49612719999999999</v>
      </c>
      <c r="S30" s="7">
        <v>2.2144159999999999</v>
      </c>
      <c r="T30" s="7">
        <v>0.46081470000000002</v>
      </c>
      <c r="U30" s="7">
        <v>0.39326620000000001</v>
      </c>
      <c r="V30" s="7">
        <v>0.52129170000000002</v>
      </c>
      <c r="W30" s="7">
        <v>-1.384177</v>
      </c>
      <c r="X30" s="7">
        <v>0.18287419999999999</v>
      </c>
      <c r="Y30" s="7">
        <v>0</v>
      </c>
      <c r="Z30" s="7">
        <v>0.77151820000000004</v>
      </c>
      <c r="AA30" s="11">
        <v>0.1163361</v>
      </c>
    </row>
    <row r="31" spans="1:28" x14ac:dyDescent="0.2">
      <c r="A31" s="2" t="s">
        <v>20</v>
      </c>
      <c r="B31" s="2" t="s">
        <v>21</v>
      </c>
      <c r="C31" s="14">
        <v>126.2367</v>
      </c>
      <c r="D31" s="10">
        <v>127.1528</v>
      </c>
      <c r="E31" s="7">
        <v>127.7653</v>
      </c>
      <c r="F31" s="7">
        <v>128.124</v>
      </c>
      <c r="G31" s="7">
        <v>127.7398</v>
      </c>
      <c r="H31" s="7">
        <v>127.28270000000001</v>
      </c>
      <c r="I31" s="7">
        <v>127.2217</v>
      </c>
      <c r="J31" s="7">
        <v>128.36850000000001</v>
      </c>
      <c r="K31" s="7">
        <v>129.71950000000001</v>
      </c>
      <c r="L31" s="7">
        <v>130.07050000000001</v>
      </c>
      <c r="M31" s="7">
        <v>130.46729999999999</v>
      </c>
      <c r="N31" s="7">
        <v>130.8082</v>
      </c>
      <c r="O31" s="11">
        <v>131.22479999999999</v>
      </c>
      <c r="P31" s="10">
        <v>0.72569980000000001</v>
      </c>
      <c r="Q31" s="7">
        <v>0.48165829999999998</v>
      </c>
      <c r="R31" s="7">
        <v>0.2807521</v>
      </c>
      <c r="S31" s="7">
        <v>-0.29987259999999999</v>
      </c>
      <c r="T31" s="7">
        <v>-0.35776520000000001</v>
      </c>
      <c r="U31" s="7">
        <v>-4.7952399999999999E-2</v>
      </c>
      <c r="V31" s="7">
        <v>0.90139820000000004</v>
      </c>
      <c r="W31" s="7">
        <v>1.0524370000000001</v>
      </c>
      <c r="X31" s="7">
        <v>0.2705823</v>
      </c>
      <c r="Y31" s="7">
        <v>0.30506909999999998</v>
      </c>
      <c r="Z31" s="7">
        <v>0.26126559999999999</v>
      </c>
      <c r="AA31" s="11">
        <v>0.3185482</v>
      </c>
      <c r="AB31" s="7">
        <f>AVERAGE(D31:O31)</f>
        <v>128.82875833333333</v>
      </c>
    </row>
    <row r="32" spans="1:28" x14ac:dyDescent="0.2">
      <c r="A32" s="2" t="s">
        <v>22</v>
      </c>
      <c r="B32" s="2" t="s">
        <v>23</v>
      </c>
      <c r="C32" s="14">
        <v>126.8475</v>
      </c>
      <c r="D32" s="10">
        <v>127.8935</v>
      </c>
      <c r="E32" s="7">
        <v>128.6874</v>
      </c>
      <c r="F32" s="7">
        <v>129.0703</v>
      </c>
      <c r="G32" s="7">
        <v>128.6181</v>
      </c>
      <c r="H32" s="7">
        <v>127.9709</v>
      </c>
      <c r="I32" s="7">
        <v>127.8128</v>
      </c>
      <c r="J32" s="7">
        <v>129.2054</v>
      </c>
      <c r="K32" s="7">
        <v>130.88900000000001</v>
      </c>
      <c r="L32" s="7">
        <v>131.35470000000001</v>
      </c>
      <c r="M32" s="7">
        <v>131.7268</v>
      </c>
      <c r="N32" s="7">
        <v>132.10300000000001</v>
      </c>
      <c r="O32" s="11">
        <v>132.59970000000001</v>
      </c>
      <c r="P32" s="10">
        <v>0.82464059999999995</v>
      </c>
      <c r="Q32" s="7">
        <v>0.62075639999999999</v>
      </c>
      <c r="R32" s="7">
        <v>0.29756959999999999</v>
      </c>
      <c r="S32" s="7">
        <v>-0.35038259999999999</v>
      </c>
      <c r="T32" s="7">
        <v>-0.50320819999999999</v>
      </c>
      <c r="U32" s="7">
        <v>-0.12357070000000001</v>
      </c>
      <c r="V32" s="7">
        <v>1.0896110000000001</v>
      </c>
      <c r="W32" s="7">
        <v>1.303013</v>
      </c>
      <c r="X32" s="7">
        <v>0.35584300000000002</v>
      </c>
      <c r="Y32" s="7">
        <v>0.28322120000000001</v>
      </c>
      <c r="Z32" s="7">
        <v>0.2856069</v>
      </c>
      <c r="AA32" s="11">
        <v>0.37599759999999999</v>
      </c>
    </row>
    <row r="33" spans="1:28" x14ac:dyDescent="0.2">
      <c r="A33" s="3" t="s">
        <v>24</v>
      </c>
      <c r="B33" s="3" t="s">
        <v>25</v>
      </c>
      <c r="C33" s="14">
        <v>137.0317</v>
      </c>
      <c r="D33" s="10">
        <v>137.81530000000001</v>
      </c>
      <c r="E33" s="7">
        <v>139.16470000000001</v>
      </c>
      <c r="F33" s="7">
        <v>139.37860000000001</v>
      </c>
      <c r="G33" s="7">
        <v>137.82300000000001</v>
      </c>
      <c r="H33" s="7">
        <v>136.11279999999999</v>
      </c>
      <c r="I33" s="7">
        <v>135.636</v>
      </c>
      <c r="J33" s="7">
        <v>137.8964</v>
      </c>
      <c r="K33" s="7">
        <v>140.51259999999999</v>
      </c>
      <c r="L33" s="7">
        <v>141.0855</v>
      </c>
      <c r="M33" s="7">
        <v>141.45349999999999</v>
      </c>
      <c r="N33" s="7">
        <v>141.8801</v>
      </c>
      <c r="O33" s="11">
        <v>142.47819999999999</v>
      </c>
      <c r="P33" s="10">
        <v>0.57187180000000004</v>
      </c>
      <c r="Q33" s="7">
        <v>0.97911110000000001</v>
      </c>
      <c r="R33" s="7">
        <v>0.15371209999999999</v>
      </c>
      <c r="S33" s="7">
        <v>-1.116099</v>
      </c>
      <c r="T33" s="7">
        <v>-1.2408699999999999</v>
      </c>
      <c r="U33" s="7">
        <v>-0.350325</v>
      </c>
      <c r="V33" s="7">
        <v>1.666536</v>
      </c>
      <c r="W33" s="7">
        <v>1.8972180000000001</v>
      </c>
      <c r="X33" s="7">
        <v>0.40772609999999998</v>
      </c>
      <c r="Y33" s="7">
        <v>0.26083210000000001</v>
      </c>
      <c r="Z33" s="7">
        <v>0.30159770000000002</v>
      </c>
      <c r="AA33" s="11">
        <v>0.4215737</v>
      </c>
    </row>
    <row r="34" spans="1:28" x14ac:dyDescent="0.2">
      <c r="A34" s="3" t="s">
        <v>26</v>
      </c>
      <c r="B34" s="3" t="s">
        <v>96</v>
      </c>
      <c r="C34" s="14">
        <v>115.8779</v>
      </c>
      <c r="D34" s="10">
        <v>118.1129</v>
      </c>
      <c r="E34" s="7">
        <v>118.1275</v>
      </c>
      <c r="F34" s="7">
        <v>118.54040000000001</v>
      </c>
      <c r="G34" s="7">
        <v>118.8066</v>
      </c>
      <c r="H34" s="7">
        <v>119.1331</v>
      </c>
      <c r="I34" s="7">
        <v>118.8661</v>
      </c>
      <c r="J34" s="7">
        <v>119.0825</v>
      </c>
      <c r="K34" s="7">
        <v>119.7867</v>
      </c>
      <c r="L34" s="7">
        <v>120.6485</v>
      </c>
      <c r="M34" s="7">
        <v>120.74299999999999</v>
      </c>
      <c r="N34" s="7">
        <v>120.8394</v>
      </c>
      <c r="O34" s="11">
        <v>121.33710000000001</v>
      </c>
      <c r="P34" s="10">
        <v>1.9287559999999999</v>
      </c>
      <c r="Q34" s="7">
        <v>1.23698E-2</v>
      </c>
      <c r="R34" s="7">
        <v>0.34959170000000001</v>
      </c>
      <c r="S34" s="7">
        <v>0.22451090000000001</v>
      </c>
      <c r="T34" s="7">
        <v>0.27487420000000001</v>
      </c>
      <c r="U34" s="7">
        <v>-0.2241496</v>
      </c>
      <c r="V34" s="7">
        <v>0.18202160000000001</v>
      </c>
      <c r="W34" s="7">
        <v>0.59135550000000003</v>
      </c>
      <c r="X34" s="7">
        <v>0.71951030000000005</v>
      </c>
      <c r="Y34" s="7">
        <v>7.8286800000000004E-2</v>
      </c>
      <c r="Z34" s="7">
        <v>7.9824199999999998E-2</v>
      </c>
      <c r="AA34" s="11">
        <v>0.41187829999999997</v>
      </c>
    </row>
    <row r="35" spans="1:28" x14ac:dyDescent="0.2">
      <c r="A35" s="3" t="s">
        <v>27</v>
      </c>
      <c r="B35" s="3" t="s">
        <v>28</v>
      </c>
      <c r="C35" s="14">
        <v>121.8381</v>
      </c>
      <c r="D35" s="10">
        <v>122.56140000000001</v>
      </c>
      <c r="E35" s="7">
        <v>123.0438</v>
      </c>
      <c r="F35" s="7">
        <v>123.896</v>
      </c>
      <c r="G35" s="7">
        <v>125.00830000000001</v>
      </c>
      <c r="H35" s="7">
        <v>125.19280000000001</v>
      </c>
      <c r="I35" s="7">
        <v>125.67359999999999</v>
      </c>
      <c r="J35" s="7">
        <v>126.4111</v>
      </c>
      <c r="K35" s="7">
        <v>127.1097</v>
      </c>
      <c r="L35" s="7">
        <v>127.4584</v>
      </c>
      <c r="M35" s="7">
        <v>128.1122</v>
      </c>
      <c r="N35" s="7">
        <v>128.5582</v>
      </c>
      <c r="O35" s="11">
        <v>129.28809999999999</v>
      </c>
      <c r="P35" s="10">
        <v>0.59364810000000001</v>
      </c>
      <c r="Q35" s="7">
        <v>0.39361659999999998</v>
      </c>
      <c r="R35" s="7">
        <v>0.69262020000000002</v>
      </c>
      <c r="S35" s="7">
        <v>0.89777890000000005</v>
      </c>
      <c r="T35" s="7">
        <v>0.147561</v>
      </c>
      <c r="U35" s="7">
        <v>0.38403290000000001</v>
      </c>
      <c r="V35" s="7">
        <v>0.58682190000000001</v>
      </c>
      <c r="W35" s="7">
        <v>0.55265419999999998</v>
      </c>
      <c r="X35" s="7">
        <v>0.2743312</v>
      </c>
      <c r="Y35" s="7">
        <v>0.51294050000000002</v>
      </c>
      <c r="Z35" s="7">
        <v>0.34819129999999998</v>
      </c>
      <c r="AA35" s="11">
        <v>0.56774959999999997</v>
      </c>
    </row>
    <row r="36" spans="1:28" x14ac:dyDescent="0.2">
      <c r="A36" s="3" t="s">
        <v>29</v>
      </c>
      <c r="B36" s="3" t="s">
        <v>30</v>
      </c>
      <c r="C36" s="14">
        <v>119.59010000000001</v>
      </c>
      <c r="D36" s="10">
        <v>120.8908</v>
      </c>
      <c r="E36" s="7">
        <v>121.56699999999999</v>
      </c>
      <c r="F36" s="7">
        <v>122.3691</v>
      </c>
      <c r="G36" s="7">
        <v>123.9807</v>
      </c>
      <c r="H36" s="7">
        <v>125.05249999999999</v>
      </c>
      <c r="I36" s="7">
        <v>125.1189</v>
      </c>
      <c r="J36" s="7">
        <v>126.2213</v>
      </c>
      <c r="K36" s="7">
        <v>127.6039</v>
      </c>
      <c r="L36" s="7">
        <v>127.6734</v>
      </c>
      <c r="M36" s="7">
        <v>128.67150000000001</v>
      </c>
      <c r="N36" s="7">
        <v>129.37979999999999</v>
      </c>
      <c r="O36" s="11">
        <v>129.58359999999999</v>
      </c>
      <c r="P36" s="10">
        <v>1.087636</v>
      </c>
      <c r="Q36" s="7">
        <v>0.55933580000000005</v>
      </c>
      <c r="R36" s="7">
        <v>0.65978919999999996</v>
      </c>
      <c r="S36" s="7">
        <v>1.317008</v>
      </c>
      <c r="T36" s="7">
        <v>0.86450199999999999</v>
      </c>
      <c r="U36" s="7">
        <v>5.3053900000000001E-2</v>
      </c>
      <c r="V36" s="7">
        <v>0.88115679999999996</v>
      </c>
      <c r="W36" s="7">
        <v>1.095364</v>
      </c>
      <c r="X36" s="7">
        <v>5.44445E-2</v>
      </c>
      <c r="Y36" s="7">
        <v>0.78177850000000004</v>
      </c>
      <c r="Z36" s="7">
        <v>0.55043410000000004</v>
      </c>
      <c r="AA36" s="11">
        <v>0.15755330000000001</v>
      </c>
    </row>
    <row r="37" spans="1:28" x14ac:dyDescent="0.2">
      <c r="A37" s="3" t="s">
        <v>31</v>
      </c>
      <c r="B37" s="3" t="s">
        <v>32</v>
      </c>
      <c r="C37" s="14">
        <v>112.2938</v>
      </c>
      <c r="D37" s="10">
        <v>112.974</v>
      </c>
      <c r="E37" s="7">
        <v>113.22029999999999</v>
      </c>
      <c r="F37" s="7">
        <v>113.545</v>
      </c>
      <c r="G37" s="7">
        <v>114.001</v>
      </c>
      <c r="H37" s="7">
        <v>114.1896</v>
      </c>
      <c r="I37" s="7">
        <v>114.6613</v>
      </c>
      <c r="J37" s="7">
        <v>115.34520000000001</v>
      </c>
      <c r="K37" s="7">
        <v>115.6139</v>
      </c>
      <c r="L37" s="7">
        <v>115.8745</v>
      </c>
      <c r="M37" s="7">
        <v>116.5608</v>
      </c>
      <c r="N37" s="7">
        <v>117.5479</v>
      </c>
      <c r="O37" s="11">
        <v>117.63249999999999</v>
      </c>
      <c r="P37" s="10">
        <v>0.60571770000000003</v>
      </c>
      <c r="Q37" s="7">
        <v>0.2180483</v>
      </c>
      <c r="R37" s="7">
        <v>0.28679900000000003</v>
      </c>
      <c r="S37" s="7">
        <v>0.40156360000000002</v>
      </c>
      <c r="T37" s="7">
        <v>0.16548280000000001</v>
      </c>
      <c r="U37" s="7">
        <v>0.41308030000000001</v>
      </c>
      <c r="V37" s="7">
        <v>0.59638469999999999</v>
      </c>
      <c r="W37" s="7">
        <v>0.23295930000000001</v>
      </c>
      <c r="X37" s="7">
        <v>0.2253965</v>
      </c>
      <c r="Y37" s="7">
        <v>0.5923138</v>
      </c>
      <c r="Z37" s="7">
        <v>0.84685310000000003</v>
      </c>
      <c r="AA37" s="11">
        <v>7.1946700000000002E-2</v>
      </c>
    </row>
    <row r="38" spans="1:28" x14ac:dyDescent="0.2">
      <c r="A38" s="3" t="s">
        <v>33</v>
      </c>
      <c r="B38" s="3" t="s">
        <v>97</v>
      </c>
      <c r="C38" s="14">
        <v>104.9609</v>
      </c>
      <c r="D38" s="10">
        <v>105.78440000000001</v>
      </c>
      <c r="E38" s="7">
        <v>105.95740000000001</v>
      </c>
      <c r="F38" s="7">
        <v>105.95740000000001</v>
      </c>
      <c r="G38" s="7">
        <v>106.1391</v>
      </c>
      <c r="H38" s="7">
        <v>106.1048</v>
      </c>
      <c r="I38" s="7">
        <v>106.1472</v>
      </c>
      <c r="J38" s="7">
        <v>106.24509999999999</v>
      </c>
      <c r="K38" s="7">
        <v>106.6221</v>
      </c>
      <c r="L38" s="7">
        <v>106.637</v>
      </c>
      <c r="M38" s="7">
        <v>106.87560000000001</v>
      </c>
      <c r="N38" s="7">
        <v>106.9058</v>
      </c>
      <c r="O38" s="11">
        <v>107.0752</v>
      </c>
      <c r="P38" s="10">
        <v>0.78455019999999998</v>
      </c>
      <c r="Q38" s="7">
        <v>0.16359460000000001</v>
      </c>
      <c r="R38" s="7">
        <v>0</v>
      </c>
      <c r="S38" s="7">
        <v>0.17143510000000001</v>
      </c>
      <c r="T38" s="7">
        <v>-3.2281799999999999E-2</v>
      </c>
      <c r="U38" s="7">
        <v>3.9914100000000001E-2</v>
      </c>
      <c r="V38" s="7">
        <v>9.2302700000000001E-2</v>
      </c>
      <c r="W38" s="7">
        <v>0.35479559999999999</v>
      </c>
      <c r="X38" s="7">
        <v>1.3989100000000001E-2</v>
      </c>
      <c r="Y38" s="7">
        <v>0.22373699999999999</v>
      </c>
      <c r="Z38" s="7">
        <v>2.8233100000000001E-2</v>
      </c>
      <c r="AA38" s="11">
        <v>0.1584816</v>
      </c>
    </row>
    <row r="39" spans="1:28" x14ac:dyDescent="0.2">
      <c r="A39" s="3" t="s">
        <v>34</v>
      </c>
      <c r="B39" s="3" t="s">
        <v>35</v>
      </c>
      <c r="C39" s="14">
        <v>116.8365</v>
      </c>
      <c r="D39" s="10">
        <v>117.88720000000001</v>
      </c>
      <c r="E39" s="7">
        <v>117.95489999999999</v>
      </c>
      <c r="F39" s="7">
        <v>118.30419999999999</v>
      </c>
      <c r="G39" s="7">
        <v>117.9803</v>
      </c>
      <c r="H39" s="7">
        <v>118.3276</v>
      </c>
      <c r="I39" s="7">
        <v>118.5852</v>
      </c>
      <c r="J39" s="7">
        <v>119.2045</v>
      </c>
      <c r="K39" s="7">
        <v>120.2672</v>
      </c>
      <c r="L39" s="7">
        <v>120.21420000000001</v>
      </c>
      <c r="M39" s="7">
        <v>120.0282</v>
      </c>
      <c r="N39" s="7">
        <v>120.0885</v>
      </c>
      <c r="O39" s="11">
        <v>120.1604</v>
      </c>
      <c r="P39" s="10">
        <v>0.89928189999999997</v>
      </c>
      <c r="Q39" s="7">
        <v>5.7378800000000001E-2</v>
      </c>
      <c r="R39" s="7">
        <v>0.29616619999999999</v>
      </c>
      <c r="S39" s="7">
        <v>-0.27381650000000002</v>
      </c>
      <c r="T39" s="7">
        <v>0.29444039999999999</v>
      </c>
      <c r="U39" s="7">
        <v>0.2176739</v>
      </c>
      <c r="V39" s="7">
        <v>0.52220259999999996</v>
      </c>
      <c r="W39" s="7">
        <v>0.89153680000000002</v>
      </c>
      <c r="X39" s="7">
        <v>-4.4056999999999999E-2</v>
      </c>
      <c r="Y39" s="7">
        <v>-0.15472759999999999</v>
      </c>
      <c r="Z39" s="7">
        <v>5.0215000000000003E-2</v>
      </c>
      <c r="AA39" s="11">
        <v>5.9859299999999997E-2</v>
      </c>
    </row>
    <row r="40" spans="1:28" x14ac:dyDescent="0.2">
      <c r="A40" s="2" t="s">
        <v>36</v>
      </c>
      <c r="B40" s="2" t="s">
        <v>37</v>
      </c>
      <c r="C40" s="14">
        <v>123.9111</v>
      </c>
      <c r="D40" s="10">
        <v>124.3325</v>
      </c>
      <c r="E40" s="7">
        <v>124.254</v>
      </c>
      <c r="F40" s="7">
        <v>124.5204</v>
      </c>
      <c r="G40" s="7">
        <v>124.3952</v>
      </c>
      <c r="H40" s="7">
        <v>124.66249999999999</v>
      </c>
      <c r="I40" s="7">
        <v>124.9712</v>
      </c>
      <c r="J40" s="7">
        <v>125.1816</v>
      </c>
      <c r="K40" s="7">
        <v>125.2664</v>
      </c>
      <c r="L40" s="7">
        <v>125.18040000000001</v>
      </c>
      <c r="M40" s="7">
        <v>125.6716</v>
      </c>
      <c r="N40" s="7">
        <v>125.87779999999999</v>
      </c>
      <c r="O40" s="11">
        <v>125.9898</v>
      </c>
      <c r="P40" s="10">
        <v>0.34004709999999999</v>
      </c>
      <c r="Q40" s="7">
        <v>-6.30994E-2</v>
      </c>
      <c r="R40" s="7">
        <v>0.21438979999999999</v>
      </c>
      <c r="S40" s="7">
        <v>-0.10056900000000001</v>
      </c>
      <c r="T40" s="7">
        <v>0.21488860000000001</v>
      </c>
      <c r="U40" s="7">
        <v>0.24764130000000001</v>
      </c>
      <c r="V40" s="7">
        <v>0.16838600000000001</v>
      </c>
      <c r="W40" s="7">
        <v>6.7699499999999996E-2</v>
      </c>
      <c r="X40" s="7">
        <v>-6.8622100000000005E-2</v>
      </c>
      <c r="Y40" s="7">
        <v>0.3923353</v>
      </c>
      <c r="Z40" s="7">
        <v>0.16410859999999999</v>
      </c>
      <c r="AA40" s="11">
        <v>8.8956599999999997E-2</v>
      </c>
    </row>
    <row r="41" spans="1:28" x14ac:dyDescent="0.2">
      <c r="A41" s="3" t="s">
        <v>38</v>
      </c>
      <c r="B41" s="3" t="s">
        <v>39</v>
      </c>
      <c r="C41" s="14">
        <v>103.2158</v>
      </c>
      <c r="D41" s="10">
        <v>103.2158</v>
      </c>
      <c r="E41" s="7">
        <v>103.2158</v>
      </c>
      <c r="F41" s="7">
        <v>102.84180000000001</v>
      </c>
      <c r="G41" s="7">
        <v>102.098</v>
      </c>
      <c r="H41" s="7">
        <v>102.098</v>
      </c>
      <c r="I41" s="7">
        <v>102.098</v>
      </c>
      <c r="J41" s="7">
        <v>102.098</v>
      </c>
      <c r="K41" s="7">
        <v>102.098</v>
      </c>
      <c r="L41" s="7">
        <v>102.098</v>
      </c>
      <c r="M41" s="7">
        <v>102.2865</v>
      </c>
      <c r="N41" s="7">
        <v>102.78579999999999</v>
      </c>
      <c r="O41" s="11">
        <v>102.78579999999999</v>
      </c>
      <c r="P41" s="10">
        <v>0</v>
      </c>
      <c r="Q41" s="7">
        <v>0</v>
      </c>
      <c r="R41" s="7">
        <v>-0.36234060000000001</v>
      </c>
      <c r="S41" s="7">
        <v>-0.72324379999999999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0.1845512</v>
      </c>
      <c r="Z41" s="7">
        <v>0.48814449999999998</v>
      </c>
      <c r="AA41" s="11">
        <v>0</v>
      </c>
    </row>
    <row r="42" spans="1:28" x14ac:dyDescent="0.2">
      <c r="A42" s="3" t="s">
        <v>40</v>
      </c>
      <c r="B42" s="3" t="s">
        <v>98</v>
      </c>
      <c r="C42" s="14">
        <v>133.8126</v>
      </c>
      <c r="D42" s="10">
        <v>134.9118</v>
      </c>
      <c r="E42" s="7">
        <v>133.8544</v>
      </c>
      <c r="F42" s="7">
        <v>133.95650000000001</v>
      </c>
      <c r="G42" s="7">
        <v>133.6549</v>
      </c>
      <c r="H42" s="7">
        <v>134.32429999999999</v>
      </c>
      <c r="I42" s="7">
        <v>134.97669999999999</v>
      </c>
      <c r="J42" s="7">
        <v>135.2671</v>
      </c>
      <c r="K42" s="7">
        <v>135.32419999999999</v>
      </c>
      <c r="L42" s="7">
        <v>135.0761</v>
      </c>
      <c r="M42" s="7">
        <v>136.3081</v>
      </c>
      <c r="N42" s="7">
        <v>136.73230000000001</v>
      </c>
      <c r="O42" s="11">
        <v>136.8125</v>
      </c>
      <c r="P42" s="10">
        <v>0.82145690000000005</v>
      </c>
      <c r="Q42" s="7">
        <v>-0.78374010000000005</v>
      </c>
      <c r="R42" s="7">
        <v>7.6217300000000002E-2</v>
      </c>
      <c r="S42" s="7">
        <v>-0.22514029999999999</v>
      </c>
      <c r="T42" s="7">
        <v>0.50090159999999995</v>
      </c>
      <c r="U42" s="7">
        <v>0.48562549999999999</v>
      </c>
      <c r="V42" s="7">
        <v>0.21515219999999999</v>
      </c>
      <c r="W42" s="7">
        <v>4.2256700000000001E-2</v>
      </c>
      <c r="X42" s="7">
        <v>-0.1833659</v>
      </c>
      <c r="Y42" s="7">
        <v>0.9120859</v>
      </c>
      <c r="Z42" s="7">
        <v>0.3112026</v>
      </c>
      <c r="AA42" s="11">
        <v>5.8688400000000002E-2</v>
      </c>
    </row>
    <row r="43" spans="1:28" x14ac:dyDescent="0.2">
      <c r="A43" s="3" t="s">
        <v>41</v>
      </c>
      <c r="B43" s="3" t="s">
        <v>99</v>
      </c>
      <c r="C43" s="14">
        <v>106.7377</v>
      </c>
      <c r="D43" s="10">
        <v>106.7377</v>
      </c>
      <c r="E43" s="7">
        <v>106.7377</v>
      </c>
      <c r="F43" s="7">
        <v>106.7377</v>
      </c>
      <c r="G43" s="7">
        <v>106.7377</v>
      </c>
      <c r="H43" s="7">
        <v>106.7377</v>
      </c>
      <c r="I43" s="7">
        <v>106.7377</v>
      </c>
      <c r="J43" s="7">
        <v>106.7377</v>
      </c>
      <c r="K43" s="7">
        <v>106.7377</v>
      </c>
      <c r="L43" s="7">
        <v>106.7377</v>
      </c>
      <c r="M43" s="7">
        <v>106.7377</v>
      </c>
      <c r="N43" s="7">
        <v>106.7377</v>
      </c>
      <c r="O43" s="11">
        <v>106.7377</v>
      </c>
      <c r="P43" s="10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11">
        <v>0</v>
      </c>
    </row>
    <row r="44" spans="1:28" x14ac:dyDescent="0.2">
      <c r="A44" s="3" t="s">
        <v>42</v>
      </c>
      <c r="B44" s="3" t="s">
        <v>43</v>
      </c>
      <c r="C44" s="14">
        <v>128.2663</v>
      </c>
      <c r="D44" s="10">
        <v>128.27590000000001</v>
      </c>
      <c r="E44" s="7">
        <v>128.89709999999999</v>
      </c>
      <c r="F44" s="7">
        <v>129.91300000000001</v>
      </c>
      <c r="G44" s="7">
        <v>130.4933</v>
      </c>
      <c r="H44" s="7">
        <v>130.88130000000001</v>
      </c>
      <c r="I44" s="7">
        <v>130.67150000000001</v>
      </c>
      <c r="J44" s="7">
        <v>131.09909999999999</v>
      </c>
      <c r="K44" s="7">
        <v>131.1978</v>
      </c>
      <c r="L44" s="7">
        <v>130.66990000000001</v>
      </c>
      <c r="M44" s="7">
        <v>131.0617</v>
      </c>
      <c r="N44" s="7">
        <v>131.13939999999999</v>
      </c>
      <c r="O44" s="11">
        <v>131.79740000000001</v>
      </c>
      <c r="P44" s="10">
        <v>7.5065000000000002E-3</v>
      </c>
      <c r="Q44" s="7">
        <v>0.48426920000000001</v>
      </c>
      <c r="R44" s="7">
        <v>0.78818350000000004</v>
      </c>
      <c r="S44" s="7">
        <v>0.44663009999999997</v>
      </c>
      <c r="T44" s="7">
        <v>0.29735709999999999</v>
      </c>
      <c r="U44" s="7">
        <v>-0.1602577</v>
      </c>
      <c r="V44" s="7">
        <v>0.32723039999999998</v>
      </c>
      <c r="W44" s="7">
        <v>7.5246900000000005E-2</v>
      </c>
      <c r="X44" s="7">
        <v>-0.4023294</v>
      </c>
      <c r="Y44" s="7">
        <v>0.29978100000000002</v>
      </c>
      <c r="Z44" s="7">
        <v>5.9306600000000001E-2</v>
      </c>
      <c r="AA44" s="11">
        <v>0.50173650000000003</v>
      </c>
    </row>
    <row r="45" spans="1:28" x14ac:dyDescent="0.2">
      <c r="A45" s="3" t="s">
        <v>44</v>
      </c>
      <c r="B45" s="3" t="s">
        <v>45</v>
      </c>
      <c r="C45" s="14">
        <v>127.5389</v>
      </c>
      <c r="D45" s="10">
        <v>127.63760000000001</v>
      </c>
      <c r="E45" s="7">
        <v>128.6292</v>
      </c>
      <c r="F45" s="7">
        <v>129.4264</v>
      </c>
      <c r="G45" s="7">
        <v>129.29519999999999</v>
      </c>
      <c r="H45" s="7">
        <v>129.29519999999999</v>
      </c>
      <c r="I45" s="7">
        <v>130.0806</v>
      </c>
      <c r="J45" s="7">
        <v>130.42099999999999</v>
      </c>
      <c r="K45" s="7">
        <v>130.73269999999999</v>
      </c>
      <c r="L45" s="7">
        <v>131.13659999999999</v>
      </c>
      <c r="M45" s="7">
        <v>131.13659999999999</v>
      </c>
      <c r="N45" s="7">
        <v>131.13659999999999</v>
      </c>
      <c r="O45" s="11">
        <v>131.0917</v>
      </c>
      <c r="P45" s="10">
        <v>7.7407199999999995E-2</v>
      </c>
      <c r="Q45" s="7">
        <v>0.77685689999999996</v>
      </c>
      <c r="R45" s="7">
        <v>0.61973860000000003</v>
      </c>
      <c r="S45" s="7">
        <v>-0.10135479999999999</v>
      </c>
      <c r="T45" s="7">
        <v>0</v>
      </c>
      <c r="U45" s="7">
        <v>0.60741199999999995</v>
      </c>
      <c r="V45" s="7">
        <v>0.2617256</v>
      </c>
      <c r="W45" s="7">
        <v>0.23902370000000001</v>
      </c>
      <c r="X45" s="7">
        <v>0.30890430000000002</v>
      </c>
      <c r="Y45" s="7">
        <v>0</v>
      </c>
      <c r="Z45" s="7">
        <v>0</v>
      </c>
      <c r="AA45" s="11">
        <v>-3.4209200000000002E-2</v>
      </c>
    </row>
    <row r="46" spans="1:28" x14ac:dyDescent="0.2">
      <c r="A46" s="3" t="s">
        <v>46</v>
      </c>
      <c r="B46" s="3" t="s">
        <v>100</v>
      </c>
      <c r="C46" s="14">
        <v>118.417</v>
      </c>
      <c r="D46" s="10">
        <v>118.682</v>
      </c>
      <c r="E46" s="7">
        <v>118.682</v>
      </c>
      <c r="F46" s="7">
        <v>118.682</v>
      </c>
      <c r="G46" s="7">
        <v>118.682</v>
      </c>
      <c r="H46" s="7">
        <v>118.682</v>
      </c>
      <c r="I46" s="7">
        <v>118.682</v>
      </c>
      <c r="J46" s="7">
        <v>118.682</v>
      </c>
      <c r="K46" s="7">
        <v>118.682</v>
      </c>
      <c r="L46" s="7">
        <v>118.682</v>
      </c>
      <c r="M46" s="7">
        <v>118.7885</v>
      </c>
      <c r="N46" s="7">
        <v>118.7885</v>
      </c>
      <c r="O46" s="11">
        <v>118.7885</v>
      </c>
      <c r="P46" s="10">
        <v>0.22375919999999999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8.9773099999999995E-2</v>
      </c>
      <c r="Z46" s="7">
        <v>0</v>
      </c>
      <c r="AA46" s="11">
        <v>0</v>
      </c>
    </row>
    <row r="47" spans="1:28" x14ac:dyDescent="0.2">
      <c r="A47" s="2" t="s">
        <v>47</v>
      </c>
      <c r="B47" s="2" t="s">
        <v>48</v>
      </c>
      <c r="C47" s="14">
        <v>97.105050000000006</v>
      </c>
      <c r="D47" s="10">
        <v>96.771360000000001</v>
      </c>
      <c r="E47" s="7">
        <v>95.583929999999995</v>
      </c>
      <c r="F47" s="7">
        <v>94.876900000000006</v>
      </c>
      <c r="G47" s="7">
        <v>95.050560000000004</v>
      </c>
      <c r="H47" s="7">
        <v>94.761880000000005</v>
      </c>
      <c r="I47" s="7">
        <v>94.206159999999997</v>
      </c>
      <c r="J47" s="7">
        <v>94.291659999999993</v>
      </c>
      <c r="K47" s="7">
        <v>93.002989999999997</v>
      </c>
      <c r="L47" s="7">
        <v>93.1511</v>
      </c>
      <c r="M47" s="7">
        <v>91.317530000000005</v>
      </c>
      <c r="N47" s="7">
        <v>92.071110000000004</v>
      </c>
      <c r="O47" s="11">
        <v>92.440830000000005</v>
      </c>
      <c r="P47" s="10">
        <v>-0.34363490000000002</v>
      </c>
      <c r="Q47" s="7">
        <v>-1.2270479999999999</v>
      </c>
      <c r="R47" s="7">
        <v>-0.73969669999999998</v>
      </c>
      <c r="S47" s="7">
        <v>0.18303749999999999</v>
      </c>
      <c r="T47" s="7">
        <v>-0.30371310000000001</v>
      </c>
      <c r="U47" s="7">
        <v>-0.5864357</v>
      </c>
      <c r="V47" s="7">
        <v>9.07612E-2</v>
      </c>
      <c r="W47" s="7">
        <v>-1.366689</v>
      </c>
      <c r="X47" s="7">
        <v>0.15925230000000001</v>
      </c>
      <c r="Y47" s="7">
        <v>-1.9683850000000001</v>
      </c>
      <c r="Z47" s="7">
        <v>0.82522839999999997</v>
      </c>
      <c r="AA47" s="11">
        <v>0.40156799999999998</v>
      </c>
      <c r="AB47" s="7">
        <f>(AB28/AB31)*100</f>
        <v>93.945211896593221</v>
      </c>
    </row>
    <row r="48" spans="1:28" ht="18" customHeight="1" x14ac:dyDescent="0.2">
      <c r="B48" s="22" t="s">
        <v>53</v>
      </c>
      <c r="C48" s="27"/>
      <c r="D48" s="24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4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5"/>
    </row>
    <row r="49" spans="1:28" x14ac:dyDescent="0.2">
      <c r="A49" s="2" t="s">
        <v>14</v>
      </c>
      <c r="B49" s="2" t="s">
        <v>15</v>
      </c>
      <c r="C49" s="14">
        <v>121.4481</v>
      </c>
      <c r="D49" s="10">
        <v>124.4164</v>
      </c>
      <c r="E49" s="7">
        <v>127.91540000000001</v>
      </c>
      <c r="F49" s="7">
        <v>126.3952</v>
      </c>
      <c r="G49" s="7">
        <v>126.27589999999999</v>
      </c>
      <c r="H49" s="7">
        <v>124.292</v>
      </c>
      <c r="I49" s="7">
        <v>126.1653</v>
      </c>
      <c r="J49" s="7">
        <v>125.1332</v>
      </c>
      <c r="K49" s="7">
        <v>127.50749999999999</v>
      </c>
      <c r="L49" s="7">
        <v>129.11340000000001</v>
      </c>
      <c r="M49" s="7">
        <v>128.97219999999999</v>
      </c>
      <c r="N49" s="7">
        <v>127.8644</v>
      </c>
      <c r="O49" s="11">
        <v>128.40549999999999</v>
      </c>
      <c r="P49" s="10">
        <v>2.4440710000000001</v>
      </c>
      <c r="Q49" s="7">
        <v>2.812344</v>
      </c>
      <c r="R49" s="7">
        <v>-1.1884319999999999</v>
      </c>
      <c r="S49" s="7">
        <v>-9.4381099999999996E-2</v>
      </c>
      <c r="T49" s="7">
        <v>-1.5710550000000001</v>
      </c>
      <c r="U49" s="7">
        <v>1.5071570000000001</v>
      </c>
      <c r="V49" s="7">
        <v>-0.81804509999999997</v>
      </c>
      <c r="W49" s="7">
        <v>1.8974279999999999</v>
      </c>
      <c r="X49" s="7">
        <v>1.259404</v>
      </c>
      <c r="Y49" s="7">
        <v>-0.1093177</v>
      </c>
      <c r="Z49" s="7">
        <v>-0.85897679999999998</v>
      </c>
      <c r="AA49" s="11">
        <v>0.42315849999999999</v>
      </c>
      <c r="AB49" s="7">
        <f>AVERAGE(D49:O49)</f>
        <v>126.87136666666665</v>
      </c>
    </row>
    <row r="50" spans="1:28" x14ac:dyDescent="0.2">
      <c r="A50" s="3" t="s">
        <v>16</v>
      </c>
      <c r="B50" s="3" t="s">
        <v>101</v>
      </c>
      <c r="C50" s="14">
        <v>121.4481</v>
      </c>
      <c r="D50" s="10">
        <v>124.4164</v>
      </c>
      <c r="E50" s="7">
        <v>127.91540000000001</v>
      </c>
      <c r="F50" s="7">
        <v>126.3952</v>
      </c>
      <c r="G50" s="7">
        <v>126.27589999999999</v>
      </c>
      <c r="H50" s="7">
        <v>124.292</v>
      </c>
      <c r="I50" s="7">
        <v>126.1653</v>
      </c>
      <c r="J50" s="7">
        <v>125.1332</v>
      </c>
      <c r="K50" s="7">
        <v>127.50749999999999</v>
      </c>
      <c r="L50" s="7">
        <v>129.11340000000001</v>
      </c>
      <c r="M50" s="7">
        <v>128.97219999999999</v>
      </c>
      <c r="N50" s="7">
        <v>127.8644</v>
      </c>
      <c r="O50" s="11">
        <v>128.40549999999999</v>
      </c>
      <c r="P50" s="10">
        <v>2.4440710000000001</v>
      </c>
      <c r="Q50" s="7">
        <v>2.812344</v>
      </c>
      <c r="R50" s="7">
        <v>-1.1884319999999999</v>
      </c>
      <c r="S50" s="7">
        <v>-9.4381099999999996E-2</v>
      </c>
      <c r="T50" s="7">
        <v>-1.5710550000000001</v>
      </c>
      <c r="U50" s="7">
        <v>1.5071570000000001</v>
      </c>
      <c r="V50" s="7">
        <v>-0.81804509999999997</v>
      </c>
      <c r="W50" s="7">
        <v>1.8974279999999999</v>
      </c>
      <c r="X50" s="7">
        <v>1.259404</v>
      </c>
      <c r="Y50" s="7">
        <v>-0.1093177</v>
      </c>
      <c r="Z50" s="7">
        <v>-0.85897679999999998</v>
      </c>
      <c r="AA50" s="11">
        <v>0.42315849999999999</v>
      </c>
    </row>
    <row r="51" spans="1:28" x14ac:dyDescent="0.2">
      <c r="A51" s="2" t="s">
        <v>20</v>
      </c>
      <c r="B51" s="2" t="s">
        <v>21</v>
      </c>
      <c r="C51" s="14">
        <v>127.92529999999999</v>
      </c>
      <c r="D51" s="10">
        <v>128.57769999999999</v>
      </c>
      <c r="E51" s="7">
        <v>129.12710000000001</v>
      </c>
      <c r="F51" s="7">
        <v>129.32679999999999</v>
      </c>
      <c r="G51" s="7">
        <v>129.03059999999999</v>
      </c>
      <c r="H51" s="7">
        <v>128.63980000000001</v>
      </c>
      <c r="I51" s="7">
        <v>128.44319999999999</v>
      </c>
      <c r="J51" s="7">
        <v>129.61859999999999</v>
      </c>
      <c r="K51" s="7">
        <v>131.0205</v>
      </c>
      <c r="L51" s="7">
        <v>131.4229</v>
      </c>
      <c r="M51" s="7">
        <v>131.84870000000001</v>
      </c>
      <c r="N51" s="7">
        <v>132.01329999999999</v>
      </c>
      <c r="O51" s="11">
        <v>132.61359999999999</v>
      </c>
      <c r="P51" s="10">
        <v>0.50996509999999995</v>
      </c>
      <c r="Q51" s="7">
        <v>0.42735590000000001</v>
      </c>
      <c r="R51" s="7">
        <v>0.15462380000000001</v>
      </c>
      <c r="S51" s="7">
        <v>-0.22902320000000001</v>
      </c>
      <c r="T51" s="7">
        <v>-0.30289199999999999</v>
      </c>
      <c r="U51" s="7">
        <v>-0.15280160000000001</v>
      </c>
      <c r="V51" s="7">
        <v>0.91512420000000005</v>
      </c>
      <c r="W51" s="7">
        <v>1.0814999999999999</v>
      </c>
      <c r="X51" s="7">
        <v>0.3071662</v>
      </c>
      <c r="Y51" s="7">
        <v>0.32401279999999999</v>
      </c>
      <c r="Z51" s="7">
        <v>0.1247796</v>
      </c>
      <c r="AA51" s="11">
        <v>0.45478180000000001</v>
      </c>
      <c r="AB51" s="7">
        <f>AVERAGE(D51:O51)</f>
        <v>130.14023333333333</v>
      </c>
    </row>
    <row r="52" spans="1:28" x14ac:dyDescent="0.2">
      <c r="A52" s="2" t="s">
        <v>22</v>
      </c>
      <c r="B52" s="2" t="s">
        <v>23</v>
      </c>
      <c r="C52" s="14">
        <v>128.92099999999999</v>
      </c>
      <c r="D52" s="10">
        <v>129.68539999999999</v>
      </c>
      <c r="E52" s="7">
        <v>130.21129999999999</v>
      </c>
      <c r="F52" s="7">
        <v>130.4435</v>
      </c>
      <c r="G52" s="7">
        <v>129.76150000000001</v>
      </c>
      <c r="H52" s="7">
        <v>129.18790000000001</v>
      </c>
      <c r="I52" s="7">
        <v>128.88749999999999</v>
      </c>
      <c r="J52" s="7">
        <v>130.2193</v>
      </c>
      <c r="K52" s="7">
        <v>131.93119999999999</v>
      </c>
      <c r="L52" s="7">
        <v>132.4478</v>
      </c>
      <c r="M52" s="7">
        <v>133.01320000000001</v>
      </c>
      <c r="N52" s="7">
        <v>133.08869999999999</v>
      </c>
      <c r="O52" s="11">
        <v>133.79</v>
      </c>
      <c r="P52" s="10">
        <v>0.59293649999999998</v>
      </c>
      <c r="Q52" s="7">
        <v>0.40552709999999997</v>
      </c>
      <c r="R52" s="7">
        <v>0.1782967</v>
      </c>
      <c r="S52" s="7">
        <v>-0.52279030000000004</v>
      </c>
      <c r="T52" s="7">
        <v>-0.4420364</v>
      </c>
      <c r="U52" s="7">
        <v>-0.2325411</v>
      </c>
      <c r="V52" s="7">
        <v>1.033282</v>
      </c>
      <c r="W52" s="7">
        <v>1.314616</v>
      </c>
      <c r="X52" s="7">
        <v>0.391569</v>
      </c>
      <c r="Y52" s="7">
        <v>0.42694219999999999</v>
      </c>
      <c r="Z52" s="7">
        <v>5.6727199999999998E-2</v>
      </c>
      <c r="AA52" s="11">
        <v>0.52693719999999999</v>
      </c>
    </row>
    <row r="53" spans="1:28" x14ac:dyDescent="0.2">
      <c r="A53" s="3" t="s">
        <v>24</v>
      </c>
      <c r="B53" s="3" t="s">
        <v>25</v>
      </c>
      <c r="C53" s="14">
        <v>137.84</v>
      </c>
      <c r="D53" s="10">
        <v>137.9753</v>
      </c>
      <c r="E53" s="7">
        <v>138.8383</v>
      </c>
      <c r="F53" s="7">
        <v>138.76240000000001</v>
      </c>
      <c r="G53" s="7">
        <v>136.9</v>
      </c>
      <c r="H53" s="7">
        <v>135.2242</v>
      </c>
      <c r="I53" s="7">
        <v>134.54329999999999</v>
      </c>
      <c r="J53" s="7">
        <v>136.49549999999999</v>
      </c>
      <c r="K53" s="7">
        <v>139.09399999999999</v>
      </c>
      <c r="L53" s="7">
        <v>139.7636</v>
      </c>
      <c r="M53" s="7">
        <v>140.50409999999999</v>
      </c>
      <c r="N53" s="7">
        <v>140.5</v>
      </c>
      <c r="O53" s="11">
        <v>141.49199999999999</v>
      </c>
      <c r="P53" s="10">
        <v>9.8179199999999994E-2</v>
      </c>
      <c r="Q53" s="7">
        <v>0.62544580000000005</v>
      </c>
      <c r="R53" s="7">
        <v>-5.4643900000000002E-2</v>
      </c>
      <c r="S53" s="7">
        <v>-1.3421259999999999</v>
      </c>
      <c r="T53" s="7">
        <v>-1.224102</v>
      </c>
      <c r="U53" s="7">
        <v>-0.50357390000000002</v>
      </c>
      <c r="V53" s="7">
        <v>1.4510240000000001</v>
      </c>
      <c r="W53" s="7">
        <v>1.903688</v>
      </c>
      <c r="X53" s="7">
        <v>0.48141309999999998</v>
      </c>
      <c r="Y53" s="7">
        <v>0.52980780000000005</v>
      </c>
      <c r="Z53" s="7">
        <v>-2.8779000000000001E-3</v>
      </c>
      <c r="AA53" s="11">
        <v>0.70599840000000003</v>
      </c>
    </row>
    <row r="54" spans="1:28" x14ac:dyDescent="0.2">
      <c r="A54" s="3" t="s">
        <v>26</v>
      </c>
      <c r="B54" s="3" t="s">
        <v>96</v>
      </c>
      <c r="C54" s="14">
        <v>118.4727</v>
      </c>
      <c r="D54" s="10">
        <v>121.0509</v>
      </c>
      <c r="E54" s="7">
        <v>121.01900000000001</v>
      </c>
      <c r="F54" s="7">
        <v>121.59820000000001</v>
      </c>
      <c r="G54" s="7">
        <v>121.6662</v>
      </c>
      <c r="H54" s="7">
        <v>122.1046</v>
      </c>
      <c r="I54" s="7">
        <v>121.8002</v>
      </c>
      <c r="J54" s="7">
        <v>122.3006</v>
      </c>
      <c r="K54" s="7">
        <v>123.60599999999999</v>
      </c>
      <c r="L54" s="7">
        <v>124.47929999999999</v>
      </c>
      <c r="M54" s="7">
        <v>124.66759999999999</v>
      </c>
      <c r="N54" s="7">
        <v>124.77800000000001</v>
      </c>
      <c r="O54" s="11">
        <v>125.3151</v>
      </c>
      <c r="P54" s="10">
        <v>2.1761849999999998</v>
      </c>
      <c r="Q54" s="7">
        <v>-2.6345E-2</v>
      </c>
      <c r="R54" s="7">
        <v>0.47859669999999999</v>
      </c>
      <c r="S54" s="7">
        <v>5.58786E-2</v>
      </c>
      <c r="T54" s="7">
        <v>0.36031790000000002</v>
      </c>
      <c r="U54" s="7">
        <v>-0.2492801</v>
      </c>
      <c r="V54" s="7">
        <v>0.41087800000000002</v>
      </c>
      <c r="W54" s="7">
        <v>1.0673239999999999</v>
      </c>
      <c r="X54" s="7">
        <v>0.70657990000000004</v>
      </c>
      <c r="Y54" s="7">
        <v>0.15123420000000001</v>
      </c>
      <c r="Z54" s="7">
        <v>8.8565599999999994E-2</v>
      </c>
      <c r="AA54" s="11">
        <v>0.43043360000000003</v>
      </c>
    </row>
    <row r="55" spans="1:28" x14ac:dyDescent="0.2">
      <c r="A55" s="3" t="s">
        <v>27</v>
      </c>
      <c r="B55" s="3" t="s">
        <v>28</v>
      </c>
      <c r="C55" s="14">
        <v>124.5429</v>
      </c>
      <c r="D55" s="10">
        <v>125.0731</v>
      </c>
      <c r="E55" s="7">
        <v>125.6853</v>
      </c>
      <c r="F55" s="7">
        <v>126.3334</v>
      </c>
      <c r="G55" s="7">
        <v>128.04599999999999</v>
      </c>
      <c r="H55" s="7">
        <v>128.67179999999999</v>
      </c>
      <c r="I55" s="7">
        <v>129.04400000000001</v>
      </c>
      <c r="J55" s="7">
        <v>130.20920000000001</v>
      </c>
      <c r="K55" s="7">
        <v>129.65729999999999</v>
      </c>
      <c r="L55" s="7">
        <v>129.90979999999999</v>
      </c>
      <c r="M55" s="7">
        <v>131.07259999999999</v>
      </c>
      <c r="N55" s="7">
        <v>131.09190000000001</v>
      </c>
      <c r="O55" s="11">
        <v>131.86410000000001</v>
      </c>
      <c r="P55" s="10">
        <v>0.42569600000000002</v>
      </c>
      <c r="Q55" s="7">
        <v>0.48948429999999998</v>
      </c>
      <c r="R55" s="7">
        <v>0.51561190000000001</v>
      </c>
      <c r="S55" s="7">
        <v>1.3556319999999999</v>
      </c>
      <c r="T55" s="7">
        <v>0.48873749999999999</v>
      </c>
      <c r="U55" s="7">
        <v>0.28925719999999999</v>
      </c>
      <c r="V55" s="7">
        <v>0.90295329999999996</v>
      </c>
      <c r="W55" s="7">
        <v>-0.42382930000000002</v>
      </c>
      <c r="X55" s="7">
        <v>0.1947342</v>
      </c>
      <c r="Y55" s="7">
        <v>0.89504430000000001</v>
      </c>
      <c r="Z55" s="7">
        <v>1.47847E-2</v>
      </c>
      <c r="AA55" s="11">
        <v>0.58904179999999995</v>
      </c>
    </row>
    <row r="56" spans="1:28" x14ac:dyDescent="0.2">
      <c r="A56" s="3" t="s">
        <v>29</v>
      </c>
      <c r="B56" s="3" t="s">
        <v>30</v>
      </c>
      <c r="C56" s="14">
        <v>120.1506</v>
      </c>
      <c r="D56" s="10">
        <v>120.5779</v>
      </c>
      <c r="E56" s="7">
        <v>120.9837</v>
      </c>
      <c r="F56" s="7">
        <v>121.4199</v>
      </c>
      <c r="G56" s="7">
        <v>122.2295</v>
      </c>
      <c r="H56" s="7">
        <v>123.1306</v>
      </c>
      <c r="I56" s="7">
        <v>123.2296</v>
      </c>
      <c r="J56" s="7">
        <v>124.16249999999999</v>
      </c>
      <c r="K56" s="7">
        <v>125.5064</v>
      </c>
      <c r="L56" s="7">
        <v>125.5682</v>
      </c>
      <c r="M56" s="7">
        <v>126.3826</v>
      </c>
      <c r="N56" s="7">
        <v>127.20010000000001</v>
      </c>
      <c r="O56" s="11">
        <v>127.3905</v>
      </c>
      <c r="P56" s="10">
        <v>0.35563669999999997</v>
      </c>
      <c r="Q56" s="7">
        <v>0.33662819999999999</v>
      </c>
      <c r="R56" s="7">
        <v>0.36048999999999998</v>
      </c>
      <c r="S56" s="7">
        <v>0.66682180000000002</v>
      </c>
      <c r="T56" s="7">
        <v>0.73716349999999997</v>
      </c>
      <c r="U56" s="7">
        <v>8.0420199999999997E-2</v>
      </c>
      <c r="V56" s="7">
        <v>0.75702939999999996</v>
      </c>
      <c r="W56" s="7">
        <v>1.0824229999999999</v>
      </c>
      <c r="X56" s="7">
        <v>4.9226800000000001E-2</v>
      </c>
      <c r="Y56" s="7">
        <v>0.64855940000000001</v>
      </c>
      <c r="Z56" s="7">
        <v>0.64680090000000001</v>
      </c>
      <c r="AA56" s="11">
        <v>0.1497328</v>
      </c>
    </row>
    <row r="57" spans="1:28" x14ac:dyDescent="0.2">
      <c r="A57" s="3" t="s">
        <v>31</v>
      </c>
      <c r="B57" s="3" t="s">
        <v>32</v>
      </c>
      <c r="C57" s="14">
        <v>114.1103</v>
      </c>
      <c r="D57" s="10">
        <v>114.34690000000001</v>
      </c>
      <c r="E57" s="7">
        <v>114.4431</v>
      </c>
      <c r="F57" s="7">
        <v>114.5692</v>
      </c>
      <c r="G57" s="7">
        <v>115.0735</v>
      </c>
      <c r="H57" s="7">
        <v>115.2403</v>
      </c>
      <c r="I57" s="7">
        <v>115.6698</v>
      </c>
      <c r="J57" s="7">
        <v>116.4473</v>
      </c>
      <c r="K57" s="7">
        <v>116.643</v>
      </c>
      <c r="L57" s="7">
        <v>116.78440000000001</v>
      </c>
      <c r="M57" s="7">
        <v>117.35890000000001</v>
      </c>
      <c r="N57" s="7">
        <v>118.0911</v>
      </c>
      <c r="O57" s="11">
        <v>118.1925</v>
      </c>
      <c r="P57" s="10">
        <v>0.2073391</v>
      </c>
      <c r="Q57" s="7">
        <v>8.42025E-2</v>
      </c>
      <c r="R57" s="7">
        <v>0.1101645</v>
      </c>
      <c r="S57" s="7">
        <v>0.44011319999999998</v>
      </c>
      <c r="T57" s="7">
        <v>0.14501849999999999</v>
      </c>
      <c r="U57" s="7">
        <v>0.37270320000000001</v>
      </c>
      <c r="V57" s="7">
        <v>0.67216200000000004</v>
      </c>
      <c r="W57" s="7">
        <v>0.16804050000000001</v>
      </c>
      <c r="X57" s="7">
        <v>0.1212273</v>
      </c>
      <c r="Y57" s="7">
        <v>0.49195909999999998</v>
      </c>
      <c r="Z57" s="7">
        <v>0.62387899999999996</v>
      </c>
      <c r="AA57" s="11">
        <v>8.5861400000000004E-2</v>
      </c>
    </row>
    <row r="58" spans="1:28" x14ac:dyDescent="0.2">
      <c r="A58" s="3" t="s">
        <v>33</v>
      </c>
      <c r="B58" s="3" t="s">
        <v>97</v>
      </c>
      <c r="C58" s="14">
        <v>108.18259999999999</v>
      </c>
      <c r="D58" s="10">
        <v>109.47029999999999</v>
      </c>
      <c r="E58" s="7">
        <v>109.60209999999999</v>
      </c>
      <c r="F58" s="7">
        <v>109.60209999999999</v>
      </c>
      <c r="G58" s="7">
        <v>109.7051</v>
      </c>
      <c r="H58" s="7">
        <v>109.63809999999999</v>
      </c>
      <c r="I58" s="7">
        <v>109.6794</v>
      </c>
      <c r="J58" s="7">
        <v>109.77509999999999</v>
      </c>
      <c r="K58" s="7">
        <v>110.4121</v>
      </c>
      <c r="L58" s="7">
        <v>110.43300000000001</v>
      </c>
      <c r="M58" s="7">
        <v>110.5488</v>
      </c>
      <c r="N58" s="7">
        <v>110.5763</v>
      </c>
      <c r="O58" s="11">
        <v>110.74160000000001</v>
      </c>
      <c r="P58" s="10">
        <v>1.1902999999999999</v>
      </c>
      <c r="Q58" s="7">
        <v>0.1204308</v>
      </c>
      <c r="R58" s="7">
        <v>0</v>
      </c>
      <c r="S58" s="7">
        <v>9.40082E-2</v>
      </c>
      <c r="T58" s="7">
        <v>-6.1150500000000003E-2</v>
      </c>
      <c r="U58" s="7">
        <v>3.7702300000000001E-2</v>
      </c>
      <c r="V58" s="7">
        <v>8.7222400000000005E-2</v>
      </c>
      <c r="W58" s="7">
        <v>0.58031319999999997</v>
      </c>
      <c r="X58" s="7">
        <v>1.8919399999999999E-2</v>
      </c>
      <c r="Y58" s="7">
        <v>0.1048659</v>
      </c>
      <c r="Z58" s="7">
        <v>2.4838099999999998E-2</v>
      </c>
      <c r="AA58" s="11">
        <v>0.14954339999999999</v>
      </c>
    </row>
    <row r="59" spans="1:28" x14ac:dyDescent="0.2">
      <c r="A59" s="3" t="s">
        <v>34</v>
      </c>
      <c r="B59" s="3" t="s">
        <v>35</v>
      </c>
      <c r="C59" s="14">
        <v>123.7002</v>
      </c>
      <c r="D59" s="10">
        <v>124.6024</v>
      </c>
      <c r="E59" s="7">
        <v>124.6387</v>
      </c>
      <c r="F59" s="7">
        <v>125.22920000000001</v>
      </c>
      <c r="G59" s="7">
        <v>124.6746</v>
      </c>
      <c r="H59" s="7">
        <v>125.1622</v>
      </c>
      <c r="I59" s="7">
        <v>125.4516</v>
      </c>
      <c r="J59" s="7">
        <v>126.15470000000001</v>
      </c>
      <c r="K59" s="7">
        <v>128.06020000000001</v>
      </c>
      <c r="L59" s="7">
        <v>127.9145</v>
      </c>
      <c r="M59" s="7">
        <v>127.5198</v>
      </c>
      <c r="N59" s="7">
        <v>127.5342</v>
      </c>
      <c r="O59" s="11">
        <v>127.5086</v>
      </c>
      <c r="P59" s="10">
        <v>0.72934310000000002</v>
      </c>
      <c r="Q59" s="7">
        <v>2.9157700000000002E-2</v>
      </c>
      <c r="R59" s="7">
        <v>0.47376309999999999</v>
      </c>
      <c r="S59" s="7">
        <v>-0.44289509999999999</v>
      </c>
      <c r="T59" s="7">
        <v>0.39109379999999999</v>
      </c>
      <c r="U59" s="7">
        <v>0.23127339999999999</v>
      </c>
      <c r="V59" s="7">
        <v>0.56041410000000003</v>
      </c>
      <c r="W59" s="7">
        <v>1.5104249999999999</v>
      </c>
      <c r="X59" s="7">
        <v>-0.1137735</v>
      </c>
      <c r="Y59" s="7">
        <v>-0.30855290000000002</v>
      </c>
      <c r="Z59" s="7">
        <v>1.1289799999999999E-2</v>
      </c>
      <c r="AA59" s="11">
        <v>-2.0052500000000001E-2</v>
      </c>
    </row>
    <row r="60" spans="1:28" x14ac:dyDescent="0.2">
      <c r="A60" s="2" t="s">
        <v>36</v>
      </c>
      <c r="B60" s="2" t="s">
        <v>37</v>
      </c>
      <c r="C60" s="14">
        <v>124.08750000000001</v>
      </c>
      <c r="D60" s="10">
        <v>124.30800000000001</v>
      </c>
      <c r="E60" s="7">
        <v>124.94840000000001</v>
      </c>
      <c r="F60" s="7">
        <v>125.0227</v>
      </c>
      <c r="G60" s="7">
        <v>126.21339999999999</v>
      </c>
      <c r="H60" s="7">
        <v>126.527</v>
      </c>
      <c r="I60" s="7">
        <v>126.7308</v>
      </c>
      <c r="J60" s="7">
        <v>127.3035</v>
      </c>
      <c r="K60" s="7">
        <v>127.5103</v>
      </c>
      <c r="L60" s="7">
        <v>127.4727</v>
      </c>
      <c r="M60" s="7">
        <v>127.3603</v>
      </c>
      <c r="N60" s="7">
        <v>127.8681</v>
      </c>
      <c r="O60" s="11">
        <v>128.0795</v>
      </c>
      <c r="P60" s="10">
        <v>0.1776826</v>
      </c>
      <c r="Q60" s="7">
        <v>0.51516280000000003</v>
      </c>
      <c r="R60" s="7">
        <v>5.9503300000000002E-2</v>
      </c>
      <c r="S60" s="7">
        <v>0.95235979999999998</v>
      </c>
      <c r="T60" s="7">
        <v>0.24847910000000001</v>
      </c>
      <c r="U60" s="7">
        <v>0.16107550000000001</v>
      </c>
      <c r="V60" s="7">
        <v>0.45190920000000001</v>
      </c>
      <c r="W60" s="7">
        <v>0.16243630000000001</v>
      </c>
      <c r="X60" s="7">
        <v>-2.9474E-2</v>
      </c>
      <c r="Y60" s="7">
        <v>-8.8202699999999995E-2</v>
      </c>
      <c r="Z60" s="7">
        <v>0.39874520000000002</v>
      </c>
      <c r="AA60" s="11">
        <v>0.16532289999999999</v>
      </c>
    </row>
    <row r="61" spans="1:28" x14ac:dyDescent="0.2">
      <c r="A61" s="3" t="s">
        <v>38</v>
      </c>
      <c r="B61" s="3" t="s">
        <v>39</v>
      </c>
      <c r="C61" s="14">
        <v>116.0714</v>
      </c>
      <c r="D61" s="10">
        <v>116.0714</v>
      </c>
      <c r="E61" s="7">
        <v>116.0714</v>
      </c>
      <c r="F61" s="7">
        <v>116.0714</v>
      </c>
      <c r="G61" s="7">
        <v>116.0714</v>
      </c>
      <c r="H61" s="7">
        <v>116.0714</v>
      </c>
      <c r="I61" s="7">
        <v>116.0714</v>
      </c>
      <c r="J61" s="7">
        <v>116.0714</v>
      </c>
      <c r="K61" s="7">
        <v>116.0714</v>
      </c>
      <c r="L61" s="7">
        <v>116.0714</v>
      </c>
      <c r="M61" s="7">
        <v>116.0714</v>
      </c>
      <c r="N61" s="7">
        <v>116.0714</v>
      </c>
      <c r="O61" s="11">
        <v>116.0714</v>
      </c>
      <c r="P61" s="10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11">
        <v>0</v>
      </c>
    </row>
    <row r="62" spans="1:28" x14ac:dyDescent="0.2">
      <c r="A62" s="3" t="s">
        <v>40</v>
      </c>
      <c r="B62" s="3" t="s">
        <v>98</v>
      </c>
      <c r="C62" s="14">
        <v>119.1104</v>
      </c>
      <c r="D62" s="10">
        <v>119.1639</v>
      </c>
      <c r="E62" s="7">
        <v>119.33280000000001</v>
      </c>
      <c r="F62" s="7">
        <v>119.4509</v>
      </c>
      <c r="G62" s="7">
        <v>121.6717</v>
      </c>
      <c r="H62" s="7">
        <v>122.1052</v>
      </c>
      <c r="I62" s="7">
        <v>122.49930000000001</v>
      </c>
      <c r="J62" s="7">
        <v>123.0977</v>
      </c>
      <c r="K62" s="7">
        <v>122.9937</v>
      </c>
      <c r="L62" s="7">
        <v>123.0305</v>
      </c>
      <c r="M62" s="7">
        <v>122.9006</v>
      </c>
      <c r="N62" s="7">
        <v>124.1855</v>
      </c>
      <c r="O62" s="11">
        <v>124.9554</v>
      </c>
      <c r="P62" s="10">
        <v>4.4875600000000002E-2</v>
      </c>
      <c r="Q62" s="7">
        <v>0.1417756</v>
      </c>
      <c r="R62" s="7">
        <v>9.9001400000000003E-2</v>
      </c>
      <c r="S62" s="7">
        <v>1.8591310000000001</v>
      </c>
      <c r="T62" s="7">
        <v>0.35626970000000002</v>
      </c>
      <c r="U62" s="7">
        <v>0.32278279999999998</v>
      </c>
      <c r="V62" s="7">
        <v>0.48848950000000002</v>
      </c>
      <c r="W62" s="7">
        <v>-8.4470299999999998E-2</v>
      </c>
      <c r="X62" s="7">
        <v>2.9936000000000001E-2</v>
      </c>
      <c r="Y62" s="7">
        <v>-0.10562539999999999</v>
      </c>
      <c r="Z62" s="7">
        <v>1.045501</v>
      </c>
      <c r="AA62" s="11">
        <v>0.61996980000000002</v>
      </c>
    </row>
    <row r="63" spans="1:28" x14ac:dyDescent="0.2">
      <c r="A63" s="3" t="s">
        <v>41</v>
      </c>
      <c r="B63" s="3" t="s">
        <v>99</v>
      </c>
      <c r="C63" s="14">
        <v>85.104550000000003</v>
      </c>
      <c r="D63" s="10">
        <v>85.104550000000003</v>
      </c>
      <c r="E63" s="7">
        <v>85.800139999999999</v>
      </c>
      <c r="F63" s="7">
        <v>85.800139999999999</v>
      </c>
      <c r="G63" s="7">
        <v>85.800139999999999</v>
      </c>
      <c r="H63" s="7">
        <v>85.800139999999999</v>
      </c>
      <c r="I63" s="7">
        <v>85.800139999999999</v>
      </c>
      <c r="J63" s="7">
        <v>85.800139999999999</v>
      </c>
      <c r="K63" s="7">
        <v>85.800139999999999</v>
      </c>
      <c r="L63" s="7">
        <v>85.800139999999999</v>
      </c>
      <c r="M63" s="7">
        <v>85.800139999999999</v>
      </c>
      <c r="N63" s="7">
        <v>85.800139999999999</v>
      </c>
      <c r="O63" s="11">
        <v>85.800139999999999</v>
      </c>
      <c r="P63" s="10">
        <v>0</v>
      </c>
      <c r="Q63" s="7">
        <v>0.81733250000000002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11">
        <v>0</v>
      </c>
    </row>
    <row r="64" spans="1:28" x14ac:dyDescent="0.2">
      <c r="A64" s="3" t="s">
        <v>42</v>
      </c>
      <c r="B64" s="3" t="s">
        <v>43</v>
      </c>
      <c r="C64" s="14">
        <v>144.13249999999999</v>
      </c>
      <c r="D64" s="10">
        <v>144.2199</v>
      </c>
      <c r="E64" s="7">
        <v>145.0153</v>
      </c>
      <c r="F64" s="7">
        <v>145.0153</v>
      </c>
      <c r="G64" s="7">
        <v>146.25579999999999</v>
      </c>
      <c r="H64" s="7">
        <v>146.48009999999999</v>
      </c>
      <c r="I64" s="7">
        <v>147.08940000000001</v>
      </c>
      <c r="J64" s="7">
        <v>148.7997</v>
      </c>
      <c r="K64" s="7">
        <v>149.428</v>
      </c>
      <c r="L64" s="7">
        <v>149.05080000000001</v>
      </c>
      <c r="M64" s="7">
        <v>148.62690000000001</v>
      </c>
      <c r="N64" s="7">
        <v>148.72300000000001</v>
      </c>
      <c r="O64" s="11">
        <v>147.89179999999999</v>
      </c>
      <c r="P64" s="10">
        <v>6.0650900000000001E-2</v>
      </c>
      <c r="Q64" s="7">
        <v>0.55152590000000001</v>
      </c>
      <c r="R64" s="7">
        <v>0</v>
      </c>
      <c r="S64" s="7">
        <v>0.85540150000000004</v>
      </c>
      <c r="T64" s="7">
        <v>0.15335389999999999</v>
      </c>
      <c r="U64" s="7">
        <v>0.41597060000000002</v>
      </c>
      <c r="V64" s="7">
        <v>1.16275</v>
      </c>
      <c r="W64" s="7">
        <v>0.42228379999999999</v>
      </c>
      <c r="X64" s="7">
        <v>-0.25243759999999998</v>
      </c>
      <c r="Y64" s="7">
        <v>-0.28438210000000003</v>
      </c>
      <c r="Z64" s="7">
        <v>6.4617400000000005E-2</v>
      </c>
      <c r="AA64" s="11">
        <v>-0.55886550000000002</v>
      </c>
    </row>
    <row r="65" spans="1:28" x14ac:dyDescent="0.2">
      <c r="A65" s="3" t="s">
        <v>44</v>
      </c>
      <c r="B65" s="3" t="s">
        <v>45</v>
      </c>
      <c r="C65" s="14">
        <v>134.97980000000001</v>
      </c>
      <c r="D65" s="10">
        <v>134.9984</v>
      </c>
      <c r="E65" s="7">
        <v>135.74619999999999</v>
      </c>
      <c r="F65" s="7">
        <v>135.97559999999999</v>
      </c>
      <c r="G65" s="7">
        <v>136.02029999999999</v>
      </c>
      <c r="H65" s="7">
        <v>136.8586</v>
      </c>
      <c r="I65" s="7">
        <v>136.6172</v>
      </c>
      <c r="J65" s="7">
        <v>137.01329999999999</v>
      </c>
      <c r="K65" s="7">
        <v>137.81729999999999</v>
      </c>
      <c r="L65" s="7">
        <v>137.9451</v>
      </c>
      <c r="M65" s="7">
        <v>137.9451</v>
      </c>
      <c r="N65" s="7">
        <v>138.39169999999999</v>
      </c>
      <c r="O65" s="11">
        <v>138.39169999999999</v>
      </c>
      <c r="P65" s="10">
        <v>1.3768900000000001E-2</v>
      </c>
      <c r="Q65" s="7">
        <v>0.55395729999999999</v>
      </c>
      <c r="R65" s="7">
        <v>0.1689698</v>
      </c>
      <c r="S65" s="7">
        <v>3.29133E-2</v>
      </c>
      <c r="T65" s="7">
        <v>0.61628439999999995</v>
      </c>
      <c r="U65" s="7">
        <v>-0.1763709</v>
      </c>
      <c r="V65" s="7">
        <v>0.28993629999999998</v>
      </c>
      <c r="W65" s="7">
        <v>0.5867715</v>
      </c>
      <c r="X65" s="7">
        <v>9.27481E-2</v>
      </c>
      <c r="Y65" s="7">
        <v>0</v>
      </c>
      <c r="Z65" s="7">
        <v>0.32378099999999999</v>
      </c>
      <c r="AA65" s="11">
        <v>0</v>
      </c>
    </row>
    <row r="66" spans="1:28" x14ac:dyDescent="0.2">
      <c r="A66" s="3" t="s">
        <v>46</v>
      </c>
      <c r="B66" s="3" t="s">
        <v>100</v>
      </c>
      <c r="C66" s="14">
        <v>117.5895</v>
      </c>
      <c r="D66" s="10">
        <v>118.31870000000001</v>
      </c>
      <c r="E66" s="7">
        <v>119.4645</v>
      </c>
      <c r="F66" s="7">
        <v>119.4645</v>
      </c>
      <c r="G66" s="7">
        <v>120.3683</v>
      </c>
      <c r="H66" s="7">
        <v>120.3683</v>
      </c>
      <c r="I66" s="7">
        <v>120.3683</v>
      </c>
      <c r="J66" s="7">
        <v>120.3683</v>
      </c>
      <c r="K66" s="7">
        <v>120.3683</v>
      </c>
      <c r="L66" s="7">
        <v>120.3683</v>
      </c>
      <c r="M66" s="7">
        <v>120.40089999999999</v>
      </c>
      <c r="N66" s="7">
        <v>120.40089999999999</v>
      </c>
      <c r="O66" s="11">
        <v>120.84690000000001</v>
      </c>
      <c r="P66" s="10">
        <v>0.62018390000000001</v>
      </c>
      <c r="Q66" s="7">
        <v>0.96836690000000003</v>
      </c>
      <c r="R66" s="7">
        <v>0</v>
      </c>
      <c r="S66" s="7">
        <v>0.75651159999999995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2.7121900000000001E-2</v>
      </c>
      <c r="Z66" s="7">
        <v>0</v>
      </c>
      <c r="AA66" s="11">
        <v>0.37038399999999999</v>
      </c>
    </row>
    <row r="67" spans="1:28" x14ac:dyDescent="0.2">
      <c r="A67" s="2" t="s">
        <v>47</v>
      </c>
      <c r="B67" s="2" t="s">
        <v>48</v>
      </c>
      <c r="C67" s="14">
        <v>94.93674</v>
      </c>
      <c r="D67" s="10">
        <v>96.763599999999997</v>
      </c>
      <c r="E67" s="7">
        <v>99.061580000000006</v>
      </c>
      <c r="F67" s="7">
        <v>97.733180000000004</v>
      </c>
      <c r="G67" s="7">
        <v>97.865070000000003</v>
      </c>
      <c r="H67" s="7">
        <v>96.620220000000003</v>
      </c>
      <c r="I67" s="7">
        <v>98.226519999999994</v>
      </c>
      <c r="J67" s="7">
        <v>96.539529999999999</v>
      </c>
      <c r="K67" s="7">
        <v>97.318790000000007</v>
      </c>
      <c r="L67" s="7">
        <v>98.242670000000004</v>
      </c>
      <c r="M67" s="7">
        <v>97.818330000000003</v>
      </c>
      <c r="N67" s="7">
        <v>96.857230000000001</v>
      </c>
      <c r="O67" s="11">
        <v>96.826740000000001</v>
      </c>
      <c r="P67" s="10">
        <v>1.9242900000000001</v>
      </c>
      <c r="Q67" s="7">
        <v>2.3748399999999998</v>
      </c>
      <c r="R67" s="7">
        <v>-1.340984</v>
      </c>
      <c r="S67" s="7">
        <v>0.1349484</v>
      </c>
      <c r="T67" s="7">
        <v>-1.272014</v>
      </c>
      <c r="U67" s="7">
        <v>1.6624969999999999</v>
      </c>
      <c r="V67" s="7">
        <v>-1.717455</v>
      </c>
      <c r="W67" s="7">
        <v>0.80719920000000001</v>
      </c>
      <c r="X67" s="7">
        <v>0.94932729999999999</v>
      </c>
      <c r="Y67" s="7">
        <v>-0.43192970000000003</v>
      </c>
      <c r="Z67" s="7">
        <v>-0.98253330000000005</v>
      </c>
      <c r="AA67" s="11">
        <v>-3.1484199999999997E-2</v>
      </c>
      <c r="AB67" s="7">
        <f>(AB49/AB51)*100</f>
        <v>97.488196706783214</v>
      </c>
    </row>
    <row r="68" spans="1:28" ht="18" customHeight="1" x14ac:dyDescent="0.2">
      <c r="B68" s="22" t="s">
        <v>60</v>
      </c>
      <c r="C68" s="27"/>
      <c r="D68" s="24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4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5"/>
    </row>
    <row r="69" spans="1:28" x14ac:dyDescent="0.2">
      <c r="A69" s="2" t="s">
        <v>14</v>
      </c>
      <c r="B69" s="2" t="s">
        <v>15</v>
      </c>
      <c r="C69" s="14">
        <v>124.8229</v>
      </c>
      <c r="D69" s="10">
        <v>124.8229</v>
      </c>
      <c r="E69" s="7">
        <v>124.161</v>
      </c>
      <c r="F69" s="7">
        <v>124.1311</v>
      </c>
      <c r="G69" s="7">
        <v>124.2522</v>
      </c>
      <c r="H69" s="7">
        <v>123.54179999999999</v>
      </c>
      <c r="I69" s="7">
        <v>123.7803</v>
      </c>
      <c r="J69" s="7">
        <v>123.8297</v>
      </c>
      <c r="K69" s="7">
        <v>124.69580000000001</v>
      </c>
      <c r="L69" s="7">
        <v>123.994</v>
      </c>
      <c r="M69" s="7">
        <v>124.23739999999999</v>
      </c>
      <c r="N69" s="7">
        <v>124.6177</v>
      </c>
      <c r="O69" s="11">
        <v>124.6206</v>
      </c>
      <c r="P69" s="10">
        <v>0</v>
      </c>
      <c r="Q69" s="7">
        <v>-0.53024360000000004</v>
      </c>
      <c r="R69" s="7">
        <v>-2.4069E-2</v>
      </c>
      <c r="S69" s="7">
        <v>9.7583799999999998E-2</v>
      </c>
      <c r="T69" s="7">
        <v>-0.57173680000000004</v>
      </c>
      <c r="U69" s="7">
        <v>0.19299839999999999</v>
      </c>
      <c r="V69" s="7">
        <v>3.9959000000000001E-2</v>
      </c>
      <c r="W69" s="7">
        <v>0.69943140000000004</v>
      </c>
      <c r="X69" s="7">
        <v>-0.56280739999999996</v>
      </c>
      <c r="Y69" s="7">
        <v>0.19622020000000001</v>
      </c>
      <c r="Z69" s="7">
        <v>0.3061219</v>
      </c>
      <c r="AA69" s="11">
        <v>2.3816000000000002E-3</v>
      </c>
      <c r="AB69" s="7">
        <f>AVERAGE(D69:O69)</f>
        <v>124.22370833333332</v>
      </c>
    </row>
    <row r="70" spans="1:28" x14ac:dyDescent="0.2">
      <c r="A70" s="3" t="s">
        <v>16</v>
      </c>
      <c r="B70" s="3" t="s">
        <v>54</v>
      </c>
      <c r="C70" s="14">
        <v>119.9901</v>
      </c>
      <c r="D70" s="10">
        <v>119.9901</v>
      </c>
      <c r="E70" s="7">
        <v>119.6031</v>
      </c>
      <c r="F70" s="7">
        <v>119.7321</v>
      </c>
      <c r="G70" s="7">
        <v>119.7321</v>
      </c>
      <c r="H70" s="7">
        <v>119.47410000000001</v>
      </c>
      <c r="I70" s="7">
        <v>119.86150000000001</v>
      </c>
      <c r="J70" s="7">
        <v>119.86150000000001</v>
      </c>
      <c r="K70" s="7">
        <v>120.8991</v>
      </c>
      <c r="L70" s="7">
        <v>120.0394</v>
      </c>
      <c r="M70" s="7">
        <v>120.0394</v>
      </c>
      <c r="N70" s="7">
        <v>120.5903</v>
      </c>
      <c r="O70" s="11">
        <v>120.71380000000001</v>
      </c>
      <c r="P70" s="10">
        <v>0</v>
      </c>
      <c r="Q70" s="7">
        <v>-0.32256560000000001</v>
      </c>
      <c r="R70" s="7">
        <v>0.10786129999999999</v>
      </c>
      <c r="S70" s="7">
        <v>0</v>
      </c>
      <c r="T70" s="7">
        <v>-0.21550929999999999</v>
      </c>
      <c r="U70" s="7">
        <v>0.3242526</v>
      </c>
      <c r="V70" s="7">
        <v>0</v>
      </c>
      <c r="W70" s="7">
        <v>0.86570239999999998</v>
      </c>
      <c r="X70" s="7">
        <v>-0.71110399999999996</v>
      </c>
      <c r="Y70" s="7">
        <v>0</v>
      </c>
      <c r="Z70" s="7">
        <v>0.45895459999999999</v>
      </c>
      <c r="AA70" s="11">
        <v>0.1024294</v>
      </c>
    </row>
    <row r="71" spans="1:28" x14ac:dyDescent="0.2">
      <c r="A71" s="3" t="s">
        <v>18</v>
      </c>
      <c r="B71" s="3" t="s">
        <v>55</v>
      </c>
      <c r="C71" s="14">
        <v>120.7401</v>
      </c>
      <c r="D71" s="10">
        <v>120.7401</v>
      </c>
      <c r="E71" s="7">
        <v>120.52070000000001</v>
      </c>
      <c r="F71" s="7">
        <v>120.52070000000001</v>
      </c>
      <c r="G71" s="7">
        <v>120.52070000000001</v>
      </c>
      <c r="H71" s="7">
        <v>120.52070000000001</v>
      </c>
      <c r="I71" s="7">
        <v>120.52070000000001</v>
      </c>
      <c r="J71" s="7">
        <v>120.52070000000001</v>
      </c>
      <c r="K71" s="7">
        <v>121.17319999999999</v>
      </c>
      <c r="L71" s="7">
        <v>121.17319999999999</v>
      </c>
      <c r="M71" s="7">
        <v>121.17319999999999</v>
      </c>
      <c r="N71" s="7">
        <v>121.97580000000001</v>
      </c>
      <c r="O71" s="11">
        <v>121.97580000000001</v>
      </c>
      <c r="P71" s="10">
        <v>0</v>
      </c>
      <c r="Q71" s="7">
        <v>-0.18176819999999999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0.54142950000000001</v>
      </c>
      <c r="X71" s="7">
        <v>0</v>
      </c>
      <c r="Y71" s="7">
        <v>0</v>
      </c>
      <c r="Z71" s="7">
        <v>0.66232999999999997</v>
      </c>
      <c r="AA71" s="11">
        <v>0</v>
      </c>
    </row>
    <row r="72" spans="1:28" x14ac:dyDescent="0.2">
      <c r="A72" s="3" t="s">
        <v>56</v>
      </c>
      <c r="B72" s="3" t="s">
        <v>57</v>
      </c>
      <c r="C72" s="14">
        <v>136.6353</v>
      </c>
      <c r="D72" s="10">
        <v>136.6353</v>
      </c>
      <c r="E72" s="7">
        <v>134.80860000000001</v>
      </c>
      <c r="F72" s="7">
        <v>134.50970000000001</v>
      </c>
      <c r="G72" s="7">
        <v>135.0351</v>
      </c>
      <c r="H72" s="7">
        <v>132.64269999999999</v>
      </c>
      <c r="I72" s="7">
        <v>132.64269999999999</v>
      </c>
      <c r="J72" s="7">
        <v>132.64269999999999</v>
      </c>
      <c r="K72" s="7">
        <v>133.1018</v>
      </c>
      <c r="L72" s="7">
        <v>132.18100000000001</v>
      </c>
      <c r="M72" s="7">
        <v>133.2552</v>
      </c>
      <c r="N72" s="7">
        <v>132.79490000000001</v>
      </c>
      <c r="O72" s="11">
        <v>132.47800000000001</v>
      </c>
      <c r="P72" s="10">
        <v>0</v>
      </c>
      <c r="Q72" s="7">
        <v>-1.3368990000000001</v>
      </c>
      <c r="R72" s="7">
        <v>-0.2217364</v>
      </c>
      <c r="S72" s="7">
        <v>0.39060830000000002</v>
      </c>
      <c r="T72" s="7">
        <v>-1.771684</v>
      </c>
      <c r="U72" s="7">
        <v>0</v>
      </c>
      <c r="V72" s="7">
        <v>0</v>
      </c>
      <c r="W72" s="7">
        <v>0.34612270000000001</v>
      </c>
      <c r="X72" s="7">
        <v>-0.69177219999999995</v>
      </c>
      <c r="Y72" s="7">
        <v>0.81268750000000001</v>
      </c>
      <c r="Z72" s="7">
        <v>-0.34548200000000001</v>
      </c>
      <c r="AA72" s="11">
        <v>-0.23861160000000001</v>
      </c>
    </row>
    <row r="73" spans="1:28" x14ac:dyDescent="0.2">
      <c r="A73" s="3" t="s">
        <v>58</v>
      </c>
      <c r="B73" s="3" t="s">
        <v>59</v>
      </c>
      <c r="C73" s="14">
        <v>138.1103</v>
      </c>
      <c r="D73" s="10">
        <v>138.1103</v>
      </c>
      <c r="E73" s="7">
        <v>138.50899999999999</v>
      </c>
      <c r="F73" s="7">
        <v>137.7116</v>
      </c>
      <c r="G73" s="7">
        <v>137.7116</v>
      </c>
      <c r="H73" s="7">
        <v>137.7116</v>
      </c>
      <c r="I73" s="7">
        <v>137.7116</v>
      </c>
      <c r="J73" s="7">
        <v>138.6883</v>
      </c>
      <c r="K73" s="7">
        <v>139.75819999999999</v>
      </c>
      <c r="L73" s="7">
        <v>140.54069999999999</v>
      </c>
      <c r="M73" s="7">
        <v>140.4546</v>
      </c>
      <c r="N73" s="7">
        <v>141.72720000000001</v>
      </c>
      <c r="O73" s="11">
        <v>141.72720000000001</v>
      </c>
      <c r="P73" s="10">
        <v>0</v>
      </c>
      <c r="Q73" s="7">
        <v>0.28869109999999998</v>
      </c>
      <c r="R73" s="7">
        <v>-0.57570920000000003</v>
      </c>
      <c r="S73" s="7">
        <v>0</v>
      </c>
      <c r="T73" s="7">
        <v>0</v>
      </c>
      <c r="U73" s="7">
        <v>0</v>
      </c>
      <c r="V73" s="7">
        <v>0.70922459999999998</v>
      </c>
      <c r="W73" s="7">
        <v>0.77145359999999996</v>
      </c>
      <c r="X73" s="7">
        <v>0.55990740000000006</v>
      </c>
      <c r="Y73" s="7">
        <v>-6.1245500000000001E-2</v>
      </c>
      <c r="Z73" s="7">
        <v>0.90600210000000003</v>
      </c>
      <c r="AA73" s="11">
        <v>0</v>
      </c>
    </row>
    <row r="74" spans="1:28" x14ac:dyDescent="0.2">
      <c r="A74" s="2" t="s">
        <v>20</v>
      </c>
      <c r="B74" s="2" t="s">
        <v>21</v>
      </c>
      <c r="C74" s="14">
        <v>123.8356</v>
      </c>
      <c r="D74" s="10">
        <v>124.4534</v>
      </c>
      <c r="E74" s="7">
        <v>125.0106</v>
      </c>
      <c r="F74" s="7">
        <v>125.08750000000001</v>
      </c>
      <c r="G74" s="7">
        <v>124.907</v>
      </c>
      <c r="H74" s="7">
        <v>124.5604</v>
      </c>
      <c r="I74" s="7">
        <v>124.7422</v>
      </c>
      <c r="J74" s="7">
        <v>125.4845</v>
      </c>
      <c r="K74" s="7">
        <v>126.5505</v>
      </c>
      <c r="L74" s="7">
        <v>126.8198</v>
      </c>
      <c r="M74" s="7">
        <v>127.0284</v>
      </c>
      <c r="N74" s="7">
        <v>127.2461</v>
      </c>
      <c r="O74" s="11">
        <v>127.60680000000001</v>
      </c>
      <c r="P74" s="10">
        <v>0.498867</v>
      </c>
      <c r="Q74" s="7">
        <v>0.44773429999999997</v>
      </c>
      <c r="R74" s="7">
        <v>6.1481599999999997E-2</v>
      </c>
      <c r="S74" s="7">
        <v>-0.1443082</v>
      </c>
      <c r="T74" s="7">
        <v>-0.27740989999999999</v>
      </c>
      <c r="U74" s="7">
        <v>0.14588039999999999</v>
      </c>
      <c r="V74" s="7">
        <v>0.59511179999999997</v>
      </c>
      <c r="W74" s="7">
        <v>0.84952090000000002</v>
      </c>
      <c r="X74" s="7">
        <v>0.2127781</v>
      </c>
      <c r="Y74" s="7">
        <v>0.16444549999999999</v>
      </c>
      <c r="Z74" s="7">
        <v>0.17138880000000001</v>
      </c>
      <c r="AA74" s="11">
        <v>0.28352850000000002</v>
      </c>
      <c r="AB74" s="7">
        <f>AVERAGE(D74:O74)</f>
        <v>125.79143333333333</v>
      </c>
    </row>
    <row r="75" spans="1:28" x14ac:dyDescent="0.2">
      <c r="A75" s="2" t="s">
        <v>22</v>
      </c>
      <c r="B75" s="2" t="s">
        <v>23</v>
      </c>
      <c r="C75" s="14">
        <v>126.9357</v>
      </c>
      <c r="D75" s="10">
        <v>128.0001</v>
      </c>
      <c r="E75" s="7">
        <v>128.7287</v>
      </c>
      <c r="F75" s="7">
        <v>128.86109999999999</v>
      </c>
      <c r="G75" s="7">
        <v>128.2765</v>
      </c>
      <c r="H75" s="7">
        <v>127.6795</v>
      </c>
      <c r="I75" s="7">
        <v>127.6409</v>
      </c>
      <c r="J75" s="7">
        <v>128.91999999999999</v>
      </c>
      <c r="K75" s="7">
        <v>130.74780000000001</v>
      </c>
      <c r="L75" s="7">
        <v>131.24629999999999</v>
      </c>
      <c r="M75" s="7">
        <v>131.5975</v>
      </c>
      <c r="N75" s="7">
        <v>131.94460000000001</v>
      </c>
      <c r="O75" s="11">
        <v>132.52170000000001</v>
      </c>
      <c r="P75" s="10">
        <v>0.83854059999999997</v>
      </c>
      <c r="Q75" s="7">
        <v>0.56920000000000004</v>
      </c>
      <c r="R75" s="7">
        <v>0.1028761</v>
      </c>
      <c r="S75" s="7">
        <v>-0.45366260000000003</v>
      </c>
      <c r="T75" s="7">
        <v>-0.46541280000000002</v>
      </c>
      <c r="U75" s="7">
        <v>-3.02118E-2</v>
      </c>
      <c r="V75" s="7">
        <v>1.002059</v>
      </c>
      <c r="W75" s="7">
        <v>1.4177709999999999</v>
      </c>
      <c r="X75" s="7">
        <v>0.38130700000000001</v>
      </c>
      <c r="Y75" s="7">
        <v>0.26758569999999998</v>
      </c>
      <c r="Z75" s="7">
        <v>0.2637293</v>
      </c>
      <c r="AA75" s="11">
        <v>0.43737110000000001</v>
      </c>
    </row>
    <row r="76" spans="1:28" x14ac:dyDescent="0.2">
      <c r="A76" s="3" t="s">
        <v>24</v>
      </c>
      <c r="B76" s="3" t="s">
        <v>25</v>
      </c>
      <c r="C76" s="14">
        <v>135.8819</v>
      </c>
      <c r="D76" s="10">
        <v>136.98939999999999</v>
      </c>
      <c r="E76" s="7">
        <v>138.17789999999999</v>
      </c>
      <c r="F76" s="7">
        <v>137.9555</v>
      </c>
      <c r="G76" s="7">
        <v>136.3192</v>
      </c>
      <c r="H76" s="7">
        <v>134.66579999999999</v>
      </c>
      <c r="I76" s="7">
        <v>134.33009999999999</v>
      </c>
      <c r="J76" s="7">
        <v>136.40129999999999</v>
      </c>
      <c r="K76" s="7">
        <v>139.27770000000001</v>
      </c>
      <c r="L76" s="7">
        <v>139.76570000000001</v>
      </c>
      <c r="M76" s="7">
        <v>140.10419999999999</v>
      </c>
      <c r="N76" s="7">
        <v>140.50049999999999</v>
      </c>
      <c r="O76" s="11">
        <v>141.32980000000001</v>
      </c>
      <c r="P76" s="10">
        <v>0.81502209999999997</v>
      </c>
      <c r="Q76" s="7">
        <v>0.86756829999999996</v>
      </c>
      <c r="R76" s="7">
        <v>-0.16091659999999999</v>
      </c>
      <c r="S76" s="7">
        <v>-1.1861120000000001</v>
      </c>
      <c r="T76" s="7">
        <v>-1.212931</v>
      </c>
      <c r="U76" s="7">
        <v>-0.24922230000000001</v>
      </c>
      <c r="V76" s="7">
        <v>1.541871</v>
      </c>
      <c r="W76" s="7">
        <v>2.108746</v>
      </c>
      <c r="X76" s="7">
        <v>0.35037289999999999</v>
      </c>
      <c r="Y76" s="7">
        <v>0.2422136</v>
      </c>
      <c r="Z76" s="7">
        <v>0.2828291</v>
      </c>
      <c r="AA76" s="11">
        <v>0.59023619999999999</v>
      </c>
    </row>
    <row r="77" spans="1:28" x14ac:dyDescent="0.2">
      <c r="A77" s="3" t="s">
        <v>26</v>
      </c>
      <c r="B77" s="3" t="s">
        <v>96</v>
      </c>
      <c r="C77" s="14">
        <v>119.3402</v>
      </c>
      <c r="D77" s="10">
        <v>120.8596</v>
      </c>
      <c r="E77" s="7">
        <v>121.08280000000001</v>
      </c>
      <c r="F77" s="7">
        <v>121.505</v>
      </c>
      <c r="G77" s="7">
        <v>121.6998</v>
      </c>
      <c r="H77" s="7">
        <v>122.0891</v>
      </c>
      <c r="I77" s="7">
        <v>122.2003</v>
      </c>
      <c r="J77" s="7">
        <v>122.5337</v>
      </c>
      <c r="K77" s="7">
        <v>122.846</v>
      </c>
      <c r="L77" s="7">
        <v>123.8974</v>
      </c>
      <c r="M77" s="7">
        <v>124.0855</v>
      </c>
      <c r="N77" s="7">
        <v>124.1673</v>
      </c>
      <c r="O77" s="11">
        <v>124.62869999999999</v>
      </c>
      <c r="P77" s="10">
        <v>1.2731490000000001</v>
      </c>
      <c r="Q77" s="7">
        <v>0.18467539999999999</v>
      </c>
      <c r="R77" s="7">
        <v>0.34870210000000001</v>
      </c>
      <c r="S77" s="7">
        <v>0.16033</v>
      </c>
      <c r="T77" s="7">
        <v>0.31984570000000001</v>
      </c>
      <c r="U77" s="7">
        <v>9.1048500000000004E-2</v>
      </c>
      <c r="V77" s="7">
        <v>0.27282830000000002</v>
      </c>
      <c r="W77" s="7">
        <v>0.25488250000000001</v>
      </c>
      <c r="X77" s="7">
        <v>0.85592999999999997</v>
      </c>
      <c r="Y77" s="7">
        <v>0.1517474</v>
      </c>
      <c r="Z77" s="7">
        <v>6.5924200000000002E-2</v>
      </c>
      <c r="AA77" s="11">
        <v>0.37162240000000002</v>
      </c>
    </row>
    <row r="78" spans="1:28" x14ac:dyDescent="0.2">
      <c r="A78" s="3" t="s">
        <v>27</v>
      </c>
      <c r="B78" s="3" t="s">
        <v>28</v>
      </c>
      <c r="C78" s="14">
        <v>121.5783</v>
      </c>
      <c r="D78" s="10">
        <v>121.07559999999999</v>
      </c>
      <c r="E78" s="7">
        <v>121.6058</v>
      </c>
      <c r="F78" s="7">
        <v>122.43899999999999</v>
      </c>
      <c r="G78" s="7">
        <v>123.4889</v>
      </c>
      <c r="H78" s="7">
        <v>123.7466</v>
      </c>
      <c r="I78" s="7">
        <v>124.5998</v>
      </c>
      <c r="J78" s="7">
        <v>125.28400000000001</v>
      </c>
      <c r="K78" s="7">
        <v>126.6781</v>
      </c>
      <c r="L78" s="7">
        <v>127.33450000000001</v>
      </c>
      <c r="M78" s="7">
        <v>128.11269999999999</v>
      </c>
      <c r="N78" s="7">
        <v>128.83009999999999</v>
      </c>
      <c r="O78" s="11">
        <v>129.58320000000001</v>
      </c>
      <c r="P78" s="10">
        <v>-0.41346650000000001</v>
      </c>
      <c r="Q78" s="7">
        <v>0.43788060000000001</v>
      </c>
      <c r="R78" s="7">
        <v>0.6851699</v>
      </c>
      <c r="S78" s="7">
        <v>0.85747899999999999</v>
      </c>
      <c r="T78" s="7">
        <v>0.2087183</v>
      </c>
      <c r="U78" s="7">
        <v>0.68946949999999996</v>
      </c>
      <c r="V78" s="7">
        <v>0.54912749999999999</v>
      </c>
      <c r="W78" s="7">
        <v>1.1127549999999999</v>
      </c>
      <c r="X78" s="7">
        <v>0.5181597</v>
      </c>
      <c r="Y78" s="7">
        <v>0.61115679999999994</v>
      </c>
      <c r="Z78" s="7">
        <v>0.55994549999999998</v>
      </c>
      <c r="AA78" s="11">
        <v>0.58456649999999999</v>
      </c>
    </row>
    <row r="79" spans="1:28" x14ac:dyDescent="0.2">
      <c r="A79" s="3" t="s">
        <v>29</v>
      </c>
      <c r="B79" s="3" t="s">
        <v>30</v>
      </c>
      <c r="C79" s="14">
        <v>118.9825</v>
      </c>
      <c r="D79" s="10">
        <v>120.2222</v>
      </c>
      <c r="E79" s="7">
        <v>120.861</v>
      </c>
      <c r="F79" s="7">
        <v>121.66379999999999</v>
      </c>
      <c r="G79" s="7">
        <v>123.1705</v>
      </c>
      <c r="H79" s="7">
        <v>124.3702</v>
      </c>
      <c r="I79" s="7">
        <v>124.4571</v>
      </c>
      <c r="J79" s="7">
        <v>125.562</v>
      </c>
      <c r="K79" s="7">
        <v>127.048</v>
      </c>
      <c r="L79" s="7">
        <v>127.12439999999999</v>
      </c>
      <c r="M79" s="7">
        <v>127.9872</v>
      </c>
      <c r="N79" s="7">
        <v>128.71870000000001</v>
      </c>
      <c r="O79" s="11">
        <v>128.9306</v>
      </c>
      <c r="P79" s="10">
        <v>1.0419700000000001</v>
      </c>
      <c r="Q79" s="7">
        <v>0.53129990000000005</v>
      </c>
      <c r="R79" s="7">
        <v>0.66425579999999995</v>
      </c>
      <c r="S79" s="7">
        <v>1.2384679999999999</v>
      </c>
      <c r="T79" s="7">
        <v>0.97399009999999997</v>
      </c>
      <c r="U79" s="7">
        <v>6.9889499999999993E-2</v>
      </c>
      <c r="V79" s="7">
        <v>0.88770530000000003</v>
      </c>
      <c r="W79" s="7">
        <v>1.1835039999999999</v>
      </c>
      <c r="X79" s="7">
        <v>6.01294E-2</v>
      </c>
      <c r="Y79" s="7">
        <v>0.67873589999999995</v>
      </c>
      <c r="Z79" s="7">
        <v>0.57155840000000002</v>
      </c>
      <c r="AA79" s="11">
        <v>0.16463340000000001</v>
      </c>
    </row>
    <row r="80" spans="1:28" x14ac:dyDescent="0.2">
      <c r="A80" s="3" t="s">
        <v>31</v>
      </c>
      <c r="B80" s="3" t="s">
        <v>32</v>
      </c>
      <c r="C80" s="14">
        <v>113.09439999999999</v>
      </c>
      <c r="D80" s="10">
        <v>113.2816</v>
      </c>
      <c r="E80" s="7">
        <v>113.44110000000001</v>
      </c>
      <c r="F80" s="7">
        <v>113.5766</v>
      </c>
      <c r="G80" s="7">
        <v>114.0616</v>
      </c>
      <c r="H80" s="7">
        <v>114.2157</v>
      </c>
      <c r="I80" s="7">
        <v>114.6031</v>
      </c>
      <c r="J80" s="7">
        <v>115.23139999999999</v>
      </c>
      <c r="K80" s="7">
        <v>115.3603</v>
      </c>
      <c r="L80" s="7">
        <v>115.4213</v>
      </c>
      <c r="M80" s="7">
        <v>115.9318</v>
      </c>
      <c r="N80" s="7">
        <v>116.7303</v>
      </c>
      <c r="O80" s="11">
        <v>116.8721</v>
      </c>
      <c r="P80" s="10">
        <v>0.1654803</v>
      </c>
      <c r="Q80" s="7">
        <v>0.1408132</v>
      </c>
      <c r="R80" s="7">
        <v>0.11947720000000001</v>
      </c>
      <c r="S80" s="7">
        <v>0.42699140000000002</v>
      </c>
      <c r="T80" s="7">
        <v>0.1350944</v>
      </c>
      <c r="U80" s="7">
        <v>0.33923429999999999</v>
      </c>
      <c r="V80" s="7">
        <v>0.54816960000000003</v>
      </c>
      <c r="W80" s="7">
        <v>0.1118541</v>
      </c>
      <c r="X80" s="7">
        <v>5.2908299999999998E-2</v>
      </c>
      <c r="Y80" s="7">
        <v>0.44230429999999998</v>
      </c>
      <c r="Z80" s="7">
        <v>0.68877359999999999</v>
      </c>
      <c r="AA80" s="11">
        <v>0.1214831</v>
      </c>
    </row>
    <row r="81" spans="1:28" x14ac:dyDescent="0.2">
      <c r="A81" s="3" t="s">
        <v>33</v>
      </c>
      <c r="B81" s="3" t="s">
        <v>97</v>
      </c>
      <c r="C81" s="14">
        <v>106.7186</v>
      </c>
      <c r="D81" s="10">
        <v>108.1104</v>
      </c>
      <c r="E81" s="7">
        <v>108.23220000000001</v>
      </c>
      <c r="F81" s="7">
        <v>108.23220000000001</v>
      </c>
      <c r="G81" s="7">
        <v>108.3784</v>
      </c>
      <c r="H81" s="7">
        <v>108.3056</v>
      </c>
      <c r="I81" s="7">
        <v>108.3197</v>
      </c>
      <c r="J81" s="7">
        <v>108.363</v>
      </c>
      <c r="K81" s="7">
        <v>109.0057</v>
      </c>
      <c r="L81" s="7">
        <v>109.0802</v>
      </c>
      <c r="M81" s="7">
        <v>109.6571</v>
      </c>
      <c r="N81" s="7">
        <v>109.70189999999999</v>
      </c>
      <c r="O81" s="11">
        <v>109.7585</v>
      </c>
      <c r="P81" s="10">
        <v>1.3041780000000001</v>
      </c>
      <c r="Q81" s="7">
        <v>0.1126939</v>
      </c>
      <c r="R81" s="7">
        <v>0</v>
      </c>
      <c r="S81" s="7">
        <v>0.13502539999999999</v>
      </c>
      <c r="T81" s="7">
        <v>-6.7178799999999997E-2</v>
      </c>
      <c r="U81" s="7">
        <v>1.3067199999999999E-2</v>
      </c>
      <c r="V81" s="7">
        <v>3.9929100000000002E-2</v>
      </c>
      <c r="W81" s="7">
        <v>0.59316279999999999</v>
      </c>
      <c r="X81" s="7">
        <v>6.8332000000000004E-2</v>
      </c>
      <c r="Y81" s="7">
        <v>0.52883880000000005</v>
      </c>
      <c r="Z81" s="7">
        <v>4.0861399999999999E-2</v>
      </c>
      <c r="AA81" s="11">
        <v>5.1610499999999997E-2</v>
      </c>
    </row>
    <row r="82" spans="1:28" x14ac:dyDescent="0.2">
      <c r="A82" s="3" t="s">
        <v>34</v>
      </c>
      <c r="B82" s="3" t="s">
        <v>35</v>
      </c>
      <c r="C82" s="14">
        <v>122.0558</v>
      </c>
      <c r="D82" s="10">
        <v>123.155</v>
      </c>
      <c r="E82" s="7">
        <v>123.2259</v>
      </c>
      <c r="F82" s="7">
        <v>123.6159</v>
      </c>
      <c r="G82" s="7">
        <v>123.21980000000001</v>
      </c>
      <c r="H82" s="7">
        <v>123.5509</v>
      </c>
      <c r="I82" s="7">
        <v>123.80029999999999</v>
      </c>
      <c r="J82" s="7">
        <v>124.3781</v>
      </c>
      <c r="K82" s="7">
        <v>125.6236</v>
      </c>
      <c r="L82" s="7">
        <v>125.56699999999999</v>
      </c>
      <c r="M82" s="7">
        <v>125.34520000000001</v>
      </c>
      <c r="N82" s="7">
        <v>125.4063</v>
      </c>
      <c r="O82" s="11">
        <v>125.4354</v>
      </c>
      <c r="P82" s="10">
        <v>0.90056320000000001</v>
      </c>
      <c r="Q82" s="7">
        <v>5.7606900000000003E-2</v>
      </c>
      <c r="R82" s="7">
        <v>0.31645410000000002</v>
      </c>
      <c r="S82" s="7">
        <v>-0.32038719999999998</v>
      </c>
      <c r="T82" s="7">
        <v>0.2686576</v>
      </c>
      <c r="U82" s="7">
        <v>0.20183319999999999</v>
      </c>
      <c r="V82" s="7">
        <v>0.46674789999999999</v>
      </c>
      <c r="W82" s="7">
        <v>1.001412</v>
      </c>
      <c r="X82" s="7">
        <v>-4.5063300000000001E-2</v>
      </c>
      <c r="Y82" s="7">
        <v>-0.17663409999999999</v>
      </c>
      <c r="Z82" s="7">
        <v>4.8693599999999997E-2</v>
      </c>
      <c r="AA82" s="11">
        <v>2.3203399999999999E-2</v>
      </c>
    </row>
    <row r="83" spans="1:28" x14ac:dyDescent="0.2">
      <c r="A83" s="2" t="s">
        <v>36</v>
      </c>
      <c r="B83" s="2" t="s">
        <v>37</v>
      </c>
      <c r="C83" s="14">
        <v>119.5475</v>
      </c>
      <c r="D83" s="10">
        <v>119.5475</v>
      </c>
      <c r="E83" s="7">
        <v>119.8677</v>
      </c>
      <c r="F83" s="7">
        <v>119.8677</v>
      </c>
      <c r="G83" s="7">
        <v>120.2461</v>
      </c>
      <c r="H83" s="7">
        <v>120.2461</v>
      </c>
      <c r="I83" s="7">
        <v>120.7325</v>
      </c>
      <c r="J83" s="7">
        <v>120.7325</v>
      </c>
      <c r="K83" s="7">
        <v>120.7449</v>
      </c>
      <c r="L83" s="7">
        <v>120.697</v>
      </c>
      <c r="M83" s="7">
        <v>120.70829999999999</v>
      </c>
      <c r="N83" s="7">
        <v>120.7471</v>
      </c>
      <c r="O83" s="11">
        <v>120.8087</v>
      </c>
      <c r="P83" s="10">
        <v>0</v>
      </c>
      <c r="Q83" s="7">
        <v>0.2678353</v>
      </c>
      <c r="R83" s="7">
        <v>0</v>
      </c>
      <c r="S83" s="7">
        <v>0.3157027</v>
      </c>
      <c r="T83" s="7">
        <v>0</v>
      </c>
      <c r="U83" s="7">
        <v>0.40451369999999998</v>
      </c>
      <c r="V83" s="7">
        <v>0</v>
      </c>
      <c r="W83" s="7">
        <v>1.02246E-2</v>
      </c>
      <c r="X83" s="7">
        <v>-3.9668200000000001E-2</v>
      </c>
      <c r="Y83" s="7">
        <v>9.3363000000000005E-3</v>
      </c>
      <c r="Z83" s="7">
        <v>3.21462E-2</v>
      </c>
      <c r="AA83" s="11">
        <v>5.1015499999999998E-2</v>
      </c>
    </row>
    <row r="84" spans="1:28" x14ac:dyDescent="0.2">
      <c r="A84" s="3" t="s">
        <v>38</v>
      </c>
      <c r="B84" s="3" t="s">
        <v>39</v>
      </c>
      <c r="C84" s="14">
        <v>112.0701</v>
      </c>
      <c r="D84" s="10">
        <v>112.0701</v>
      </c>
      <c r="E84" s="7">
        <v>112.0701</v>
      </c>
      <c r="F84" s="7">
        <v>112.0701</v>
      </c>
      <c r="G84" s="7">
        <v>112.0701</v>
      </c>
      <c r="H84" s="7">
        <v>112.0701</v>
      </c>
      <c r="I84" s="7">
        <v>112.88809999999999</v>
      </c>
      <c r="J84" s="7">
        <v>112.88809999999999</v>
      </c>
      <c r="K84" s="7">
        <v>112.88809999999999</v>
      </c>
      <c r="L84" s="7">
        <v>112.0437</v>
      </c>
      <c r="M84" s="7">
        <v>112.0437</v>
      </c>
      <c r="N84" s="7">
        <v>111.8764</v>
      </c>
      <c r="O84" s="11">
        <v>111.8764</v>
      </c>
      <c r="P84" s="10">
        <v>0</v>
      </c>
      <c r="Q84" s="7">
        <v>0</v>
      </c>
      <c r="R84" s="7">
        <v>0</v>
      </c>
      <c r="S84" s="7">
        <v>0</v>
      </c>
      <c r="T84" s="7">
        <v>0</v>
      </c>
      <c r="U84" s="7">
        <v>0.72993520000000001</v>
      </c>
      <c r="V84" s="7">
        <v>0</v>
      </c>
      <c r="W84" s="7">
        <v>0</v>
      </c>
      <c r="X84" s="7">
        <v>-0.74804329999999997</v>
      </c>
      <c r="Y84" s="7">
        <v>0</v>
      </c>
      <c r="Z84" s="7">
        <v>-0.14926</v>
      </c>
      <c r="AA84" s="11">
        <v>0</v>
      </c>
    </row>
    <row r="85" spans="1:28" x14ac:dyDescent="0.2">
      <c r="A85" s="3" t="s">
        <v>40</v>
      </c>
      <c r="B85" s="3" t="s">
        <v>102</v>
      </c>
      <c r="C85" s="14">
        <v>115.8186</v>
      </c>
      <c r="D85" s="10">
        <v>115.8186</v>
      </c>
      <c r="E85" s="7">
        <v>116.6887</v>
      </c>
      <c r="F85" s="7">
        <v>116.6887</v>
      </c>
      <c r="G85" s="7">
        <v>117.601</v>
      </c>
      <c r="H85" s="7">
        <v>117.601</v>
      </c>
      <c r="I85" s="7">
        <v>118.1904</v>
      </c>
      <c r="J85" s="7">
        <v>118.1904</v>
      </c>
      <c r="K85" s="7">
        <v>118.1904</v>
      </c>
      <c r="L85" s="7">
        <v>118.4851</v>
      </c>
      <c r="M85" s="7">
        <v>118.4851</v>
      </c>
      <c r="N85" s="7">
        <v>118.6605</v>
      </c>
      <c r="O85" s="11">
        <v>118.85720000000001</v>
      </c>
      <c r="P85" s="10">
        <v>0</v>
      </c>
      <c r="Q85" s="7">
        <v>0.7512297</v>
      </c>
      <c r="R85" s="7">
        <v>0</v>
      </c>
      <c r="S85" s="7">
        <v>0.78182410000000002</v>
      </c>
      <c r="T85" s="7">
        <v>0</v>
      </c>
      <c r="U85" s="7">
        <v>0.50121340000000003</v>
      </c>
      <c r="V85" s="7">
        <v>0</v>
      </c>
      <c r="W85" s="7">
        <v>0</v>
      </c>
      <c r="X85" s="7">
        <v>0.2493504</v>
      </c>
      <c r="Y85" s="7">
        <v>0</v>
      </c>
      <c r="Z85" s="7">
        <v>0.14805460000000001</v>
      </c>
      <c r="AA85" s="11">
        <v>0.16571649999999999</v>
      </c>
    </row>
    <row r="86" spans="1:28" x14ac:dyDescent="0.2">
      <c r="A86" s="3" t="s">
        <v>41</v>
      </c>
      <c r="B86" s="3" t="s">
        <v>99</v>
      </c>
      <c r="C86" s="14">
        <v>102.1057</v>
      </c>
      <c r="D86" s="10">
        <v>102.1057</v>
      </c>
      <c r="E86" s="7">
        <v>102.1057</v>
      </c>
      <c r="F86" s="7">
        <v>102.1057</v>
      </c>
      <c r="G86" s="7">
        <v>102.1057</v>
      </c>
      <c r="H86" s="7">
        <v>102.1057</v>
      </c>
      <c r="I86" s="7">
        <v>102.1057</v>
      </c>
      <c r="J86" s="7">
        <v>102.1057</v>
      </c>
      <c r="K86" s="7">
        <v>102.1057</v>
      </c>
      <c r="L86" s="7">
        <v>102.1057</v>
      </c>
      <c r="M86" s="7">
        <v>102.1057</v>
      </c>
      <c r="N86" s="7">
        <v>102.1057</v>
      </c>
      <c r="O86" s="11">
        <v>102.1057</v>
      </c>
      <c r="P86" s="10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11">
        <v>0</v>
      </c>
    </row>
    <row r="87" spans="1:28" x14ac:dyDescent="0.2">
      <c r="A87" s="3" t="s">
        <v>42</v>
      </c>
      <c r="B87" s="3" t="s">
        <v>43</v>
      </c>
      <c r="C87" s="14">
        <v>186.18450000000001</v>
      </c>
      <c r="D87" s="10">
        <v>186.18450000000001</v>
      </c>
      <c r="E87" s="7">
        <v>186.93979999999999</v>
      </c>
      <c r="F87" s="7">
        <v>186.93979999999999</v>
      </c>
      <c r="G87" s="7">
        <v>187.577</v>
      </c>
      <c r="H87" s="7">
        <v>187.577</v>
      </c>
      <c r="I87" s="7">
        <v>187.29509999999999</v>
      </c>
      <c r="J87" s="7">
        <v>187.29509999999999</v>
      </c>
      <c r="K87" s="7">
        <v>187.7594</v>
      </c>
      <c r="L87" s="7">
        <v>187.35419999999999</v>
      </c>
      <c r="M87" s="7">
        <v>187.77789999999999</v>
      </c>
      <c r="N87" s="7">
        <v>187.9956</v>
      </c>
      <c r="O87" s="11">
        <v>187.76089999999999</v>
      </c>
      <c r="P87" s="10">
        <v>0</v>
      </c>
      <c r="Q87" s="7">
        <v>0.40567019999999998</v>
      </c>
      <c r="R87" s="7">
        <v>0</v>
      </c>
      <c r="S87" s="7">
        <v>0.34087849999999997</v>
      </c>
      <c r="T87" s="7">
        <v>0</v>
      </c>
      <c r="U87" s="7">
        <v>-0.15028820000000001</v>
      </c>
      <c r="V87" s="7">
        <v>0</v>
      </c>
      <c r="W87" s="7">
        <v>0.2478783</v>
      </c>
      <c r="X87" s="7">
        <v>-0.2157741</v>
      </c>
      <c r="Y87" s="7">
        <v>0.22614429999999999</v>
      </c>
      <c r="Z87" s="7">
        <v>0.1159414</v>
      </c>
      <c r="AA87" s="11">
        <v>-0.124849</v>
      </c>
    </row>
    <row r="88" spans="1:28" x14ac:dyDescent="0.2">
      <c r="A88" s="3" t="s">
        <v>44</v>
      </c>
      <c r="B88" s="3" t="s">
        <v>45</v>
      </c>
      <c r="C88" s="14">
        <v>123.8857</v>
      </c>
      <c r="D88" s="10">
        <v>123.8857</v>
      </c>
      <c r="E88" s="7">
        <v>123.8857</v>
      </c>
      <c r="F88" s="7">
        <v>123.8857</v>
      </c>
      <c r="G88" s="7">
        <v>123.8857</v>
      </c>
      <c r="H88" s="7">
        <v>123.8857</v>
      </c>
      <c r="I88" s="7">
        <v>124.38500000000001</v>
      </c>
      <c r="J88" s="7">
        <v>124.38500000000001</v>
      </c>
      <c r="K88" s="7">
        <v>124.38500000000001</v>
      </c>
      <c r="L88" s="7">
        <v>124.38500000000001</v>
      </c>
      <c r="M88" s="7">
        <v>124.38500000000001</v>
      </c>
      <c r="N88" s="7">
        <v>124.38500000000001</v>
      </c>
      <c r="O88" s="11">
        <v>124.38500000000001</v>
      </c>
      <c r="P88" s="10">
        <v>0</v>
      </c>
      <c r="Q88" s="7">
        <v>0</v>
      </c>
      <c r="R88" s="7">
        <v>0</v>
      </c>
      <c r="S88" s="7">
        <v>0</v>
      </c>
      <c r="T88" s="7">
        <v>0</v>
      </c>
      <c r="U88" s="7">
        <v>0.40309909999999999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11">
        <v>0</v>
      </c>
    </row>
    <row r="89" spans="1:28" x14ac:dyDescent="0.2">
      <c r="A89" s="3" t="s">
        <v>46</v>
      </c>
      <c r="B89" s="3" t="s">
        <v>100</v>
      </c>
      <c r="C89" s="14">
        <v>130.0899</v>
      </c>
      <c r="D89" s="10">
        <v>130.0899</v>
      </c>
      <c r="E89" s="7">
        <v>130.0899</v>
      </c>
      <c r="F89" s="7">
        <v>130.0899</v>
      </c>
      <c r="G89" s="7">
        <v>130.73589999999999</v>
      </c>
      <c r="H89" s="7">
        <v>130.73589999999999</v>
      </c>
      <c r="I89" s="7">
        <v>130.73589999999999</v>
      </c>
      <c r="J89" s="7">
        <v>130.73589999999999</v>
      </c>
      <c r="K89" s="7">
        <v>130.73589999999999</v>
      </c>
      <c r="L89" s="7">
        <v>130.73589999999999</v>
      </c>
      <c r="M89" s="7">
        <v>130.73589999999999</v>
      </c>
      <c r="N89" s="7">
        <v>130.73589999999999</v>
      </c>
      <c r="O89" s="11">
        <v>130.73589999999999</v>
      </c>
      <c r="P89" s="10">
        <v>0</v>
      </c>
      <c r="Q89" s="7">
        <v>0</v>
      </c>
      <c r="R89" s="7">
        <v>0</v>
      </c>
      <c r="S89" s="7">
        <v>0.49655310000000003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11">
        <v>0</v>
      </c>
    </row>
    <row r="90" spans="1:28" x14ac:dyDescent="0.2">
      <c r="A90" s="2" t="s">
        <v>47</v>
      </c>
      <c r="B90" s="2" t="s">
        <v>48</v>
      </c>
      <c r="C90" s="14">
        <v>100.7972</v>
      </c>
      <c r="D90" s="10">
        <v>100.29689999999999</v>
      </c>
      <c r="E90" s="7">
        <v>99.320369999999997</v>
      </c>
      <c r="F90" s="7">
        <v>99.23545</v>
      </c>
      <c r="G90" s="7">
        <v>99.475849999999994</v>
      </c>
      <c r="H90" s="7">
        <v>99.182239999999993</v>
      </c>
      <c r="I90" s="7">
        <v>99.228909999999999</v>
      </c>
      <c r="J90" s="7">
        <v>98.681299999999993</v>
      </c>
      <c r="K90" s="7">
        <v>98.53443</v>
      </c>
      <c r="L90" s="7">
        <v>97.771839999999997</v>
      </c>
      <c r="M90" s="7">
        <v>97.802850000000007</v>
      </c>
      <c r="N90" s="7">
        <v>97.934399999999997</v>
      </c>
      <c r="O90" s="11">
        <v>97.659840000000003</v>
      </c>
      <c r="P90" s="10">
        <v>-0.49638599999999999</v>
      </c>
      <c r="Q90" s="7">
        <v>-0.9736186</v>
      </c>
      <c r="R90" s="7">
        <v>-8.5503899999999994E-2</v>
      </c>
      <c r="S90" s="7">
        <v>0.24224670000000001</v>
      </c>
      <c r="T90" s="7">
        <v>-0.29514899999999999</v>
      </c>
      <c r="U90" s="7">
        <v>4.70538E-2</v>
      </c>
      <c r="V90" s="7">
        <v>-0.55187050000000004</v>
      </c>
      <c r="W90" s="7">
        <v>-0.1488284</v>
      </c>
      <c r="X90" s="7">
        <v>-0.77393869999999998</v>
      </c>
      <c r="Y90" s="7">
        <v>3.17203E-2</v>
      </c>
      <c r="Z90" s="7">
        <v>0.13450899999999999</v>
      </c>
      <c r="AA90" s="11">
        <v>-0.28035769999999999</v>
      </c>
      <c r="AB90" s="7">
        <f>(AB69/AB74)*100</f>
        <v>98.75371083828442</v>
      </c>
    </row>
    <row r="91" spans="1:28" ht="18" customHeight="1" x14ac:dyDescent="0.2">
      <c r="B91" s="22" t="s">
        <v>62</v>
      </c>
      <c r="C91" s="27"/>
      <c r="D91" s="24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4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5"/>
    </row>
    <row r="92" spans="1:28" x14ac:dyDescent="0.2">
      <c r="A92" s="2" t="s">
        <v>14</v>
      </c>
      <c r="B92" s="2" t="s">
        <v>103</v>
      </c>
      <c r="C92" s="14">
        <v>110.2685</v>
      </c>
      <c r="D92" s="10">
        <v>110.2685</v>
      </c>
      <c r="E92" s="7">
        <v>110.8852</v>
      </c>
      <c r="F92" s="7">
        <v>111.2166</v>
      </c>
      <c r="G92" s="7">
        <v>111.7501</v>
      </c>
      <c r="H92" s="7">
        <v>112.1371</v>
      </c>
      <c r="I92" s="7">
        <v>112.7266</v>
      </c>
      <c r="J92" s="7">
        <v>112.7266</v>
      </c>
      <c r="K92" s="7">
        <v>113.4233</v>
      </c>
      <c r="L92" s="7">
        <v>113.8523</v>
      </c>
      <c r="M92" s="7">
        <v>114.6781</v>
      </c>
      <c r="N92" s="7">
        <v>114.6049</v>
      </c>
      <c r="O92" s="11">
        <v>114.6452</v>
      </c>
      <c r="P92" s="10">
        <v>0</v>
      </c>
      <c r="Q92" s="7">
        <v>0.55929850000000003</v>
      </c>
      <c r="R92" s="7">
        <v>0.29889339999999998</v>
      </c>
      <c r="S92" s="7">
        <v>0.4797226</v>
      </c>
      <c r="T92" s="7">
        <v>0.3462614</v>
      </c>
      <c r="U92" s="7">
        <v>0.52569619999999995</v>
      </c>
      <c r="V92" s="7">
        <v>0</v>
      </c>
      <c r="W92" s="7">
        <v>0.61801790000000001</v>
      </c>
      <c r="X92" s="7">
        <v>0.37823679999999998</v>
      </c>
      <c r="Y92" s="7">
        <v>0.72537110000000005</v>
      </c>
      <c r="Z92" s="7">
        <v>-6.3807699999999995E-2</v>
      </c>
      <c r="AA92" s="11">
        <v>3.5156300000000001E-2</v>
      </c>
      <c r="AB92" s="7">
        <f>AVERAGE(D92:O92)</f>
        <v>112.74287500000001</v>
      </c>
    </row>
    <row r="93" spans="1:28" x14ac:dyDescent="0.2">
      <c r="A93" s="3" t="s">
        <v>16</v>
      </c>
      <c r="B93" s="3" t="s">
        <v>104</v>
      </c>
      <c r="C93" s="14">
        <v>100.51739999999999</v>
      </c>
      <c r="D93" s="10">
        <v>100.51739999999999</v>
      </c>
      <c r="E93" s="7">
        <v>101.342</v>
      </c>
      <c r="F93" s="7">
        <v>102.2347</v>
      </c>
      <c r="G93" s="7">
        <v>102.5228</v>
      </c>
      <c r="H93" s="7">
        <v>103.11109999999999</v>
      </c>
      <c r="I93" s="7">
        <v>104.00749999999999</v>
      </c>
      <c r="J93" s="7">
        <v>104.00749999999999</v>
      </c>
      <c r="K93" s="7">
        <v>104.7466</v>
      </c>
      <c r="L93" s="7">
        <v>105.3989</v>
      </c>
      <c r="M93" s="7">
        <v>106.9813</v>
      </c>
      <c r="N93" s="7">
        <v>106.87</v>
      </c>
      <c r="O93" s="11">
        <v>106.7131</v>
      </c>
      <c r="P93" s="10">
        <v>0</v>
      </c>
      <c r="Q93" s="7">
        <v>0.82032519999999998</v>
      </c>
      <c r="R93" s="7">
        <v>0.88084879999999999</v>
      </c>
      <c r="S93" s="7">
        <v>0.28183370000000002</v>
      </c>
      <c r="T93" s="7">
        <v>0.57386340000000002</v>
      </c>
      <c r="U93" s="7">
        <v>0.86927969999999999</v>
      </c>
      <c r="V93" s="7">
        <v>0</v>
      </c>
      <c r="W93" s="7">
        <v>0.71068580000000003</v>
      </c>
      <c r="X93" s="7">
        <v>0.62274620000000003</v>
      </c>
      <c r="Y93" s="7">
        <v>1.5013049999999999</v>
      </c>
      <c r="Z93" s="7">
        <v>-0.10399899999999999</v>
      </c>
      <c r="AA93" s="11">
        <v>-0.14686959999999999</v>
      </c>
    </row>
    <row r="94" spans="1:28" x14ac:dyDescent="0.2">
      <c r="A94" s="3" t="s">
        <v>18</v>
      </c>
      <c r="B94" s="3" t="s">
        <v>61</v>
      </c>
      <c r="C94" s="14">
        <v>129.0033</v>
      </c>
      <c r="D94" s="10">
        <v>129.0033</v>
      </c>
      <c r="E94" s="7">
        <v>129.22069999999999</v>
      </c>
      <c r="F94" s="7">
        <v>128.47380000000001</v>
      </c>
      <c r="G94" s="7">
        <v>129.47890000000001</v>
      </c>
      <c r="H94" s="7">
        <v>129.47890000000001</v>
      </c>
      <c r="I94" s="7">
        <v>129.47890000000001</v>
      </c>
      <c r="J94" s="7">
        <v>129.47890000000001</v>
      </c>
      <c r="K94" s="7">
        <v>130.09389999999999</v>
      </c>
      <c r="L94" s="7">
        <v>130.09389999999999</v>
      </c>
      <c r="M94" s="7">
        <v>129.46619999999999</v>
      </c>
      <c r="N94" s="7">
        <v>129.46619999999999</v>
      </c>
      <c r="O94" s="11">
        <v>129.88550000000001</v>
      </c>
      <c r="P94" s="10">
        <v>0</v>
      </c>
      <c r="Q94" s="7">
        <v>0.16851650000000001</v>
      </c>
      <c r="R94" s="7">
        <v>-0.57801689999999994</v>
      </c>
      <c r="S94" s="7">
        <v>0.7823</v>
      </c>
      <c r="T94" s="7">
        <v>0</v>
      </c>
      <c r="U94" s="7">
        <v>0</v>
      </c>
      <c r="V94" s="7">
        <v>0</v>
      </c>
      <c r="W94" s="7">
        <v>0.47497339999999999</v>
      </c>
      <c r="X94" s="7">
        <v>0</v>
      </c>
      <c r="Y94" s="7">
        <v>-0.48245149999999998</v>
      </c>
      <c r="Z94" s="7">
        <v>0</v>
      </c>
      <c r="AA94" s="11">
        <v>0.32385360000000002</v>
      </c>
    </row>
    <row r="95" spans="1:28" x14ac:dyDescent="0.2">
      <c r="A95" s="2" t="s">
        <v>20</v>
      </c>
      <c r="B95" s="2" t="s">
        <v>105</v>
      </c>
      <c r="C95" s="14">
        <v>122.42449999999999</v>
      </c>
      <c r="D95" s="10">
        <v>123.3884</v>
      </c>
      <c r="E95" s="7">
        <v>123.8421</v>
      </c>
      <c r="F95" s="7">
        <v>124.02509999999999</v>
      </c>
      <c r="G95" s="7">
        <v>123.65049999999999</v>
      </c>
      <c r="H95" s="7">
        <v>123.21120000000001</v>
      </c>
      <c r="I95" s="7">
        <v>123.221</v>
      </c>
      <c r="J95" s="7">
        <v>124.214</v>
      </c>
      <c r="K95" s="7">
        <v>125.6426</v>
      </c>
      <c r="L95" s="7">
        <v>126.1343</v>
      </c>
      <c r="M95" s="7">
        <v>126.56010000000001</v>
      </c>
      <c r="N95" s="7">
        <v>127.0594</v>
      </c>
      <c r="O95" s="11">
        <v>127.4196</v>
      </c>
      <c r="P95" s="10">
        <v>0.78737820000000003</v>
      </c>
      <c r="Q95" s="7">
        <v>0.3676799</v>
      </c>
      <c r="R95" s="7">
        <v>0.14782319999999999</v>
      </c>
      <c r="S95" s="7">
        <v>-0.30204429999999999</v>
      </c>
      <c r="T95" s="7">
        <v>-0.35528209999999999</v>
      </c>
      <c r="U95" s="7">
        <v>7.9506999999999998E-3</v>
      </c>
      <c r="V95" s="7">
        <v>0.80587830000000005</v>
      </c>
      <c r="W95" s="7">
        <v>1.1500600000000001</v>
      </c>
      <c r="X95" s="7">
        <v>0.39134760000000002</v>
      </c>
      <c r="Y95" s="7">
        <v>0.33757399999999999</v>
      </c>
      <c r="Z95" s="7">
        <v>0.3945147</v>
      </c>
      <c r="AA95" s="11">
        <v>0.28353080000000003</v>
      </c>
      <c r="AB95" s="7">
        <f>AVERAGE(D95:O95)</f>
        <v>124.86402500000001</v>
      </c>
    </row>
    <row r="96" spans="1:28" x14ac:dyDescent="0.2">
      <c r="A96" s="2" t="s">
        <v>22</v>
      </c>
      <c r="B96" s="2" t="s">
        <v>23</v>
      </c>
      <c r="C96" s="14">
        <v>125.1824</v>
      </c>
      <c r="D96" s="10">
        <v>126.6037</v>
      </c>
      <c r="E96" s="7">
        <v>127.1956</v>
      </c>
      <c r="F96" s="7">
        <v>127.46559999999999</v>
      </c>
      <c r="G96" s="7">
        <v>126.85850000000001</v>
      </c>
      <c r="H96" s="7">
        <v>126.21980000000001</v>
      </c>
      <c r="I96" s="7">
        <v>126.2209</v>
      </c>
      <c r="J96" s="7">
        <v>127.6592</v>
      </c>
      <c r="K96" s="7">
        <v>129.6037</v>
      </c>
      <c r="L96" s="7">
        <v>130.25210000000001</v>
      </c>
      <c r="M96" s="7">
        <v>130.72540000000001</v>
      </c>
      <c r="N96" s="7">
        <v>131.3004</v>
      </c>
      <c r="O96" s="11">
        <v>131.8357</v>
      </c>
      <c r="P96" s="10">
        <v>1.1354040000000001</v>
      </c>
      <c r="Q96" s="7">
        <v>0.46751860000000001</v>
      </c>
      <c r="R96" s="7">
        <v>0.21221480000000001</v>
      </c>
      <c r="S96" s="7">
        <v>-0.47626269999999998</v>
      </c>
      <c r="T96" s="7">
        <v>-0.50345819999999997</v>
      </c>
      <c r="U96" s="7">
        <v>8.765E-4</v>
      </c>
      <c r="V96" s="7">
        <v>1.139499</v>
      </c>
      <c r="W96" s="7">
        <v>1.523217</v>
      </c>
      <c r="X96" s="7">
        <v>0.50024069999999998</v>
      </c>
      <c r="Y96" s="7">
        <v>0.36341699999999999</v>
      </c>
      <c r="Z96" s="7">
        <v>0.43982759999999999</v>
      </c>
      <c r="AA96" s="11">
        <v>0.4077211</v>
      </c>
    </row>
    <row r="97" spans="1:28" x14ac:dyDescent="0.2">
      <c r="A97" s="3" t="s">
        <v>24</v>
      </c>
      <c r="B97" s="3" t="s">
        <v>25</v>
      </c>
      <c r="C97" s="14">
        <v>133.49860000000001</v>
      </c>
      <c r="D97" s="10">
        <v>135.11179999999999</v>
      </c>
      <c r="E97" s="7">
        <v>136.10419999999999</v>
      </c>
      <c r="F97" s="7">
        <v>136.03290000000001</v>
      </c>
      <c r="G97" s="7">
        <v>134.14400000000001</v>
      </c>
      <c r="H97" s="7">
        <v>132.22980000000001</v>
      </c>
      <c r="I97" s="7">
        <v>131.91849999999999</v>
      </c>
      <c r="J97" s="7">
        <v>134.113</v>
      </c>
      <c r="K97" s="7">
        <v>136.86590000000001</v>
      </c>
      <c r="L97" s="7">
        <v>137.7621</v>
      </c>
      <c r="M97" s="7">
        <v>138.34819999999999</v>
      </c>
      <c r="N97" s="7">
        <v>139.19399999999999</v>
      </c>
      <c r="O97" s="11">
        <v>139.91409999999999</v>
      </c>
      <c r="P97" s="10">
        <v>1.208418</v>
      </c>
      <c r="Q97" s="7">
        <v>0.73451500000000003</v>
      </c>
      <c r="R97" s="7">
        <v>-5.24231E-2</v>
      </c>
      <c r="S97" s="7">
        <v>-1.3885730000000001</v>
      </c>
      <c r="T97" s="7">
        <v>-1.426963</v>
      </c>
      <c r="U97" s="7">
        <v>-0.2354194</v>
      </c>
      <c r="V97" s="7">
        <v>1.663565</v>
      </c>
      <c r="W97" s="7">
        <v>2.0526369999999998</v>
      </c>
      <c r="X97" s="7">
        <v>0.65481990000000001</v>
      </c>
      <c r="Y97" s="7">
        <v>0.42542530000000001</v>
      </c>
      <c r="Z97" s="7">
        <v>0.61140740000000005</v>
      </c>
      <c r="AA97" s="11">
        <v>0.51729729999999996</v>
      </c>
    </row>
    <row r="98" spans="1:28" x14ac:dyDescent="0.2">
      <c r="A98" s="3" t="s">
        <v>26</v>
      </c>
      <c r="B98" s="3" t="s">
        <v>96</v>
      </c>
      <c r="C98" s="14">
        <v>118.973</v>
      </c>
      <c r="D98" s="10">
        <v>121.6769</v>
      </c>
      <c r="E98" s="7">
        <v>121.67440000000001</v>
      </c>
      <c r="F98" s="7">
        <v>122.26090000000001</v>
      </c>
      <c r="G98" s="7">
        <v>122.197</v>
      </c>
      <c r="H98" s="7">
        <v>122.60429999999999</v>
      </c>
      <c r="I98" s="7">
        <v>122.46680000000001</v>
      </c>
      <c r="J98" s="7">
        <v>123.54</v>
      </c>
      <c r="K98" s="7">
        <v>124.825</v>
      </c>
      <c r="L98" s="7">
        <v>125.4712</v>
      </c>
      <c r="M98" s="7">
        <v>125.69370000000001</v>
      </c>
      <c r="N98" s="7">
        <v>125.7869</v>
      </c>
      <c r="O98" s="11">
        <v>126.1033</v>
      </c>
      <c r="P98" s="10">
        <v>2.272678</v>
      </c>
      <c r="Q98" s="7">
        <v>-2.0065E-3</v>
      </c>
      <c r="R98" s="7">
        <v>0.48201319999999998</v>
      </c>
      <c r="S98" s="7">
        <v>-5.2249700000000003E-2</v>
      </c>
      <c r="T98" s="7">
        <v>0.33332899999999999</v>
      </c>
      <c r="U98" s="7">
        <v>-0.1121655</v>
      </c>
      <c r="V98" s="7">
        <v>0.87632849999999995</v>
      </c>
      <c r="W98" s="7">
        <v>1.0401450000000001</v>
      </c>
      <c r="X98" s="7">
        <v>0.51768630000000004</v>
      </c>
      <c r="Y98" s="7">
        <v>0.1773344</v>
      </c>
      <c r="Z98" s="7">
        <v>7.4149000000000007E-2</v>
      </c>
      <c r="AA98" s="11">
        <v>0.25146859999999999</v>
      </c>
    </row>
    <row r="99" spans="1:28" x14ac:dyDescent="0.2">
      <c r="A99" s="3" t="s">
        <v>27</v>
      </c>
      <c r="B99" s="3" t="s">
        <v>28</v>
      </c>
      <c r="C99" s="14">
        <v>124.9486</v>
      </c>
      <c r="D99" s="10">
        <v>124.3313</v>
      </c>
      <c r="E99" s="7">
        <v>125.1919</v>
      </c>
      <c r="F99" s="7">
        <v>126.1073</v>
      </c>
      <c r="G99" s="7">
        <v>127.70140000000001</v>
      </c>
      <c r="H99" s="7">
        <v>127.8494</v>
      </c>
      <c r="I99" s="7">
        <v>129.1045</v>
      </c>
      <c r="J99" s="7">
        <v>129.7413</v>
      </c>
      <c r="K99" s="7">
        <v>131.61609999999999</v>
      </c>
      <c r="L99" s="7">
        <v>132.38990000000001</v>
      </c>
      <c r="M99" s="7">
        <v>133.2492</v>
      </c>
      <c r="N99" s="7">
        <v>134.1234</v>
      </c>
      <c r="O99" s="11">
        <v>135.18459999999999</v>
      </c>
      <c r="P99" s="10">
        <v>-0.4940812</v>
      </c>
      <c r="Q99" s="7">
        <v>0.69214869999999995</v>
      </c>
      <c r="R99" s="7">
        <v>0.7312263</v>
      </c>
      <c r="S99" s="7">
        <v>1.2640769999999999</v>
      </c>
      <c r="T99" s="7">
        <v>0.1158974</v>
      </c>
      <c r="U99" s="7">
        <v>0.98174099999999997</v>
      </c>
      <c r="V99" s="7">
        <v>0.49320439999999999</v>
      </c>
      <c r="W99" s="7">
        <v>1.445031</v>
      </c>
      <c r="X99" s="7">
        <v>0.58794800000000003</v>
      </c>
      <c r="Y99" s="7">
        <v>0.64903200000000005</v>
      </c>
      <c r="Z99" s="7">
        <v>0.6561034</v>
      </c>
      <c r="AA99" s="11">
        <v>0.79116819999999999</v>
      </c>
    </row>
    <row r="100" spans="1:28" x14ac:dyDescent="0.2">
      <c r="A100" s="3" t="s">
        <v>29</v>
      </c>
      <c r="B100" s="3" t="s">
        <v>30</v>
      </c>
      <c r="C100" s="14">
        <v>115.5573</v>
      </c>
      <c r="D100" s="10">
        <v>116.44540000000001</v>
      </c>
      <c r="E100" s="7">
        <v>116.8784</v>
      </c>
      <c r="F100" s="7">
        <v>117.4922</v>
      </c>
      <c r="G100" s="7">
        <v>118.8163</v>
      </c>
      <c r="H100" s="7">
        <v>120.3065</v>
      </c>
      <c r="I100" s="7">
        <v>120.3496</v>
      </c>
      <c r="J100" s="7">
        <v>121.2886</v>
      </c>
      <c r="K100" s="7">
        <v>122.82089999999999</v>
      </c>
      <c r="L100" s="7">
        <v>122.8921</v>
      </c>
      <c r="M100" s="7">
        <v>123.65949999999999</v>
      </c>
      <c r="N100" s="7">
        <v>124.28530000000001</v>
      </c>
      <c r="O100" s="11">
        <v>124.41</v>
      </c>
      <c r="P100" s="10">
        <v>0.76851610000000004</v>
      </c>
      <c r="Q100" s="7">
        <v>0.37180099999999999</v>
      </c>
      <c r="R100" s="7">
        <v>0.52518100000000001</v>
      </c>
      <c r="S100" s="7">
        <v>1.1269979999999999</v>
      </c>
      <c r="T100" s="7">
        <v>1.254176</v>
      </c>
      <c r="U100" s="7">
        <v>3.5811200000000001E-2</v>
      </c>
      <c r="V100" s="7">
        <v>0.78024230000000006</v>
      </c>
      <c r="W100" s="7">
        <v>1.2633399999999999</v>
      </c>
      <c r="X100" s="7">
        <v>5.7999599999999998E-2</v>
      </c>
      <c r="Y100" s="7">
        <v>0.62445859999999997</v>
      </c>
      <c r="Z100" s="7">
        <v>0.50603710000000002</v>
      </c>
      <c r="AA100" s="11">
        <v>0.1003602</v>
      </c>
    </row>
    <row r="101" spans="1:28" x14ac:dyDescent="0.2">
      <c r="A101" s="3" t="s">
        <v>31</v>
      </c>
      <c r="B101" s="3" t="s">
        <v>32</v>
      </c>
      <c r="C101" s="14">
        <v>110.1155</v>
      </c>
      <c r="D101" s="10">
        <v>111.2658</v>
      </c>
      <c r="E101" s="7">
        <v>111.2877</v>
      </c>
      <c r="F101" s="7">
        <v>111.6157</v>
      </c>
      <c r="G101" s="7">
        <v>111.93210000000001</v>
      </c>
      <c r="H101" s="7">
        <v>112.1455</v>
      </c>
      <c r="I101" s="7">
        <v>112.55629999999999</v>
      </c>
      <c r="J101" s="7">
        <v>113.4751</v>
      </c>
      <c r="K101" s="7">
        <v>113.9975</v>
      </c>
      <c r="L101" s="7">
        <v>114.39019999999999</v>
      </c>
      <c r="M101" s="7">
        <v>114.7144</v>
      </c>
      <c r="N101" s="7">
        <v>115.2574</v>
      </c>
      <c r="O101" s="11">
        <v>115.30719999999999</v>
      </c>
      <c r="P101" s="10">
        <v>1.0446219999999999</v>
      </c>
      <c r="Q101" s="7">
        <v>1.9686200000000001E-2</v>
      </c>
      <c r="R101" s="7">
        <v>0.29468610000000001</v>
      </c>
      <c r="S101" s="7">
        <v>0.28349200000000002</v>
      </c>
      <c r="T101" s="7">
        <v>0.19065289999999999</v>
      </c>
      <c r="U101" s="7">
        <v>0.3663344</v>
      </c>
      <c r="V101" s="7">
        <v>0.81627550000000004</v>
      </c>
      <c r="W101" s="7">
        <v>0.46036519999999997</v>
      </c>
      <c r="X101" s="7">
        <v>0.3444546</v>
      </c>
      <c r="Y101" s="7">
        <v>0.28341230000000001</v>
      </c>
      <c r="Z101" s="7">
        <v>0.4733888</v>
      </c>
      <c r="AA101" s="11">
        <v>4.31852E-2</v>
      </c>
    </row>
    <row r="102" spans="1:28" x14ac:dyDescent="0.2">
      <c r="A102" s="3" t="s">
        <v>33</v>
      </c>
      <c r="B102" s="3" t="s">
        <v>97</v>
      </c>
      <c r="C102" s="14">
        <v>109.2188</v>
      </c>
      <c r="D102" s="10">
        <v>109.611</v>
      </c>
      <c r="E102" s="7">
        <v>109.68989999999999</v>
      </c>
      <c r="F102" s="7">
        <v>109.68989999999999</v>
      </c>
      <c r="G102" s="7">
        <v>109.7728</v>
      </c>
      <c r="H102" s="7">
        <v>109.7559</v>
      </c>
      <c r="I102" s="7">
        <v>109.7752</v>
      </c>
      <c r="J102" s="7">
        <v>109.8198</v>
      </c>
      <c r="K102" s="7">
        <v>110.0009</v>
      </c>
      <c r="L102" s="7">
        <v>110.0078</v>
      </c>
      <c r="M102" s="7">
        <v>110.122</v>
      </c>
      <c r="N102" s="7">
        <v>110.1947</v>
      </c>
      <c r="O102" s="11">
        <v>110.2719</v>
      </c>
      <c r="P102" s="10">
        <v>0.35912050000000001</v>
      </c>
      <c r="Q102" s="7">
        <v>7.1956900000000004E-2</v>
      </c>
      <c r="R102" s="7">
        <v>0</v>
      </c>
      <c r="S102" s="7">
        <v>7.5522000000000006E-2</v>
      </c>
      <c r="T102" s="7">
        <v>-1.5346E-2</v>
      </c>
      <c r="U102" s="7">
        <v>1.7565799999999999E-2</v>
      </c>
      <c r="V102" s="7">
        <v>4.0643699999999998E-2</v>
      </c>
      <c r="W102" s="7">
        <v>0.1649264</v>
      </c>
      <c r="X102" s="7">
        <v>6.2769000000000002E-3</v>
      </c>
      <c r="Y102" s="7">
        <v>0.103794</v>
      </c>
      <c r="Z102" s="7">
        <v>6.6045900000000005E-2</v>
      </c>
      <c r="AA102" s="11">
        <v>6.9976399999999994E-2</v>
      </c>
    </row>
    <row r="103" spans="1:28" x14ac:dyDescent="0.2">
      <c r="A103" s="3" t="s">
        <v>34</v>
      </c>
      <c r="B103" s="3" t="s">
        <v>35</v>
      </c>
      <c r="C103" s="14">
        <v>117.13979999999999</v>
      </c>
      <c r="D103" s="10">
        <v>118.1071</v>
      </c>
      <c r="E103" s="7">
        <v>118.1682</v>
      </c>
      <c r="F103" s="7">
        <v>118.4893</v>
      </c>
      <c r="G103" s="7">
        <v>118.1897</v>
      </c>
      <c r="H103" s="7">
        <v>118.5065</v>
      </c>
      <c r="I103" s="7">
        <v>118.74209999999999</v>
      </c>
      <c r="J103" s="7">
        <v>119.30719999999999</v>
      </c>
      <c r="K103" s="7">
        <v>120.2846</v>
      </c>
      <c r="L103" s="7">
        <v>120.2359</v>
      </c>
      <c r="M103" s="7">
        <v>120.0647</v>
      </c>
      <c r="N103" s="7">
        <v>120.1202</v>
      </c>
      <c r="O103" s="11">
        <v>120.18470000000001</v>
      </c>
      <c r="P103" s="10">
        <v>0.82571360000000005</v>
      </c>
      <c r="Q103" s="7">
        <v>5.1787600000000003E-2</v>
      </c>
      <c r="R103" s="7">
        <v>0.271704</v>
      </c>
      <c r="S103" s="7">
        <v>-0.25282300000000002</v>
      </c>
      <c r="T103" s="7">
        <v>0.26802680000000001</v>
      </c>
      <c r="U103" s="7">
        <v>0.19883619999999999</v>
      </c>
      <c r="V103" s="7">
        <v>0.47587449999999998</v>
      </c>
      <c r="W103" s="7">
        <v>0.81926949999999998</v>
      </c>
      <c r="X103" s="7">
        <v>-4.0523999999999998E-2</v>
      </c>
      <c r="Y103" s="7">
        <v>-0.14238980000000001</v>
      </c>
      <c r="Z103" s="7">
        <v>4.6209199999999999E-2</v>
      </c>
      <c r="AA103" s="11">
        <v>5.3707999999999999E-2</v>
      </c>
    </row>
    <row r="104" spans="1:28" x14ac:dyDescent="0.2">
      <c r="A104" s="2" t="s">
        <v>36</v>
      </c>
      <c r="B104" s="2" t="s">
        <v>37</v>
      </c>
      <c r="C104" s="14">
        <v>116.61199999999999</v>
      </c>
      <c r="D104" s="10">
        <v>116.61199999999999</v>
      </c>
      <c r="E104" s="7">
        <v>116.7743</v>
      </c>
      <c r="F104" s="7">
        <v>116.7743</v>
      </c>
      <c r="G104" s="7">
        <v>116.8897</v>
      </c>
      <c r="H104" s="7">
        <v>116.8706</v>
      </c>
      <c r="I104" s="7">
        <v>116.8986</v>
      </c>
      <c r="J104" s="7">
        <v>116.9532</v>
      </c>
      <c r="K104" s="7">
        <v>117.29430000000001</v>
      </c>
      <c r="L104" s="7">
        <v>117.4559</v>
      </c>
      <c r="M104" s="7">
        <v>117.78149999999999</v>
      </c>
      <c r="N104" s="7">
        <v>118.12130000000001</v>
      </c>
      <c r="O104" s="11">
        <v>118.1125</v>
      </c>
      <c r="P104" s="10">
        <v>0</v>
      </c>
      <c r="Q104" s="7">
        <v>0.13920579999999999</v>
      </c>
      <c r="R104" s="7">
        <v>0</v>
      </c>
      <c r="S104" s="7">
        <v>9.8759700000000006E-2</v>
      </c>
      <c r="T104" s="7">
        <v>-1.63436E-2</v>
      </c>
      <c r="U104" s="7">
        <v>2.40298E-2</v>
      </c>
      <c r="V104" s="7">
        <v>4.6690599999999999E-2</v>
      </c>
      <c r="W104" s="7">
        <v>0.2916377</v>
      </c>
      <c r="X104" s="7">
        <v>0.1377456</v>
      </c>
      <c r="Y104" s="7">
        <v>0.27719719999999998</v>
      </c>
      <c r="Z104" s="7">
        <v>0.28850520000000002</v>
      </c>
      <c r="AA104" s="11">
        <v>-7.3761E-3</v>
      </c>
    </row>
    <row r="105" spans="1:28" x14ac:dyDescent="0.2">
      <c r="A105" s="3" t="s">
        <v>38</v>
      </c>
      <c r="B105" s="3" t="s">
        <v>39</v>
      </c>
      <c r="C105" s="14">
        <v>100</v>
      </c>
      <c r="D105" s="10">
        <v>100</v>
      </c>
      <c r="E105" s="7">
        <v>100</v>
      </c>
      <c r="F105" s="7">
        <v>100</v>
      </c>
      <c r="G105" s="7">
        <v>100</v>
      </c>
      <c r="H105" s="7">
        <v>100</v>
      </c>
      <c r="I105" s="7">
        <v>100</v>
      </c>
      <c r="J105" s="7">
        <v>100</v>
      </c>
      <c r="K105" s="7">
        <v>100</v>
      </c>
      <c r="L105" s="7">
        <v>100</v>
      </c>
      <c r="M105" s="7">
        <v>100</v>
      </c>
      <c r="N105" s="7">
        <v>100</v>
      </c>
      <c r="O105" s="11">
        <v>100</v>
      </c>
      <c r="P105" s="10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11">
        <v>0</v>
      </c>
    </row>
    <row r="106" spans="1:28" x14ac:dyDescent="0.2">
      <c r="A106" s="3" t="s">
        <v>40</v>
      </c>
      <c r="B106" s="3" t="s">
        <v>106</v>
      </c>
      <c r="C106" s="14">
        <v>112.682</v>
      </c>
      <c r="D106" s="10">
        <v>112.682</v>
      </c>
      <c r="E106" s="7">
        <v>112.9944</v>
      </c>
      <c r="F106" s="7">
        <v>112.9944</v>
      </c>
      <c r="G106" s="7">
        <v>113.7608</v>
      </c>
      <c r="H106" s="7">
        <v>113.7608</v>
      </c>
      <c r="I106" s="7">
        <v>114.04219999999999</v>
      </c>
      <c r="J106" s="7">
        <v>114.36920000000001</v>
      </c>
      <c r="K106" s="7">
        <v>114.86920000000001</v>
      </c>
      <c r="L106" s="7">
        <v>114.86920000000001</v>
      </c>
      <c r="M106" s="7">
        <v>115.4513</v>
      </c>
      <c r="N106" s="7">
        <v>115.4513</v>
      </c>
      <c r="O106" s="11">
        <v>115.4513</v>
      </c>
      <c r="P106" s="10">
        <v>0</v>
      </c>
      <c r="Q106" s="7">
        <v>0.27727499999999999</v>
      </c>
      <c r="R106" s="7">
        <v>0</v>
      </c>
      <c r="S106" s="7">
        <v>0.67823940000000005</v>
      </c>
      <c r="T106" s="7">
        <v>0</v>
      </c>
      <c r="U106" s="7">
        <v>0.24737010000000001</v>
      </c>
      <c r="V106" s="7">
        <v>0.2867189</v>
      </c>
      <c r="W106" s="7">
        <v>0.4371874</v>
      </c>
      <c r="X106" s="7">
        <v>0</v>
      </c>
      <c r="Y106" s="7">
        <v>0.50673029999999997</v>
      </c>
      <c r="Z106" s="7">
        <v>0</v>
      </c>
      <c r="AA106" s="11">
        <v>0</v>
      </c>
    </row>
    <row r="107" spans="1:28" x14ac:dyDescent="0.2">
      <c r="A107" s="3" t="s">
        <v>41</v>
      </c>
      <c r="B107" s="3" t="s">
        <v>99</v>
      </c>
      <c r="C107" s="14">
        <v>122.6769</v>
      </c>
      <c r="D107" s="10">
        <v>122.6769</v>
      </c>
      <c r="E107" s="7">
        <v>122.9781</v>
      </c>
      <c r="F107" s="7">
        <v>122.9781</v>
      </c>
      <c r="G107" s="7">
        <v>123.14060000000001</v>
      </c>
      <c r="H107" s="7">
        <v>123.14060000000001</v>
      </c>
      <c r="I107" s="7">
        <v>123.1641</v>
      </c>
      <c r="J107" s="7">
        <v>123.2582</v>
      </c>
      <c r="K107" s="7">
        <v>123.4933</v>
      </c>
      <c r="L107" s="7">
        <v>124.0155</v>
      </c>
      <c r="M107" s="7">
        <v>124.7209</v>
      </c>
      <c r="N107" s="7">
        <v>124.96939999999999</v>
      </c>
      <c r="O107" s="11">
        <v>124.96939999999999</v>
      </c>
      <c r="P107" s="10">
        <v>0</v>
      </c>
      <c r="Q107" s="7">
        <v>0.245561</v>
      </c>
      <c r="R107" s="7">
        <v>0</v>
      </c>
      <c r="S107" s="7">
        <v>0.13212360000000001</v>
      </c>
      <c r="T107" s="7">
        <v>0</v>
      </c>
      <c r="U107" s="7">
        <v>1.9082700000000001E-2</v>
      </c>
      <c r="V107" s="7">
        <v>7.6371900000000006E-2</v>
      </c>
      <c r="W107" s="7">
        <v>0.19076860000000001</v>
      </c>
      <c r="X107" s="7">
        <v>0.42283340000000003</v>
      </c>
      <c r="Y107" s="7">
        <v>0.56882949999999999</v>
      </c>
      <c r="Z107" s="7">
        <v>0.1991812</v>
      </c>
      <c r="AA107" s="11">
        <v>0</v>
      </c>
    </row>
    <row r="108" spans="1:28" x14ac:dyDescent="0.2">
      <c r="A108" s="3" t="s">
        <v>42</v>
      </c>
      <c r="B108" s="3" t="s">
        <v>43</v>
      </c>
      <c r="C108" s="14">
        <v>121.351</v>
      </c>
      <c r="D108" s="10">
        <v>121.351</v>
      </c>
      <c r="E108" s="7">
        <v>121.4628</v>
      </c>
      <c r="F108" s="7">
        <v>121.4628</v>
      </c>
      <c r="G108" s="7">
        <v>121.474</v>
      </c>
      <c r="H108" s="7">
        <v>121.42149999999999</v>
      </c>
      <c r="I108" s="7">
        <v>121.42149999999999</v>
      </c>
      <c r="J108" s="7">
        <v>121.42149999999999</v>
      </c>
      <c r="K108" s="7">
        <v>122.0318</v>
      </c>
      <c r="L108" s="7">
        <v>122.004</v>
      </c>
      <c r="M108" s="7">
        <v>122.1159</v>
      </c>
      <c r="N108" s="7">
        <v>122.7388</v>
      </c>
      <c r="O108" s="11">
        <v>122.7149</v>
      </c>
      <c r="P108" s="10">
        <v>0</v>
      </c>
      <c r="Q108" s="7">
        <v>9.2105199999999998E-2</v>
      </c>
      <c r="R108" s="7">
        <v>0</v>
      </c>
      <c r="S108" s="7">
        <v>9.1769E-3</v>
      </c>
      <c r="T108" s="7">
        <v>-4.3192300000000003E-2</v>
      </c>
      <c r="U108" s="7">
        <v>0</v>
      </c>
      <c r="V108" s="7">
        <v>0</v>
      </c>
      <c r="W108" s="7">
        <v>0.50261529999999999</v>
      </c>
      <c r="X108" s="7">
        <v>-2.2738399999999999E-2</v>
      </c>
      <c r="Y108" s="7">
        <v>9.1680999999999999E-2</v>
      </c>
      <c r="Z108" s="7">
        <v>0.51009709999999997</v>
      </c>
      <c r="AA108" s="11">
        <v>-1.94808E-2</v>
      </c>
    </row>
    <row r="109" spans="1:28" x14ac:dyDescent="0.2">
      <c r="A109" s="3" t="s">
        <v>44</v>
      </c>
      <c r="B109" s="3" t="s">
        <v>45</v>
      </c>
      <c r="C109" s="14">
        <v>106.0611</v>
      </c>
      <c r="D109" s="10">
        <v>106.0611</v>
      </c>
      <c r="E109" s="7">
        <v>106.0611</v>
      </c>
      <c r="F109" s="7">
        <v>106.0611</v>
      </c>
      <c r="G109" s="7">
        <v>106.09229999999999</v>
      </c>
      <c r="H109" s="7">
        <v>106.09229999999999</v>
      </c>
      <c r="I109" s="7">
        <v>106.09229999999999</v>
      </c>
      <c r="J109" s="7">
        <v>106.09229999999999</v>
      </c>
      <c r="K109" s="7">
        <v>106.1627</v>
      </c>
      <c r="L109" s="7">
        <v>106.1627</v>
      </c>
      <c r="M109" s="7">
        <v>106.30370000000001</v>
      </c>
      <c r="N109" s="7">
        <v>106.7114</v>
      </c>
      <c r="O109" s="11">
        <v>106.7114</v>
      </c>
      <c r="P109" s="10">
        <v>0</v>
      </c>
      <c r="Q109" s="7">
        <v>0</v>
      </c>
      <c r="R109" s="7">
        <v>0</v>
      </c>
      <c r="S109" s="7">
        <v>2.9356199999999999E-2</v>
      </c>
      <c r="T109" s="7">
        <v>0</v>
      </c>
      <c r="U109" s="7">
        <v>0</v>
      </c>
      <c r="V109" s="7">
        <v>0</v>
      </c>
      <c r="W109" s="7">
        <v>6.6418699999999997E-2</v>
      </c>
      <c r="X109" s="7">
        <v>0</v>
      </c>
      <c r="Y109" s="7">
        <v>0.13273479999999999</v>
      </c>
      <c r="Z109" s="7">
        <v>0.38356659999999998</v>
      </c>
      <c r="AA109" s="11">
        <v>0</v>
      </c>
    </row>
    <row r="110" spans="1:28" x14ac:dyDescent="0.2">
      <c r="A110" s="3" t="s">
        <v>46</v>
      </c>
      <c r="B110" s="3" t="s">
        <v>100</v>
      </c>
      <c r="C110" s="14">
        <v>100</v>
      </c>
      <c r="D110" s="10">
        <v>100</v>
      </c>
      <c r="E110" s="7">
        <v>100</v>
      </c>
      <c r="F110" s="7">
        <v>100</v>
      </c>
      <c r="G110" s="7">
        <v>100</v>
      </c>
      <c r="H110" s="7">
        <v>100</v>
      </c>
      <c r="I110" s="7">
        <v>100</v>
      </c>
      <c r="J110" s="7">
        <v>100</v>
      </c>
      <c r="K110" s="7">
        <v>100</v>
      </c>
      <c r="L110" s="7">
        <v>100</v>
      </c>
      <c r="M110" s="7">
        <v>100</v>
      </c>
      <c r="N110" s="7">
        <v>100</v>
      </c>
      <c r="O110" s="11">
        <v>100</v>
      </c>
      <c r="P110" s="10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11">
        <v>0</v>
      </c>
    </row>
    <row r="111" spans="1:28" x14ac:dyDescent="0.2">
      <c r="A111" s="2" t="s">
        <v>47</v>
      </c>
      <c r="B111" s="2" t="s">
        <v>48</v>
      </c>
      <c r="C111" s="14">
        <v>90.070610000000002</v>
      </c>
      <c r="D111" s="10">
        <v>89.366950000000003</v>
      </c>
      <c r="E111" s="7">
        <v>89.537570000000002</v>
      </c>
      <c r="F111" s="7">
        <v>89.672629999999998</v>
      </c>
      <c r="G111" s="7">
        <v>90.375789999999995</v>
      </c>
      <c r="H111" s="7">
        <v>91.012069999999994</v>
      </c>
      <c r="I111" s="7">
        <v>91.483249999999998</v>
      </c>
      <c r="J111" s="7">
        <v>90.751900000000006</v>
      </c>
      <c r="K111" s="7">
        <v>90.274550000000005</v>
      </c>
      <c r="L111" s="7">
        <v>90.26276</v>
      </c>
      <c r="M111" s="7">
        <v>90.611620000000002</v>
      </c>
      <c r="N111" s="7">
        <v>90.197959999999995</v>
      </c>
      <c r="O111" s="11">
        <v>89.974559999999997</v>
      </c>
      <c r="P111" s="10">
        <v>-0.78123039999999999</v>
      </c>
      <c r="Q111" s="7">
        <v>0.19091639999999999</v>
      </c>
      <c r="R111" s="7">
        <v>0.15084529999999999</v>
      </c>
      <c r="S111" s="7">
        <v>0.78413619999999995</v>
      </c>
      <c r="T111" s="7">
        <v>0.70404239999999996</v>
      </c>
      <c r="U111" s="7">
        <v>0.51770729999999998</v>
      </c>
      <c r="V111" s="7">
        <v>-0.79943169999999997</v>
      </c>
      <c r="W111" s="7">
        <v>-0.52599260000000003</v>
      </c>
      <c r="X111" s="7">
        <v>-1.30657E-2</v>
      </c>
      <c r="Y111" s="7">
        <v>0.3864957</v>
      </c>
      <c r="Z111" s="7">
        <v>-0.45651779999999997</v>
      </c>
      <c r="AA111" s="11">
        <v>-0.24767330000000001</v>
      </c>
      <c r="AB111" s="7">
        <f>(AB92/AB95)*100</f>
        <v>90.292520203477338</v>
      </c>
    </row>
    <row r="112" spans="1:28" ht="18" customHeight="1" x14ac:dyDescent="0.2">
      <c r="B112" s="22" t="s">
        <v>63</v>
      </c>
      <c r="C112" s="27"/>
      <c r="D112" s="24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4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5"/>
    </row>
    <row r="113" spans="2:29" x14ac:dyDescent="0.2">
      <c r="B113" s="2" t="s">
        <v>15</v>
      </c>
      <c r="C113" s="14">
        <v>122.1999</v>
      </c>
      <c r="D113" s="10">
        <v>123.5702</v>
      </c>
      <c r="E113" s="7">
        <v>124.8618</v>
      </c>
      <c r="F113" s="7">
        <v>124.19110000000001</v>
      </c>
      <c r="G113" s="7">
        <v>123.9847</v>
      </c>
      <c r="H113" s="7">
        <v>123.1293</v>
      </c>
      <c r="I113" s="7">
        <v>123.6275</v>
      </c>
      <c r="J113" s="7">
        <v>123.5976</v>
      </c>
      <c r="K113" s="7">
        <v>124.5652</v>
      </c>
      <c r="L113" s="7">
        <v>125.2756</v>
      </c>
      <c r="M113" s="7">
        <v>125.0363</v>
      </c>
      <c r="N113" s="7">
        <v>124.81610000000001</v>
      </c>
      <c r="O113" s="11">
        <v>125.23009999999999</v>
      </c>
      <c r="P113" s="10">
        <v>1.1214219999999999</v>
      </c>
      <c r="Q113" s="7">
        <v>1.0451950000000001</v>
      </c>
      <c r="R113" s="7">
        <v>-0.53712340000000003</v>
      </c>
      <c r="S113" s="7">
        <v>-0.16625529999999999</v>
      </c>
      <c r="T113" s="7">
        <v>-0.68988720000000003</v>
      </c>
      <c r="U113" s="7">
        <v>0.40462110000000001</v>
      </c>
      <c r="V113" s="7">
        <v>-2.4172900000000001E-2</v>
      </c>
      <c r="W113" s="7">
        <v>0.78286129999999998</v>
      </c>
      <c r="X113" s="7">
        <v>0.5703125</v>
      </c>
      <c r="Y113" s="7">
        <v>-0.19101560000000001</v>
      </c>
      <c r="Z113" s="7">
        <v>-0.1761451</v>
      </c>
      <c r="AA113" s="11">
        <v>0.33169530000000003</v>
      </c>
      <c r="AB113" s="7">
        <f>AVERAGE(D113:O113)</f>
        <v>124.32379166666668</v>
      </c>
    </row>
    <row r="114" spans="2:29" x14ac:dyDescent="0.2">
      <c r="B114" s="2" t="s">
        <v>21</v>
      </c>
      <c r="C114" s="14">
        <v>126.75490000000001</v>
      </c>
      <c r="D114" s="10">
        <v>127.53440000000001</v>
      </c>
      <c r="E114" s="7">
        <v>128.12459999999999</v>
      </c>
      <c r="F114" s="7">
        <v>128.38640000000001</v>
      </c>
      <c r="G114" s="7">
        <v>128.08600000000001</v>
      </c>
      <c r="H114" s="7">
        <v>127.6643</v>
      </c>
      <c r="I114" s="7">
        <v>127.5821</v>
      </c>
      <c r="J114" s="7">
        <v>128.7115</v>
      </c>
      <c r="K114" s="7">
        <v>130.0651</v>
      </c>
      <c r="L114" s="7">
        <v>130.44110000000001</v>
      </c>
      <c r="M114" s="7">
        <v>130.8236</v>
      </c>
      <c r="N114" s="7">
        <v>131.0753</v>
      </c>
      <c r="O114" s="11">
        <v>131.5575</v>
      </c>
      <c r="P114" s="10">
        <v>0.61499879999999996</v>
      </c>
      <c r="Q114" s="7">
        <v>0.46275490000000002</v>
      </c>
      <c r="R114" s="7">
        <v>0.2043285</v>
      </c>
      <c r="S114" s="7">
        <v>-0.23394529999999999</v>
      </c>
      <c r="T114" s="7">
        <v>-0.32925529999999997</v>
      </c>
      <c r="U114" s="7">
        <v>-6.4434699999999998E-2</v>
      </c>
      <c r="V114" s="7">
        <v>0.88525980000000004</v>
      </c>
      <c r="W114" s="7">
        <v>1.0516719999999999</v>
      </c>
      <c r="X114" s="7">
        <v>0.28904449999999998</v>
      </c>
      <c r="Y114" s="7">
        <v>0.2932766</v>
      </c>
      <c r="Z114" s="7">
        <v>0.19238</v>
      </c>
      <c r="AA114" s="11">
        <v>0.3678748</v>
      </c>
      <c r="AB114" s="7">
        <f>AVERAGE(D114:O114)</f>
        <v>129.17099166666665</v>
      </c>
    </row>
    <row r="115" spans="2:29" x14ac:dyDescent="0.2">
      <c r="B115" s="2" t="s">
        <v>23</v>
      </c>
      <c r="C115" s="14">
        <v>127.7373</v>
      </c>
      <c r="D115" s="10">
        <v>128.6789</v>
      </c>
      <c r="E115" s="7">
        <v>129.34970000000001</v>
      </c>
      <c r="F115" s="7">
        <v>129.63890000000001</v>
      </c>
      <c r="G115" s="7">
        <v>129.0753</v>
      </c>
      <c r="H115" s="7">
        <v>128.4623</v>
      </c>
      <c r="I115" s="7">
        <v>128.2628</v>
      </c>
      <c r="J115" s="7">
        <v>129.62110000000001</v>
      </c>
      <c r="K115" s="7">
        <v>131.3331</v>
      </c>
      <c r="L115" s="7">
        <v>131.82910000000001</v>
      </c>
      <c r="M115" s="7">
        <v>132.2843</v>
      </c>
      <c r="N115" s="7">
        <v>132.53299999999999</v>
      </c>
      <c r="O115" s="11">
        <v>133.1242</v>
      </c>
      <c r="P115" s="10">
        <v>0.73716550000000003</v>
      </c>
      <c r="Q115" s="7">
        <v>0.52131470000000002</v>
      </c>
      <c r="R115" s="7">
        <v>0.22355620000000001</v>
      </c>
      <c r="S115" s="7">
        <v>-0.43474499999999999</v>
      </c>
      <c r="T115" s="7">
        <v>-0.47494530000000001</v>
      </c>
      <c r="U115" s="7">
        <v>-0.15530530000000001</v>
      </c>
      <c r="V115" s="7">
        <v>1.0590390000000001</v>
      </c>
      <c r="W115" s="7">
        <v>1.320765</v>
      </c>
      <c r="X115" s="7">
        <v>0.37763249999999998</v>
      </c>
      <c r="Y115" s="7">
        <v>0.34529579999999999</v>
      </c>
      <c r="Z115" s="7">
        <v>0.18801799999999999</v>
      </c>
      <c r="AA115" s="11">
        <v>0.4461136</v>
      </c>
      <c r="AC115" s="7"/>
    </row>
    <row r="116" spans="2:29" x14ac:dyDescent="0.2">
      <c r="B116" s="3" t="s">
        <v>25</v>
      </c>
      <c r="C116" s="14">
        <v>137.2363</v>
      </c>
      <c r="D116" s="10">
        <v>137.80699999999999</v>
      </c>
      <c r="E116" s="7">
        <v>138.9315</v>
      </c>
      <c r="F116" s="7">
        <v>138.9665</v>
      </c>
      <c r="G116" s="7">
        <v>137.26689999999999</v>
      </c>
      <c r="H116" s="7">
        <v>135.56790000000001</v>
      </c>
      <c r="I116" s="7">
        <v>135.0257</v>
      </c>
      <c r="J116" s="7">
        <v>137.1404</v>
      </c>
      <c r="K116" s="7">
        <v>139.76689999999999</v>
      </c>
      <c r="L116" s="7">
        <v>140.3817</v>
      </c>
      <c r="M116" s="7">
        <v>140.9126</v>
      </c>
      <c r="N116" s="7">
        <v>141.1558</v>
      </c>
      <c r="O116" s="11">
        <v>141.94569999999999</v>
      </c>
      <c r="P116" s="10">
        <v>0.41581430000000003</v>
      </c>
      <c r="Q116" s="7">
        <v>0.81601610000000002</v>
      </c>
      <c r="R116" s="7">
        <v>2.52169E-2</v>
      </c>
      <c r="S116" s="7">
        <v>-1.22305</v>
      </c>
      <c r="T116" s="7">
        <v>-1.237716</v>
      </c>
      <c r="U116" s="7">
        <v>-0.39998519999999999</v>
      </c>
      <c r="V116" s="7">
        <v>1.566203</v>
      </c>
      <c r="W116" s="7">
        <v>1.9151640000000001</v>
      </c>
      <c r="X116" s="7">
        <v>0.43985849999999999</v>
      </c>
      <c r="Y116" s="7">
        <v>0.37818259999999998</v>
      </c>
      <c r="Z116" s="7">
        <v>0.1725854</v>
      </c>
      <c r="AA116" s="11">
        <v>0.559639</v>
      </c>
    </row>
    <row r="117" spans="2:29" x14ac:dyDescent="0.2">
      <c r="B117" s="3" t="s">
        <v>96</v>
      </c>
      <c r="C117" s="14">
        <v>117.29</v>
      </c>
      <c r="D117" s="10">
        <v>119.6074</v>
      </c>
      <c r="E117" s="7">
        <v>119.6163</v>
      </c>
      <c r="F117" s="7">
        <v>120.10250000000001</v>
      </c>
      <c r="G117" s="7">
        <v>120.2719</v>
      </c>
      <c r="H117" s="7">
        <v>120.6521</v>
      </c>
      <c r="I117" s="7">
        <v>120.4121</v>
      </c>
      <c r="J117" s="7">
        <v>120.7813</v>
      </c>
      <c r="K117" s="7">
        <v>121.7054</v>
      </c>
      <c r="L117" s="7">
        <v>122.58320000000001</v>
      </c>
      <c r="M117" s="7">
        <v>122.7287</v>
      </c>
      <c r="N117" s="7">
        <v>122.8272</v>
      </c>
      <c r="O117" s="11">
        <v>123.331</v>
      </c>
      <c r="P117" s="10">
        <v>1.975784</v>
      </c>
      <c r="Q117" s="7">
        <v>7.3802E-3</v>
      </c>
      <c r="R117" s="7">
        <v>0.4064779</v>
      </c>
      <c r="S117" s="7">
        <v>0.1410488</v>
      </c>
      <c r="T117" s="7">
        <v>0.31616420000000001</v>
      </c>
      <c r="U117" s="7">
        <v>-0.1989678</v>
      </c>
      <c r="V117" s="7">
        <v>0.30665949999999997</v>
      </c>
      <c r="W117" s="7">
        <v>0.76511030000000002</v>
      </c>
      <c r="X117" s="7">
        <v>0.72118689999999996</v>
      </c>
      <c r="Y117" s="7">
        <v>0.1187573</v>
      </c>
      <c r="Z117" s="7">
        <v>8.0204899999999996E-2</v>
      </c>
      <c r="AA117" s="11">
        <v>0.410219</v>
      </c>
    </row>
    <row r="118" spans="2:29" x14ac:dyDescent="0.2">
      <c r="B118" s="3" t="s">
        <v>28</v>
      </c>
      <c r="C118" s="14">
        <v>122.96729999999999</v>
      </c>
      <c r="D118" s="10">
        <v>123.4504</v>
      </c>
      <c r="E118" s="7">
        <v>123.9992</v>
      </c>
      <c r="F118" s="7">
        <v>124.76990000000001</v>
      </c>
      <c r="G118" s="7">
        <v>126.1305</v>
      </c>
      <c r="H118" s="7">
        <v>126.4973</v>
      </c>
      <c r="I118" s="7">
        <v>126.9962</v>
      </c>
      <c r="J118" s="7">
        <v>127.8997</v>
      </c>
      <c r="K118" s="7">
        <v>128.20689999999999</v>
      </c>
      <c r="L118" s="7">
        <v>128.5616</v>
      </c>
      <c r="M118" s="7">
        <v>129.43639999999999</v>
      </c>
      <c r="N118" s="7">
        <v>129.7535</v>
      </c>
      <c r="O118" s="11">
        <v>130.51300000000001</v>
      </c>
      <c r="P118" s="10">
        <v>0.39283829999999997</v>
      </c>
      <c r="Q118" s="7">
        <v>0.44454909999999997</v>
      </c>
      <c r="R118" s="7">
        <v>0.62153519999999995</v>
      </c>
      <c r="S118" s="7">
        <v>1.090503</v>
      </c>
      <c r="T118" s="7">
        <v>0.29080869999999998</v>
      </c>
      <c r="U118" s="7">
        <v>0.39443909999999999</v>
      </c>
      <c r="V118" s="7">
        <v>0.71140499999999995</v>
      </c>
      <c r="W118" s="7">
        <v>0.2401684</v>
      </c>
      <c r="X118" s="7">
        <v>0.27670250000000002</v>
      </c>
      <c r="Y118" s="7">
        <v>0.68045310000000003</v>
      </c>
      <c r="Z118" s="7">
        <v>0.24497959999999999</v>
      </c>
      <c r="AA118" s="11">
        <v>0.58535709999999996</v>
      </c>
    </row>
    <row r="119" spans="2:29" x14ac:dyDescent="0.2">
      <c r="B119" s="3" t="s">
        <v>30</v>
      </c>
      <c r="C119" s="14">
        <v>119.67140000000001</v>
      </c>
      <c r="D119" s="10">
        <v>120.59780000000001</v>
      </c>
      <c r="E119" s="7">
        <v>121.1534</v>
      </c>
      <c r="F119" s="7">
        <v>121.8043</v>
      </c>
      <c r="G119" s="7">
        <v>123.0775</v>
      </c>
      <c r="H119" s="7">
        <v>124.1093</v>
      </c>
      <c r="I119" s="7">
        <v>124.1908</v>
      </c>
      <c r="J119" s="7">
        <v>125.21720000000001</v>
      </c>
      <c r="K119" s="7">
        <v>126.60039999999999</v>
      </c>
      <c r="L119" s="7">
        <v>126.6705</v>
      </c>
      <c r="M119" s="7">
        <v>127.5733</v>
      </c>
      <c r="N119" s="7">
        <v>128.32490000000001</v>
      </c>
      <c r="O119" s="11">
        <v>128.5206</v>
      </c>
      <c r="P119" s="10">
        <v>0.77408710000000003</v>
      </c>
      <c r="Q119" s="7">
        <v>0.46067580000000002</v>
      </c>
      <c r="R119" s="7">
        <v>0.53726070000000004</v>
      </c>
      <c r="S119" s="7">
        <v>1.045309</v>
      </c>
      <c r="T119" s="7">
        <v>0.83830199999999999</v>
      </c>
      <c r="U119" s="7">
        <v>6.5678E-2</v>
      </c>
      <c r="V119" s="7">
        <v>0.82649309999999998</v>
      </c>
      <c r="W119" s="7">
        <v>1.1046480000000001</v>
      </c>
      <c r="X119" s="7">
        <v>5.5370200000000001E-2</v>
      </c>
      <c r="Y119" s="7">
        <v>0.71274649999999995</v>
      </c>
      <c r="Z119" s="7">
        <v>0.58910510000000005</v>
      </c>
      <c r="AA119" s="11">
        <v>0.1525464</v>
      </c>
    </row>
    <row r="120" spans="2:29" x14ac:dyDescent="0.2">
      <c r="B120" s="3" t="s">
        <v>32</v>
      </c>
      <c r="C120" s="14">
        <v>113.35299999999999</v>
      </c>
      <c r="D120" s="10">
        <v>113.8172</v>
      </c>
      <c r="E120" s="7">
        <v>113.9879</v>
      </c>
      <c r="F120" s="7">
        <v>114.2144</v>
      </c>
      <c r="G120" s="7">
        <v>114.6914</v>
      </c>
      <c r="H120" s="7">
        <v>114.8694</v>
      </c>
      <c r="I120" s="7">
        <v>115.31440000000001</v>
      </c>
      <c r="J120" s="7">
        <v>116.0408</v>
      </c>
      <c r="K120" s="7">
        <v>116.2745</v>
      </c>
      <c r="L120" s="7">
        <v>116.47190000000001</v>
      </c>
      <c r="M120" s="7">
        <v>117.08459999999999</v>
      </c>
      <c r="N120" s="7">
        <v>117.9372</v>
      </c>
      <c r="O120" s="11">
        <v>118.0333</v>
      </c>
      <c r="P120" s="10">
        <v>0.40955330000000001</v>
      </c>
      <c r="Q120" s="7">
        <v>0.1499036</v>
      </c>
      <c r="R120" s="7">
        <v>0.19872670000000001</v>
      </c>
      <c r="S120" s="7">
        <v>0.4176067</v>
      </c>
      <c r="T120" s="7">
        <v>0.155227</v>
      </c>
      <c r="U120" s="7">
        <v>0.38737630000000001</v>
      </c>
      <c r="V120" s="7">
        <v>0.62997190000000003</v>
      </c>
      <c r="W120" s="7">
        <v>0.2014109</v>
      </c>
      <c r="X120" s="7">
        <v>0.16975999999999999</v>
      </c>
      <c r="Y120" s="7">
        <v>0.52605729999999995</v>
      </c>
      <c r="Z120" s="7">
        <v>0.72813269999999997</v>
      </c>
      <c r="AA120" s="11">
        <v>8.1490400000000004E-2</v>
      </c>
    </row>
    <row r="121" spans="2:29" x14ac:dyDescent="0.2">
      <c r="B121" s="3" t="s">
        <v>97</v>
      </c>
      <c r="C121" s="14">
        <v>107.0723</v>
      </c>
      <c r="D121" s="10">
        <v>108.1356</v>
      </c>
      <c r="E121" s="7">
        <v>108.28400000000001</v>
      </c>
      <c r="F121" s="7">
        <v>108.28400000000001</v>
      </c>
      <c r="G121" s="7">
        <v>108.42740000000001</v>
      </c>
      <c r="H121" s="7">
        <v>108.37609999999999</v>
      </c>
      <c r="I121" s="7">
        <v>108.4145</v>
      </c>
      <c r="J121" s="7">
        <v>108.5043</v>
      </c>
      <c r="K121" s="7">
        <v>109.0117</v>
      </c>
      <c r="L121" s="7">
        <v>109.0347</v>
      </c>
      <c r="M121" s="7">
        <v>109.25709999999999</v>
      </c>
      <c r="N121" s="7">
        <v>109.29</v>
      </c>
      <c r="O121" s="11">
        <v>109.4435</v>
      </c>
      <c r="P121" s="10">
        <v>0.99308969999999996</v>
      </c>
      <c r="Q121" s="7">
        <v>0.13722039999999999</v>
      </c>
      <c r="R121" s="7">
        <v>0</v>
      </c>
      <c r="S121" s="7">
        <v>0.13245960000000001</v>
      </c>
      <c r="T121" s="7">
        <v>-4.7326899999999998E-2</v>
      </c>
      <c r="U121" s="7">
        <v>3.5409900000000001E-2</v>
      </c>
      <c r="V121" s="7">
        <v>8.2870600000000003E-2</v>
      </c>
      <c r="W121" s="7">
        <v>0.46758230000000001</v>
      </c>
      <c r="X121" s="7">
        <v>2.1059100000000001E-2</v>
      </c>
      <c r="Y121" s="7">
        <v>0.20399</v>
      </c>
      <c r="Z121" s="7">
        <v>3.0138499999999999E-2</v>
      </c>
      <c r="AA121" s="11">
        <v>0.14046210000000001</v>
      </c>
    </row>
    <row r="122" spans="2:29" x14ac:dyDescent="0.2">
      <c r="B122" s="3" t="s">
        <v>35</v>
      </c>
      <c r="C122" s="14">
        <v>120.5187</v>
      </c>
      <c r="D122" s="10">
        <v>121.512</v>
      </c>
      <c r="E122" s="7">
        <v>121.5675</v>
      </c>
      <c r="F122" s="7">
        <v>122.0167</v>
      </c>
      <c r="G122" s="7">
        <v>121.5915</v>
      </c>
      <c r="H122" s="7">
        <v>121.99299999999999</v>
      </c>
      <c r="I122" s="7">
        <v>122.2627</v>
      </c>
      <c r="J122" s="7">
        <v>122.9122</v>
      </c>
      <c r="K122" s="7">
        <v>124.3297</v>
      </c>
      <c r="L122" s="7">
        <v>124.2393</v>
      </c>
      <c r="M122" s="7">
        <v>123.9667</v>
      </c>
      <c r="N122" s="7">
        <v>124.0085</v>
      </c>
      <c r="O122" s="11">
        <v>124.0373</v>
      </c>
      <c r="P122" s="10">
        <v>0.82418880000000005</v>
      </c>
      <c r="Q122" s="7">
        <v>4.5715400000000003E-2</v>
      </c>
      <c r="R122" s="7">
        <v>0.36945919999999999</v>
      </c>
      <c r="S122" s="7">
        <v>-0.34845310000000002</v>
      </c>
      <c r="T122" s="7">
        <v>0.33018890000000001</v>
      </c>
      <c r="U122" s="7">
        <v>0.2210963</v>
      </c>
      <c r="V122" s="7">
        <v>0.53127519999999995</v>
      </c>
      <c r="W122" s="7">
        <v>1.1532020000000001</v>
      </c>
      <c r="X122" s="7">
        <v>-7.2649099999999994E-2</v>
      </c>
      <c r="Y122" s="7">
        <v>-0.21943840000000001</v>
      </c>
      <c r="Z122" s="7">
        <v>3.3738400000000002E-2</v>
      </c>
      <c r="AA122" s="11">
        <v>2.3200399999999999E-2</v>
      </c>
    </row>
    <row r="123" spans="2:29" x14ac:dyDescent="0.2">
      <c r="B123" s="2" t="s">
        <v>37</v>
      </c>
      <c r="C123" s="14">
        <v>123.8691</v>
      </c>
      <c r="D123" s="10">
        <v>124.1494</v>
      </c>
      <c r="E123" s="7">
        <v>124.4678</v>
      </c>
      <c r="F123" s="7">
        <v>124.64239999999999</v>
      </c>
      <c r="G123" s="7">
        <v>125.2598</v>
      </c>
      <c r="H123" s="7">
        <v>125.51900000000001</v>
      </c>
      <c r="I123" s="7">
        <v>125.8456</v>
      </c>
      <c r="J123" s="7">
        <v>126.2336</v>
      </c>
      <c r="K123" s="7">
        <v>126.3976</v>
      </c>
      <c r="L123" s="7">
        <v>126.3683</v>
      </c>
      <c r="M123" s="7">
        <v>126.5068</v>
      </c>
      <c r="N123" s="7">
        <v>126.8026</v>
      </c>
      <c r="O123" s="11">
        <v>126.9191</v>
      </c>
      <c r="P123" s="10">
        <v>0.2262412</v>
      </c>
      <c r="Q123" s="7">
        <v>0.25651239999999997</v>
      </c>
      <c r="R123" s="7">
        <v>0.14028840000000001</v>
      </c>
      <c r="S123" s="7">
        <v>0.49535010000000002</v>
      </c>
      <c r="T123" s="7">
        <v>0.20685149999999999</v>
      </c>
      <c r="U123" s="7">
        <v>0.26021729999999998</v>
      </c>
      <c r="V123" s="7">
        <v>0.30830259999999998</v>
      </c>
      <c r="W123" s="7">
        <v>0.1299312</v>
      </c>
      <c r="X123" s="7">
        <v>-2.3160199999999999E-2</v>
      </c>
      <c r="Y123" s="7">
        <v>0.1095733</v>
      </c>
      <c r="Z123" s="7">
        <v>0.2338691</v>
      </c>
      <c r="AA123" s="11">
        <v>9.18818E-2</v>
      </c>
    </row>
    <row r="124" spans="2:29" x14ac:dyDescent="0.2">
      <c r="B124" s="3" t="s">
        <v>39</v>
      </c>
      <c r="C124" s="14">
        <v>107.7852</v>
      </c>
      <c r="D124" s="10">
        <v>107.7852</v>
      </c>
      <c r="E124" s="7">
        <v>107.9539</v>
      </c>
      <c r="F124" s="7">
        <v>107.88930000000001</v>
      </c>
      <c r="G124" s="7">
        <v>108.10509999999999</v>
      </c>
      <c r="H124" s="7">
        <v>107.93640000000001</v>
      </c>
      <c r="I124" s="7">
        <v>107.9836</v>
      </c>
      <c r="J124" s="7">
        <v>107.9836</v>
      </c>
      <c r="K124" s="7">
        <v>107.9836</v>
      </c>
      <c r="L124" s="7">
        <v>107.89960000000001</v>
      </c>
      <c r="M124" s="7">
        <v>107.90519999999999</v>
      </c>
      <c r="N124" s="7">
        <v>107.9748</v>
      </c>
      <c r="O124" s="11">
        <v>107.9748</v>
      </c>
      <c r="P124" s="10">
        <v>0</v>
      </c>
      <c r="Q124" s="7">
        <v>0.15657280000000001</v>
      </c>
      <c r="R124" s="7">
        <v>-5.98244E-2</v>
      </c>
      <c r="S124" s="7">
        <v>0.19997490000000001</v>
      </c>
      <c r="T124" s="7">
        <v>-0.1560318</v>
      </c>
      <c r="U124" s="7">
        <v>4.3739399999999998E-2</v>
      </c>
      <c r="V124" s="7">
        <v>0</v>
      </c>
      <c r="W124" s="7">
        <v>0</v>
      </c>
      <c r="X124" s="7">
        <v>-7.7810400000000002E-2</v>
      </c>
      <c r="Y124" s="7">
        <v>5.2183000000000004E-3</v>
      </c>
      <c r="Z124" s="7">
        <v>6.4489599999999994E-2</v>
      </c>
      <c r="AA124" s="11">
        <v>0</v>
      </c>
    </row>
    <row r="125" spans="2:29" x14ac:dyDescent="0.2">
      <c r="B125" s="3" t="s">
        <v>98</v>
      </c>
      <c r="C125" s="14">
        <v>129.7363</v>
      </c>
      <c r="D125" s="10">
        <v>130.2501</v>
      </c>
      <c r="E125" s="7">
        <v>130.3218</v>
      </c>
      <c r="F125" s="7">
        <v>130.7037</v>
      </c>
      <c r="G125" s="7">
        <v>131.4503</v>
      </c>
      <c r="H125" s="7">
        <v>132.04949999999999</v>
      </c>
      <c r="I125" s="7">
        <v>132.6987</v>
      </c>
      <c r="J125" s="7">
        <v>133.18090000000001</v>
      </c>
      <c r="K125" s="7">
        <v>133.16560000000001</v>
      </c>
      <c r="L125" s="7">
        <v>133.096</v>
      </c>
      <c r="M125" s="7">
        <v>133.41540000000001</v>
      </c>
      <c r="N125" s="7">
        <v>134.1927</v>
      </c>
      <c r="O125" s="11">
        <v>134.53720000000001</v>
      </c>
      <c r="P125" s="10">
        <v>0.39600590000000002</v>
      </c>
      <c r="Q125" s="7">
        <v>5.5107299999999998E-2</v>
      </c>
      <c r="R125" s="7">
        <v>0.29299459999999999</v>
      </c>
      <c r="S125" s="7">
        <v>0.57122530000000005</v>
      </c>
      <c r="T125" s="7">
        <v>0.45584740000000001</v>
      </c>
      <c r="U125" s="7">
        <v>0.49159950000000002</v>
      </c>
      <c r="V125" s="7">
        <v>0.36338589999999998</v>
      </c>
      <c r="W125" s="7">
        <v>-1.14457E-2</v>
      </c>
      <c r="X125" s="7">
        <v>-5.2296599999999999E-2</v>
      </c>
      <c r="Y125" s="7">
        <v>0.24000930000000001</v>
      </c>
      <c r="Z125" s="7">
        <v>0.58259190000000005</v>
      </c>
      <c r="AA125" s="11">
        <v>0.2567528</v>
      </c>
    </row>
    <row r="126" spans="2:29" x14ac:dyDescent="0.2">
      <c r="B126" s="3" t="s">
        <v>99</v>
      </c>
      <c r="C126" s="14">
        <v>100.36790000000001</v>
      </c>
      <c r="D126" s="10">
        <v>100.36790000000001</v>
      </c>
      <c r="E126" s="7">
        <v>100.6798</v>
      </c>
      <c r="F126" s="7">
        <v>100.6798</v>
      </c>
      <c r="G126" s="7">
        <v>100.5852</v>
      </c>
      <c r="H126" s="7">
        <v>100.5852</v>
      </c>
      <c r="I126" s="7">
        <v>100.586</v>
      </c>
      <c r="J126" s="7">
        <v>100.5891</v>
      </c>
      <c r="K126" s="7">
        <v>100.59690000000001</v>
      </c>
      <c r="L126" s="7">
        <v>100.6143</v>
      </c>
      <c r="M126" s="7">
        <v>100.6377</v>
      </c>
      <c r="N126" s="7">
        <v>100.646</v>
      </c>
      <c r="O126" s="11">
        <v>100.646</v>
      </c>
      <c r="P126" s="10">
        <v>0</v>
      </c>
      <c r="Q126" s="7">
        <v>0.31079970000000001</v>
      </c>
      <c r="R126" s="7">
        <v>0</v>
      </c>
      <c r="S126" s="7">
        <v>-9.3935400000000002E-2</v>
      </c>
      <c r="T126" s="7">
        <v>0</v>
      </c>
      <c r="U126" s="7">
        <v>7.737E-4</v>
      </c>
      <c r="V126" s="7">
        <v>3.1021999999999998E-3</v>
      </c>
      <c r="W126" s="7">
        <v>7.7592E-3</v>
      </c>
      <c r="X126" s="7">
        <v>1.7238699999999999E-2</v>
      </c>
      <c r="Y126" s="7">
        <v>2.3271699999999999E-2</v>
      </c>
      <c r="Z126" s="7">
        <v>8.1951000000000003E-3</v>
      </c>
      <c r="AA126" s="11">
        <v>0</v>
      </c>
    </row>
    <row r="127" spans="2:29" x14ac:dyDescent="0.2">
      <c r="B127" s="3" t="s">
        <v>43</v>
      </c>
      <c r="C127" s="14">
        <v>141.68369999999999</v>
      </c>
      <c r="D127" s="10">
        <v>141.69540000000001</v>
      </c>
      <c r="E127" s="7">
        <v>142.07069999999999</v>
      </c>
      <c r="F127" s="7">
        <v>142.428</v>
      </c>
      <c r="G127" s="7">
        <v>143.2465</v>
      </c>
      <c r="H127" s="7">
        <v>143.38399999999999</v>
      </c>
      <c r="I127" s="7">
        <v>143.7415</v>
      </c>
      <c r="J127" s="7">
        <v>144.8229</v>
      </c>
      <c r="K127" s="7">
        <v>145.35169999999999</v>
      </c>
      <c r="L127" s="7">
        <v>145.00360000000001</v>
      </c>
      <c r="M127" s="7">
        <v>144.98519999999999</v>
      </c>
      <c r="N127" s="7">
        <v>145.24619999999999</v>
      </c>
      <c r="O127" s="11">
        <v>145.108</v>
      </c>
      <c r="P127" s="10">
        <v>8.2171999999999992E-3</v>
      </c>
      <c r="Q127" s="7">
        <v>0.26487840000000001</v>
      </c>
      <c r="R127" s="7">
        <v>0.25153740000000002</v>
      </c>
      <c r="S127" s="7">
        <v>0.57466320000000004</v>
      </c>
      <c r="T127" s="7">
        <v>9.6007499999999996E-2</v>
      </c>
      <c r="U127" s="7">
        <v>0.2493291</v>
      </c>
      <c r="V127" s="7">
        <v>0.75226269999999995</v>
      </c>
      <c r="W127" s="7">
        <v>0.36515219999999998</v>
      </c>
      <c r="X127" s="7">
        <v>-0.2394453</v>
      </c>
      <c r="Y127" s="7">
        <v>-1.2711800000000001E-2</v>
      </c>
      <c r="Z127" s="7">
        <v>0.1800195</v>
      </c>
      <c r="AA127" s="11">
        <v>-9.5158499999999993E-2</v>
      </c>
    </row>
    <row r="128" spans="2:29" x14ac:dyDescent="0.2">
      <c r="B128" s="3" t="s">
        <v>45</v>
      </c>
      <c r="C128" s="14">
        <v>129.44139999999999</v>
      </c>
      <c r="D128" s="10">
        <v>129.75659999999999</v>
      </c>
      <c r="E128" s="7">
        <v>130.36949999999999</v>
      </c>
      <c r="F128" s="7">
        <v>130.83189999999999</v>
      </c>
      <c r="G128" s="7">
        <v>130.55019999999999</v>
      </c>
      <c r="H128" s="7">
        <v>130.78200000000001</v>
      </c>
      <c r="I128" s="7">
        <v>131.00389999999999</v>
      </c>
      <c r="J128" s="7">
        <v>131.6129</v>
      </c>
      <c r="K128" s="7">
        <v>132.3306</v>
      </c>
      <c r="L128" s="7">
        <v>132.5866</v>
      </c>
      <c r="M128" s="7">
        <v>132.59129999999999</v>
      </c>
      <c r="N128" s="7">
        <v>132.78370000000001</v>
      </c>
      <c r="O128" s="11">
        <v>132.77590000000001</v>
      </c>
      <c r="P128" s="10">
        <v>0.24355570000000001</v>
      </c>
      <c r="Q128" s="7">
        <v>0.47234559999999998</v>
      </c>
      <c r="R128" s="7">
        <v>0.3546742</v>
      </c>
      <c r="S128" s="7">
        <v>-0.21530869999999999</v>
      </c>
      <c r="T128" s="7">
        <v>0.17754159999999999</v>
      </c>
      <c r="U128" s="7">
        <v>0.1696782</v>
      </c>
      <c r="V128" s="7">
        <v>0.46485500000000002</v>
      </c>
      <c r="W128" s="7">
        <v>0.54530909999999999</v>
      </c>
      <c r="X128" s="7">
        <v>0.19346389999999999</v>
      </c>
      <c r="Y128" s="7">
        <v>3.5331E-3</v>
      </c>
      <c r="Z128" s="7">
        <v>0.14508309999999999</v>
      </c>
      <c r="AA128" s="11">
        <v>-5.8262000000000001E-3</v>
      </c>
    </row>
    <row r="129" spans="2:28" x14ac:dyDescent="0.2">
      <c r="B129" s="3" t="s">
        <v>100</v>
      </c>
      <c r="C129" s="14">
        <v>119.46769999999999</v>
      </c>
      <c r="D129" s="10">
        <v>119.86620000000001</v>
      </c>
      <c r="E129" s="7">
        <v>120.325</v>
      </c>
      <c r="F129" s="7">
        <v>120.325</v>
      </c>
      <c r="G129" s="7">
        <v>121.1421</v>
      </c>
      <c r="H129" s="7">
        <v>121.25749999999999</v>
      </c>
      <c r="I129" s="7">
        <v>121.38639999999999</v>
      </c>
      <c r="J129" s="7">
        <v>121.42700000000001</v>
      </c>
      <c r="K129" s="7">
        <v>121.42700000000001</v>
      </c>
      <c r="L129" s="7">
        <v>121.42700000000001</v>
      </c>
      <c r="M129" s="7">
        <v>121.5891</v>
      </c>
      <c r="N129" s="7">
        <v>121.5891</v>
      </c>
      <c r="O129" s="11">
        <v>121.7677</v>
      </c>
      <c r="P129" s="10">
        <v>0.33354889999999998</v>
      </c>
      <c r="Q129" s="7">
        <v>0.38272929999999999</v>
      </c>
      <c r="R129" s="7">
        <v>0</v>
      </c>
      <c r="S129" s="7">
        <v>0.67912879999999998</v>
      </c>
      <c r="T129" s="7">
        <v>9.5261799999999994E-2</v>
      </c>
      <c r="U129" s="7">
        <v>0.10629520000000001</v>
      </c>
      <c r="V129" s="7">
        <v>3.3449899999999998E-2</v>
      </c>
      <c r="W129" s="7">
        <v>0</v>
      </c>
      <c r="X129" s="7">
        <v>0</v>
      </c>
      <c r="Y129" s="7">
        <v>0.133491</v>
      </c>
      <c r="Z129" s="7">
        <v>0</v>
      </c>
      <c r="AA129" s="11">
        <v>0.14685390000000001</v>
      </c>
    </row>
    <row r="130" spans="2:28" x14ac:dyDescent="0.2">
      <c r="B130" s="2" t="s">
        <v>48</v>
      </c>
      <c r="C130" s="14">
        <v>96.40643</v>
      </c>
      <c r="D130" s="10">
        <v>96.891670000000005</v>
      </c>
      <c r="E130" s="7">
        <v>97.453410000000005</v>
      </c>
      <c r="F130" s="7">
        <v>96.732320000000001</v>
      </c>
      <c r="G130" s="7">
        <v>96.797939999999997</v>
      </c>
      <c r="H130" s="7">
        <v>96.447710000000001</v>
      </c>
      <c r="I130" s="7">
        <v>96.900390000000002</v>
      </c>
      <c r="J130" s="7">
        <v>96.026880000000006</v>
      </c>
      <c r="K130" s="7">
        <v>95.771439999999998</v>
      </c>
      <c r="L130" s="7">
        <v>96.040030000000002</v>
      </c>
      <c r="M130" s="7">
        <v>95.576279999999997</v>
      </c>
      <c r="N130" s="7">
        <v>95.224729999999994</v>
      </c>
      <c r="O130" s="11">
        <v>95.19041</v>
      </c>
      <c r="P130" s="10">
        <v>0.50332440000000001</v>
      </c>
      <c r="Q130" s="7">
        <v>0.57975790000000005</v>
      </c>
      <c r="R130" s="7">
        <v>-0.73993529999999996</v>
      </c>
      <c r="S130" s="7">
        <v>6.7845000000000003E-2</v>
      </c>
      <c r="T130" s="7">
        <v>-0.3618207</v>
      </c>
      <c r="U130" s="7">
        <v>0.46935539999999998</v>
      </c>
      <c r="V130" s="7">
        <v>-0.90145379999999997</v>
      </c>
      <c r="W130" s="7">
        <v>-0.26600859999999998</v>
      </c>
      <c r="X130" s="7">
        <v>0.28045189999999998</v>
      </c>
      <c r="Y130" s="7">
        <v>-0.48287439999999998</v>
      </c>
      <c r="Z130" s="7">
        <v>-0.36781849999999999</v>
      </c>
      <c r="AA130" s="11">
        <v>-3.6045899999999999E-2</v>
      </c>
      <c r="AB130" s="7">
        <f>(AB113/AB114)*100</f>
        <v>96.247454682001305</v>
      </c>
    </row>
  </sheetData>
  <mergeCells count="3">
    <mergeCell ref="B4:B5"/>
    <mergeCell ref="D4:O4"/>
    <mergeCell ref="P4:A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39997558519241921"/>
  </sheetPr>
  <dimension ref="A1:AD130"/>
  <sheetViews>
    <sheetView workbookViewId="0">
      <selection activeCell="I25" sqref="I25"/>
    </sheetView>
  </sheetViews>
  <sheetFormatPr defaultColWidth="9.140625" defaultRowHeight="12" x14ac:dyDescent="0.2"/>
  <cols>
    <col min="1" max="1" width="3.42578125" style="1" customWidth="1"/>
    <col min="2" max="2" width="28.42578125" style="1" bestFit="1" customWidth="1"/>
    <col min="3" max="3" width="8.140625" style="1" bestFit="1" customWidth="1"/>
    <col min="4" max="15" width="6.28515625" style="1" bestFit="1" customWidth="1"/>
    <col min="16" max="17" width="5.28515625" style="1" customWidth="1"/>
    <col min="18" max="18" width="6.28515625" style="1" bestFit="1" customWidth="1"/>
    <col min="19" max="27" width="5.28515625" style="1" customWidth="1"/>
    <col min="28" max="16384" width="9.140625" style="1"/>
  </cols>
  <sheetData>
    <row r="1" spans="1:28" x14ac:dyDescent="0.2">
      <c r="A1" s="1" t="s">
        <v>65</v>
      </c>
    </row>
    <row r="2" spans="1:28" x14ac:dyDescent="0.2">
      <c r="A2" s="1" t="s">
        <v>275</v>
      </c>
    </row>
    <row r="4" spans="1:28" x14ac:dyDescent="0.2">
      <c r="A4" s="4"/>
      <c r="B4" s="309" t="s">
        <v>2</v>
      </c>
      <c r="C4" s="12" t="s">
        <v>64</v>
      </c>
      <c r="D4" s="311" t="s">
        <v>107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</row>
    <row r="5" spans="1:28" x14ac:dyDescent="0.2">
      <c r="A5" s="5"/>
      <c r="B5" s="310"/>
      <c r="C5" s="13" t="s">
        <v>108</v>
      </c>
      <c r="D5" s="8" t="s">
        <v>3</v>
      </c>
      <c r="E5" s="6" t="s">
        <v>4</v>
      </c>
      <c r="F5" s="6" t="s">
        <v>5</v>
      </c>
      <c r="G5" s="6" t="s">
        <v>6</v>
      </c>
      <c r="H5" s="6" t="s">
        <v>0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9" t="s">
        <v>13</v>
      </c>
      <c r="P5" s="8" t="s">
        <v>3</v>
      </c>
      <c r="Q5" s="6" t="s">
        <v>4</v>
      </c>
      <c r="R5" s="6" t="s">
        <v>5</v>
      </c>
      <c r="S5" s="6" t="s">
        <v>6</v>
      </c>
      <c r="T5" s="6" t="s">
        <v>0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9" t="s">
        <v>13</v>
      </c>
      <c r="AB5" s="1" t="s">
        <v>66</v>
      </c>
    </row>
    <row r="6" spans="1:28" ht="20.25" customHeight="1" x14ac:dyDescent="0.2">
      <c r="B6" s="22" t="s">
        <v>49</v>
      </c>
      <c r="C6" s="29"/>
      <c r="D6" s="30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  <c r="AA6" s="32"/>
    </row>
    <row r="7" spans="1:28" x14ac:dyDescent="0.2">
      <c r="A7" s="2" t="s">
        <v>14</v>
      </c>
      <c r="B7" s="2" t="s">
        <v>15</v>
      </c>
      <c r="C7" s="14">
        <v>124.613</v>
      </c>
      <c r="D7" s="10">
        <v>124.371</v>
      </c>
      <c r="E7" s="7">
        <v>122.1781</v>
      </c>
      <c r="F7" s="7">
        <v>121.9387</v>
      </c>
      <c r="G7" s="7">
        <v>120.89319999999999</v>
      </c>
      <c r="H7" s="7">
        <v>120.4329</v>
      </c>
      <c r="I7" s="7">
        <v>121.6284</v>
      </c>
      <c r="J7" s="7">
        <v>121.4663</v>
      </c>
      <c r="K7" s="7">
        <v>121.76860000000001</v>
      </c>
      <c r="L7" s="7">
        <v>121.8048</v>
      </c>
      <c r="M7" s="7">
        <v>122.8965</v>
      </c>
      <c r="N7" s="7">
        <v>122.6729</v>
      </c>
      <c r="O7" s="11">
        <v>122.7598</v>
      </c>
      <c r="P7" s="10">
        <v>-0.19419249999999999</v>
      </c>
      <c r="Q7" s="7">
        <v>-1.763218</v>
      </c>
      <c r="R7" s="7">
        <v>-0.1959333</v>
      </c>
      <c r="S7" s="7">
        <v>-0.8573807</v>
      </c>
      <c r="T7" s="7">
        <v>-0.3807275</v>
      </c>
      <c r="U7" s="7">
        <v>0.99264589999999997</v>
      </c>
      <c r="V7" s="7">
        <v>-0.1333076</v>
      </c>
      <c r="W7" s="7">
        <v>0.24891289999999999</v>
      </c>
      <c r="X7" s="7">
        <v>2.9729700000000001E-2</v>
      </c>
      <c r="Y7" s="7">
        <v>0.89622420000000003</v>
      </c>
      <c r="Z7" s="7">
        <v>-0.181925</v>
      </c>
      <c r="AA7" s="11">
        <v>7.0825399999999997E-2</v>
      </c>
      <c r="AB7" s="7">
        <f>AVERAGE(D7:O7)</f>
        <v>122.06760000000001</v>
      </c>
    </row>
    <row r="8" spans="1:28" x14ac:dyDescent="0.2">
      <c r="A8" s="3" t="s">
        <v>16</v>
      </c>
      <c r="B8" s="3" t="s">
        <v>17</v>
      </c>
      <c r="C8" s="14">
        <v>117.4742</v>
      </c>
      <c r="D8" s="10">
        <v>117.4742</v>
      </c>
      <c r="E8" s="7">
        <v>115.4862</v>
      </c>
      <c r="F8" s="7">
        <v>114.80880000000001</v>
      </c>
      <c r="G8" s="7">
        <v>113.6379</v>
      </c>
      <c r="H8" s="7">
        <v>113.20650000000001</v>
      </c>
      <c r="I8" s="7">
        <v>114.2991</v>
      </c>
      <c r="J8" s="7">
        <v>114.3558</v>
      </c>
      <c r="K8" s="7">
        <v>114.25700000000001</v>
      </c>
      <c r="L8" s="7">
        <v>114.28189999999999</v>
      </c>
      <c r="M8" s="7">
        <v>115.2342</v>
      </c>
      <c r="N8" s="7">
        <v>115.0964</v>
      </c>
      <c r="O8" s="11">
        <v>115.551</v>
      </c>
      <c r="P8" s="10">
        <v>0</v>
      </c>
      <c r="Q8" s="7">
        <v>-1.692331</v>
      </c>
      <c r="R8" s="7">
        <v>-0.58650979999999997</v>
      </c>
      <c r="S8" s="7">
        <v>-1.019895</v>
      </c>
      <c r="T8" s="7">
        <v>-0.37958350000000002</v>
      </c>
      <c r="U8" s="7">
        <v>0.96506259999999999</v>
      </c>
      <c r="V8" s="7">
        <v>4.9608199999999998E-2</v>
      </c>
      <c r="W8" s="7">
        <v>-8.6390900000000007E-2</v>
      </c>
      <c r="X8" s="7">
        <v>2.1855099999999999E-2</v>
      </c>
      <c r="Y8" s="7">
        <v>0.83322419999999997</v>
      </c>
      <c r="Z8" s="7">
        <v>-0.11953809999999999</v>
      </c>
      <c r="AA8" s="11">
        <v>0.39492460000000001</v>
      </c>
    </row>
    <row r="9" spans="1:28" x14ac:dyDescent="0.2">
      <c r="A9" s="3" t="s">
        <v>18</v>
      </c>
      <c r="B9" s="3" t="s">
        <v>19</v>
      </c>
      <c r="C9" s="14">
        <v>152.4385</v>
      </c>
      <c r="D9" s="10">
        <v>151.2533</v>
      </c>
      <c r="E9" s="7">
        <v>148.26179999999999</v>
      </c>
      <c r="F9" s="7">
        <v>149.7294</v>
      </c>
      <c r="G9" s="7">
        <v>149.173</v>
      </c>
      <c r="H9" s="7">
        <v>148.59989999999999</v>
      </c>
      <c r="I9" s="7">
        <v>150.19669999999999</v>
      </c>
      <c r="J9" s="7">
        <v>149.1815</v>
      </c>
      <c r="K9" s="7">
        <v>151.04740000000001</v>
      </c>
      <c r="L9" s="7">
        <v>151.12739999999999</v>
      </c>
      <c r="M9" s="7">
        <v>152.76249999999999</v>
      </c>
      <c r="N9" s="7">
        <v>152.20439999999999</v>
      </c>
      <c r="O9" s="11">
        <v>150.85820000000001</v>
      </c>
      <c r="P9" s="10">
        <v>-0.77746130000000002</v>
      </c>
      <c r="Q9" s="7">
        <v>-1.9778389999999999</v>
      </c>
      <c r="R9" s="7">
        <v>0.98991569999999995</v>
      </c>
      <c r="S9" s="7">
        <v>-0.3716624</v>
      </c>
      <c r="T9" s="7">
        <v>-0.38412679999999999</v>
      </c>
      <c r="U9" s="7">
        <v>1.074533</v>
      </c>
      <c r="V9" s="7">
        <v>-0.67588170000000003</v>
      </c>
      <c r="W9" s="7">
        <v>1.2507410000000001</v>
      </c>
      <c r="X9" s="7">
        <v>5.2964700000000003E-2</v>
      </c>
      <c r="Y9" s="7">
        <v>1.081925</v>
      </c>
      <c r="Z9" s="7">
        <v>-0.36537190000000003</v>
      </c>
      <c r="AA9" s="11">
        <v>-0.88445309999999999</v>
      </c>
    </row>
    <row r="10" spans="1:28" x14ac:dyDescent="0.2">
      <c r="A10" s="2" t="s">
        <v>20</v>
      </c>
      <c r="B10" s="2" t="s">
        <v>21</v>
      </c>
      <c r="C10" s="14">
        <v>132.11840000000001</v>
      </c>
      <c r="D10" s="10">
        <v>133.00020000000001</v>
      </c>
      <c r="E10" s="7">
        <v>133.2457</v>
      </c>
      <c r="F10" s="7">
        <v>133.69999999999999</v>
      </c>
      <c r="G10" s="7">
        <v>134.12819999999999</v>
      </c>
      <c r="H10" s="7">
        <v>134.23480000000001</v>
      </c>
      <c r="I10" s="7">
        <v>135.3399</v>
      </c>
      <c r="J10" s="7">
        <v>136.03980000000001</v>
      </c>
      <c r="K10" s="7">
        <v>137.24850000000001</v>
      </c>
      <c r="L10" s="7">
        <v>137.13319999999999</v>
      </c>
      <c r="M10" s="7">
        <v>137.66659999999999</v>
      </c>
      <c r="N10" s="7">
        <v>137.76730000000001</v>
      </c>
      <c r="O10" s="11">
        <v>138.06540000000001</v>
      </c>
      <c r="P10" s="10">
        <v>0.66743560000000002</v>
      </c>
      <c r="Q10" s="7">
        <v>0.1845966</v>
      </c>
      <c r="R10" s="7">
        <v>0.34089170000000002</v>
      </c>
      <c r="S10" s="7">
        <v>0.32028630000000002</v>
      </c>
      <c r="T10" s="7">
        <v>7.9520199999999999E-2</v>
      </c>
      <c r="U10" s="7">
        <v>0.82319240000000005</v>
      </c>
      <c r="V10" s="7">
        <v>0.5171578</v>
      </c>
      <c r="W10" s="7">
        <v>0.888486</v>
      </c>
      <c r="X10" s="7">
        <v>-8.4015999999999993E-2</v>
      </c>
      <c r="Y10" s="7">
        <v>0.38896609999999998</v>
      </c>
      <c r="Z10" s="7">
        <v>7.3142499999999999E-2</v>
      </c>
      <c r="AA10" s="11">
        <v>0.21642059999999999</v>
      </c>
      <c r="AB10" s="7">
        <f>AVERAGE(D10:O10)</f>
        <v>135.63079999999999</v>
      </c>
    </row>
    <row r="11" spans="1:28" x14ac:dyDescent="0.2">
      <c r="A11" s="2" t="s">
        <v>22</v>
      </c>
      <c r="B11" s="2" t="s">
        <v>23</v>
      </c>
      <c r="C11" s="14">
        <v>132.87520000000001</v>
      </c>
      <c r="D11" s="10">
        <v>133.89760000000001</v>
      </c>
      <c r="E11" s="7">
        <v>134.15719999999999</v>
      </c>
      <c r="F11" s="7">
        <v>134.54939999999999</v>
      </c>
      <c r="G11" s="7">
        <v>134.9478</v>
      </c>
      <c r="H11" s="7">
        <v>134.96379999999999</v>
      </c>
      <c r="I11" s="7">
        <v>136.0514</v>
      </c>
      <c r="J11" s="7">
        <v>136.84889999999999</v>
      </c>
      <c r="K11" s="7">
        <v>138.12039999999999</v>
      </c>
      <c r="L11" s="7">
        <v>137.84289999999999</v>
      </c>
      <c r="M11" s="7">
        <v>138.31129999999999</v>
      </c>
      <c r="N11" s="7">
        <v>138.45910000000001</v>
      </c>
      <c r="O11" s="11">
        <v>138.74449999999999</v>
      </c>
      <c r="P11" s="10">
        <v>0.76938620000000002</v>
      </c>
      <c r="Q11" s="7">
        <v>0.1939235</v>
      </c>
      <c r="R11" s="7">
        <v>0.29231829999999998</v>
      </c>
      <c r="S11" s="7">
        <v>0.29608200000000001</v>
      </c>
      <c r="T11" s="7">
        <v>1.18952E-2</v>
      </c>
      <c r="U11" s="7">
        <v>0.8058575</v>
      </c>
      <c r="V11" s="7">
        <v>0.58617589999999997</v>
      </c>
      <c r="W11" s="7">
        <v>0.92910420000000005</v>
      </c>
      <c r="X11" s="7">
        <v>-0.200909</v>
      </c>
      <c r="Y11" s="7">
        <v>0.33981749999999999</v>
      </c>
      <c r="Z11" s="7">
        <v>0.1068249</v>
      </c>
      <c r="AA11" s="11">
        <v>0.20618130000000001</v>
      </c>
    </row>
    <row r="12" spans="1:28" x14ac:dyDescent="0.2">
      <c r="A12" s="3" t="s">
        <v>24</v>
      </c>
      <c r="B12" s="3" t="s">
        <v>25</v>
      </c>
      <c r="C12" s="14">
        <v>142.6883</v>
      </c>
      <c r="D12" s="10">
        <v>144.30099999999999</v>
      </c>
      <c r="E12" s="7">
        <v>144.3665</v>
      </c>
      <c r="F12" s="7">
        <v>144.39160000000001</v>
      </c>
      <c r="G12" s="7">
        <v>144.85560000000001</v>
      </c>
      <c r="H12" s="7">
        <v>144.8536</v>
      </c>
      <c r="I12" s="7">
        <v>146.74260000000001</v>
      </c>
      <c r="J12" s="7">
        <v>147.65090000000001</v>
      </c>
      <c r="K12" s="7">
        <v>149.4521</v>
      </c>
      <c r="L12" s="7">
        <v>148.16739999999999</v>
      </c>
      <c r="M12" s="7">
        <v>148.46039999999999</v>
      </c>
      <c r="N12" s="7">
        <v>148.13900000000001</v>
      </c>
      <c r="O12" s="11">
        <v>148.34119999999999</v>
      </c>
      <c r="P12" s="10">
        <v>1.1302380000000001</v>
      </c>
      <c r="Q12" s="7">
        <v>4.53531E-2</v>
      </c>
      <c r="R12" s="7">
        <v>1.7429099999999999E-2</v>
      </c>
      <c r="S12" s="7">
        <v>0.32130910000000001</v>
      </c>
      <c r="T12" s="7">
        <v>-1.3378000000000001E-3</v>
      </c>
      <c r="U12" s="7">
        <v>1.304049</v>
      </c>
      <c r="V12" s="7">
        <v>0.61899219999999999</v>
      </c>
      <c r="W12" s="7">
        <v>1.219921</v>
      </c>
      <c r="X12" s="7">
        <v>-0.85963590000000001</v>
      </c>
      <c r="Y12" s="7">
        <v>0.19773850000000001</v>
      </c>
      <c r="Z12" s="7">
        <v>-0.21647569999999999</v>
      </c>
      <c r="AA12" s="11">
        <v>0.1364998</v>
      </c>
    </row>
    <row r="13" spans="1:28" x14ac:dyDescent="0.2">
      <c r="A13" s="3" t="s">
        <v>26</v>
      </c>
      <c r="B13" s="3" t="s">
        <v>96</v>
      </c>
      <c r="C13" s="14">
        <v>121.04949999999999</v>
      </c>
      <c r="D13" s="10">
        <v>121.8997</v>
      </c>
      <c r="E13" s="7">
        <v>122.75700000000001</v>
      </c>
      <c r="F13" s="7">
        <v>123.6939</v>
      </c>
      <c r="G13" s="7">
        <v>124.8122</v>
      </c>
      <c r="H13" s="7">
        <v>125.0213</v>
      </c>
      <c r="I13" s="7">
        <v>124.6926</v>
      </c>
      <c r="J13" s="7">
        <v>125.6645</v>
      </c>
      <c r="K13" s="7">
        <v>126.8228</v>
      </c>
      <c r="L13" s="7">
        <v>127.7991</v>
      </c>
      <c r="M13" s="7">
        <v>128.26779999999999</v>
      </c>
      <c r="N13" s="7">
        <v>128.9375</v>
      </c>
      <c r="O13" s="11">
        <v>129.5273</v>
      </c>
      <c r="P13" s="10">
        <v>0.70231679999999996</v>
      </c>
      <c r="Q13" s="7">
        <v>0.70334569999999996</v>
      </c>
      <c r="R13" s="7">
        <v>0.76320639999999995</v>
      </c>
      <c r="S13" s="7">
        <v>0.90404430000000002</v>
      </c>
      <c r="T13" s="7">
        <v>0.16753080000000001</v>
      </c>
      <c r="U13" s="7">
        <v>-0.26286419999999999</v>
      </c>
      <c r="V13" s="7">
        <v>0.77940050000000005</v>
      </c>
      <c r="W13" s="7">
        <v>0.92176000000000002</v>
      </c>
      <c r="X13" s="7">
        <v>0.76976239999999996</v>
      </c>
      <c r="Y13" s="7">
        <v>0.36678080000000002</v>
      </c>
      <c r="Z13" s="7">
        <v>0.52211719999999995</v>
      </c>
      <c r="AA13" s="11">
        <v>0.457453</v>
      </c>
    </row>
    <row r="14" spans="1:28" x14ac:dyDescent="0.2">
      <c r="A14" s="3" t="s">
        <v>27</v>
      </c>
      <c r="B14" s="3" t="s">
        <v>28</v>
      </c>
      <c r="C14" s="14">
        <v>129.1806</v>
      </c>
      <c r="D14" s="10">
        <v>129.3638</v>
      </c>
      <c r="E14" s="7">
        <v>129.3929</v>
      </c>
      <c r="F14" s="7">
        <v>130.5361</v>
      </c>
      <c r="G14" s="7">
        <v>130.5264</v>
      </c>
      <c r="H14" s="7">
        <v>130.2474</v>
      </c>
      <c r="I14" s="7">
        <v>131.08150000000001</v>
      </c>
      <c r="J14" s="7">
        <v>131.87190000000001</v>
      </c>
      <c r="K14" s="7">
        <v>131.99629999999999</v>
      </c>
      <c r="L14" s="7">
        <v>132.27889999999999</v>
      </c>
      <c r="M14" s="7">
        <v>133.11349999999999</v>
      </c>
      <c r="N14" s="7">
        <v>134.00540000000001</v>
      </c>
      <c r="O14" s="11">
        <v>134.65190000000001</v>
      </c>
      <c r="P14" s="10">
        <v>0.14182649999999999</v>
      </c>
      <c r="Q14" s="7">
        <v>2.2528900000000001E-2</v>
      </c>
      <c r="R14" s="7">
        <v>0.88350139999999999</v>
      </c>
      <c r="S14" s="7">
        <v>-7.4812000000000003E-3</v>
      </c>
      <c r="T14" s="7">
        <v>-0.21374360000000001</v>
      </c>
      <c r="U14" s="7">
        <v>0.64043689999999998</v>
      </c>
      <c r="V14" s="7">
        <v>0.60299919999999996</v>
      </c>
      <c r="W14" s="7">
        <v>9.4314499999999996E-2</v>
      </c>
      <c r="X14" s="7">
        <v>0.21404519999999999</v>
      </c>
      <c r="Y14" s="7">
        <v>0.63094740000000005</v>
      </c>
      <c r="Z14" s="7">
        <v>0.67003489999999999</v>
      </c>
      <c r="AA14" s="11">
        <v>0.48245440000000001</v>
      </c>
    </row>
    <row r="15" spans="1:28" x14ac:dyDescent="0.2">
      <c r="A15" s="3" t="s">
        <v>29</v>
      </c>
      <c r="B15" s="3" t="s">
        <v>30</v>
      </c>
      <c r="C15" s="14">
        <v>129.76</v>
      </c>
      <c r="D15" s="10">
        <v>130.309</v>
      </c>
      <c r="E15" s="7">
        <v>130.999</v>
      </c>
      <c r="F15" s="7">
        <v>131.42689999999999</v>
      </c>
      <c r="G15" s="7">
        <v>131.45099999999999</v>
      </c>
      <c r="H15" s="7">
        <v>131.4838</v>
      </c>
      <c r="I15" s="7">
        <v>131.63399999999999</v>
      </c>
      <c r="J15" s="7">
        <v>132.59440000000001</v>
      </c>
      <c r="K15" s="7">
        <v>134.38669999999999</v>
      </c>
      <c r="L15" s="7">
        <v>135.74539999999999</v>
      </c>
      <c r="M15" s="7">
        <v>136.74250000000001</v>
      </c>
      <c r="N15" s="7">
        <v>136.93260000000001</v>
      </c>
      <c r="O15" s="11">
        <v>136.85890000000001</v>
      </c>
      <c r="P15" s="10">
        <v>0.42310930000000002</v>
      </c>
      <c r="Q15" s="7">
        <v>0.5295242</v>
      </c>
      <c r="R15" s="7">
        <v>0.32664530000000003</v>
      </c>
      <c r="S15" s="7">
        <v>1.8320699999999999E-2</v>
      </c>
      <c r="T15" s="7">
        <v>2.4945499999999999E-2</v>
      </c>
      <c r="U15" s="7">
        <v>0.1142403</v>
      </c>
      <c r="V15" s="7">
        <v>0.72960130000000001</v>
      </c>
      <c r="W15" s="7">
        <v>1.351691</v>
      </c>
      <c r="X15" s="7">
        <v>1.011029</v>
      </c>
      <c r="Y15" s="7">
        <v>0.73459390000000002</v>
      </c>
      <c r="Z15" s="7">
        <v>0.13902709999999999</v>
      </c>
      <c r="AA15" s="11">
        <v>-5.3833199999999998E-2</v>
      </c>
    </row>
    <row r="16" spans="1:28" x14ac:dyDescent="0.2">
      <c r="A16" s="3" t="s">
        <v>31</v>
      </c>
      <c r="B16" s="3" t="s">
        <v>32</v>
      </c>
      <c r="C16" s="14">
        <v>118.7522</v>
      </c>
      <c r="D16" s="10">
        <v>119.3947</v>
      </c>
      <c r="E16" s="7">
        <v>120.274</v>
      </c>
      <c r="F16" s="7">
        <v>120.8608</v>
      </c>
      <c r="G16" s="7">
        <v>120.979</v>
      </c>
      <c r="H16" s="7">
        <v>121.56780000000001</v>
      </c>
      <c r="I16" s="7">
        <v>122.325</v>
      </c>
      <c r="J16" s="7">
        <v>123.059</v>
      </c>
      <c r="K16" s="7">
        <v>124.1656</v>
      </c>
      <c r="L16" s="7">
        <v>124.57470000000001</v>
      </c>
      <c r="M16" s="7">
        <v>125.3815</v>
      </c>
      <c r="N16" s="7">
        <v>126.215</v>
      </c>
      <c r="O16" s="11">
        <v>126.8291</v>
      </c>
      <c r="P16" s="10">
        <v>0.54112150000000003</v>
      </c>
      <c r="Q16" s="7">
        <v>0.73646069999999997</v>
      </c>
      <c r="R16" s="7">
        <v>0.48782209999999998</v>
      </c>
      <c r="S16" s="7">
        <v>9.7863400000000003E-2</v>
      </c>
      <c r="T16" s="7">
        <v>0.48669459999999998</v>
      </c>
      <c r="U16" s="7">
        <v>0.6228262</v>
      </c>
      <c r="V16" s="7">
        <v>0.60007920000000003</v>
      </c>
      <c r="W16" s="7">
        <v>0.89921050000000002</v>
      </c>
      <c r="X16" s="7">
        <v>0.32950049999999997</v>
      </c>
      <c r="Y16" s="7">
        <v>0.64765019999999995</v>
      </c>
      <c r="Z16" s="7">
        <v>0.66470689999999999</v>
      </c>
      <c r="AA16" s="11">
        <v>0.48655500000000002</v>
      </c>
    </row>
    <row r="17" spans="1:28" x14ac:dyDescent="0.2">
      <c r="A17" s="3" t="s">
        <v>33</v>
      </c>
      <c r="B17" s="3" t="s">
        <v>97</v>
      </c>
      <c r="C17" s="14">
        <v>108.86709999999999</v>
      </c>
      <c r="D17" s="10">
        <v>108.8993</v>
      </c>
      <c r="E17" s="7">
        <v>108.8918</v>
      </c>
      <c r="F17" s="7">
        <v>108.9109</v>
      </c>
      <c r="G17" s="7">
        <v>109.26560000000001</v>
      </c>
      <c r="H17" s="7">
        <v>109.26560000000001</v>
      </c>
      <c r="I17" s="7">
        <v>109.65479999999999</v>
      </c>
      <c r="J17" s="7">
        <v>110.18040000000001</v>
      </c>
      <c r="K17" s="7">
        <v>110.4205</v>
      </c>
      <c r="L17" s="7">
        <v>110.34099999999999</v>
      </c>
      <c r="M17" s="7">
        <v>111.21680000000001</v>
      </c>
      <c r="N17" s="7">
        <v>111.2713</v>
      </c>
      <c r="O17" s="11">
        <v>111.2683</v>
      </c>
      <c r="P17" s="10">
        <v>2.9664800000000002E-2</v>
      </c>
      <c r="Q17" s="7">
        <v>-6.9499000000000002E-3</v>
      </c>
      <c r="R17" s="7">
        <v>1.75931E-2</v>
      </c>
      <c r="S17" s="7">
        <v>0.3256212</v>
      </c>
      <c r="T17" s="7">
        <v>0</v>
      </c>
      <c r="U17" s="7">
        <v>0.35619479999999998</v>
      </c>
      <c r="V17" s="7">
        <v>0.47936119999999999</v>
      </c>
      <c r="W17" s="7">
        <v>0.21787799999999999</v>
      </c>
      <c r="X17" s="7">
        <v>-7.1933800000000006E-2</v>
      </c>
      <c r="Y17" s="7">
        <v>0.79368740000000004</v>
      </c>
      <c r="Z17" s="7">
        <v>4.9014200000000001E-2</v>
      </c>
      <c r="AA17" s="11">
        <v>-2.7426E-3</v>
      </c>
    </row>
    <row r="18" spans="1:28" x14ac:dyDescent="0.2">
      <c r="A18" s="3" t="s">
        <v>34</v>
      </c>
      <c r="B18" s="3" t="s">
        <v>35</v>
      </c>
      <c r="C18" s="14">
        <v>121.55070000000001</v>
      </c>
      <c r="D18" s="10">
        <v>121.8318</v>
      </c>
      <c r="E18" s="7">
        <v>122.0318</v>
      </c>
      <c r="F18" s="7">
        <v>122.35809999999999</v>
      </c>
      <c r="G18" s="7">
        <v>122.2505</v>
      </c>
      <c r="H18" s="7">
        <v>122.2705</v>
      </c>
      <c r="I18" s="7">
        <v>122.8456</v>
      </c>
      <c r="J18" s="7">
        <v>122.7174</v>
      </c>
      <c r="K18" s="7">
        <v>123.1152</v>
      </c>
      <c r="L18" s="7">
        <v>123.7734</v>
      </c>
      <c r="M18" s="7">
        <v>123.89660000000001</v>
      </c>
      <c r="N18" s="7">
        <v>124.2871</v>
      </c>
      <c r="O18" s="11">
        <v>124.18300000000001</v>
      </c>
      <c r="P18" s="10">
        <v>0.2312845</v>
      </c>
      <c r="Q18" s="7">
        <v>0.16410179999999999</v>
      </c>
      <c r="R18" s="7">
        <v>0.26738440000000002</v>
      </c>
      <c r="S18" s="7">
        <v>-8.7899099999999994E-2</v>
      </c>
      <c r="T18" s="7">
        <v>1.6375799999999999E-2</v>
      </c>
      <c r="U18" s="7">
        <v>0.47029739999999998</v>
      </c>
      <c r="V18" s="7">
        <v>-0.1043249</v>
      </c>
      <c r="W18" s="7">
        <v>0.32415040000000001</v>
      </c>
      <c r="X18" s="7">
        <v>0.53464860000000003</v>
      </c>
      <c r="Y18" s="7">
        <v>9.9517800000000003E-2</v>
      </c>
      <c r="Z18" s="7">
        <v>0.3151661</v>
      </c>
      <c r="AA18" s="11">
        <v>-8.3711099999999997E-2</v>
      </c>
    </row>
    <row r="19" spans="1:28" x14ac:dyDescent="0.2">
      <c r="A19" s="2" t="s">
        <v>36</v>
      </c>
      <c r="B19" s="2" t="s">
        <v>37</v>
      </c>
      <c r="C19" s="14">
        <v>128.94579999999999</v>
      </c>
      <c r="D19" s="10">
        <v>129.23849999999999</v>
      </c>
      <c r="E19" s="7">
        <v>129.4247</v>
      </c>
      <c r="F19" s="7">
        <v>130.13910000000001</v>
      </c>
      <c r="G19" s="7">
        <v>130.6925</v>
      </c>
      <c r="H19" s="7">
        <v>131.1789</v>
      </c>
      <c r="I19" s="7">
        <v>132.35679999999999</v>
      </c>
      <c r="J19" s="7">
        <v>132.64769999999999</v>
      </c>
      <c r="K19" s="7">
        <v>133.5933</v>
      </c>
      <c r="L19" s="7">
        <v>134.15790000000001</v>
      </c>
      <c r="M19" s="7">
        <v>134.96369999999999</v>
      </c>
      <c r="N19" s="7">
        <v>134.86709999999999</v>
      </c>
      <c r="O19" s="11">
        <v>135.2184</v>
      </c>
      <c r="P19" s="10">
        <v>0.2270018</v>
      </c>
      <c r="Q19" s="7">
        <v>0.14408879999999999</v>
      </c>
      <c r="R19" s="7">
        <v>0.55197019999999997</v>
      </c>
      <c r="S19" s="7">
        <v>0.42518299999999998</v>
      </c>
      <c r="T19" s="7">
        <v>0.37222149999999998</v>
      </c>
      <c r="U19" s="7">
        <v>0.89793559999999994</v>
      </c>
      <c r="V19" s="7">
        <v>0.2197567</v>
      </c>
      <c r="W19" s="7">
        <v>0.71289060000000004</v>
      </c>
      <c r="X19" s="7">
        <v>0.42261880000000002</v>
      </c>
      <c r="Y19" s="7">
        <v>0.60060239999999998</v>
      </c>
      <c r="Z19" s="7">
        <v>-7.1543399999999993E-2</v>
      </c>
      <c r="AA19" s="11">
        <v>0.2605036</v>
      </c>
    </row>
    <row r="20" spans="1:28" x14ac:dyDescent="0.2">
      <c r="A20" s="3" t="s">
        <v>38</v>
      </c>
      <c r="B20" s="3" t="s">
        <v>39</v>
      </c>
      <c r="C20" s="14">
        <v>99.581969999999998</v>
      </c>
      <c r="D20" s="10">
        <v>99.581969999999998</v>
      </c>
      <c r="E20" s="7">
        <v>100.1152</v>
      </c>
      <c r="F20" s="7">
        <v>101.2615</v>
      </c>
      <c r="G20" s="7">
        <v>101.54170000000001</v>
      </c>
      <c r="H20" s="7">
        <v>102.55929999999999</v>
      </c>
      <c r="I20" s="7">
        <v>101.8826</v>
      </c>
      <c r="J20" s="7">
        <v>101.70489999999999</v>
      </c>
      <c r="K20" s="7">
        <v>102.7418</v>
      </c>
      <c r="L20" s="7">
        <v>101.90089999999999</v>
      </c>
      <c r="M20" s="7">
        <v>102.4228</v>
      </c>
      <c r="N20" s="7">
        <v>103.6294</v>
      </c>
      <c r="O20" s="11">
        <v>104.40130000000001</v>
      </c>
      <c r="P20" s="10">
        <v>0</v>
      </c>
      <c r="Q20" s="7">
        <v>0.53548739999999995</v>
      </c>
      <c r="R20" s="7">
        <v>1.1449210000000001</v>
      </c>
      <c r="S20" s="7">
        <v>0.27675939999999999</v>
      </c>
      <c r="T20" s="7">
        <v>1.002173</v>
      </c>
      <c r="U20" s="7">
        <v>-0.65989180000000003</v>
      </c>
      <c r="V20" s="7">
        <v>-0.17441280000000001</v>
      </c>
      <c r="W20" s="7">
        <v>1.019582</v>
      </c>
      <c r="X20" s="7">
        <v>-0.81844859999999997</v>
      </c>
      <c r="Y20" s="7">
        <v>0.51210060000000002</v>
      </c>
      <c r="Z20" s="7">
        <v>1.1780470000000001</v>
      </c>
      <c r="AA20" s="11">
        <v>0.74486260000000004</v>
      </c>
    </row>
    <row r="21" spans="1:28" x14ac:dyDescent="0.2">
      <c r="A21" s="3" t="s">
        <v>40</v>
      </c>
      <c r="B21" s="3" t="s">
        <v>98</v>
      </c>
      <c r="C21" s="14">
        <v>153.69909999999999</v>
      </c>
      <c r="D21" s="10">
        <v>154.0479</v>
      </c>
      <c r="E21" s="7">
        <v>154.39769999999999</v>
      </c>
      <c r="F21" s="7">
        <v>155.02610000000001</v>
      </c>
      <c r="G21" s="7">
        <v>155.9494</v>
      </c>
      <c r="H21" s="7">
        <v>155.4323</v>
      </c>
      <c r="I21" s="7">
        <v>156.68889999999999</v>
      </c>
      <c r="J21" s="7">
        <v>157.8904</v>
      </c>
      <c r="K21" s="7">
        <v>158.98500000000001</v>
      </c>
      <c r="L21" s="7">
        <v>160.19130000000001</v>
      </c>
      <c r="M21" s="7">
        <v>161.2115</v>
      </c>
      <c r="N21" s="7">
        <v>159.845</v>
      </c>
      <c r="O21" s="11">
        <v>160.43639999999999</v>
      </c>
      <c r="P21" s="10">
        <v>0.22691739999999999</v>
      </c>
      <c r="Q21" s="7">
        <v>0.2270673</v>
      </c>
      <c r="R21" s="7">
        <v>0.40698289999999998</v>
      </c>
      <c r="S21" s="7">
        <v>0.59561280000000005</v>
      </c>
      <c r="T21" s="7">
        <v>-0.33160469999999997</v>
      </c>
      <c r="U21" s="7">
        <v>0.80845940000000005</v>
      </c>
      <c r="V21" s="7">
        <v>0.76683040000000002</v>
      </c>
      <c r="W21" s="7">
        <v>0.69325870000000001</v>
      </c>
      <c r="X21" s="7">
        <v>0.75875959999999998</v>
      </c>
      <c r="Y21" s="7">
        <v>0.63686500000000001</v>
      </c>
      <c r="Z21" s="7">
        <v>-0.84770129999999999</v>
      </c>
      <c r="AA21" s="11">
        <v>0.37002180000000001</v>
      </c>
    </row>
    <row r="22" spans="1:28" x14ac:dyDescent="0.2">
      <c r="A22" s="3" t="s">
        <v>41</v>
      </c>
      <c r="B22" s="3" t="s">
        <v>99</v>
      </c>
      <c r="C22" s="14">
        <v>114.0363</v>
      </c>
      <c r="D22" s="10">
        <v>114.31100000000001</v>
      </c>
      <c r="E22" s="7">
        <v>114.70269999999999</v>
      </c>
      <c r="F22" s="7">
        <v>114.70269999999999</v>
      </c>
      <c r="G22" s="7">
        <v>114.744</v>
      </c>
      <c r="H22" s="7">
        <v>114.744</v>
      </c>
      <c r="I22" s="7">
        <v>114.744</v>
      </c>
      <c r="J22" s="7">
        <v>114.744</v>
      </c>
      <c r="K22" s="7">
        <v>114.744</v>
      </c>
      <c r="L22" s="7">
        <v>114.744</v>
      </c>
      <c r="M22" s="7">
        <v>115.4027</v>
      </c>
      <c r="N22" s="7">
        <v>115.4517</v>
      </c>
      <c r="O22" s="11">
        <v>115.4517</v>
      </c>
      <c r="P22" s="10">
        <v>0.24088499999999999</v>
      </c>
      <c r="Q22" s="7">
        <v>0.34269569999999999</v>
      </c>
      <c r="R22" s="7">
        <v>0</v>
      </c>
      <c r="S22" s="7">
        <v>3.5984299999999997E-2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0.57408619999999999</v>
      </c>
      <c r="Z22" s="7">
        <v>4.2443300000000003E-2</v>
      </c>
      <c r="AA22" s="11">
        <v>0</v>
      </c>
    </row>
    <row r="23" spans="1:28" x14ac:dyDescent="0.2">
      <c r="A23" s="3" t="s">
        <v>42</v>
      </c>
      <c r="B23" s="3" t="s">
        <v>43</v>
      </c>
      <c r="C23" s="14">
        <v>137.23439999999999</v>
      </c>
      <c r="D23" s="10">
        <v>138.62979999999999</v>
      </c>
      <c r="E23" s="7">
        <v>139.084</v>
      </c>
      <c r="F23" s="7">
        <v>139.97239999999999</v>
      </c>
      <c r="G23" s="7">
        <v>140.06010000000001</v>
      </c>
      <c r="H23" s="7">
        <v>139.25200000000001</v>
      </c>
      <c r="I23" s="7">
        <v>140.0369</v>
      </c>
      <c r="J23" s="7">
        <v>140.31970000000001</v>
      </c>
      <c r="K23" s="7">
        <v>141.459</v>
      </c>
      <c r="L23" s="7">
        <v>141.24160000000001</v>
      </c>
      <c r="M23" s="7">
        <v>141.7587</v>
      </c>
      <c r="N23" s="7">
        <v>143.02289999999999</v>
      </c>
      <c r="O23" s="11">
        <v>143.88249999999999</v>
      </c>
      <c r="P23" s="10">
        <v>1.016823</v>
      </c>
      <c r="Q23" s="7">
        <v>0.32760810000000001</v>
      </c>
      <c r="R23" s="7">
        <v>0.63877059999999997</v>
      </c>
      <c r="S23" s="7">
        <v>6.26279E-2</v>
      </c>
      <c r="T23" s="7">
        <v>-0.5769379</v>
      </c>
      <c r="U23" s="7">
        <v>0.56364110000000001</v>
      </c>
      <c r="V23" s="7">
        <v>0.2019513</v>
      </c>
      <c r="W23" s="7">
        <v>0.81190790000000002</v>
      </c>
      <c r="X23" s="7">
        <v>-0.15365690000000001</v>
      </c>
      <c r="Y23" s="7">
        <v>0.36605979999999999</v>
      </c>
      <c r="Z23" s="7">
        <v>0.89181239999999995</v>
      </c>
      <c r="AA23" s="11">
        <v>0.60101479999999996</v>
      </c>
    </row>
    <row r="24" spans="1:28" x14ac:dyDescent="0.2">
      <c r="A24" s="3" t="s">
        <v>44</v>
      </c>
      <c r="B24" s="3" t="s">
        <v>45</v>
      </c>
      <c r="C24" s="14">
        <v>131.9007</v>
      </c>
      <c r="D24" s="10">
        <v>132.4342</v>
      </c>
      <c r="E24" s="7">
        <v>132.59790000000001</v>
      </c>
      <c r="F24" s="7">
        <v>133.7242</v>
      </c>
      <c r="G24" s="7">
        <v>134.19059999999999</v>
      </c>
      <c r="H24" s="7">
        <v>134.76249999999999</v>
      </c>
      <c r="I24" s="7">
        <v>135.7808</v>
      </c>
      <c r="J24" s="7">
        <v>136.2576</v>
      </c>
      <c r="K24" s="7">
        <v>136.59059999999999</v>
      </c>
      <c r="L24" s="7">
        <v>136.76779999999999</v>
      </c>
      <c r="M24" s="7">
        <v>137.21619999999999</v>
      </c>
      <c r="N24" s="7">
        <v>137.34729999999999</v>
      </c>
      <c r="O24" s="11">
        <v>138.5564</v>
      </c>
      <c r="P24" s="10">
        <v>0.40447709999999998</v>
      </c>
      <c r="Q24" s="7">
        <v>0.1236172</v>
      </c>
      <c r="R24" s="7">
        <v>0.84935000000000005</v>
      </c>
      <c r="S24" s="7">
        <v>0.34877770000000002</v>
      </c>
      <c r="T24" s="7">
        <v>0.42620720000000001</v>
      </c>
      <c r="U24" s="7">
        <v>0.75563349999999996</v>
      </c>
      <c r="V24" s="7">
        <v>0.3511591</v>
      </c>
      <c r="W24" s="7">
        <v>0.24440690000000001</v>
      </c>
      <c r="X24" s="7">
        <v>0.12970860000000001</v>
      </c>
      <c r="Y24" s="7">
        <v>0.32783990000000002</v>
      </c>
      <c r="Z24" s="7">
        <v>9.5522999999999997E-2</v>
      </c>
      <c r="AA24" s="11">
        <v>0.88031689999999996</v>
      </c>
    </row>
    <row r="25" spans="1:28" x14ac:dyDescent="0.2">
      <c r="A25" s="3" t="s">
        <v>46</v>
      </c>
      <c r="B25" s="3" t="s">
        <v>100</v>
      </c>
      <c r="C25" s="14">
        <v>124.1931</v>
      </c>
      <c r="D25" s="10">
        <v>124.29340000000001</v>
      </c>
      <c r="E25" s="7">
        <v>124.29340000000001</v>
      </c>
      <c r="F25" s="7">
        <v>125.04689999999999</v>
      </c>
      <c r="G25" s="7">
        <v>125.6977</v>
      </c>
      <c r="H25" s="7">
        <v>126.801</v>
      </c>
      <c r="I25" s="7">
        <v>128.55330000000001</v>
      </c>
      <c r="J25" s="7">
        <v>128.55330000000001</v>
      </c>
      <c r="K25" s="7">
        <v>129.81890000000001</v>
      </c>
      <c r="L25" s="7">
        <v>130.63210000000001</v>
      </c>
      <c r="M25" s="7">
        <v>131.55549999999999</v>
      </c>
      <c r="N25" s="7">
        <v>131.55549999999999</v>
      </c>
      <c r="O25" s="11">
        <v>131.55549999999999</v>
      </c>
      <c r="P25" s="10">
        <v>8.0795000000000006E-2</v>
      </c>
      <c r="Q25" s="7">
        <v>0</v>
      </c>
      <c r="R25" s="7">
        <v>0.60622209999999999</v>
      </c>
      <c r="S25" s="7">
        <v>0.5204162</v>
      </c>
      <c r="T25" s="7">
        <v>0.87774249999999998</v>
      </c>
      <c r="U25" s="7">
        <v>1.3819680000000001</v>
      </c>
      <c r="V25" s="7">
        <v>0</v>
      </c>
      <c r="W25" s="7">
        <v>0.98447790000000002</v>
      </c>
      <c r="X25" s="7">
        <v>0.62640070000000003</v>
      </c>
      <c r="Y25" s="7">
        <v>0.70683620000000003</v>
      </c>
      <c r="Z25" s="7">
        <v>0</v>
      </c>
      <c r="AA25" s="11">
        <v>0</v>
      </c>
    </row>
    <row r="26" spans="1:28" x14ac:dyDescent="0.2">
      <c r="A26" s="2" t="s">
        <v>47</v>
      </c>
      <c r="B26" s="2" t="s">
        <v>48</v>
      </c>
      <c r="C26" s="14">
        <v>94.319180000000003</v>
      </c>
      <c r="D26" s="10">
        <v>93.511880000000005</v>
      </c>
      <c r="E26" s="7">
        <v>91.693799999999996</v>
      </c>
      <c r="F26" s="7">
        <v>91.203239999999994</v>
      </c>
      <c r="G26" s="7">
        <v>90.132599999999996</v>
      </c>
      <c r="H26" s="7">
        <v>89.718090000000004</v>
      </c>
      <c r="I26" s="7">
        <v>89.868880000000004</v>
      </c>
      <c r="J26" s="7">
        <v>89.287319999999994</v>
      </c>
      <c r="K26" s="7">
        <v>88.721299999999999</v>
      </c>
      <c r="L26" s="7">
        <v>88.822299999999998</v>
      </c>
      <c r="M26" s="7">
        <v>89.271109999999993</v>
      </c>
      <c r="N26" s="7">
        <v>89.043570000000003</v>
      </c>
      <c r="O26" s="11">
        <v>88.914209999999997</v>
      </c>
      <c r="P26" s="10">
        <v>-0.85592009999999996</v>
      </c>
      <c r="Q26" s="7">
        <v>-1.9442200000000001</v>
      </c>
      <c r="R26" s="7">
        <v>-0.5350007</v>
      </c>
      <c r="S26" s="7">
        <v>-1.1739059999999999</v>
      </c>
      <c r="T26" s="7">
        <v>-0.4598836</v>
      </c>
      <c r="U26" s="7">
        <v>0.16806789999999999</v>
      </c>
      <c r="V26" s="7">
        <v>-0.64711859999999999</v>
      </c>
      <c r="W26" s="7">
        <v>-0.63393630000000001</v>
      </c>
      <c r="X26" s="7">
        <v>0.1138373</v>
      </c>
      <c r="Y26" s="7">
        <v>0.50529469999999999</v>
      </c>
      <c r="Z26" s="7">
        <v>-0.25488539999999998</v>
      </c>
      <c r="AA26" s="11">
        <v>-0.14528170000000001</v>
      </c>
      <c r="AB26" s="7">
        <f>(AB7/AB10)*100</f>
        <v>89.999911524520996</v>
      </c>
    </row>
    <row r="27" spans="1:28" ht="18" customHeight="1" x14ac:dyDescent="0.2">
      <c r="B27" s="22" t="s">
        <v>52</v>
      </c>
      <c r="C27" s="27"/>
      <c r="D27" s="24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5"/>
      <c r="P27" s="24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5"/>
    </row>
    <row r="28" spans="1:28" x14ac:dyDescent="0.2">
      <c r="A28" s="2" t="s">
        <v>14</v>
      </c>
      <c r="B28" s="2" t="s">
        <v>15</v>
      </c>
      <c r="C28" s="14">
        <v>121.3053</v>
      </c>
      <c r="D28" s="10">
        <v>121.0989</v>
      </c>
      <c r="E28" s="7">
        <v>119.9885</v>
      </c>
      <c r="F28" s="7">
        <v>118.5104</v>
      </c>
      <c r="G28" s="7">
        <v>117.70140000000001</v>
      </c>
      <c r="H28" s="7">
        <v>117.40649999999999</v>
      </c>
      <c r="I28" s="7">
        <v>118.6897</v>
      </c>
      <c r="J28" s="7">
        <v>118.95059999999999</v>
      </c>
      <c r="K28" s="7">
        <v>120.8092</v>
      </c>
      <c r="L28" s="7">
        <v>119.4975</v>
      </c>
      <c r="M28" s="7">
        <v>119.9987</v>
      </c>
      <c r="N28" s="7">
        <v>119.0932</v>
      </c>
      <c r="O28" s="11">
        <v>120.0772</v>
      </c>
      <c r="P28" s="10">
        <v>-0.17014750000000001</v>
      </c>
      <c r="Q28" s="7">
        <v>-0.91693400000000003</v>
      </c>
      <c r="R28" s="7">
        <v>-1.2319340000000001</v>
      </c>
      <c r="S28" s="7">
        <v>-0.68263910000000005</v>
      </c>
      <c r="T28" s="7">
        <v>-0.2505096</v>
      </c>
      <c r="U28" s="7">
        <v>1.0929120000000001</v>
      </c>
      <c r="V28" s="7">
        <v>0.2198447</v>
      </c>
      <c r="W28" s="7">
        <v>1.5624880000000001</v>
      </c>
      <c r="X28" s="7">
        <v>-1.085761</v>
      </c>
      <c r="Y28" s="7">
        <v>0.41940850000000002</v>
      </c>
      <c r="Z28" s="7">
        <v>-0.75457459999999998</v>
      </c>
      <c r="AA28" s="11">
        <v>0.82623829999999998</v>
      </c>
      <c r="AB28" s="7">
        <f>AVERAGE(D28:O28)</f>
        <v>119.31848333333335</v>
      </c>
    </row>
    <row r="29" spans="1:28" x14ac:dyDescent="0.2">
      <c r="A29" s="3" t="s">
        <v>16</v>
      </c>
      <c r="B29" s="3" t="s">
        <v>50</v>
      </c>
      <c r="C29" s="14">
        <v>123.28149999999999</v>
      </c>
      <c r="D29" s="10">
        <v>123.75530000000001</v>
      </c>
      <c r="E29" s="7">
        <v>121.9006</v>
      </c>
      <c r="F29" s="7">
        <v>119.5771</v>
      </c>
      <c r="G29" s="7">
        <v>117.9079</v>
      </c>
      <c r="H29" s="7">
        <v>116.78879999999999</v>
      </c>
      <c r="I29" s="7">
        <v>118.8139</v>
      </c>
      <c r="J29" s="7">
        <v>118.5235</v>
      </c>
      <c r="K29" s="7">
        <v>120.0622</v>
      </c>
      <c r="L29" s="7">
        <v>118.6938</v>
      </c>
      <c r="M29" s="7">
        <v>119.4468</v>
      </c>
      <c r="N29" s="7">
        <v>117.9139</v>
      </c>
      <c r="O29" s="11">
        <v>119.2775</v>
      </c>
      <c r="P29" s="10">
        <v>0.38438620000000001</v>
      </c>
      <c r="Q29" s="7">
        <v>-1.498737</v>
      </c>
      <c r="R29" s="7">
        <v>-1.9060569999999999</v>
      </c>
      <c r="S29" s="7">
        <v>-1.395905</v>
      </c>
      <c r="T29" s="7">
        <v>-0.94908110000000001</v>
      </c>
      <c r="U29" s="7">
        <v>1.733919</v>
      </c>
      <c r="V29" s="7">
        <v>-0.24435609999999999</v>
      </c>
      <c r="W29" s="7">
        <v>1.2982009999999999</v>
      </c>
      <c r="X29" s="7">
        <v>-1.139743</v>
      </c>
      <c r="Y29" s="7">
        <v>0.63441040000000004</v>
      </c>
      <c r="Z29" s="7">
        <v>-1.2833760000000001</v>
      </c>
      <c r="AA29" s="11">
        <v>1.1564319999999999</v>
      </c>
    </row>
    <row r="30" spans="1:28" x14ac:dyDescent="0.2">
      <c r="A30" s="3" t="s">
        <v>18</v>
      </c>
      <c r="B30" s="3" t="s">
        <v>51</v>
      </c>
      <c r="C30" s="14">
        <v>118.91119999999999</v>
      </c>
      <c r="D30" s="10">
        <v>117.8807</v>
      </c>
      <c r="E30" s="7">
        <v>117.6721</v>
      </c>
      <c r="F30" s="7">
        <v>117.218</v>
      </c>
      <c r="G30" s="7">
        <v>117.4511</v>
      </c>
      <c r="H30" s="7">
        <v>118.15479999999999</v>
      </c>
      <c r="I30" s="7">
        <v>118.53919999999999</v>
      </c>
      <c r="J30" s="7">
        <v>119.468</v>
      </c>
      <c r="K30" s="7">
        <v>121.7141</v>
      </c>
      <c r="L30" s="7">
        <v>120.47110000000001</v>
      </c>
      <c r="M30" s="7">
        <v>120.66719999999999</v>
      </c>
      <c r="N30" s="7">
        <v>120.5219</v>
      </c>
      <c r="O30" s="11">
        <v>121.04600000000001</v>
      </c>
      <c r="P30" s="10">
        <v>-0.86667260000000002</v>
      </c>
      <c r="Q30" s="7">
        <v>-0.17695459999999999</v>
      </c>
      <c r="R30" s="7">
        <v>-0.38587189999999999</v>
      </c>
      <c r="S30" s="7">
        <v>0.1989001</v>
      </c>
      <c r="T30" s="7">
        <v>0.59910790000000003</v>
      </c>
      <c r="U30" s="7">
        <v>0.32529669999999999</v>
      </c>
      <c r="V30" s="7">
        <v>0.78354069999999998</v>
      </c>
      <c r="W30" s="7">
        <v>1.880144</v>
      </c>
      <c r="X30" s="7">
        <v>-1.0212490000000001</v>
      </c>
      <c r="Y30" s="7">
        <v>0.1627699</v>
      </c>
      <c r="Z30" s="7">
        <v>-0.12039</v>
      </c>
      <c r="AA30" s="11">
        <v>0.4348533</v>
      </c>
    </row>
    <row r="31" spans="1:28" x14ac:dyDescent="0.2">
      <c r="A31" s="2" t="s">
        <v>20</v>
      </c>
      <c r="B31" s="2" t="s">
        <v>21</v>
      </c>
      <c r="C31" s="14">
        <v>131.22479999999999</v>
      </c>
      <c r="D31" s="10">
        <v>132.08070000000001</v>
      </c>
      <c r="E31" s="7">
        <v>132.2688</v>
      </c>
      <c r="F31" s="7">
        <v>132.68799999999999</v>
      </c>
      <c r="G31" s="7">
        <v>133.01740000000001</v>
      </c>
      <c r="H31" s="7">
        <v>133.04179999999999</v>
      </c>
      <c r="I31" s="7">
        <v>133.89779999999999</v>
      </c>
      <c r="J31" s="7">
        <v>134.57990000000001</v>
      </c>
      <c r="K31" s="7">
        <v>135.64250000000001</v>
      </c>
      <c r="L31" s="7">
        <v>135.4811</v>
      </c>
      <c r="M31" s="7">
        <v>135.90110000000001</v>
      </c>
      <c r="N31" s="7">
        <v>136.02809999999999</v>
      </c>
      <c r="O31" s="11">
        <v>136.339</v>
      </c>
      <c r="P31" s="10">
        <v>0.65218980000000004</v>
      </c>
      <c r="Q31" s="7">
        <v>0.14246700000000001</v>
      </c>
      <c r="R31" s="7">
        <v>0.31687609999999999</v>
      </c>
      <c r="S31" s="7">
        <v>0.24826819999999999</v>
      </c>
      <c r="T31" s="7">
        <v>1.8342600000000001E-2</v>
      </c>
      <c r="U31" s="7">
        <v>0.64344330000000005</v>
      </c>
      <c r="V31" s="7">
        <v>0.50940560000000001</v>
      </c>
      <c r="W31" s="7">
        <v>0.78956170000000003</v>
      </c>
      <c r="X31" s="7">
        <v>-0.1189948</v>
      </c>
      <c r="Y31" s="7">
        <v>0.31000499999999998</v>
      </c>
      <c r="Z31" s="7">
        <v>9.3472E-2</v>
      </c>
      <c r="AA31" s="11">
        <v>0.22852040000000001</v>
      </c>
      <c r="AB31" s="7">
        <f>AVERAGE(D31:O31)</f>
        <v>134.24718333333331</v>
      </c>
    </row>
    <row r="32" spans="1:28" x14ac:dyDescent="0.2">
      <c r="A32" s="2" t="s">
        <v>22</v>
      </c>
      <c r="B32" s="2" t="s">
        <v>23</v>
      </c>
      <c r="C32" s="14">
        <v>132.59970000000001</v>
      </c>
      <c r="D32" s="10">
        <v>133.64510000000001</v>
      </c>
      <c r="E32" s="7">
        <v>133.89519999999999</v>
      </c>
      <c r="F32" s="7">
        <v>134.3117</v>
      </c>
      <c r="G32" s="7">
        <v>134.7037</v>
      </c>
      <c r="H32" s="7">
        <v>134.72110000000001</v>
      </c>
      <c r="I32" s="7">
        <v>135.75569999999999</v>
      </c>
      <c r="J32" s="7">
        <v>136.57310000000001</v>
      </c>
      <c r="K32" s="7">
        <v>137.84289999999999</v>
      </c>
      <c r="L32" s="7">
        <v>137.56290000000001</v>
      </c>
      <c r="M32" s="7">
        <v>138.0086</v>
      </c>
      <c r="N32" s="7">
        <v>138.15369999999999</v>
      </c>
      <c r="O32" s="11">
        <v>138.43180000000001</v>
      </c>
      <c r="P32" s="10">
        <v>0.78839559999999997</v>
      </c>
      <c r="Q32" s="7">
        <v>0.18710830000000001</v>
      </c>
      <c r="R32" s="7">
        <v>0.31107859999999998</v>
      </c>
      <c r="S32" s="7">
        <v>0.29186859999999998</v>
      </c>
      <c r="T32" s="7">
        <v>1.28909E-2</v>
      </c>
      <c r="U32" s="7">
        <v>0.76796229999999999</v>
      </c>
      <c r="V32" s="7">
        <v>0.60212100000000002</v>
      </c>
      <c r="W32" s="7">
        <v>0.92979650000000003</v>
      </c>
      <c r="X32" s="7">
        <v>-0.2031289</v>
      </c>
      <c r="Y32" s="7">
        <v>0.32395950000000001</v>
      </c>
      <c r="Z32" s="7">
        <v>0.1051685</v>
      </c>
      <c r="AA32" s="11">
        <v>0.2013134</v>
      </c>
    </row>
    <row r="33" spans="1:28" x14ac:dyDescent="0.2">
      <c r="A33" s="3" t="s">
        <v>24</v>
      </c>
      <c r="B33" s="3" t="s">
        <v>25</v>
      </c>
      <c r="C33" s="14">
        <v>142.47819999999999</v>
      </c>
      <c r="D33" s="10">
        <v>144.13810000000001</v>
      </c>
      <c r="E33" s="7">
        <v>144.18520000000001</v>
      </c>
      <c r="F33" s="7">
        <v>144.2627</v>
      </c>
      <c r="G33" s="7">
        <v>144.71369999999999</v>
      </c>
      <c r="H33" s="7">
        <v>144.71510000000001</v>
      </c>
      <c r="I33" s="7">
        <v>146.4965</v>
      </c>
      <c r="J33" s="7">
        <v>147.44710000000001</v>
      </c>
      <c r="K33" s="7">
        <v>149.2552</v>
      </c>
      <c r="L33" s="7">
        <v>147.97309999999999</v>
      </c>
      <c r="M33" s="7">
        <v>148.22040000000001</v>
      </c>
      <c r="N33" s="7">
        <v>147.89420000000001</v>
      </c>
      <c r="O33" s="11">
        <v>148.08090000000001</v>
      </c>
      <c r="P33" s="10">
        <v>1.1649750000000001</v>
      </c>
      <c r="Q33" s="7">
        <v>3.2700899999999998E-2</v>
      </c>
      <c r="R33" s="7">
        <v>5.3749900000000003E-2</v>
      </c>
      <c r="S33" s="7">
        <v>0.31261630000000001</v>
      </c>
      <c r="T33" s="7">
        <v>9.4899999999999997E-4</v>
      </c>
      <c r="U33" s="7">
        <v>1.2309829999999999</v>
      </c>
      <c r="V33" s="7">
        <v>0.64889430000000003</v>
      </c>
      <c r="W33" s="7">
        <v>1.226264</v>
      </c>
      <c r="X33" s="7">
        <v>-0.85896070000000002</v>
      </c>
      <c r="Y33" s="7">
        <v>0.16712440000000001</v>
      </c>
      <c r="Z33" s="7">
        <v>-0.2201101</v>
      </c>
      <c r="AA33" s="11">
        <v>0.12626399999999999</v>
      </c>
    </row>
    <row r="34" spans="1:28" x14ac:dyDescent="0.2">
      <c r="A34" s="3" t="s">
        <v>26</v>
      </c>
      <c r="B34" s="3" t="s">
        <v>96</v>
      </c>
      <c r="C34" s="14">
        <v>121.33710000000001</v>
      </c>
      <c r="D34" s="10">
        <v>122.1904</v>
      </c>
      <c r="E34" s="7">
        <v>123.04770000000001</v>
      </c>
      <c r="F34" s="7">
        <v>123.9846</v>
      </c>
      <c r="G34" s="7">
        <v>125.1028</v>
      </c>
      <c r="H34" s="7">
        <v>125.312</v>
      </c>
      <c r="I34" s="7">
        <v>124.986</v>
      </c>
      <c r="J34" s="7">
        <v>125.9611</v>
      </c>
      <c r="K34" s="7">
        <v>127.11669999999999</v>
      </c>
      <c r="L34" s="7">
        <v>128.09569999999999</v>
      </c>
      <c r="M34" s="7">
        <v>128.5728</v>
      </c>
      <c r="N34" s="7">
        <v>129.2449</v>
      </c>
      <c r="O34" s="11">
        <v>129.83449999999999</v>
      </c>
      <c r="P34" s="10">
        <v>0.70323650000000004</v>
      </c>
      <c r="Q34" s="7">
        <v>0.70162239999999998</v>
      </c>
      <c r="R34" s="7">
        <v>0.76139129999999999</v>
      </c>
      <c r="S34" s="7">
        <v>0.90193749999999995</v>
      </c>
      <c r="T34" s="7">
        <v>0.16716590000000001</v>
      </c>
      <c r="U34" s="7">
        <v>-0.26013570000000003</v>
      </c>
      <c r="V34" s="7">
        <v>0.78018399999999999</v>
      </c>
      <c r="W34" s="7">
        <v>0.91739090000000001</v>
      </c>
      <c r="X34" s="7">
        <v>0.77022179999999996</v>
      </c>
      <c r="Y34" s="7">
        <v>0.37245309999999998</v>
      </c>
      <c r="Z34" s="7">
        <v>0.52271800000000002</v>
      </c>
      <c r="AA34" s="11">
        <v>0.45616430000000002</v>
      </c>
    </row>
    <row r="35" spans="1:28" x14ac:dyDescent="0.2">
      <c r="A35" s="3" t="s">
        <v>27</v>
      </c>
      <c r="B35" s="3" t="s">
        <v>28</v>
      </c>
      <c r="C35" s="14">
        <v>129.28809999999999</v>
      </c>
      <c r="D35" s="10">
        <v>129.47399999999999</v>
      </c>
      <c r="E35" s="7">
        <v>129.5001</v>
      </c>
      <c r="F35" s="7">
        <v>130.6387</v>
      </c>
      <c r="G35" s="7">
        <v>130.62960000000001</v>
      </c>
      <c r="H35" s="7">
        <v>130.35069999999999</v>
      </c>
      <c r="I35" s="7">
        <v>131.18559999999999</v>
      </c>
      <c r="J35" s="7">
        <v>131.977</v>
      </c>
      <c r="K35" s="7">
        <v>132.09819999999999</v>
      </c>
      <c r="L35" s="7">
        <v>132.38229999999999</v>
      </c>
      <c r="M35" s="7">
        <v>133.2149</v>
      </c>
      <c r="N35" s="7">
        <v>134.1069</v>
      </c>
      <c r="O35" s="11">
        <v>134.75700000000001</v>
      </c>
      <c r="P35" s="10">
        <v>0.1437503</v>
      </c>
      <c r="Q35" s="7">
        <v>2.01999E-2</v>
      </c>
      <c r="R35" s="7">
        <v>0.87916450000000002</v>
      </c>
      <c r="S35" s="7">
        <v>-6.9262999999999998E-3</v>
      </c>
      <c r="T35" s="7">
        <v>-0.21352789999999999</v>
      </c>
      <c r="U35" s="7">
        <v>0.64053800000000005</v>
      </c>
      <c r="V35" s="7">
        <v>0.6032651</v>
      </c>
      <c r="W35" s="7">
        <v>9.1834600000000002E-2</v>
      </c>
      <c r="X35" s="7">
        <v>0.21502360000000001</v>
      </c>
      <c r="Y35" s="7">
        <v>0.62895610000000002</v>
      </c>
      <c r="Z35" s="7">
        <v>0.66958209999999996</v>
      </c>
      <c r="AA35" s="11">
        <v>0.4847631</v>
      </c>
    </row>
    <row r="36" spans="1:28" x14ac:dyDescent="0.2">
      <c r="A36" s="3" t="s">
        <v>29</v>
      </c>
      <c r="B36" s="3" t="s">
        <v>30</v>
      </c>
      <c r="C36" s="14">
        <v>129.58359999999999</v>
      </c>
      <c r="D36" s="10">
        <v>130.1378</v>
      </c>
      <c r="E36" s="7">
        <v>130.8279</v>
      </c>
      <c r="F36" s="7">
        <v>131.25579999999999</v>
      </c>
      <c r="G36" s="7">
        <v>131.28280000000001</v>
      </c>
      <c r="H36" s="7">
        <v>131.31559999999999</v>
      </c>
      <c r="I36" s="7">
        <v>131.47069999999999</v>
      </c>
      <c r="J36" s="7">
        <v>132.4288</v>
      </c>
      <c r="K36" s="7">
        <v>134.21340000000001</v>
      </c>
      <c r="L36" s="7">
        <v>135.5538</v>
      </c>
      <c r="M36" s="7">
        <v>136.55090000000001</v>
      </c>
      <c r="N36" s="7">
        <v>136.74100000000001</v>
      </c>
      <c r="O36" s="11">
        <v>136.66589999999999</v>
      </c>
      <c r="P36" s="10">
        <v>0.42765340000000002</v>
      </c>
      <c r="Q36" s="7">
        <v>0.53026779999999996</v>
      </c>
      <c r="R36" s="7">
        <v>0.3270844</v>
      </c>
      <c r="S36" s="7">
        <v>2.0599900000000001E-2</v>
      </c>
      <c r="T36" s="7">
        <v>2.4954199999999999E-2</v>
      </c>
      <c r="U36" s="7">
        <v>0.11813990000000001</v>
      </c>
      <c r="V36" s="7">
        <v>0.72875489999999998</v>
      </c>
      <c r="W36" s="7">
        <v>1.3475630000000001</v>
      </c>
      <c r="X36" s="7">
        <v>0.99870300000000001</v>
      </c>
      <c r="Y36" s="7">
        <v>0.73560970000000003</v>
      </c>
      <c r="Z36" s="7">
        <v>0.1392111</v>
      </c>
      <c r="AA36" s="11">
        <v>-5.4946399999999999E-2</v>
      </c>
    </row>
    <row r="37" spans="1:28" x14ac:dyDescent="0.2">
      <c r="A37" s="3" t="s">
        <v>31</v>
      </c>
      <c r="B37" s="3" t="s">
        <v>32</v>
      </c>
      <c r="C37" s="14">
        <v>117.63249999999999</v>
      </c>
      <c r="D37" s="10">
        <v>118.2689</v>
      </c>
      <c r="E37" s="7">
        <v>119.1408</v>
      </c>
      <c r="F37" s="7">
        <v>119.72750000000001</v>
      </c>
      <c r="G37" s="7">
        <v>119.8419</v>
      </c>
      <c r="H37" s="7">
        <v>120.42659999999999</v>
      </c>
      <c r="I37" s="7">
        <v>121.1738</v>
      </c>
      <c r="J37" s="7">
        <v>121.9053</v>
      </c>
      <c r="K37" s="7">
        <v>123.01179999999999</v>
      </c>
      <c r="L37" s="7">
        <v>123.4147</v>
      </c>
      <c r="M37" s="7">
        <v>124.20699999999999</v>
      </c>
      <c r="N37" s="7">
        <v>125.0292</v>
      </c>
      <c r="O37" s="11">
        <v>125.63809999999999</v>
      </c>
      <c r="P37" s="10">
        <v>0.5410317</v>
      </c>
      <c r="Q37" s="7">
        <v>0.73725269999999998</v>
      </c>
      <c r="R37" s="7">
        <v>0.49245559999999999</v>
      </c>
      <c r="S37" s="7">
        <v>9.5527100000000004E-2</v>
      </c>
      <c r="T37" s="7">
        <v>0.48790040000000001</v>
      </c>
      <c r="U37" s="7">
        <v>0.62042909999999996</v>
      </c>
      <c r="V37" s="7">
        <v>0.60365219999999997</v>
      </c>
      <c r="W37" s="7">
        <v>0.90768979999999999</v>
      </c>
      <c r="X37" s="7">
        <v>0.32757979999999998</v>
      </c>
      <c r="Y37" s="7">
        <v>0.641961</v>
      </c>
      <c r="Z37" s="7">
        <v>0.6619815</v>
      </c>
      <c r="AA37" s="11">
        <v>0.48695880000000002</v>
      </c>
    </row>
    <row r="38" spans="1:28" x14ac:dyDescent="0.2">
      <c r="A38" s="3" t="s">
        <v>33</v>
      </c>
      <c r="B38" s="3" t="s">
        <v>97</v>
      </c>
      <c r="C38" s="14">
        <v>107.0752</v>
      </c>
      <c r="D38" s="10">
        <v>107.1075</v>
      </c>
      <c r="E38" s="7">
        <v>107.1</v>
      </c>
      <c r="F38" s="7">
        <v>107.1191</v>
      </c>
      <c r="G38" s="7">
        <v>107.47369999999999</v>
      </c>
      <c r="H38" s="7">
        <v>107.47369999999999</v>
      </c>
      <c r="I38" s="7">
        <v>107.842</v>
      </c>
      <c r="J38" s="7">
        <v>108.3419</v>
      </c>
      <c r="K38" s="7">
        <v>108.5757</v>
      </c>
      <c r="L38" s="7">
        <v>108.4945</v>
      </c>
      <c r="M38" s="7">
        <v>109.3616</v>
      </c>
      <c r="N38" s="7">
        <v>109.4127</v>
      </c>
      <c r="O38" s="11">
        <v>109.4096</v>
      </c>
      <c r="P38" s="10">
        <v>3.0204000000000002E-2</v>
      </c>
      <c r="Q38" s="7">
        <v>-7.0448000000000004E-3</v>
      </c>
      <c r="R38" s="7">
        <v>1.7880299999999998E-2</v>
      </c>
      <c r="S38" s="7">
        <v>0.33099669999999998</v>
      </c>
      <c r="T38" s="7">
        <v>0</v>
      </c>
      <c r="U38" s="7">
        <v>0.34268270000000001</v>
      </c>
      <c r="V38" s="7">
        <v>0.46357759999999998</v>
      </c>
      <c r="W38" s="7">
        <v>0.21573039999999999</v>
      </c>
      <c r="X38" s="7">
        <v>-7.4751100000000001E-2</v>
      </c>
      <c r="Y38" s="7">
        <v>0.79917210000000005</v>
      </c>
      <c r="Z38" s="7">
        <v>4.6769100000000001E-2</v>
      </c>
      <c r="AA38" s="11">
        <v>-2.8032E-3</v>
      </c>
    </row>
    <row r="39" spans="1:28" x14ac:dyDescent="0.2">
      <c r="A39" s="3" t="s">
        <v>34</v>
      </c>
      <c r="B39" s="3" t="s">
        <v>35</v>
      </c>
      <c r="C39" s="14">
        <v>120.1604</v>
      </c>
      <c r="D39" s="10">
        <v>120.4323</v>
      </c>
      <c r="E39" s="7">
        <v>120.6322</v>
      </c>
      <c r="F39" s="7">
        <v>120.95350000000001</v>
      </c>
      <c r="G39" s="7">
        <v>120.84310000000001</v>
      </c>
      <c r="H39" s="7">
        <v>120.8613</v>
      </c>
      <c r="I39" s="7">
        <v>121.4303</v>
      </c>
      <c r="J39" s="7">
        <v>121.30029999999999</v>
      </c>
      <c r="K39" s="7">
        <v>121.6587</v>
      </c>
      <c r="L39" s="7">
        <v>122.2831</v>
      </c>
      <c r="M39" s="7">
        <v>122.39790000000001</v>
      </c>
      <c r="N39" s="7">
        <v>122.78749999999999</v>
      </c>
      <c r="O39" s="11">
        <v>122.68340000000001</v>
      </c>
      <c r="P39" s="10">
        <v>0.22625880000000001</v>
      </c>
      <c r="Q39" s="7">
        <v>0.1660026</v>
      </c>
      <c r="R39" s="7">
        <v>0.26634409999999997</v>
      </c>
      <c r="S39" s="7">
        <v>-9.12158E-2</v>
      </c>
      <c r="T39" s="7">
        <v>1.50008E-2</v>
      </c>
      <c r="U39" s="7">
        <v>0.4708194</v>
      </c>
      <c r="V39" s="7">
        <v>-0.1070676</v>
      </c>
      <c r="W39" s="7">
        <v>0.29550149999999997</v>
      </c>
      <c r="X39" s="7">
        <v>0.51316139999999999</v>
      </c>
      <c r="Y39" s="7">
        <v>9.3898899999999993E-2</v>
      </c>
      <c r="Z39" s="7">
        <v>0.3183146</v>
      </c>
      <c r="AA39" s="11">
        <v>-8.47334E-2</v>
      </c>
    </row>
    <row r="40" spans="1:28" x14ac:dyDescent="0.2">
      <c r="A40" s="2" t="s">
        <v>36</v>
      </c>
      <c r="B40" s="2" t="s">
        <v>37</v>
      </c>
      <c r="C40" s="14">
        <v>125.9898</v>
      </c>
      <c r="D40" s="10">
        <v>126.1238</v>
      </c>
      <c r="E40" s="7">
        <v>126.0763</v>
      </c>
      <c r="F40" s="7">
        <v>126.50530000000001</v>
      </c>
      <c r="G40" s="7">
        <v>126.59650000000001</v>
      </c>
      <c r="H40" s="7">
        <v>126.6476</v>
      </c>
      <c r="I40" s="7">
        <v>126.82380000000001</v>
      </c>
      <c r="J40" s="7">
        <v>126.9906</v>
      </c>
      <c r="K40" s="7">
        <v>127.264</v>
      </c>
      <c r="L40" s="7">
        <v>127.55410000000001</v>
      </c>
      <c r="M40" s="7">
        <v>127.8764</v>
      </c>
      <c r="N40" s="7">
        <v>127.9345</v>
      </c>
      <c r="O40" s="11">
        <v>128.37</v>
      </c>
      <c r="P40" s="10">
        <v>0.1063842</v>
      </c>
      <c r="Q40" s="7">
        <v>-3.7692099999999999E-2</v>
      </c>
      <c r="R40" s="7">
        <v>0.34029510000000002</v>
      </c>
      <c r="S40" s="7">
        <v>7.2069099999999997E-2</v>
      </c>
      <c r="T40" s="7">
        <v>4.0413999999999999E-2</v>
      </c>
      <c r="U40" s="7">
        <v>0.13908470000000001</v>
      </c>
      <c r="V40" s="7">
        <v>0.13150419999999999</v>
      </c>
      <c r="W40" s="7">
        <v>0.21532709999999999</v>
      </c>
      <c r="X40" s="7">
        <v>0.22796939999999999</v>
      </c>
      <c r="Y40" s="7">
        <v>0.25269789999999998</v>
      </c>
      <c r="Z40" s="7">
        <v>4.5408900000000002E-2</v>
      </c>
      <c r="AA40" s="11">
        <v>0.3403796</v>
      </c>
    </row>
    <row r="41" spans="1:28" x14ac:dyDescent="0.2">
      <c r="A41" s="3" t="s">
        <v>38</v>
      </c>
      <c r="B41" s="3" t="s">
        <v>39</v>
      </c>
      <c r="C41" s="14">
        <v>102.78579999999999</v>
      </c>
      <c r="D41" s="10">
        <v>102.78579999999999</v>
      </c>
      <c r="E41" s="7">
        <v>102.78579999999999</v>
      </c>
      <c r="F41" s="7">
        <v>102.78579999999999</v>
      </c>
      <c r="G41" s="7">
        <v>102.78579999999999</v>
      </c>
      <c r="H41" s="7">
        <v>102.9457</v>
      </c>
      <c r="I41" s="7">
        <v>102.65860000000001</v>
      </c>
      <c r="J41" s="7">
        <v>103.1289</v>
      </c>
      <c r="K41" s="7">
        <v>103.1144</v>
      </c>
      <c r="L41" s="7">
        <v>102.8245</v>
      </c>
      <c r="M41" s="7">
        <v>103.6438</v>
      </c>
      <c r="N41" s="7">
        <v>104.2676</v>
      </c>
      <c r="O41" s="11">
        <v>104.6142</v>
      </c>
      <c r="P41" s="10">
        <v>0</v>
      </c>
      <c r="Q41" s="7">
        <v>0</v>
      </c>
      <c r="R41" s="7">
        <v>0</v>
      </c>
      <c r="S41" s="7">
        <v>0</v>
      </c>
      <c r="T41" s="7">
        <v>0.15558549999999999</v>
      </c>
      <c r="U41" s="7">
        <v>-0.27889399999999998</v>
      </c>
      <c r="V41" s="7">
        <v>0.45816390000000001</v>
      </c>
      <c r="W41" s="7">
        <v>-1.40634E-2</v>
      </c>
      <c r="X41" s="7">
        <v>-0.28120479999999998</v>
      </c>
      <c r="Y41" s="7">
        <v>0.7968594</v>
      </c>
      <c r="Z41" s="7">
        <v>0.60185630000000001</v>
      </c>
      <c r="AA41" s="11">
        <v>0.3323586</v>
      </c>
    </row>
    <row r="42" spans="1:28" x14ac:dyDescent="0.2">
      <c r="A42" s="3" t="s">
        <v>40</v>
      </c>
      <c r="B42" s="3" t="s">
        <v>98</v>
      </c>
      <c r="C42" s="14">
        <v>136.8125</v>
      </c>
      <c r="D42" s="10">
        <v>137.0181</v>
      </c>
      <c r="E42" s="7">
        <v>136.8125</v>
      </c>
      <c r="F42" s="7">
        <v>136.76079999999999</v>
      </c>
      <c r="G42" s="7">
        <v>136.7869</v>
      </c>
      <c r="H42" s="7">
        <v>136.83320000000001</v>
      </c>
      <c r="I42" s="7">
        <v>136.73509999999999</v>
      </c>
      <c r="J42" s="7">
        <v>137.12360000000001</v>
      </c>
      <c r="K42" s="7">
        <v>137.3203</v>
      </c>
      <c r="L42" s="7">
        <v>137.30619999999999</v>
      </c>
      <c r="M42" s="7">
        <v>137.6216</v>
      </c>
      <c r="N42" s="7">
        <v>137.03280000000001</v>
      </c>
      <c r="O42" s="11">
        <v>137.93459999999999</v>
      </c>
      <c r="P42" s="10">
        <v>0.1502541</v>
      </c>
      <c r="Q42" s="7">
        <v>-0.1500398</v>
      </c>
      <c r="R42" s="7">
        <v>-3.7797699999999997E-2</v>
      </c>
      <c r="S42" s="7">
        <v>1.9112400000000002E-2</v>
      </c>
      <c r="T42" s="7">
        <v>3.3811300000000002E-2</v>
      </c>
      <c r="U42" s="7">
        <v>-7.1669899999999995E-2</v>
      </c>
      <c r="V42" s="7">
        <v>0.2840954</v>
      </c>
      <c r="W42" s="7">
        <v>0.14342579999999999</v>
      </c>
      <c r="X42" s="7">
        <v>-1.02007E-2</v>
      </c>
      <c r="Y42" s="7">
        <v>0.22968269999999999</v>
      </c>
      <c r="Z42" s="7">
        <v>-0.42784430000000001</v>
      </c>
      <c r="AA42" s="11">
        <v>0.65810880000000005</v>
      </c>
    </row>
    <row r="43" spans="1:28" x14ac:dyDescent="0.2">
      <c r="A43" s="3" t="s">
        <v>41</v>
      </c>
      <c r="B43" s="3" t="s">
        <v>99</v>
      </c>
      <c r="C43" s="14">
        <v>106.7377</v>
      </c>
      <c r="D43" s="10">
        <v>106.7377</v>
      </c>
      <c r="E43" s="7">
        <v>106.7377</v>
      </c>
      <c r="F43" s="7">
        <v>106.7377</v>
      </c>
      <c r="G43" s="7">
        <v>106.7377</v>
      </c>
      <c r="H43" s="7">
        <v>106.7377</v>
      </c>
      <c r="I43" s="7">
        <v>107.19029999999999</v>
      </c>
      <c r="J43" s="7">
        <v>107.19029999999999</v>
      </c>
      <c r="K43" s="7">
        <v>107.19029999999999</v>
      </c>
      <c r="L43" s="7">
        <v>107.5258</v>
      </c>
      <c r="M43" s="7">
        <v>107.6559</v>
      </c>
      <c r="N43" s="7">
        <v>107.78400000000001</v>
      </c>
      <c r="O43" s="11">
        <v>107.78400000000001</v>
      </c>
      <c r="P43" s="10">
        <v>0</v>
      </c>
      <c r="Q43" s="7">
        <v>0</v>
      </c>
      <c r="R43" s="7">
        <v>0</v>
      </c>
      <c r="S43" s="7">
        <v>0</v>
      </c>
      <c r="T43" s="7">
        <v>0</v>
      </c>
      <c r="U43" s="7">
        <v>0.42401450000000002</v>
      </c>
      <c r="V43" s="7">
        <v>0</v>
      </c>
      <c r="W43" s="7">
        <v>0</v>
      </c>
      <c r="X43" s="7">
        <v>0.31298300000000001</v>
      </c>
      <c r="Y43" s="7">
        <v>0.1210051</v>
      </c>
      <c r="Z43" s="7">
        <v>0.11896669999999999</v>
      </c>
      <c r="AA43" s="11">
        <v>0</v>
      </c>
    </row>
    <row r="44" spans="1:28" x14ac:dyDescent="0.2">
      <c r="A44" s="3" t="s">
        <v>42</v>
      </c>
      <c r="B44" s="3" t="s">
        <v>43</v>
      </c>
      <c r="C44" s="14">
        <v>131.79740000000001</v>
      </c>
      <c r="D44" s="10">
        <v>131.9562</v>
      </c>
      <c r="E44" s="7">
        <v>132.07839999999999</v>
      </c>
      <c r="F44" s="7">
        <v>133.3622</v>
      </c>
      <c r="G44" s="7">
        <v>133.43610000000001</v>
      </c>
      <c r="H44" s="7">
        <v>133.55510000000001</v>
      </c>
      <c r="I44" s="7">
        <v>134.0479</v>
      </c>
      <c r="J44" s="7">
        <v>133.46870000000001</v>
      </c>
      <c r="K44" s="7">
        <v>133.77590000000001</v>
      </c>
      <c r="L44" s="7">
        <v>133.99420000000001</v>
      </c>
      <c r="M44" s="7">
        <v>134.0497</v>
      </c>
      <c r="N44" s="7">
        <v>134.73509999999999</v>
      </c>
      <c r="O44" s="11">
        <v>136.03870000000001</v>
      </c>
      <c r="P44" s="10">
        <v>0.120533</v>
      </c>
      <c r="Q44" s="7">
        <v>9.2600699999999994E-2</v>
      </c>
      <c r="R44" s="7">
        <v>0.97200850000000005</v>
      </c>
      <c r="S44" s="7">
        <v>5.5388800000000002E-2</v>
      </c>
      <c r="T44" s="7">
        <v>8.9172299999999996E-2</v>
      </c>
      <c r="U44" s="7">
        <v>0.36900759999999999</v>
      </c>
      <c r="V44" s="7">
        <v>-0.4320792</v>
      </c>
      <c r="W44" s="7">
        <v>0.2301473</v>
      </c>
      <c r="X44" s="7">
        <v>0.163189</v>
      </c>
      <c r="Y44" s="7">
        <v>4.1428300000000001E-2</v>
      </c>
      <c r="Z44" s="7">
        <v>0.51131000000000004</v>
      </c>
      <c r="AA44" s="11">
        <v>0.96753100000000003</v>
      </c>
    </row>
    <row r="45" spans="1:28" x14ac:dyDescent="0.2">
      <c r="A45" s="3" t="s">
        <v>44</v>
      </c>
      <c r="B45" s="3" t="s">
        <v>45</v>
      </c>
      <c r="C45" s="14">
        <v>131.0917</v>
      </c>
      <c r="D45" s="10">
        <v>131.2441</v>
      </c>
      <c r="E45" s="7">
        <v>131.2441</v>
      </c>
      <c r="F45" s="7">
        <v>131.7559</v>
      </c>
      <c r="G45" s="7">
        <v>132.00489999999999</v>
      </c>
      <c r="H45" s="7">
        <v>132.00489999999999</v>
      </c>
      <c r="I45" s="7">
        <v>132.36150000000001</v>
      </c>
      <c r="J45" s="7">
        <v>132.703</v>
      </c>
      <c r="K45" s="7">
        <v>133.07079999999999</v>
      </c>
      <c r="L45" s="7">
        <v>133.2304</v>
      </c>
      <c r="M45" s="7">
        <v>133.87970000000001</v>
      </c>
      <c r="N45" s="7">
        <v>133.8972</v>
      </c>
      <c r="O45" s="11">
        <v>133.4307</v>
      </c>
      <c r="P45" s="10">
        <v>0.1162465</v>
      </c>
      <c r="Q45" s="7">
        <v>0</v>
      </c>
      <c r="R45" s="7">
        <v>0.38996819999999999</v>
      </c>
      <c r="S45" s="7">
        <v>0.18900359999999999</v>
      </c>
      <c r="T45" s="7">
        <v>0</v>
      </c>
      <c r="U45" s="7">
        <v>0.27008199999999999</v>
      </c>
      <c r="V45" s="7">
        <v>0.25801089999999999</v>
      </c>
      <c r="W45" s="7">
        <v>0.27721620000000002</v>
      </c>
      <c r="X45" s="7">
        <v>0.11987250000000001</v>
      </c>
      <c r="Y45" s="7">
        <v>0.48739120000000002</v>
      </c>
      <c r="Z45" s="7">
        <v>1.3061400000000001E-2</v>
      </c>
      <c r="AA45" s="11">
        <v>-0.34839540000000002</v>
      </c>
    </row>
    <row r="46" spans="1:28" x14ac:dyDescent="0.2">
      <c r="A46" s="3" t="s">
        <v>46</v>
      </c>
      <c r="B46" s="3" t="s">
        <v>100</v>
      </c>
      <c r="C46" s="14">
        <v>118.7885</v>
      </c>
      <c r="D46" s="10">
        <v>118.8866</v>
      </c>
      <c r="E46" s="7">
        <v>118.8866</v>
      </c>
      <c r="F46" s="7">
        <v>119.72239999999999</v>
      </c>
      <c r="G46" s="7">
        <v>119.867</v>
      </c>
      <c r="H46" s="7">
        <v>119.867</v>
      </c>
      <c r="I46" s="7">
        <v>120.3121</v>
      </c>
      <c r="J46" s="7">
        <v>120.3685</v>
      </c>
      <c r="K46" s="7">
        <v>120.8783</v>
      </c>
      <c r="L46" s="7">
        <v>122.1091</v>
      </c>
      <c r="M46" s="7">
        <v>122.1091</v>
      </c>
      <c r="N46" s="7">
        <v>122.40479999999999</v>
      </c>
      <c r="O46" s="11">
        <v>122.40479999999999</v>
      </c>
      <c r="P46" s="10">
        <v>8.2608399999999998E-2</v>
      </c>
      <c r="Q46" s="7">
        <v>0</v>
      </c>
      <c r="R46" s="7">
        <v>0.70295859999999999</v>
      </c>
      <c r="S46" s="7">
        <v>0.1207921</v>
      </c>
      <c r="T46" s="7">
        <v>0</v>
      </c>
      <c r="U46" s="7">
        <v>0.37135279999999998</v>
      </c>
      <c r="V46" s="7">
        <v>4.68434E-2</v>
      </c>
      <c r="W46" s="7">
        <v>0.42360569999999997</v>
      </c>
      <c r="X46" s="7">
        <v>1.0181979999999999</v>
      </c>
      <c r="Y46" s="7">
        <v>0</v>
      </c>
      <c r="Z46" s="7">
        <v>0.2421355</v>
      </c>
      <c r="AA46" s="11">
        <v>0</v>
      </c>
    </row>
    <row r="47" spans="1:28" x14ac:dyDescent="0.2">
      <c r="A47" s="2" t="s">
        <v>47</v>
      </c>
      <c r="B47" s="2" t="s">
        <v>48</v>
      </c>
      <c r="C47" s="14">
        <v>92.440830000000005</v>
      </c>
      <c r="D47" s="10">
        <v>91.685590000000005</v>
      </c>
      <c r="E47" s="7">
        <v>90.715649999999997</v>
      </c>
      <c r="F47" s="7">
        <v>89.315070000000006</v>
      </c>
      <c r="G47" s="7">
        <v>88.485690000000005</v>
      </c>
      <c r="H47" s="7">
        <v>88.247839999999997</v>
      </c>
      <c r="I47" s="7">
        <v>88.641949999999994</v>
      </c>
      <c r="J47" s="7">
        <v>88.386579999999995</v>
      </c>
      <c r="K47" s="7">
        <v>89.064390000000003</v>
      </c>
      <c r="L47" s="7">
        <v>88.20232</v>
      </c>
      <c r="M47" s="7">
        <v>88.298519999999996</v>
      </c>
      <c r="N47" s="7">
        <v>87.550409999999999</v>
      </c>
      <c r="O47" s="11">
        <v>88.072519999999997</v>
      </c>
      <c r="P47" s="10">
        <v>-0.81700799999999996</v>
      </c>
      <c r="Q47" s="7">
        <v>-1.05789</v>
      </c>
      <c r="R47" s="7">
        <v>-1.543925</v>
      </c>
      <c r="S47" s="7">
        <v>-0.92859599999999998</v>
      </c>
      <c r="T47" s="7">
        <v>-0.26880500000000002</v>
      </c>
      <c r="U47" s="7">
        <v>0.4465964</v>
      </c>
      <c r="V47" s="7">
        <v>-0.28809279999999998</v>
      </c>
      <c r="W47" s="7">
        <v>0.76687059999999996</v>
      </c>
      <c r="X47" s="7">
        <v>-0.96791570000000005</v>
      </c>
      <c r="Y47" s="7">
        <v>0.10905769999999999</v>
      </c>
      <c r="Z47" s="7">
        <v>-0.84724860000000002</v>
      </c>
      <c r="AA47" s="11">
        <v>0.59635360000000004</v>
      </c>
      <c r="AB47" s="7">
        <f>(AB28/AB31)*100</f>
        <v>88.87969219962531</v>
      </c>
    </row>
    <row r="48" spans="1:28" ht="18" customHeight="1" x14ac:dyDescent="0.2">
      <c r="B48" s="22" t="s">
        <v>53</v>
      </c>
      <c r="C48" s="27"/>
      <c r="D48" s="24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5"/>
      <c r="P48" s="24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5"/>
    </row>
    <row r="49" spans="1:28" x14ac:dyDescent="0.2">
      <c r="A49" s="2" t="s">
        <v>14</v>
      </c>
      <c r="B49" s="2" t="s">
        <v>15</v>
      </c>
      <c r="C49" s="14">
        <v>128.40549999999999</v>
      </c>
      <c r="D49" s="10">
        <v>127.5483</v>
      </c>
      <c r="E49" s="7">
        <v>127.7152</v>
      </c>
      <c r="F49" s="7">
        <v>126.9808</v>
      </c>
      <c r="G49" s="7">
        <v>127.49890000000001</v>
      </c>
      <c r="H49" s="7">
        <v>127.0626</v>
      </c>
      <c r="I49" s="7">
        <v>125.96559999999999</v>
      </c>
      <c r="J49" s="7">
        <v>126.8426</v>
      </c>
      <c r="K49" s="7">
        <v>127.3961</v>
      </c>
      <c r="L49" s="7">
        <v>125.2616</v>
      </c>
      <c r="M49" s="7">
        <v>126.9096</v>
      </c>
      <c r="N49" s="7">
        <v>126.6878</v>
      </c>
      <c r="O49" s="11">
        <v>125.40300000000001</v>
      </c>
      <c r="P49" s="10">
        <v>-0.66755549999999997</v>
      </c>
      <c r="Q49" s="7">
        <v>0.13089480000000001</v>
      </c>
      <c r="R49" s="7">
        <v>-0.57505150000000005</v>
      </c>
      <c r="S49" s="7">
        <v>0.40798800000000002</v>
      </c>
      <c r="T49" s="7">
        <v>-0.34218290000000001</v>
      </c>
      <c r="U49" s="7">
        <v>-0.8633421</v>
      </c>
      <c r="V49" s="7">
        <v>0.69624509999999995</v>
      </c>
      <c r="W49" s="7">
        <v>0.43631720000000002</v>
      </c>
      <c r="X49" s="7">
        <v>-1.675446</v>
      </c>
      <c r="Y49" s="7">
        <v>1.315636</v>
      </c>
      <c r="Z49" s="7">
        <v>-0.17475940000000001</v>
      </c>
      <c r="AA49" s="11">
        <v>-1.0141389999999999</v>
      </c>
      <c r="AB49" s="7">
        <f>AVERAGE(D49:O49)</f>
        <v>126.77267499999999</v>
      </c>
    </row>
    <row r="50" spans="1:28" x14ac:dyDescent="0.2">
      <c r="A50" s="3" t="s">
        <v>16</v>
      </c>
      <c r="B50" s="3" t="s">
        <v>101</v>
      </c>
      <c r="C50" s="14">
        <v>128.40549999999999</v>
      </c>
      <c r="D50" s="10">
        <v>127.5483</v>
      </c>
      <c r="E50" s="7">
        <v>127.7152</v>
      </c>
      <c r="F50" s="7">
        <v>126.9808</v>
      </c>
      <c r="G50" s="7">
        <v>127.49890000000001</v>
      </c>
      <c r="H50" s="7">
        <v>127.0626</v>
      </c>
      <c r="I50" s="7">
        <v>125.96559999999999</v>
      </c>
      <c r="J50" s="7">
        <v>126.8426</v>
      </c>
      <c r="K50" s="7">
        <v>127.3961</v>
      </c>
      <c r="L50" s="7">
        <v>125.2616</v>
      </c>
      <c r="M50" s="7">
        <v>126.9096</v>
      </c>
      <c r="N50" s="7">
        <v>126.6878</v>
      </c>
      <c r="O50" s="11">
        <v>125.40300000000001</v>
      </c>
      <c r="P50" s="10">
        <v>-0.66755549999999997</v>
      </c>
      <c r="Q50" s="7">
        <v>0.13089480000000001</v>
      </c>
      <c r="R50" s="7">
        <v>-0.57505150000000005</v>
      </c>
      <c r="S50" s="7">
        <v>0.40798800000000002</v>
      </c>
      <c r="T50" s="7">
        <v>-0.34218290000000001</v>
      </c>
      <c r="U50" s="7">
        <v>-0.8633421</v>
      </c>
      <c r="V50" s="7">
        <v>0.69624509999999995</v>
      </c>
      <c r="W50" s="7">
        <v>0.43631720000000002</v>
      </c>
      <c r="X50" s="7">
        <v>-1.675446</v>
      </c>
      <c r="Y50" s="7">
        <v>1.315636</v>
      </c>
      <c r="Z50" s="7">
        <v>-0.17475940000000001</v>
      </c>
      <c r="AA50" s="11">
        <v>-1.0141389999999999</v>
      </c>
    </row>
    <row r="51" spans="1:28" x14ac:dyDescent="0.2">
      <c r="A51" s="2" t="s">
        <v>20</v>
      </c>
      <c r="B51" s="2" t="s">
        <v>21</v>
      </c>
      <c r="C51" s="14">
        <v>132.61359999999999</v>
      </c>
      <c r="D51" s="10">
        <v>133.3219</v>
      </c>
      <c r="E51" s="7">
        <v>133.36969999999999</v>
      </c>
      <c r="F51" s="7">
        <v>133.91370000000001</v>
      </c>
      <c r="G51" s="7">
        <v>134.1285</v>
      </c>
      <c r="H51" s="7">
        <v>134.27590000000001</v>
      </c>
      <c r="I51" s="7">
        <v>135.16050000000001</v>
      </c>
      <c r="J51" s="7">
        <v>135.9068</v>
      </c>
      <c r="K51" s="7">
        <v>136.8047</v>
      </c>
      <c r="L51" s="7">
        <v>136.83760000000001</v>
      </c>
      <c r="M51" s="7">
        <v>137.1063</v>
      </c>
      <c r="N51" s="7">
        <v>137.5386</v>
      </c>
      <c r="O51" s="11">
        <v>137.93639999999999</v>
      </c>
      <c r="P51" s="10">
        <v>0.53411779999999998</v>
      </c>
      <c r="Q51" s="7">
        <v>3.5846000000000003E-2</v>
      </c>
      <c r="R51" s="7">
        <v>0.40789340000000002</v>
      </c>
      <c r="S51" s="7">
        <v>0.16034329999999999</v>
      </c>
      <c r="T51" s="7">
        <v>0.1098946</v>
      </c>
      <c r="U51" s="7">
        <v>0.65882549999999995</v>
      </c>
      <c r="V51" s="7">
        <v>0.55212989999999995</v>
      </c>
      <c r="W51" s="7">
        <v>0.66066480000000005</v>
      </c>
      <c r="X51" s="7">
        <v>2.40585E-2</v>
      </c>
      <c r="Y51" s="7">
        <v>0.19635839999999999</v>
      </c>
      <c r="Z51" s="7">
        <v>0.3153339</v>
      </c>
      <c r="AA51" s="11">
        <v>0.28924759999999999</v>
      </c>
      <c r="AB51" s="7">
        <f>AVERAGE(D51:O51)</f>
        <v>135.52504999999999</v>
      </c>
    </row>
    <row r="52" spans="1:28" x14ac:dyDescent="0.2">
      <c r="A52" s="2" t="s">
        <v>22</v>
      </c>
      <c r="B52" s="2" t="s">
        <v>23</v>
      </c>
      <c r="C52" s="14">
        <v>133.79</v>
      </c>
      <c r="D52" s="10">
        <v>134.65110000000001</v>
      </c>
      <c r="E52" s="7">
        <v>134.7011</v>
      </c>
      <c r="F52" s="7">
        <v>135.24420000000001</v>
      </c>
      <c r="G52" s="7">
        <v>135.49359999999999</v>
      </c>
      <c r="H52" s="7">
        <v>135.56870000000001</v>
      </c>
      <c r="I52" s="7">
        <v>136.63640000000001</v>
      </c>
      <c r="J52" s="7">
        <v>137.489</v>
      </c>
      <c r="K52" s="7">
        <v>138.52879999999999</v>
      </c>
      <c r="L52" s="7">
        <v>138.51130000000001</v>
      </c>
      <c r="M52" s="7">
        <v>138.79750000000001</v>
      </c>
      <c r="N52" s="7">
        <v>139.2569</v>
      </c>
      <c r="O52" s="11">
        <v>139.68729999999999</v>
      </c>
      <c r="P52" s="10">
        <v>0.64360870000000003</v>
      </c>
      <c r="Q52" s="7">
        <v>3.7169300000000002E-2</v>
      </c>
      <c r="R52" s="7">
        <v>0.40320470000000003</v>
      </c>
      <c r="S52" s="7">
        <v>0.18437690000000001</v>
      </c>
      <c r="T52" s="7">
        <v>5.5407199999999997E-2</v>
      </c>
      <c r="U52" s="7">
        <v>0.78759619999999997</v>
      </c>
      <c r="V52" s="7">
        <v>0.62400310000000003</v>
      </c>
      <c r="W52" s="7">
        <v>0.75626369999999998</v>
      </c>
      <c r="X52" s="7">
        <v>-1.26561E-2</v>
      </c>
      <c r="Y52" s="7">
        <v>0.2066434</v>
      </c>
      <c r="Z52" s="7">
        <v>0.33095020000000003</v>
      </c>
      <c r="AA52" s="11">
        <v>0.30913829999999998</v>
      </c>
    </row>
    <row r="53" spans="1:28" x14ac:dyDescent="0.2">
      <c r="A53" s="3" t="s">
        <v>24</v>
      </c>
      <c r="B53" s="3" t="s">
        <v>25</v>
      </c>
      <c r="C53" s="14">
        <v>141.49199999999999</v>
      </c>
      <c r="D53" s="10">
        <v>142.8663</v>
      </c>
      <c r="E53" s="7">
        <v>142.5608</v>
      </c>
      <c r="F53" s="7">
        <v>142.6866</v>
      </c>
      <c r="G53" s="7">
        <v>142.73179999999999</v>
      </c>
      <c r="H53" s="7">
        <v>143.0813</v>
      </c>
      <c r="I53" s="7">
        <v>145.04179999999999</v>
      </c>
      <c r="J53" s="7">
        <v>146.0016</v>
      </c>
      <c r="K53" s="7">
        <v>147.65280000000001</v>
      </c>
      <c r="L53" s="7">
        <v>146.96199999999999</v>
      </c>
      <c r="M53" s="7">
        <v>147.25470000000001</v>
      </c>
      <c r="N53" s="7">
        <v>147.3107</v>
      </c>
      <c r="O53" s="11">
        <v>147.65870000000001</v>
      </c>
      <c r="P53" s="10">
        <v>0.9713444</v>
      </c>
      <c r="Q53" s="7">
        <v>-0.2138977</v>
      </c>
      <c r="R53" s="7">
        <v>8.8281299999999993E-2</v>
      </c>
      <c r="S53" s="7">
        <v>3.1675399999999999E-2</v>
      </c>
      <c r="T53" s="7">
        <v>0.24485589999999999</v>
      </c>
      <c r="U53" s="7">
        <v>1.3701749999999999</v>
      </c>
      <c r="V53" s="7">
        <v>0.66173570000000004</v>
      </c>
      <c r="W53" s="7">
        <v>1.1309880000000001</v>
      </c>
      <c r="X53" s="7">
        <v>-0.46784110000000001</v>
      </c>
      <c r="Y53" s="7">
        <v>0.19916310000000001</v>
      </c>
      <c r="Z53" s="7">
        <v>3.8029199999999999E-2</v>
      </c>
      <c r="AA53" s="11">
        <v>0.23619879999999999</v>
      </c>
    </row>
    <row r="54" spans="1:28" x14ac:dyDescent="0.2">
      <c r="A54" s="3" t="s">
        <v>26</v>
      </c>
      <c r="B54" s="3" t="s">
        <v>96</v>
      </c>
      <c r="C54" s="14">
        <v>125.3151</v>
      </c>
      <c r="D54" s="10">
        <v>126.0187</v>
      </c>
      <c r="E54" s="7">
        <v>126.9417</v>
      </c>
      <c r="F54" s="7">
        <v>128.0856</v>
      </c>
      <c r="G54" s="7">
        <v>129.42789999999999</v>
      </c>
      <c r="H54" s="7">
        <v>129.48759999999999</v>
      </c>
      <c r="I54" s="7">
        <v>129.15880000000001</v>
      </c>
      <c r="J54" s="7">
        <v>130.4408</v>
      </c>
      <c r="K54" s="7">
        <v>131.5317</v>
      </c>
      <c r="L54" s="7">
        <v>132.51499999999999</v>
      </c>
      <c r="M54" s="7">
        <v>132.8006</v>
      </c>
      <c r="N54" s="7">
        <v>133.66929999999999</v>
      </c>
      <c r="O54" s="11">
        <v>134.4229</v>
      </c>
      <c r="P54" s="10">
        <v>0.56148739999999997</v>
      </c>
      <c r="Q54" s="7">
        <v>0.73236749999999995</v>
      </c>
      <c r="R54" s="7">
        <v>0.90119919999999998</v>
      </c>
      <c r="S54" s="7">
        <v>1.047971</v>
      </c>
      <c r="T54" s="7">
        <v>4.6108400000000001E-2</v>
      </c>
      <c r="U54" s="7">
        <v>-0.25392110000000001</v>
      </c>
      <c r="V54" s="7">
        <v>0.99258639999999998</v>
      </c>
      <c r="W54" s="7">
        <v>0.83628009999999997</v>
      </c>
      <c r="X54" s="7">
        <v>0.74755850000000001</v>
      </c>
      <c r="Y54" s="7">
        <v>0.21557950000000001</v>
      </c>
      <c r="Z54" s="7">
        <v>0.65409099999999998</v>
      </c>
      <c r="AA54" s="11">
        <v>0.5638145</v>
      </c>
    </row>
    <row r="55" spans="1:28" x14ac:dyDescent="0.2">
      <c r="A55" s="3" t="s">
        <v>27</v>
      </c>
      <c r="B55" s="3" t="s">
        <v>28</v>
      </c>
      <c r="C55" s="14">
        <v>131.86410000000001</v>
      </c>
      <c r="D55" s="10">
        <v>131.94149999999999</v>
      </c>
      <c r="E55" s="7">
        <v>131.62819999999999</v>
      </c>
      <c r="F55" s="7">
        <v>133.26240000000001</v>
      </c>
      <c r="G55" s="7">
        <v>133.3031</v>
      </c>
      <c r="H55" s="7">
        <v>132.4237</v>
      </c>
      <c r="I55" s="7">
        <v>132.9032</v>
      </c>
      <c r="J55" s="7">
        <v>133.56620000000001</v>
      </c>
      <c r="K55" s="7">
        <v>133.1653</v>
      </c>
      <c r="L55" s="7">
        <v>133.41999999999999</v>
      </c>
      <c r="M55" s="7">
        <v>133.55699999999999</v>
      </c>
      <c r="N55" s="7">
        <v>134.91900000000001</v>
      </c>
      <c r="O55" s="11">
        <v>135.8544</v>
      </c>
      <c r="P55" s="10">
        <v>5.8667999999999998E-2</v>
      </c>
      <c r="Q55" s="7">
        <v>-0.23743719999999999</v>
      </c>
      <c r="R55" s="7">
        <v>1.241493</v>
      </c>
      <c r="S55" s="7">
        <v>3.0606299999999999E-2</v>
      </c>
      <c r="T55" s="7">
        <v>-0.65970669999999998</v>
      </c>
      <c r="U55" s="7">
        <v>0.3620893</v>
      </c>
      <c r="V55" s="7">
        <v>0.49886649999999999</v>
      </c>
      <c r="W55" s="7">
        <v>-0.30020340000000001</v>
      </c>
      <c r="X55" s="7">
        <v>0.1913232</v>
      </c>
      <c r="Y55" s="7">
        <v>0.10265539999999999</v>
      </c>
      <c r="Z55" s="7">
        <v>1.0198119999999999</v>
      </c>
      <c r="AA55" s="11">
        <v>0.69327780000000006</v>
      </c>
    </row>
    <row r="56" spans="1:28" x14ac:dyDescent="0.2">
      <c r="A56" s="3" t="s">
        <v>29</v>
      </c>
      <c r="B56" s="3" t="s">
        <v>30</v>
      </c>
      <c r="C56" s="14">
        <v>127.3905</v>
      </c>
      <c r="D56" s="10">
        <v>128.0771</v>
      </c>
      <c r="E56" s="7">
        <v>128.4658</v>
      </c>
      <c r="F56" s="7">
        <v>128.91480000000001</v>
      </c>
      <c r="G56" s="7">
        <v>129.0625</v>
      </c>
      <c r="H56" s="7">
        <v>129.148</v>
      </c>
      <c r="I56" s="7">
        <v>129.4907</v>
      </c>
      <c r="J56" s="7">
        <v>130.63749999999999</v>
      </c>
      <c r="K56" s="7">
        <v>132.5067</v>
      </c>
      <c r="L56" s="7">
        <v>133.63550000000001</v>
      </c>
      <c r="M56" s="7">
        <v>134.2696</v>
      </c>
      <c r="N56" s="7">
        <v>134.5282</v>
      </c>
      <c r="O56" s="11">
        <v>134.6138</v>
      </c>
      <c r="P56" s="10">
        <v>0.53900239999999999</v>
      </c>
      <c r="Q56" s="7">
        <v>0.30344320000000002</v>
      </c>
      <c r="R56" s="7">
        <v>0.34953709999999999</v>
      </c>
      <c r="S56" s="7">
        <v>0.11451649999999999</v>
      </c>
      <c r="T56" s="7">
        <v>6.6266800000000001E-2</v>
      </c>
      <c r="U56" s="7">
        <v>0.26539960000000001</v>
      </c>
      <c r="V56" s="7">
        <v>0.88556800000000002</v>
      </c>
      <c r="W56" s="7">
        <v>1.4308780000000001</v>
      </c>
      <c r="X56" s="7">
        <v>0.85182329999999995</v>
      </c>
      <c r="Y56" s="7">
        <v>0.4745298</v>
      </c>
      <c r="Z56" s="7">
        <v>0.1925907</v>
      </c>
      <c r="AA56" s="11">
        <v>6.3653799999999996E-2</v>
      </c>
    </row>
    <row r="57" spans="1:28" x14ac:dyDescent="0.2">
      <c r="A57" s="3" t="s">
        <v>31</v>
      </c>
      <c r="B57" s="3" t="s">
        <v>32</v>
      </c>
      <c r="C57" s="14">
        <v>118.1925</v>
      </c>
      <c r="D57" s="10">
        <v>118.68519999999999</v>
      </c>
      <c r="E57" s="7">
        <v>119.4027</v>
      </c>
      <c r="F57" s="7">
        <v>119.74339999999999</v>
      </c>
      <c r="G57" s="7">
        <v>119.87130000000001</v>
      </c>
      <c r="H57" s="7">
        <v>120.61669999999999</v>
      </c>
      <c r="I57" s="7">
        <v>121.26819999999999</v>
      </c>
      <c r="J57" s="7">
        <v>121.79900000000001</v>
      </c>
      <c r="K57" s="7">
        <v>122.6506</v>
      </c>
      <c r="L57" s="7">
        <v>123.01179999999999</v>
      </c>
      <c r="M57" s="7">
        <v>123.863</v>
      </c>
      <c r="N57" s="7">
        <v>124.56699999999999</v>
      </c>
      <c r="O57" s="11">
        <v>125.2176</v>
      </c>
      <c r="P57" s="10">
        <v>0.41689340000000003</v>
      </c>
      <c r="Q57" s="7">
        <v>0.60448769999999996</v>
      </c>
      <c r="R57" s="7">
        <v>0.28538659999999999</v>
      </c>
      <c r="S57" s="7">
        <v>0.1067791</v>
      </c>
      <c r="T57" s="7">
        <v>0.6218013</v>
      </c>
      <c r="U57" s="7">
        <v>0.54016359999999997</v>
      </c>
      <c r="V57" s="7">
        <v>0.43768849999999998</v>
      </c>
      <c r="W57" s="7">
        <v>0.69917289999999999</v>
      </c>
      <c r="X57" s="7">
        <v>0.29454989999999998</v>
      </c>
      <c r="Y57" s="7">
        <v>0.69190719999999994</v>
      </c>
      <c r="Z57" s="7">
        <v>0.56844589999999995</v>
      </c>
      <c r="AA57" s="11">
        <v>0.52228019999999997</v>
      </c>
    </row>
    <row r="58" spans="1:28" x14ac:dyDescent="0.2">
      <c r="A58" s="3" t="s">
        <v>33</v>
      </c>
      <c r="B58" s="3" t="s">
        <v>97</v>
      </c>
      <c r="C58" s="14">
        <v>110.74160000000001</v>
      </c>
      <c r="D58" s="10">
        <v>110.7869</v>
      </c>
      <c r="E58" s="7">
        <v>110.7795</v>
      </c>
      <c r="F58" s="7">
        <v>110.79819999999999</v>
      </c>
      <c r="G58" s="7">
        <v>111.035</v>
      </c>
      <c r="H58" s="7">
        <v>111.035</v>
      </c>
      <c r="I58" s="7">
        <v>111.3383</v>
      </c>
      <c r="J58" s="7">
        <v>112.1888</v>
      </c>
      <c r="K58" s="7">
        <v>112.39100000000001</v>
      </c>
      <c r="L58" s="7">
        <v>112.29949999999999</v>
      </c>
      <c r="M58" s="7">
        <v>113.1743</v>
      </c>
      <c r="N58" s="7">
        <v>113.2222</v>
      </c>
      <c r="O58" s="11">
        <v>113.2206</v>
      </c>
      <c r="P58" s="10">
        <v>4.0929699999999999E-2</v>
      </c>
      <c r="Q58" s="7">
        <v>-6.7006000000000001E-3</v>
      </c>
      <c r="R58" s="7">
        <v>1.6880099999999999E-2</v>
      </c>
      <c r="S58" s="7">
        <v>0.21371599999999999</v>
      </c>
      <c r="T58" s="7">
        <v>0</v>
      </c>
      <c r="U58" s="7">
        <v>0.27318360000000003</v>
      </c>
      <c r="V58" s="7">
        <v>0.76384160000000001</v>
      </c>
      <c r="W58" s="7">
        <v>0.18019950000000001</v>
      </c>
      <c r="X58" s="7">
        <v>-8.1350599999999995E-2</v>
      </c>
      <c r="Y58" s="7">
        <v>0.77898959999999995</v>
      </c>
      <c r="Z58" s="7">
        <v>4.2328499999999998E-2</v>
      </c>
      <c r="AA58" s="11">
        <v>-1.4016E-3</v>
      </c>
    </row>
    <row r="59" spans="1:28" x14ac:dyDescent="0.2">
      <c r="A59" s="3" t="s">
        <v>34</v>
      </c>
      <c r="B59" s="3" t="s">
        <v>35</v>
      </c>
      <c r="C59" s="14">
        <v>127.5086</v>
      </c>
      <c r="D59" s="10">
        <v>127.5334</v>
      </c>
      <c r="E59" s="7">
        <v>127.9316</v>
      </c>
      <c r="F59" s="7">
        <v>128.2354</v>
      </c>
      <c r="G59" s="7">
        <v>127.76900000000001</v>
      </c>
      <c r="H59" s="7">
        <v>127.6293</v>
      </c>
      <c r="I59" s="7">
        <v>128.3014</v>
      </c>
      <c r="J59" s="7">
        <v>127.9473</v>
      </c>
      <c r="K59" s="7">
        <v>127.62730000000001</v>
      </c>
      <c r="L59" s="7">
        <v>128.17449999999999</v>
      </c>
      <c r="M59" s="7">
        <v>128.13669999999999</v>
      </c>
      <c r="N59" s="7">
        <v>128.8306</v>
      </c>
      <c r="O59" s="11">
        <v>128.6217</v>
      </c>
      <c r="P59" s="10">
        <v>1.9458099999999999E-2</v>
      </c>
      <c r="Q59" s="7">
        <v>0.31223269999999997</v>
      </c>
      <c r="R59" s="7">
        <v>0.23745469999999999</v>
      </c>
      <c r="S59" s="7">
        <v>-0.36369430000000003</v>
      </c>
      <c r="T59" s="7">
        <v>-0.10934530000000001</v>
      </c>
      <c r="U59" s="7">
        <v>0.52661820000000004</v>
      </c>
      <c r="V59" s="7">
        <v>-0.27597529999999998</v>
      </c>
      <c r="W59" s="7">
        <v>-0.25016820000000001</v>
      </c>
      <c r="X59" s="7">
        <v>0.42874499999999999</v>
      </c>
      <c r="Y59" s="7">
        <v>-2.9440299999999999E-2</v>
      </c>
      <c r="Z59" s="7">
        <v>0.54150200000000004</v>
      </c>
      <c r="AA59" s="11">
        <v>-0.1621572</v>
      </c>
    </row>
    <row r="60" spans="1:28" x14ac:dyDescent="0.2">
      <c r="A60" s="2" t="s">
        <v>36</v>
      </c>
      <c r="B60" s="2" t="s">
        <v>37</v>
      </c>
      <c r="C60" s="14">
        <v>128.0795</v>
      </c>
      <c r="D60" s="10">
        <v>128.19890000000001</v>
      </c>
      <c r="E60" s="7">
        <v>128.2381</v>
      </c>
      <c r="F60" s="7">
        <v>128.78550000000001</v>
      </c>
      <c r="G60" s="7">
        <v>128.86680000000001</v>
      </c>
      <c r="H60" s="7">
        <v>129.2929</v>
      </c>
      <c r="I60" s="7">
        <v>129.4718</v>
      </c>
      <c r="J60" s="7">
        <v>129.8081</v>
      </c>
      <c r="K60" s="7">
        <v>130.1592</v>
      </c>
      <c r="L60" s="7">
        <v>130.38659999999999</v>
      </c>
      <c r="M60" s="7">
        <v>130.58770000000001</v>
      </c>
      <c r="N60" s="7">
        <v>130.91579999999999</v>
      </c>
      <c r="O60" s="11">
        <v>131.18770000000001</v>
      </c>
      <c r="P60" s="10">
        <v>9.32114E-2</v>
      </c>
      <c r="Q60" s="7">
        <v>3.0541599999999999E-2</v>
      </c>
      <c r="R60" s="7">
        <v>0.42689319999999997</v>
      </c>
      <c r="S60" s="7">
        <v>6.3091800000000003E-2</v>
      </c>
      <c r="T60" s="7">
        <v>0.33071210000000001</v>
      </c>
      <c r="U60" s="7">
        <v>0.1383751</v>
      </c>
      <c r="V60" s="7">
        <v>0.25973869999999999</v>
      </c>
      <c r="W60" s="7">
        <v>0.27042100000000002</v>
      </c>
      <c r="X60" s="7">
        <v>0.17471049999999999</v>
      </c>
      <c r="Y60" s="7">
        <v>0.15423029999999999</v>
      </c>
      <c r="Z60" s="7">
        <v>0.251303</v>
      </c>
      <c r="AA60" s="11">
        <v>0.20769960000000001</v>
      </c>
    </row>
    <row r="61" spans="1:28" x14ac:dyDescent="0.2">
      <c r="A61" s="3" t="s">
        <v>38</v>
      </c>
      <c r="B61" s="3" t="s">
        <v>39</v>
      </c>
      <c r="C61" s="14">
        <v>116.0714</v>
      </c>
      <c r="D61" s="10">
        <v>116.0714</v>
      </c>
      <c r="E61" s="7">
        <v>116.0714</v>
      </c>
      <c r="F61" s="7">
        <v>116.0714</v>
      </c>
      <c r="G61" s="7">
        <v>116.0714</v>
      </c>
      <c r="H61" s="7">
        <v>116.0714</v>
      </c>
      <c r="I61" s="7">
        <v>116.0714</v>
      </c>
      <c r="J61" s="7">
        <v>116.0714</v>
      </c>
      <c r="K61" s="7">
        <v>116.0714</v>
      </c>
      <c r="L61" s="7">
        <v>116.0714</v>
      </c>
      <c r="M61" s="7">
        <v>116.5675</v>
      </c>
      <c r="N61" s="7">
        <v>116.5675</v>
      </c>
      <c r="O61" s="11">
        <v>116.5675</v>
      </c>
      <c r="P61" s="10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0.42735780000000001</v>
      </c>
      <c r="Z61" s="7">
        <v>0</v>
      </c>
      <c r="AA61" s="11">
        <v>0</v>
      </c>
    </row>
    <row r="62" spans="1:28" x14ac:dyDescent="0.2">
      <c r="A62" s="3" t="s">
        <v>40</v>
      </c>
      <c r="B62" s="3" t="s">
        <v>98</v>
      </c>
      <c r="C62" s="14">
        <v>124.9554</v>
      </c>
      <c r="D62" s="10">
        <v>124.7942</v>
      </c>
      <c r="E62" s="7">
        <v>124.17449999999999</v>
      </c>
      <c r="F62" s="7">
        <v>124.8831</v>
      </c>
      <c r="G62" s="7">
        <v>125.1545</v>
      </c>
      <c r="H62" s="7">
        <v>126.1767</v>
      </c>
      <c r="I62" s="7">
        <v>125.88039999999999</v>
      </c>
      <c r="J62" s="7">
        <v>126.31189999999999</v>
      </c>
      <c r="K62" s="7">
        <v>127.107</v>
      </c>
      <c r="L62" s="7">
        <v>127.747</v>
      </c>
      <c r="M62" s="7">
        <v>127.5677</v>
      </c>
      <c r="N62" s="7">
        <v>127.3997</v>
      </c>
      <c r="O62" s="11">
        <v>127.8353</v>
      </c>
      <c r="P62" s="10">
        <v>-0.128995</v>
      </c>
      <c r="Q62" s="7">
        <v>-0.49664269999999999</v>
      </c>
      <c r="R62" s="7">
        <v>0.57066340000000004</v>
      </c>
      <c r="S62" s="7">
        <v>0.21731139999999999</v>
      </c>
      <c r="T62" s="7">
        <v>0.81675799999999998</v>
      </c>
      <c r="U62" s="7">
        <v>-0.2347833</v>
      </c>
      <c r="V62" s="7">
        <v>0.34277609999999997</v>
      </c>
      <c r="W62" s="7">
        <v>0.62943510000000003</v>
      </c>
      <c r="X62" s="7">
        <v>0.50353040000000004</v>
      </c>
      <c r="Y62" s="7">
        <v>-0.1403722</v>
      </c>
      <c r="Z62" s="7">
        <v>-0.13165830000000001</v>
      </c>
      <c r="AA62" s="11">
        <v>0.34188030000000003</v>
      </c>
    </row>
    <row r="63" spans="1:28" x14ac:dyDescent="0.2">
      <c r="A63" s="3" t="s">
        <v>41</v>
      </c>
      <c r="B63" s="3" t="s">
        <v>99</v>
      </c>
      <c r="C63" s="14">
        <v>85.800139999999999</v>
      </c>
      <c r="D63" s="10">
        <v>85.800139999999999</v>
      </c>
      <c r="E63" s="7">
        <v>85.800139999999999</v>
      </c>
      <c r="F63" s="7">
        <v>85.800139999999999</v>
      </c>
      <c r="G63" s="7">
        <v>85.800139999999999</v>
      </c>
      <c r="H63" s="7">
        <v>85.800139999999999</v>
      </c>
      <c r="I63" s="7">
        <v>85.800139999999999</v>
      </c>
      <c r="J63" s="7">
        <v>85.800139999999999</v>
      </c>
      <c r="K63" s="7">
        <v>85.800139999999999</v>
      </c>
      <c r="L63" s="7">
        <v>85.800139999999999</v>
      </c>
      <c r="M63" s="7">
        <v>86.315510000000003</v>
      </c>
      <c r="N63" s="7">
        <v>86.87688</v>
      </c>
      <c r="O63" s="11">
        <v>86.87688</v>
      </c>
      <c r="P63" s="10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0.60065820000000003</v>
      </c>
      <c r="Z63" s="7">
        <v>0.65037080000000003</v>
      </c>
      <c r="AA63" s="11">
        <v>0</v>
      </c>
    </row>
    <row r="64" spans="1:28" x14ac:dyDescent="0.2">
      <c r="A64" s="3" t="s">
        <v>42</v>
      </c>
      <c r="B64" s="3" t="s">
        <v>43</v>
      </c>
      <c r="C64" s="14">
        <v>147.89179999999999</v>
      </c>
      <c r="D64" s="10">
        <v>147.26900000000001</v>
      </c>
      <c r="E64" s="7">
        <v>148.2243</v>
      </c>
      <c r="F64" s="7">
        <v>148.93870000000001</v>
      </c>
      <c r="G64" s="7">
        <v>148.8186</v>
      </c>
      <c r="H64" s="7">
        <v>149.0616</v>
      </c>
      <c r="I64" s="7">
        <v>149.87809999999999</v>
      </c>
      <c r="J64" s="7">
        <v>149.82300000000001</v>
      </c>
      <c r="K64" s="7">
        <v>149.46879999999999</v>
      </c>
      <c r="L64" s="7">
        <v>149.28720000000001</v>
      </c>
      <c r="M64" s="7">
        <v>149.74879999999999</v>
      </c>
      <c r="N64" s="7">
        <v>150.45169999999999</v>
      </c>
      <c r="O64" s="11">
        <v>150.07769999999999</v>
      </c>
      <c r="P64" s="10">
        <v>-0.42111019999999999</v>
      </c>
      <c r="Q64" s="7">
        <v>0.64869189999999999</v>
      </c>
      <c r="R64" s="7">
        <v>0.48194209999999998</v>
      </c>
      <c r="S64" s="7">
        <v>-8.0669199999999996E-2</v>
      </c>
      <c r="T64" s="7">
        <v>0.16329379999999999</v>
      </c>
      <c r="U64" s="7">
        <v>0.5477997</v>
      </c>
      <c r="V64" s="7">
        <v>-3.6793399999999997E-2</v>
      </c>
      <c r="W64" s="7">
        <v>-0.236424</v>
      </c>
      <c r="X64" s="7">
        <v>-0.1214527</v>
      </c>
      <c r="Y64" s="7">
        <v>0.30917790000000001</v>
      </c>
      <c r="Z64" s="7">
        <v>0.46939370000000002</v>
      </c>
      <c r="AA64" s="11">
        <v>-0.2486206</v>
      </c>
    </row>
    <row r="65" spans="1:28" x14ac:dyDescent="0.2">
      <c r="A65" s="3" t="s">
        <v>44</v>
      </c>
      <c r="B65" s="3" t="s">
        <v>45</v>
      </c>
      <c r="C65" s="14">
        <v>138.39169999999999</v>
      </c>
      <c r="D65" s="10">
        <v>139.54079999999999</v>
      </c>
      <c r="E65" s="7">
        <v>139.96530000000001</v>
      </c>
      <c r="F65" s="7">
        <v>140.14670000000001</v>
      </c>
      <c r="G65" s="7">
        <v>140.1396</v>
      </c>
      <c r="H65" s="7">
        <v>139.62370000000001</v>
      </c>
      <c r="I65" s="7">
        <v>139.78399999999999</v>
      </c>
      <c r="J65" s="7">
        <v>141.1035</v>
      </c>
      <c r="K65" s="7">
        <v>141.3039</v>
      </c>
      <c r="L65" s="7">
        <v>141.3432</v>
      </c>
      <c r="M65" s="7">
        <v>141.61000000000001</v>
      </c>
      <c r="N65" s="7">
        <v>141.9426</v>
      </c>
      <c r="O65" s="11">
        <v>142.49789999999999</v>
      </c>
      <c r="P65" s="10">
        <v>0.8302754</v>
      </c>
      <c r="Q65" s="7">
        <v>0.3042337</v>
      </c>
      <c r="R65" s="7">
        <v>0.12962280000000001</v>
      </c>
      <c r="S65" s="7">
        <v>-5.0955000000000002E-3</v>
      </c>
      <c r="T65" s="7">
        <v>-0.36814360000000002</v>
      </c>
      <c r="U65" s="7">
        <v>0.11482589999999999</v>
      </c>
      <c r="V65" s="7">
        <v>0.94392640000000005</v>
      </c>
      <c r="W65" s="7">
        <v>0.14204059999999999</v>
      </c>
      <c r="X65" s="7">
        <v>2.7827899999999999E-2</v>
      </c>
      <c r="Y65" s="7">
        <v>0.1887819</v>
      </c>
      <c r="Z65" s="7">
        <v>0.2348674</v>
      </c>
      <c r="AA65" s="11">
        <v>0.39121289999999997</v>
      </c>
    </row>
    <row r="66" spans="1:28" x14ac:dyDescent="0.2">
      <c r="A66" s="3" t="s">
        <v>46</v>
      </c>
      <c r="B66" s="3" t="s">
        <v>100</v>
      </c>
      <c r="C66" s="14">
        <v>120.84690000000001</v>
      </c>
      <c r="D66" s="10">
        <v>121.27589999999999</v>
      </c>
      <c r="E66" s="7">
        <v>121.27589999999999</v>
      </c>
      <c r="F66" s="7">
        <v>121.8925</v>
      </c>
      <c r="G66" s="7">
        <v>121.9545</v>
      </c>
      <c r="H66" s="7">
        <v>122.4577</v>
      </c>
      <c r="I66" s="7">
        <v>122.85590000000001</v>
      </c>
      <c r="J66" s="7">
        <v>122.85590000000001</v>
      </c>
      <c r="K66" s="7">
        <v>123.3507</v>
      </c>
      <c r="L66" s="7">
        <v>123.5299</v>
      </c>
      <c r="M66" s="7">
        <v>123.8961</v>
      </c>
      <c r="N66" s="7">
        <v>124.5904</v>
      </c>
      <c r="O66" s="11">
        <v>125.0339</v>
      </c>
      <c r="P66" s="10">
        <v>0.35502699999999998</v>
      </c>
      <c r="Q66" s="7">
        <v>0</v>
      </c>
      <c r="R66" s="7">
        <v>0.50842120000000002</v>
      </c>
      <c r="S66" s="7">
        <v>5.0886599999999997E-2</v>
      </c>
      <c r="T66" s="7">
        <v>0.41260390000000002</v>
      </c>
      <c r="U66" s="7">
        <v>0.32519920000000002</v>
      </c>
      <c r="V66" s="7">
        <v>0</v>
      </c>
      <c r="W66" s="7">
        <v>0.40270820000000002</v>
      </c>
      <c r="X66" s="7">
        <v>0.14527000000000001</v>
      </c>
      <c r="Y66" s="7">
        <v>0.29648010000000002</v>
      </c>
      <c r="Z66" s="7">
        <v>0.5603747</v>
      </c>
      <c r="AA66" s="11">
        <v>0.35597600000000001</v>
      </c>
    </row>
    <row r="67" spans="1:28" x14ac:dyDescent="0.2">
      <c r="A67" s="2" t="s">
        <v>47</v>
      </c>
      <c r="B67" s="2" t="s">
        <v>48</v>
      </c>
      <c r="C67" s="14">
        <v>96.826740000000001</v>
      </c>
      <c r="D67" s="10">
        <v>95.669380000000004</v>
      </c>
      <c r="E67" s="7">
        <v>95.760279999999995</v>
      </c>
      <c r="F67" s="7">
        <v>94.822829999999996</v>
      </c>
      <c r="G67" s="7">
        <v>95.057280000000006</v>
      </c>
      <c r="H67" s="7">
        <v>94.628020000000006</v>
      </c>
      <c r="I67" s="7">
        <v>93.197050000000004</v>
      </c>
      <c r="J67" s="7">
        <v>93.330629999999999</v>
      </c>
      <c r="K67" s="7">
        <v>93.122609999999995</v>
      </c>
      <c r="L67" s="7">
        <v>91.540369999999996</v>
      </c>
      <c r="M67" s="7">
        <v>92.562960000000004</v>
      </c>
      <c r="N67" s="7">
        <v>92.110730000000004</v>
      </c>
      <c r="O67" s="11">
        <v>90.913640000000001</v>
      </c>
      <c r="P67" s="10">
        <v>-1.1952860000000001</v>
      </c>
      <c r="Q67" s="7">
        <v>9.5011200000000004E-2</v>
      </c>
      <c r="R67" s="7">
        <v>-0.97895149999999997</v>
      </c>
      <c r="S67" s="7">
        <v>0.2472519</v>
      </c>
      <c r="T67" s="7">
        <v>-0.4515806</v>
      </c>
      <c r="U67" s="7">
        <v>-1.512205</v>
      </c>
      <c r="V67" s="7">
        <v>0.1433258</v>
      </c>
      <c r="W67" s="7">
        <v>-0.2228802</v>
      </c>
      <c r="X67" s="7">
        <v>-1.69909</v>
      </c>
      <c r="Y67" s="7">
        <v>1.117084</v>
      </c>
      <c r="Z67" s="7">
        <v>-0.48855910000000002</v>
      </c>
      <c r="AA67" s="11">
        <v>-1.2996209999999999</v>
      </c>
      <c r="AB67" s="7">
        <f>(AB49/AB51)*100</f>
        <v>93.541876575585107</v>
      </c>
    </row>
    <row r="68" spans="1:28" ht="18" customHeight="1" x14ac:dyDescent="0.2">
      <c r="B68" s="22" t="s">
        <v>60</v>
      </c>
      <c r="C68" s="27"/>
      <c r="D68" s="24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5"/>
      <c r="P68" s="24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5"/>
    </row>
    <row r="69" spans="1:28" x14ac:dyDescent="0.2">
      <c r="A69" s="2" t="s">
        <v>14</v>
      </c>
      <c r="B69" s="2" t="s">
        <v>15</v>
      </c>
      <c r="C69" s="14">
        <v>124.6206</v>
      </c>
      <c r="D69" s="10">
        <v>125.73690000000001</v>
      </c>
      <c r="E69" s="7">
        <v>126.72499999999999</v>
      </c>
      <c r="F69" s="7">
        <v>126.63339999999999</v>
      </c>
      <c r="G69" s="7">
        <v>127.39449999999999</v>
      </c>
      <c r="H69" s="7">
        <v>127.9226</v>
      </c>
      <c r="I69" s="7">
        <v>128.6164</v>
      </c>
      <c r="J69" s="7">
        <v>129.88149999999999</v>
      </c>
      <c r="K69" s="7">
        <v>131.04920000000001</v>
      </c>
      <c r="L69" s="7">
        <v>130.73159999999999</v>
      </c>
      <c r="M69" s="7">
        <v>131.40469999999999</v>
      </c>
      <c r="N69" s="7">
        <v>130.25290000000001</v>
      </c>
      <c r="O69" s="11">
        <v>130.44139999999999</v>
      </c>
      <c r="P69" s="10">
        <v>0.89572379999999996</v>
      </c>
      <c r="Q69" s="7">
        <v>0.78587620000000002</v>
      </c>
      <c r="R69" s="7">
        <v>-7.2311399999999998E-2</v>
      </c>
      <c r="S69" s="7">
        <v>0.6009968</v>
      </c>
      <c r="T69" s="7">
        <v>0.41461039999999999</v>
      </c>
      <c r="U69" s="7">
        <v>0.54229490000000002</v>
      </c>
      <c r="V69" s="7">
        <v>0.98365150000000001</v>
      </c>
      <c r="W69" s="7">
        <v>0.89902219999999999</v>
      </c>
      <c r="X69" s="7">
        <v>-0.24234910000000001</v>
      </c>
      <c r="Y69" s="7">
        <v>0.51486860000000001</v>
      </c>
      <c r="Z69" s="7">
        <v>-0.87651319999999999</v>
      </c>
      <c r="AA69" s="11">
        <v>0.14471220000000001</v>
      </c>
      <c r="AB69" s="7">
        <f>AVERAGE(D69:O69)</f>
        <v>128.89917499999999</v>
      </c>
    </row>
    <row r="70" spans="1:28" x14ac:dyDescent="0.2">
      <c r="A70" s="3" t="s">
        <v>16</v>
      </c>
      <c r="B70" s="3" t="s">
        <v>54</v>
      </c>
      <c r="C70" s="14">
        <v>120.71380000000001</v>
      </c>
      <c r="D70" s="10">
        <v>122.51560000000001</v>
      </c>
      <c r="E70" s="7">
        <v>123.78189999999999</v>
      </c>
      <c r="F70" s="7">
        <v>123.5219</v>
      </c>
      <c r="G70" s="7">
        <v>124.3134</v>
      </c>
      <c r="H70" s="7">
        <v>124.8871</v>
      </c>
      <c r="I70" s="7">
        <v>125.7333</v>
      </c>
      <c r="J70" s="7">
        <v>126.9447</v>
      </c>
      <c r="K70" s="7">
        <v>128.2533</v>
      </c>
      <c r="L70" s="7">
        <v>128.0967</v>
      </c>
      <c r="M70" s="7">
        <v>129.06530000000001</v>
      </c>
      <c r="N70" s="7">
        <v>127.8266</v>
      </c>
      <c r="O70" s="11">
        <v>127.7672</v>
      </c>
      <c r="P70" s="10">
        <v>1.4926299999999999</v>
      </c>
      <c r="Q70" s="7">
        <v>1.0335730000000001</v>
      </c>
      <c r="R70" s="7">
        <v>-0.21004239999999999</v>
      </c>
      <c r="S70" s="7">
        <v>0.6407678</v>
      </c>
      <c r="T70" s="7">
        <v>0.4614702</v>
      </c>
      <c r="U70" s="7">
        <v>0.67760180000000003</v>
      </c>
      <c r="V70" s="7">
        <v>0.96344580000000002</v>
      </c>
      <c r="W70" s="7">
        <v>1.03088</v>
      </c>
      <c r="X70" s="7">
        <v>-0.12211470000000001</v>
      </c>
      <c r="Y70" s="7">
        <v>0.75615719999999997</v>
      </c>
      <c r="Z70" s="7">
        <v>-0.9598122</v>
      </c>
      <c r="AA70" s="11">
        <v>-4.6447299999999997E-2</v>
      </c>
    </row>
    <row r="71" spans="1:28" x14ac:dyDescent="0.2">
      <c r="A71" s="3" t="s">
        <v>18</v>
      </c>
      <c r="B71" s="3" t="s">
        <v>55</v>
      </c>
      <c r="C71" s="14">
        <v>121.97580000000001</v>
      </c>
      <c r="D71" s="10">
        <v>123.0333</v>
      </c>
      <c r="E71" s="7">
        <v>123.0333</v>
      </c>
      <c r="F71" s="7">
        <v>123.52460000000001</v>
      </c>
      <c r="G71" s="7">
        <v>124.20059999999999</v>
      </c>
      <c r="H71" s="7">
        <v>124.20059999999999</v>
      </c>
      <c r="I71" s="7">
        <v>124.0603</v>
      </c>
      <c r="J71" s="7">
        <v>124.90130000000001</v>
      </c>
      <c r="K71" s="7">
        <v>125.4294</v>
      </c>
      <c r="L71" s="7">
        <v>125.2796</v>
      </c>
      <c r="M71" s="7">
        <v>126.2667</v>
      </c>
      <c r="N71" s="7">
        <v>125.37739999999999</v>
      </c>
      <c r="O71" s="11">
        <v>124.7041</v>
      </c>
      <c r="P71" s="10">
        <v>0.86703399999999997</v>
      </c>
      <c r="Q71" s="7">
        <v>0</v>
      </c>
      <c r="R71" s="7">
        <v>0.39928740000000001</v>
      </c>
      <c r="S71" s="7">
        <v>0.5472243</v>
      </c>
      <c r="T71" s="7">
        <v>0</v>
      </c>
      <c r="U71" s="7">
        <v>-0.1128986</v>
      </c>
      <c r="V71" s="7">
        <v>0.67782489999999995</v>
      </c>
      <c r="W71" s="7">
        <v>0.42286820000000003</v>
      </c>
      <c r="X71" s="7">
        <v>-0.1194383</v>
      </c>
      <c r="Y71" s="7">
        <v>0.78794690000000001</v>
      </c>
      <c r="Z71" s="7">
        <v>-0.704349</v>
      </c>
      <c r="AA71" s="11">
        <v>-0.53700179999999997</v>
      </c>
    </row>
    <row r="72" spans="1:28" x14ac:dyDescent="0.2">
      <c r="A72" s="3" t="s">
        <v>56</v>
      </c>
      <c r="B72" s="3" t="s">
        <v>57</v>
      </c>
      <c r="C72" s="14">
        <v>132.47800000000001</v>
      </c>
      <c r="D72" s="10">
        <v>132.03559999999999</v>
      </c>
      <c r="E72" s="7">
        <v>132.7011</v>
      </c>
      <c r="F72" s="7">
        <v>132.88560000000001</v>
      </c>
      <c r="G72" s="7">
        <v>133.47980000000001</v>
      </c>
      <c r="H72" s="7">
        <v>134.28989999999999</v>
      </c>
      <c r="I72" s="7">
        <v>135.18639999999999</v>
      </c>
      <c r="J72" s="7">
        <v>136.73349999999999</v>
      </c>
      <c r="K72" s="7">
        <v>137.7784</v>
      </c>
      <c r="L72" s="7">
        <v>137.06120000000001</v>
      </c>
      <c r="M72" s="7">
        <v>136.99160000000001</v>
      </c>
      <c r="N72" s="7">
        <v>135.75839999999999</v>
      </c>
      <c r="O72" s="11">
        <v>137.11019999999999</v>
      </c>
      <c r="P72" s="10">
        <v>-0.33392919999999998</v>
      </c>
      <c r="Q72" s="7">
        <v>0.50400509999999998</v>
      </c>
      <c r="R72" s="7">
        <v>0.13900680000000001</v>
      </c>
      <c r="S72" s="7">
        <v>0.44720349999999998</v>
      </c>
      <c r="T72" s="7">
        <v>0.6068886</v>
      </c>
      <c r="U72" s="7">
        <v>0.66760799999999998</v>
      </c>
      <c r="V72" s="7">
        <v>1.1444220000000001</v>
      </c>
      <c r="W72" s="7">
        <v>0.7641249</v>
      </c>
      <c r="X72" s="7">
        <v>-0.52049730000000005</v>
      </c>
      <c r="Y72" s="7">
        <v>-5.0765699999999997E-2</v>
      </c>
      <c r="Z72" s="7">
        <v>-0.90023439999999999</v>
      </c>
      <c r="AA72" s="11">
        <v>0.99576690000000001</v>
      </c>
    </row>
    <row r="73" spans="1:28" x14ac:dyDescent="0.2">
      <c r="A73" s="3" t="s">
        <v>58</v>
      </c>
      <c r="B73" s="3" t="s">
        <v>59</v>
      </c>
      <c r="C73" s="14">
        <v>141.72720000000001</v>
      </c>
      <c r="D73" s="10">
        <v>141.72720000000001</v>
      </c>
      <c r="E73" s="7">
        <v>142.81979999999999</v>
      </c>
      <c r="F73" s="7">
        <v>142.3279</v>
      </c>
      <c r="G73" s="7">
        <v>143.6523</v>
      </c>
      <c r="H73" s="7">
        <v>143.4222</v>
      </c>
      <c r="I73" s="7">
        <v>143.0402</v>
      </c>
      <c r="J73" s="7">
        <v>144.54060000000001</v>
      </c>
      <c r="K73" s="7">
        <v>145.85890000000001</v>
      </c>
      <c r="L73" s="7">
        <v>145.06139999999999</v>
      </c>
      <c r="M73" s="7">
        <v>144.88339999999999</v>
      </c>
      <c r="N73" s="7">
        <v>144.62459999999999</v>
      </c>
      <c r="O73" s="11">
        <v>144.28729999999999</v>
      </c>
      <c r="P73" s="10">
        <v>0</v>
      </c>
      <c r="Q73" s="7">
        <v>0.77092179999999999</v>
      </c>
      <c r="R73" s="7">
        <v>-0.34436499999999998</v>
      </c>
      <c r="S73" s="7">
        <v>0.93048549999999997</v>
      </c>
      <c r="T73" s="7">
        <v>-0.16019079999999999</v>
      </c>
      <c r="U73" s="7">
        <v>-0.2663066</v>
      </c>
      <c r="V73" s="7">
        <v>1.0489010000000001</v>
      </c>
      <c r="W73" s="7">
        <v>0.91207159999999998</v>
      </c>
      <c r="X73" s="7">
        <v>-0.54676179999999996</v>
      </c>
      <c r="Y73" s="7">
        <v>-0.1226708</v>
      </c>
      <c r="Z73" s="7">
        <v>-0.17865039999999999</v>
      </c>
      <c r="AA73" s="11">
        <v>-0.2332003</v>
      </c>
    </row>
    <row r="74" spans="1:28" x14ac:dyDescent="0.2">
      <c r="A74" s="2" t="s">
        <v>20</v>
      </c>
      <c r="B74" s="2" t="s">
        <v>21</v>
      </c>
      <c r="C74" s="14">
        <v>127.60680000000001</v>
      </c>
      <c r="D74" s="10">
        <v>128.21619999999999</v>
      </c>
      <c r="E74" s="7">
        <v>128.4015</v>
      </c>
      <c r="F74" s="7">
        <v>128.68190000000001</v>
      </c>
      <c r="G74" s="7">
        <v>128.80709999999999</v>
      </c>
      <c r="H74" s="7">
        <v>128.85830000000001</v>
      </c>
      <c r="I74" s="7">
        <v>129.50370000000001</v>
      </c>
      <c r="J74" s="7">
        <v>130.07060000000001</v>
      </c>
      <c r="K74" s="7">
        <v>130.90170000000001</v>
      </c>
      <c r="L74" s="7">
        <v>130.78630000000001</v>
      </c>
      <c r="M74" s="7">
        <v>131.07859999999999</v>
      </c>
      <c r="N74" s="7">
        <v>131.25280000000001</v>
      </c>
      <c r="O74" s="11">
        <v>131.4315</v>
      </c>
      <c r="P74" s="10">
        <v>0.47756490000000001</v>
      </c>
      <c r="Q74" s="7">
        <v>0.14446410000000001</v>
      </c>
      <c r="R74" s="7">
        <v>0.21838589999999999</v>
      </c>
      <c r="S74" s="7">
        <v>9.7281099999999995E-2</v>
      </c>
      <c r="T74" s="7">
        <v>3.9779700000000001E-2</v>
      </c>
      <c r="U74" s="7">
        <v>0.500861</v>
      </c>
      <c r="V74" s="7">
        <v>0.43773210000000001</v>
      </c>
      <c r="W74" s="7">
        <v>0.63899629999999996</v>
      </c>
      <c r="X74" s="7">
        <v>-8.8147799999999998E-2</v>
      </c>
      <c r="Y74" s="7">
        <v>0.2234573</v>
      </c>
      <c r="Z74" s="7">
        <v>0.13289300000000001</v>
      </c>
      <c r="AA74" s="11">
        <v>0.13613459999999999</v>
      </c>
      <c r="AB74" s="7">
        <f>AVERAGE(D74:O74)</f>
        <v>129.83251666666666</v>
      </c>
    </row>
    <row r="75" spans="1:28" x14ac:dyDescent="0.2">
      <c r="A75" s="2" t="s">
        <v>22</v>
      </c>
      <c r="B75" s="2" t="s">
        <v>23</v>
      </c>
      <c r="C75" s="14">
        <v>132.52170000000001</v>
      </c>
      <c r="D75" s="10">
        <v>133.5617</v>
      </c>
      <c r="E75" s="7">
        <v>133.85839999999999</v>
      </c>
      <c r="F75" s="7">
        <v>134.2647</v>
      </c>
      <c r="G75" s="7">
        <v>134.495</v>
      </c>
      <c r="H75" s="7">
        <v>134.44579999999999</v>
      </c>
      <c r="I75" s="7">
        <v>135.57169999999999</v>
      </c>
      <c r="J75" s="7">
        <v>136.52539999999999</v>
      </c>
      <c r="K75" s="7">
        <v>137.89259999999999</v>
      </c>
      <c r="L75" s="7">
        <v>137.672</v>
      </c>
      <c r="M75" s="7">
        <v>138.00749999999999</v>
      </c>
      <c r="N75" s="7">
        <v>138.33709999999999</v>
      </c>
      <c r="O75" s="11">
        <v>138.56620000000001</v>
      </c>
      <c r="P75" s="10">
        <v>0.78481840000000003</v>
      </c>
      <c r="Q75" s="7">
        <v>0.22213840000000001</v>
      </c>
      <c r="R75" s="7">
        <v>0.30356070000000002</v>
      </c>
      <c r="S75" s="7">
        <v>0.17150470000000001</v>
      </c>
      <c r="T75" s="7">
        <v>-3.65657E-2</v>
      </c>
      <c r="U75" s="7">
        <v>0.83742649999999996</v>
      </c>
      <c r="V75" s="7">
        <v>0.70343509999999998</v>
      </c>
      <c r="W75" s="7">
        <v>1.001439</v>
      </c>
      <c r="X75" s="7">
        <v>-0.15997690000000001</v>
      </c>
      <c r="Y75" s="7">
        <v>0.24366940000000001</v>
      </c>
      <c r="Z75" s="7">
        <v>0.23882030000000001</v>
      </c>
      <c r="AA75" s="11">
        <v>0.16565079999999999</v>
      </c>
    </row>
    <row r="76" spans="1:28" x14ac:dyDescent="0.2">
      <c r="A76" s="3" t="s">
        <v>24</v>
      </c>
      <c r="B76" s="3" t="s">
        <v>25</v>
      </c>
      <c r="C76" s="14">
        <v>141.32980000000001</v>
      </c>
      <c r="D76" s="10">
        <v>142.99170000000001</v>
      </c>
      <c r="E76" s="7">
        <v>143.0992</v>
      </c>
      <c r="F76" s="7">
        <v>143.15479999999999</v>
      </c>
      <c r="G76" s="7">
        <v>143.0761</v>
      </c>
      <c r="H76" s="7">
        <v>143.04069999999999</v>
      </c>
      <c r="I76" s="7">
        <v>144.70650000000001</v>
      </c>
      <c r="J76" s="7">
        <v>146.0556</v>
      </c>
      <c r="K76" s="7">
        <v>147.87289999999999</v>
      </c>
      <c r="L76" s="7">
        <v>146.69579999999999</v>
      </c>
      <c r="M76" s="7">
        <v>146.6987</v>
      </c>
      <c r="N76" s="7">
        <v>146.64859999999999</v>
      </c>
      <c r="O76" s="11">
        <v>146.89240000000001</v>
      </c>
      <c r="P76" s="10">
        <v>1.175953</v>
      </c>
      <c r="Q76" s="7">
        <v>7.5156500000000001E-2</v>
      </c>
      <c r="R76" s="7">
        <v>3.8835000000000001E-2</v>
      </c>
      <c r="S76" s="7">
        <v>-5.4978800000000001E-2</v>
      </c>
      <c r="T76" s="7">
        <v>-2.4731699999999999E-2</v>
      </c>
      <c r="U76" s="7">
        <v>1.164555</v>
      </c>
      <c r="V76" s="7">
        <v>0.93229459999999997</v>
      </c>
      <c r="W76" s="7">
        <v>1.244299</v>
      </c>
      <c r="X76" s="7">
        <v>-0.79606849999999996</v>
      </c>
      <c r="Y76" s="7">
        <v>1.9762999999999998E-3</v>
      </c>
      <c r="Z76" s="7">
        <v>-3.4137599999999997E-2</v>
      </c>
      <c r="AA76" s="11">
        <v>0.16626160000000001</v>
      </c>
    </row>
    <row r="77" spans="1:28" x14ac:dyDescent="0.2">
      <c r="A77" s="3" t="s">
        <v>26</v>
      </c>
      <c r="B77" s="3" t="s">
        <v>96</v>
      </c>
      <c r="C77" s="14">
        <v>124.62869999999999</v>
      </c>
      <c r="D77" s="10">
        <v>125.2769</v>
      </c>
      <c r="E77" s="7">
        <v>125.9791</v>
      </c>
      <c r="F77" s="7">
        <v>126.97239999999999</v>
      </c>
      <c r="G77" s="7">
        <v>128.28020000000001</v>
      </c>
      <c r="H77" s="7">
        <v>128.20699999999999</v>
      </c>
      <c r="I77" s="7">
        <v>129.06379999999999</v>
      </c>
      <c r="J77" s="7">
        <v>129.8125</v>
      </c>
      <c r="K77" s="7">
        <v>131.15450000000001</v>
      </c>
      <c r="L77" s="7">
        <v>132.14279999999999</v>
      </c>
      <c r="M77" s="7">
        <v>132.68129999999999</v>
      </c>
      <c r="N77" s="7">
        <v>133.76410000000001</v>
      </c>
      <c r="O77" s="11">
        <v>134.41679999999999</v>
      </c>
      <c r="P77" s="10">
        <v>0.52014859999999996</v>
      </c>
      <c r="Q77" s="7">
        <v>0.5605135</v>
      </c>
      <c r="R77" s="7">
        <v>0.78846499999999997</v>
      </c>
      <c r="S77" s="7">
        <v>1.029963</v>
      </c>
      <c r="T77" s="7">
        <v>-5.7083599999999998E-2</v>
      </c>
      <c r="U77" s="7">
        <v>0.6683152</v>
      </c>
      <c r="V77" s="7">
        <v>0.58010300000000004</v>
      </c>
      <c r="W77" s="7">
        <v>1.0338179999999999</v>
      </c>
      <c r="X77" s="7">
        <v>0.75352419999999998</v>
      </c>
      <c r="Y77" s="7">
        <v>0.40747739999999999</v>
      </c>
      <c r="Z77" s="7">
        <v>0.8160866</v>
      </c>
      <c r="AA77" s="11">
        <v>0.48794470000000001</v>
      </c>
    </row>
    <row r="78" spans="1:28" x14ac:dyDescent="0.2">
      <c r="A78" s="3" t="s">
        <v>27</v>
      </c>
      <c r="B78" s="3" t="s">
        <v>28</v>
      </c>
      <c r="C78" s="14">
        <v>129.58320000000001</v>
      </c>
      <c r="D78" s="10">
        <v>129.87289999999999</v>
      </c>
      <c r="E78" s="7">
        <v>130.18379999999999</v>
      </c>
      <c r="F78" s="7">
        <v>131.7638</v>
      </c>
      <c r="G78" s="7">
        <v>131.58750000000001</v>
      </c>
      <c r="H78" s="7">
        <v>131.2346</v>
      </c>
      <c r="I78" s="7">
        <v>131.43219999999999</v>
      </c>
      <c r="J78" s="7">
        <v>131.7655</v>
      </c>
      <c r="K78" s="7">
        <v>132.17699999999999</v>
      </c>
      <c r="L78" s="7">
        <v>132.1754</v>
      </c>
      <c r="M78" s="7">
        <v>132.86019999999999</v>
      </c>
      <c r="N78" s="7">
        <v>133.8673</v>
      </c>
      <c r="O78" s="11">
        <v>133.60910000000001</v>
      </c>
      <c r="P78" s="10">
        <v>0.22358910000000001</v>
      </c>
      <c r="Q78" s="7">
        <v>0.2393392</v>
      </c>
      <c r="R78" s="7">
        <v>1.2137290000000001</v>
      </c>
      <c r="S78" s="7">
        <v>-0.1338</v>
      </c>
      <c r="T78" s="7">
        <v>-0.2682485</v>
      </c>
      <c r="U78" s="7">
        <v>0.15057110000000001</v>
      </c>
      <c r="V78" s="7">
        <v>0.25360080000000002</v>
      </c>
      <c r="W78" s="7">
        <v>0.31230809999999998</v>
      </c>
      <c r="X78" s="7">
        <v>-1.1891E-3</v>
      </c>
      <c r="Y78" s="7">
        <v>0.51812179999999997</v>
      </c>
      <c r="Z78" s="7">
        <v>0.7579766</v>
      </c>
      <c r="AA78" s="11">
        <v>-0.19288449999999999</v>
      </c>
    </row>
    <row r="79" spans="1:28" x14ac:dyDescent="0.2">
      <c r="A79" s="3" t="s">
        <v>29</v>
      </c>
      <c r="B79" s="3" t="s">
        <v>30</v>
      </c>
      <c r="C79" s="14">
        <v>128.9306</v>
      </c>
      <c r="D79" s="10">
        <v>129.43549999999999</v>
      </c>
      <c r="E79" s="7">
        <v>130.08189999999999</v>
      </c>
      <c r="F79" s="7">
        <v>130.5341</v>
      </c>
      <c r="G79" s="7">
        <v>130.56890000000001</v>
      </c>
      <c r="H79" s="7">
        <v>130.59970000000001</v>
      </c>
      <c r="I79" s="7">
        <v>130.83770000000001</v>
      </c>
      <c r="J79" s="7">
        <v>131.7824</v>
      </c>
      <c r="K79" s="7">
        <v>133.64269999999999</v>
      </c>
      <c r="L79" s="7">
        <v>134.91749999999999</v>
      </c>
      <c r="M79" s="7">
        <v>135.92420000000001</v>
      </c>
      <c r="N79" s="7">
        <v>136.07149999999999</v>
      </c>
      <c r="O79" s="11">
        <v>136.01179999999999</v>
      </c>
      <c r="P79" s="10">
        <v>0.39154519999999998</v>
      </c>
      <c r="Q79" s="7">
        <v>0.49942930000000002</v>
      </c>
      <c r="R79" s="7">
        <v>0.34764610000000001</v>
      </c>
      <c r="S79" s="7">
        <v>2.6640400000000002E-2</v>
      </c>
      <c r="T79" s="7">
        <v>2.3583099999999999E-2</v>
      </c>
      <c r="U79" s="7">
        <v>0.18222959999999999</v>
      </c>
      <c r="V79" s="7">
        <v>0.7220413</v>
      </c>
      <c r="W79" s="7">
        <v>1.4116610000000001</v>
      </c>
      <c r="X79" s="7">
        <v>0.9538605</v>
      </c>
      <c r="Y79" s="7">
        <v>0.74615880000000001</v>
      </c>
      <c r="Z79" s="7">
        <v>0.1084203</v>
      </c>
      <c r="AA79" s="11">
        <v>-4.3935700000000001E-2</v>
      </c>
    </row>
    <row r="80" spans="1:28" x14ac:dyDescent="0.2">
      <c r="A80" s="3" t="s">
        <v>31</v>
      </c>
      <c r="B80" s="3" t="s">
        <v>32</v>
      </c>
      <c r="C80" s="14">
        <v>116.8721</v>
      </c>
      <c r="D80" s="10">
        <v>117.3262</v>
      </c>
      <c r="E80" s="7">
        <v>117.98569999999999</v>
      </c>
      <c r="F80" s="7">
        <v>118.36199999999999</v>
      </c>
      <c r="G80" s="7">
        <v>118.45</v>
      </c>
      <c r="H80" s="7">
        <v>118.84269999999999</v>
      </c>
      <c r="I80" s="7">
        <v>119.4297</v>
      </c>
      <c r="J80" s="7">
        <v>119.81829999999999</v>
      </c>
      <c r="K80" s="7">
        <v>120.6375</v>
      </c>
      <c r="L80" s="7">
        <v>121.05719999999999</v>
      </c>
      <c r="M80" s="7">
        <v>121.8836</v>
      </c>
      <c r="N80" s="7">
        <v>122.45780000000001</v>
      </c>
      <c r="O80" s="11">
        <v>123.1572</v>
      </c>
      <c r="P80" s="10">
        <v>0.38852609999999999</v>
      </c>
      <c r="Q80" s="7">
        <v>0.56212119999999999</v>
      </c>
      <c r="R80" s="7">
        <v>0.31894729999999999</v>
      </c>
      <c r="S80" s="7">
        <v>7.4345999999999995E-2</v>
      </c>
      <c r="T80" s="7">
        <v>0.33148090000000002</v>
      </c>
      <c r="U80" s="7">
        <v>0.49400569999999999</v>
      </c>
      <c r="V80" s="7">
        <v>0.32534390000000002</v>
      </c>
      <c r="W80" s="7">
        <v>0.68369440000000004</v>
      </c>
      <c r="X80" s="7">
        <v>0.34794019999999998</v>
      </c>
      <c r="Y80" s="7">
        <v>0.68258359999999996</v>
      </c>
      <c r="Z80" s="7">
        <v>0.47110200000000002</v>
      </c>
      <c r="AA80" s="11">
        <v>0.57119330000000001</v>
      </c>
    </row>
    <row r="81" spans="1:28" x14ac:dyDescent="0.2">
      <c r="A81" s="3" t="s">
        <v>33</v>
      </c>
      <c r="B81" s="3" t="s">
        <v>97</v>
      </c>
      <c r="C81" s="14">
        <v>109.7585</v>
      </c>
      <c r="D81" s="10">
        <v>109.92010000000001</v>
      </c>
      <c r="E81" s="7">
        <v>109.9008</v>
      </c>
      <c r="F81" s="7">
        <v>109.9121</v>
      </c>
      <c r="G81" s="7">
        <v>110.5749</v>
      </c>
      <c r="H81" s="7">
        <v>110.5749</v>
      </c>
      <c r="I81" s="7">
        <v>111.376</v>
      </c>
      <c r="J81" s="7">
        <v>112.4307</v>
      </c>
      <c r="K81" s="7">
        <v>112.5817</v>
      </c>
      <c r="L81" s="7">
        <v>112.57559999999999</v>
      </c>
      <c r="M81" s="7">
        <v>113.87090000000001</v>
      </c>
      <c r="N81" s="7">
        <v>113.9285</v>
      </c>
      <c r="O81" s="11">
        <v>113.91759999999999</v>
      </c>
      <c r="P81" s="10">
        <v>0.1472098</v>
      </c>
      <c r="Q81" s="7">
        <v>-1.75604E-2</v>
      </c>
      <c r="R81" s="7">
        <v>1.03298E-2</v>
      </c>
      <c r="S81" s="7">
        <v>0.60297500000000004</v>
      </c>
      <c r="T81" s="7">
        <v>0</v>
      </c>
      <c r="U81" s="7">
        <v>0.72446730000000004</v>
      </c>
      <c r="V81" s="7">
        <v>0.94703689999999996</v>
      </c>
      <c r="W81" s="7">
        <v>0.134299</v>
      </c>
      <c r="X81" s="7">
        <v>-5.4552999999999997E-3</v>
      </c>
      <c r="Y81" s="7">
        <v>1.150628</v>
      </c>
      <c r="Z81" s="7">
        <v>5.0618799999999999E-2</v>
      </c>
      <c r="AA81" s="11">
        <v>-9.6164000000000006E-3</v>
      </c>
    </row>
    <row r="82" spans="1:28" x14ac:dyDescent="0.2">
      <c r="A82" s="3" t="s">
        <v>34</v>
      </c>
      <c r="B82" s="3" t="s">
        <v>35</v>
      </c>
      <c r="C82" s="14">
        <v>125.4354</v>
      </c>
      <c r="D82" s="10">
        <v>125.6906</v>
      </c>
      <c r="E82" s="7">
        <v>125.9308</v>
      </c>
      <c r="F82" s="7">
        <v>126.19499999999999</v>
      </c>
      <c r="G82" s="7">
        <v>126.0492</v>
      </c>
      <c r="H82" s="7">
        <v>126.0073</v>
      </c>
      <c r="I82" s="7">
        <v>126.6253</v>
      </c>
      <c r="J82" s="7">
        <v>126.4575</v>
      </c>
      <c r="K82" s="7">
        <v>126.7025</v>
      </c>
      <c r="L82" s="7">
        <v>127.3965</v>
      </c>
      <c r="M82" s="7">
        <v>127.5104</v>
      </c>
      <c r="N82" s="7">
        <v>127.95820000000001</v>
      </c>
      <c r="O82" s="11">
        <v>127.8369</v>
      </c>
      <c r="P82" s="10">
        <v>0.20346620000000001</v>
      </c>
      <c r="Q82" s="7">
        <v>0.1911255</v>
      </c>
      <c r="R82" s="7">
        <v>0.20979030000000001</v>
      </c>
      <c r="S82" s="7">
        <v>-0.1155337</v>
      </c>
      <c r="T82" s="7">
        <v>-3.3199100000000002E-2</v>
      </c>
      <c r="U82" s="7">
        <v>0.49040220000000001</v>
      </c>
      <c r="V82" s="7">
        <v>-0.13252369999999999</v>
      </c>
      <c r="W82" s="7">
        <v>0.1937914</v>
      </c>
      <c r="X82" s="7">
        <v>0.54769760000000001</v>
      </c>
      <c r="Y82" s="7">
        <v>8.9393299999999995E-2</v>
      </c>
      <c r="Z82" s="7">
        <v>0.3512168</v>
      </c>
      <c r="AA82" s="11">
        <v>-9.4778500000000002E-2</v>
      </c>
    </row>
    <row r="83" spans="1:28" x14ac:dyDescent="0.2">
      <c r="A83" s="2" t="s">
        <v>36</v>
      </c>
      <c r="B83" s="2" t="s">
        <v>37</v>
      </c>
      <c r="C83" s="14">
        <v>120.8087</v>
      </c>
      <c r="D83" s="10">
        <v>120.8224</v>
      </c>
      <c r="E83" s="7">
        <v>120.85339999999999</v>
      </c>
      <c r="F83" s="7">
        <v>120.95959999999999</v>
      </c>
      <c r="G83" s="7">
        <v>120.9395</v>
      </c>
      <c r="H83" s="7">
        <v>121.1296</v>
      </c>
      <c r="I83" s="7">
        <v>121.1104</v>
      </c>
      <c r="J83" s="7">
        <v>121.14230000000001</v>
      </c>
      <c r="K83" s="7">
        <v>121.2319</v>
      </c>
      <c r="L83" s="7">
        <v>121.2621</v>
      </c>
      <c r="M83" s="7">
        <v>121.4945</v>
      </c>
      <c r="N83" s="7">
        <v>121.4538</v>
      </c>
      <c r="O83" s="11">
        <v>121.5626</v>
      </c>
      <c r="P83" s="10">
        <v>1.13422E-2</v>
      </c>
      <c r="Q83" s="7">
        <v>2.5687600000000001E-2</v>
      </c>
      <c r="R83" s="7">
        <v>8.7913900000000003E-2</v>
      </c>
      <c r="S83" s="7">
        <v>-1.6683E-2</v>
      </c>
      <c r="T83" s="7">
        <v>0.15721260000000001</v>
      </c>
      <c r="U83" s="7">
        <v>-1.5847099999999999E-2</v>
      </c>
      <c r="V83" s="7">
        <v>2.6313199999999998E-2</v>
      </c>
      <c r="W83" s="7">
        <v>7.4012700000000001E-2</v>
      </c>
      <c r="X83" s="7">
        <v>2.4864500000000001E-2</v>
      </c>
      <c r="Y83" s="7">
        <v>0.1917005</v>
      </c>
      <c r="Z83" s="7">
        <v>-3.3526899999999998E-2</v>
      </c>
      <c r="AA83" s="11">
        <v>8.9602500000000002E-2</v>
      </c>
    </row>
    <row r="84" spans="1:28" x14ac:dyDescent="0.2">
      <c r="A84" s="3" t="s">
        <v>38</v>
      </c>
      <c r="B84" s="3" t="s">
        <v>39</v>
      </c>
      <c r="C84" s="14">
        <v>111.8764</v>
      </c>
      <c r="D84" s="10">
        <v>111.7043</v>
      </c>
      <c r="E84" s="7">
        <v>111.8416</v>
      </c>
      <c r="F84" s="7">
        <v>112.0605</v>
      </c>
      <c r="G84" s="7">
        <v>112.0605</v>
      </c>
      <c r="H84" s="7">
        <v>112.0605</v>
      </c>
      <c r="I84" s="7">
        <v>112.0909</v>
      </c>
      <c r="J84" s="7">
        <v>112.3306</v>
      </c>
      <c r="K84" s="7">
        <v>112.3918</v>
      </c>
      <c r="L84" s="7">
        <v>112.42100000000001</v>
      </c>
      <c r="M84" s="7">
        <v>112.31910000000001</v>
      </c>
      <c r="N84" s="7">
        <v>112.4503</v>
      </c>
      <c r="O84" s="11">
        <v>112.3794</v>
      </c>
      <c r="P84" s="10">
        <v>-0.1538476</v>
      </c>
      <c r="Q84" s="7">
        <v>0.12295349999999999</v>
      </c>
      <c r="R84" s="7">
        <v>0.19569139999999999</v>
      </c>
      <c r="S84" s="7">
        <v>0</v>
      </c>
      <c r="T84" s="7">
        <v>0</v>
      </c>
      <c r="U84" s="7">
        <v>2.7097E-2</v>
      </c>
      <c r="V84" s="7">
        <v>0.21389910000000001</v>
      </c>
      <c r="W84" s="7">
        <v>5.441E-2</v>
      </c>
      <c r="X84" s="7">
        <v>2.5998899999999998E-2</v>
      </c>
      <c r="Y84" s="7">
        <v>-9.0592300000000001E-2</v>
      </c>
      <c r="Z84" s="7">
        <v>0.1168124</v>
      </c>
      <c r="AA84" s="11">
        <v>-6.30907E-2</v>
      </c>
    </row>
    <row r="85" spans="1:28" x14ac:dyDescent="0.2">
      <c r="A85" s="3" t="s">
        <v>40</v>
      </c>
      <c r="B85" s="3" t="s">
        <v>102</v>
      </c>
      <c r="C85" s="14">
        <v>118.85720000000001</v>
      </c>
      <c r="D85" s="10">
        <v>118.85720000000001</v>
      </c>
      <c r="E85" s="7">
        <v>118.88630000000001</v>
      </c>
      <c r="F85" s="7">
        <v>119.0116</v>
      </c>
      <c r="G85" s="7">
        <v>118.9586</v>
      </c>
      <c r="H85" s="7">
        <v>119.3622</v>
      </c>
      <c r="I85" s="7">
        <v>119.2677</v>
      </c>
      <c r="J85" s="7">
        <v>119.2407</v>
      </c>
      <c r="K85" s="7">
        <v>119.4513</v>
      </c>
      <c r="L85" s="7">
        <v>119.4862</v>
      </c>
      <c r="M85" s="7">
        <v>119.5898</v>
      </c>
      <c r="N85" s="7">
        <v>119.3933</v>
      </c>
      <c r="O85" s="11">
        <v>119.74169999999999</v>
      </c>
      <c r="P85" s="10">
        <v>0</v>
      </c>
      <c r="Q85" s="7">
        <v>2.4507600000000001E-2</v>
      </c>
      <c r="R85" s="7">
        <v>0.1053992</v>
      </c>
      <c r="S85" s="7">
        <v>-4.4566700000000001E-2</v>
      </c>
      <c r="T85" s="7">
        <v>0.33928000000000003</v>
      </c>
      <c r="U85" s="7">
        <v>-7.9175300000000004E-2</v>
      </c>
      <c r="V85" s="7">
        <v>-2.2606500000000002E-2</v>
      </c>
      <c r="W85" s="7">
        <v>0.1766191</v>
      </c>
      <c r="X85" s="7">
        <v>2.92462E-2</v>
      </c>
      <c r="Y85" s="7">
        <v>8.6653099999999997E-2</v>
      </c>
      <c r="Z85" s="7">
        <v>-0.16426289999999999</v>
      </c>
      <c r="AA85" s="11">
        <v>0.29179909999999998</v>
      </c>
    </row>
    <row r="86" spans="1:28" x14ac:dyDescent="0.2">
      <c r="A86" s="3" t="s">
        <v>41</v>
      </c>
      <c r="B86" s="3" t="s">
        <v>99</v>
      </c>
      <c r="C86" s="14">
        <v>102.1057</v>
      </c>
      <c r="D86" s="10">
        <v>102.1057</v>
      </c>
      <c r="E86" s="7">
        <v>102.1057</v>
      </c>
      <c r="F86" s="7">
        <v>102.1057</v>
      </c>
      <c r="G86" s="7">
        <v>102.1057</v>
      </c>
      <c r="H86" s="7">
        <v>102.1057</v>
      </c>
      <c r="I86" s="7">
        <v>102.1057</v>
      </c>
      <c r="J86" s="7">
        <v>102.1057</v>
      </c>
      <c r="K86" s="7">
        <v>102.1057</v>
      </c>
      <c r="L86" s="7">
        <v>102.1057</v>
      </c>
      <c r="M86" s="7">
        <v>102.2158</v>
      </c>
      <c r="N86" s="7">
        <v>102.2158</v>
      </c>
      <c r="O86" s="11">
        <v>102.2158</v>
      </c>
      <c r="P86" s="10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0.1078293</v>
      </c>
      <c r="Z86" s="7">
        <v>0</v>
      </c>
      <c r="AA86" s="11">
        <v>0</v>
      </c>
    </row>
    <row r="87" spans="1:28" x14ac:dyDescent="0.2">
      <c r="A87" s="3" t="s">
        <v>42</v>
      </c>
      <c r="B87" s="3" t="s">
        <v>43</v>
      </c>
      <c r="C87" s="14">
        <v>187.76089999999999</v>
      </c>
      <c r="D87" s="10">
        <v>187.63800000000001</v>
      </c>
      <c r="E87" s="7">
        <v>187.57849999999999</v>
      </c>
      <c r="F87" s="7">
        <v>188.2312</v>
      </c>
      <c r="G87" s="7">
        <v>188.16059999999999</v>
      </c>
      <c r="H87" s="7">
        <v>188.01910000000001</v>
      </c>
      <c r="I87" s="7">
        <v>188.33529999999999</v>
      </c>
      <c r="J87" s="7">
        <v>188.00559999999999</v>
      </c>
      <c r="K87" s="7">
        <v>187.79259999999999</v>
      </c>
      <c r="L87" s="7">
        <v>188.29230000000001</v>
      </c>
      <c r="M87" s="7">
        <v>188.7457</v>
      </c>
      <c r="N87" s="7">
        <v>188.95140000000001</v>
      </c>
      <c r="O87" s="11">
        <v>188.73949999999999</v>
      </c>
      <c r="P87" s="10">
        <v>-6.5460699999999997E-2</v>
      </c>
      <c r="Q87" s="7">
        <v>-3.1731200000000001E-2</v>
      </c>
      <c r="R87" s="7">
        <v>0.34798259999999998</v>
      </c>
      <c r="S87" s="7">
        <v>-3.7500199999999997E-2</v>
      </c>
      <c r="T87" s="7">
        <v>-7.5215099999999993E-2</v>
      </c>
      <c r="U87" s="7">
        <v>0.16818669999999999</v>
      </c>
      <c r="V87" s="7">
        <v>-0.1750583</v>
      </c>
      <c r="W87" s="7">
        <v>-0.1133094</v>
      </c>
      <c r="X87" s="7">
        <v>0.26608870000000001</v>
      </c>
      <c r="Y87" s="7">
        <v>0.24078759999999999</v>
      </c>
      <c r="Z87" s="7">
        <v>0.1089765</v>
      </c>
      <c r="AA87" s="11">
        <v>-0.11209619999999999</v>
      </c>
    </row>
    <row r="88" spans="1:28" x14ac:dyDescent="0.2">
      <c r="A88" s="3" t="s">
        <v>44</v>
      </c>
      <c r="B88" s="3" t="s">
        <v>45</v>
      </c>
      <c r="C88" s="14">
        <v>124.38500000000001</v>
      </c>
      <c r="D88" s="10">
        <v>124.51860000000001</v>
      </c>
      <c r="E88" s="7">
        <v>124.51860000000001</v>
      </c>
      <c r="F88" s="7">
        <v>124.5496</v>
      </c>
      <c r="G88" s="7">
        <v>124.5496</v>
      </c>
      <c r="H88" s="7">
        <v>124.7244</v>
      </c>
      <c r="I88" s="7">
        <v>124.7244</v>
      </c>
      <c r="J88" s="7">
        <v>124.7582</v>
      </c>
      <c r="K88" s="7">
        <v>124.7582</v>
      </c>
      <c r="L88" s="7">
        <v>124.7582</v>
      </c>
      <c r="M88" s="7">
        <v>125.1751</v>
      </c>
      <c r="N88" s="7">
        <v>125.1751</v>
      </c>
      <c r="O88" s="11">
        <v>125.1751</v>
      </c>
      <c r="P88" s="10">
        <v>0.107358</v>
      </c>
      <c r="Q88" s="7">
        <v>0</v>
      </c>
      <c r="R88" s="7">
        <v>2.49067E-2</v>
      </c>
      <c r="S88" s="7">
        <v>0</v>
      </c>
      <c r="T88" s="7">
        <v>0.14039850000000001</v>
      </c>
      <c r="U88" s="7">
        <v>0</v>
      </c>
      <c r="V88" s="7">
        <v>2.7024900000000001E-2</v>
      </c>
      <c r="W88" s="7">
        <v>0</v>
      </c>
      <c r="X88" s="7">
        <v>0</v>
      </c>
      <c r="Y88" s="7">
        <v>0.3342099</v>
      </c>
      <c r="Z88" s="7">
        <v>0</v>
      </c>
      <c r="AA88" s="11">
        <v>0</v>
      </c>
    </row>
    <row r="89" spans="1:28" x14ac:dyDescent="0.2">
      <c r="A89" s="3" t="s">
        <v>46</v>
      </c>
      <c r="B89" s="3" t="s">
        <v>100</v>
      </c>
      <c r="C89" s="14">
        <v>130.73589999999999</v>
      </c>
      <c r="D89" s="10">
        <v>130.7843</v>
      </c>
      <c r="E89" s="7">
        <v>130.7843</v>
      </c>
      <c r="F89" s="7">
        <v>130.7843</v>
      </c>
      <c r="G89" s="7">
        <v>130.7843</v>
      </c>
      <c r="H89" s="7">
        <v>130.7843</v>
      </c>
      <c r="I89" s="7">
        <v>130.7843</v>
      </c>
      <c r="J89" s="7">
        <v>130.7843</v>
      </c>
      <c r="K89" s="7">
        <v>130.95869999999999</v>
      </c>
      <c r="L89" s="7">
        <v>130.95869999999999</v>
      </c>
      <c r="M89" s="7">
        <v>131.81899999999999</v>
      </c>
      <c r="N89" s="7">
        <v>131.81899999999999</v>
      </c>
      <c r="O89" s="11">
        <v>131.90110000000001</v>
      </c>
      <c r="P89" s="10">
        <v>3.7056899999999997E-2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0.13334370000000001</v>
      </c>
      <c r="X89" s="7">
        <v>0</v>
      </c>
      <c r="Y89" s="7">
        <v>0.65690570000000004</v>
      </c>
      <c r="Z89" s="7">
        <v>0</v>
      </c>
      <c r="AA89" s="11">
        <v>6.2276499999999999E-2</v>
      </c>
    </row>
    <row r="90" spans="1:28" x14ac:dyDescent="0.2">
      <c r="A90" s="2" t="s">
        <v>47</v>
      </c>
      <c r="B90" s="2" t="s">
        <v>48</v>
      </c>
      <c r="C90" s="14">
        <v>97.659840000000003</v>
      </c>
      <c r="D90" s="10">
        <v>98.066270000000003</v>
      </c>
      <c r="E90" s="7">
        <v>98.694370000000006</v>
      </c>
      <c r="F90" s="7">
        <v>98.408100000000005</v>
      </c>
      <c r="G90" s="7">
        <v>98.903310000000005</v>
      </c>
      <c r="H90" s="7">
        <v>99.273880000000005</v>
      </c>
      <c r="I90" s="7">
        <v>99.314809999999994</v>
      </c>
      <c r="J90" s="7">
        <v>99.85463</v>
      </c>
      <c r="K90" s="7">
        <v>100.1126</v>
      </c>
      <c r="L90" s="7">
        <v>99.958110000000005</v>
      </c>
      <c r="M90" s="7">
        <v>100.2488</v>
      </c>
      <c r="N90" s="7">
        <v>99.23818</v>
      </c>
      <c r="O90" s="11">
        <v>99.246679999999998</v>
      </c>
      <c r="P90" s="10">
        <v>0.41617219999999999</v>
      </c>
      <c r="Q90" s="7">
        <v>0.64049049999999996</v>
      </c>
      <c r="R90" s="7">
        <v>-0.29006490000000001</v>
      </c>
      <c r="S90" s="7">
        <v>0.50322719999999999</v>
      </c>
      <c r="T90" s="7">
        <v>0.37467630000000002</v>
      </c>
      <c r="U90" s="7">
        <v>4.12311E-2</v>
      </c>
      <c r="V90" s="7">
        <v>0.54354210000000003</v>
      </c>
      <c r="W90" s="7">
        <v>0.25837120000000002</v>
      </c>
      <c r="X90" s="7">
        <v>-0.15433669999999999</v>
      </c>
      <c r="Y90" s="7">
        <v>0.29076360000000001</v>
      </c>
      <c r="Z90" s="7">
        <v>-1.008067</v>
      </c>
      <c r="AA90" s="11">
        <v>8.5643999999999998E-3</v>
      </c>
      <c r="AB90" s="7">
        <f>(AB69/AB74)*100</f>
        <v>99.2811187130702</v>
      </c>
    </row>
    <row r="91" spans="1:28" ht="18" customHeight="1" x14ac:dyDescent="0.2">
      <c r="B91" s="22" t="s">
        <v>62</v>
      </c>
      <c r="C91" s="27"/>
      <c r="D91" s="24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5"/>
      <c r="P91" s="24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5"/>
    </row>
    <row r="92" spans="1:28" x14ac:dyDescent="0.2">
      <c r="A92" s="2" t="s">
        <v>14</v>
      </c>
      <c r="B92" s="2" t="s">
        <v>103</v>
      </c>
      <c r="C92" s="14">
        <v>114.6452</v>
      </c>
      <c r="D92" s="10">
        <v>114.80249999999999</v>
      </c>
      <c r="E92" s="7">
        <v>115.4562</v>
      </c>
      <c r="F92" s="7">
        <v>115.7732</v>
      </c>
      <c r="G92" s="7">
        <v>116.06440000000001</v>
      </c>
      <c r="H92" s="7">
        <v>116.67959999999999</v>
      </c>
      <c r="I92" s="7">
        <v>117.307</v>
      </c>
      <c r="J92" s="7">
        <v>118.1465</v>
      </c>
      <c r="K92" s="7">
        <v>119.209</v>
      </c>
      <c r="L92" s="7">
        <v>119.37990000000001</v>
      </c>
      <c r="M92" s="7">
        <v>119.27119999999999</v>
      </c>
      <c r="N92" s="7">
        <v>119.3653</v>
      </c>
      <c r="O92" s="11">
        <v>120.01049999999999</v>
      </c>
      <c r="P92" s="10">
        <v>0.13719509999999999</v>
      </c>
      <c r="Q92" s="7">
        <v>0.56936089999999995</v>
      </c>
      <c r="R92" s="7">
        <v>0.2745841</v>
      </c>
      <c r="S92" s="7">
        <v>0.25149880000000002</v>
      </c>
      <c r="T92" s="7">
        <v>0.53006719999999996</v>
      </c>
      <c r="U92" s="7">
        <v>0.53770819999999997</v>
      </c>
      <c r="V92" s="7">
        <v>0.71565710000000005</v>
      </c>
      <c r="W92" s="7">
        <v>0.89932659999999998</v>
      </c>
      <c r="X92" s="7">
        <v>0.14331550000000001</v>
      </c>
      <c r="Y92" s="7">
        <v>-9.1050500000000006E-2</v>
      </c>
      <c r="Z92" s="7">
        <v>7.8896599999999997E-2</v>
      </c>
      <c r="AA92" s="11">
        <v>0.54053439999999997</v>
      </c>
      <c r="AB92" s="7">
        <f>AVERAGE(D92:O92)</f>
        <v>117.62210833333332</v>
      </c>
    </row>
    <row r="93" spans="1:28" x14ac:dyDescent="0.2">
      <c r="A93" s="3" t="s">
        <v>16</v>
      </c>
      <c r="B93" s="3" t="s">
        <v>104</v>
      </c>
      <c r="C93" s="14">
        <v>106.7131</v>
      </c>
      <c r="D93" s="10">
        <v>106.59439999999999</v>
      </c>
      <c r="E93" s="7">
        <v>107.5882</v>
      </c>
      <c r="F93" s="7">
        <v>108.1377</v>
      </c>
      <c r="G93" s="7">
        <v>108.65089999999999</v>
      </c>
      <c r="H93" s="7">
        <v>109.1</v>
      </c>
      <c r="I93" s="7">
        <v>109.7557</v>
      </c>
      <c r="J93" s="7">
        <v>110.5844</v>
      </c>
      <c r="K93" s="7">
        <v>111.6022</v>
      </c>
      <c r="L93" s="7">
        <v>112.2863</v>
      </c>
      <c r="M93" s="7">
        <v>111.52549999999999</v>
      </c>
      <c r="N93" s="7">
        <v>111.0415</v>
      </c>
      <c r="O93" s="11">
        <v>112.1859</v>
      </c>
      <c r="P93" s="10">
        <v>-0.11120969999999999</v>
      </c>
      <c r="Q93" s="7">
        <v>0.93235959999999996</v>
      </c>
      <c r="R93" s="7">
        <v>0.51068639999999998</v>
      </c>
      <c r="S93" s="7">
        <v>0.47460740000000001</v>
      </c>
      <c r="T93" s="7">
        <v>0.41329700000000003</v>
      </c>
      <c r="U93" s="7">
        <v>0.60107900000000003</v>
      </c>
      <c r="V93" s="7">
        <v>0.75498220000000005</v>
      </c>
      <c r="W93" s="7">
        <v>0.92044479999999995</v>
      </c>
      <c r="X93" s="7">
        <v>0.61299179999999998</v>
      </c>
      <c r="Y93" s="7">
        <v>-0.67761740000000004</v>
      </c>
      <c r="Z93" s="7">
        <v>-0.4339826</v>
      </c>
      <c r="AA93" s="11">
        <v>1.0306550000000001</v>
      </c>
    </row>
    <row r="94" spans="1:28" x14ac:dyDescent="0.2">
      <c r="A94" s="3" t="s">
        <v>18</v>
      </c>
      <c r="B94" s="3" t="s">
        <v>61</v>
      </c>
      <c r="C94" s="14">
        <v>129.88550000000001</v>
      </c>
      <c r="D94" s="10">
        <v>130.57300000000001</v>
      </c>
      <c r="E94" s="7">
        <v>130.57300000000001</v>
      </c>
      <c r="F94" s="7">
        <v>130.4435</v>
      </c>
      <c r="G94" s="7">
        <v>130.30799999999999</v>
      </c>
      <c r="H94" s="7">
        <v>131.24250000000001</v>
      </c>
      <c r="I94" s="7">
        <v>131.81530000000001</v>
      </c>
      <c r="J94" s="7">
        <v>132.67580000000001</v>
      </c>
      <c r="K94" s="7">
        <v>133.82409999999999</v>
      </c>
      <c r="L94" s="7">
        <v>133.00880000000001</v>
      </c>
      <c r="M94" s="7">
        <v>134.15309999999999</v>
      </c>
      <c r="N94" s="7">
        <v>135.3579</v>
      </c>
      <c r="O94" s="11">
        <v>135.04390000000001</v>
      </c>
      <c r="P94" s="10">
        <v>0.52930060000000001</v>
      </c>
      <c r="Q94" s="7">
        <v>0</v>
      </c>
      <c r="R94" s="7">
        <v>-9.9179299999999998E-2</v>
      </c>
      <c r="S94" s="7">
        <v>-0.10387490000000001</v>
      </c>
      <c r="T94" s="7">
        <v>0.71715430000000002</v>
      </c>
      <c r="U94" s="7">
        <v>0.43646699999999999</v>
      </c>
      <c r="V94" s="7">
        <v>0.65276409999999996</v>
      </c>
      <c r="W94" s="7">
        <v>0.86549350000000003</v>
      </c>
      <c r="X94" s="7">
        <v>-0.60922699999999996</v>
      </c>
      <c r="Y94" s="7">
        <v>0.86035539999999999</v>
      </c>
      <c r="Z94" s="7">
        <v>0.89808080000000001</v>
      </c>
      <c r="AA94" s="11">
        <v>-0.2319628</v>
      </c>
    </row>
    <row r="95" spans="1:28" x14ac:dyDescent="0.2">
      <c r="A95" s="2" t="s">
        <v>20</v>
      </c>
      <c r="B95" s="2" t="s">
        <v>105</v>
      </c>
      <c r="C95" s="14">
        <v>127.4196</v>
      </c>
      <c r="D95" s="10">
        <v>128.10570000000001</v>
      </c>
      <c r="E95" s="7">
        <v>128.1677</v>
      </c>
      <c r="F95" s="7">
        <v>128.75200000000001</v>
      </c>
      <c r="G95" s="7">
        <v>128.6831</v>
      </c>
      <c r="H95" s="7">
        <v>128.75139999999999</v>
      </c>
      <c r="I95" s="7">
        <v>129.126</v>
      </c>
      <c r="J95" s="7">
        <v>129.7526</v>
      </c>
      <c r="K95" s="7">
        <v>130.51329999999999</v>
      </c>
      <c r="L95" s="7">
        <v>130.73929999999999</v>
      </c>
      <c r="M95" s="7">
        <v>130.93729999999999</v>
      </c>
      <c r="N95" s="7">
        <v>131.22200000000001</v>
      </c>
      <c r="O95" s="11">
        <v>131.26300000000001</v>
      </c>
      <c r="P95" s="10">
        <v>0.53846609999999995</v>
      </c>
      <c r="Q95" s="7">
        <v>4.8394800000000002E-2</v>
      </c>
      <c r="R95" s="7">
        <v>0.45587889999999998</v>
      </c>
      <c r="S95" s="7">
        <v>-5.3555999999999999E-2</v>
      </c>
      <c r="T95" s="7">
        <v>5.3145999999999999E-2</v>
      </c>
      <c r="U95" s="7">
        <v>0.29087960000000002</v>
      </c>
      <c r="V95" s="7">
        <v>0.48528789999999999</v>
      </c>
      <c r="W95" s="7">
        <v>0.58627859999999998</v>
      </c>
      <c r="X95" s="7">
        <v>0.1731608</v>
      </c>
      <c r="Y95" s="7">
        <v>0.15142159999999999</v>
      </c>
      <c r="Z95" s="7">
        <v>0.2174545</v>
      </c>
      <c r="AA95" s="11">
        <v>3.12102E-2</v>
      </c>
      <c r="AB95" s="7">
        <f>AVERAGE(D95:O95)</f>
        <v>129.66778333333335</v>
      </c>
    </row>
    <row r="96" spans="1:28" x14ac:dyDescent="0.2">
      <c r="A96" s="2" t="s">
        <v>22</v>
      </c>
      <c r="B96" s="2" t="s">
        <v>23</v>
      </c>
      <c r="C96" s="14">
        <v>131.8357</v>
      </c>
      <c r="D96" s="10">
        <v>132.82499999999999</v>
      </c>
      <c r="E96" s="7">
        <v>132.9213</v>
      </c>
      <c r="F96" s="7">
        <v>133.56899999999999</v>
      </c>
      <c r="G96" s="7">
        <v>133.4511</v>
      </c>
      <c r="H96" s="7">
        <v>133.54519999999999</v>
      </c>
      <c r="I96" s="7">
        <v>134.0359</v>
      </c>
      <c r="J96" s="7">
        <v>134.9435</v>
      </c>
      <c r="K96" s="7">
        <v>136.066</v>
      </c>
      <c r="L96" s="7">
        <v>136.3442</v>
      </c>
      <c r="M96" s="7">
        <v>136.5685</v>
      </c>
      <c r="N96" s="7">
        <v>136.99510000000001</v>
      </c>
      <c r="O96" s="11">
        <v>137.0291</v>
      </c>
      <c r="P96" s="10">
        <v>0.75038309999999997</v>
      </c>
      <c r="Q96" s="7">
        <v>7.2523099999999993E-2</v>
      </c>
      <c r="R96" s="7">
        <v>0.48723860000000002</v>
      </c>
      <c r="S96" s="7">
        <v>-8.8215399999999999E-2</v>
      </c>
      <c r="T96" s="7">
        <v>7.0467699999999994E-2</v>
      </c>
      <c r="U96" s="7">
        <v>0.367481</v>
      </c>
      <c r="V96" s="7">
        <v>0.67713789999999996</v>
      </c>
      <c r="W96" s="7">
        <v>0.83177100000000004</v>
      </c>
      <c r="X96" s="7">
        <v>0.20451440000000001</v>
      </c>
      <c r="Y96" s="7">
        <v>0.16444600000000001</v>
      </c>
      <c r="Z96" s="7">
        <v>0.31237470000000001</v>
      </c>
      <c r="AA96" s="11">
        <v>2.4849300000000001E-2</v>
      </c>
    </row>
    <row r="97" spans="1:28" x14ac:dyDescent="0.2">
      <c r="A97" s="3" t="s">
        <v>24</v>
      </c>
      <c r="B97" s="3" t="s">
        <v>25</v>
      </c>
      <c r="C97" s="14">
        <v>139.91409999999999</v>
      </c>
      <c r="D97" s="10">
        <v>141.54689999999999</v>
      </c>
      <c r="E97" s="7">
        <v>141.1353</v>
      </c>
      <c r="F97" s="7">
        <v>141.35040000000001</v>
      </c>
      <c r="G97" s="7">
        <v>140.85919999999999</v>
      </c>
      <c r="H97" s="7">
        <v>141.13640000000001</v>
      </c>
      <c r="I97" s="7">
        <v>141.77600000000001</v>
      </c>
      <c r="J97" s="7">
        <v>143.1943</v>
      </c>
      <c r="K97" s="7">
        <v>144.65950000000001</v>
      </c>
      <c r="L97" s="7">
        <v>144.19929999999999</v>
      </c>
      <c r="M97" s="7">
        <v>144.0206</v>
      </c>
      <c r="N97" s="7">
        <v>144.23419999999999</v>
      </c>
      <c r="O97" s="11">
        <v>144.11490000000001</v>
      </c>
      <c r="P97" s="10">
        <v>1.1669890000000001</v>
      </c>
      <c r="Q97" s="7">
        <v>-0.290802</v>
      </c>
      <c r="R97" s="7">
        <v>0.15240919999999999</v>
      </c>
      <c r="S97" s="7">
        <v>-0.34750229999999999</v>
      </c>
      <c r="T97" s="7">
        <v>0.1967969</v>
      </c>
      <c r="U97" s="7">
        <v>0.4532022</v>
      </c>
      <c r="V97" s="7">
        <v>1.0003519999999999</v>
      </c>
      <c r="W97" s="7">
        <v>1.0232429999999999</v>
      </c>
      <c r="X97" s="7">
        <v>-0.31808769999999997</v>
      </c>
      <c r="Y97" s="7">
        <v>-0.12395440000000001</v>
      </c>
      <c r="Z97" s="7">
        <v>0.14833869999999999</v>
      </c>
      <c r="AA97" s="11">
        <v>-8.2708000000000004E-2</v>
      </c>
    </row>
    <row r="98" spans="1:28" x14ac:dyDescent="0.2">
      <c r="A98" s="3" t="s">
        <v>26</v>
      </c>
      <c r="B98" s="3" t="s">
        <v>96</v>
      </c>
      <c r="C98" s="14">
        <v>126.1033</v>
      </c>
      <c r="D98" s="10">
        <v>126.87350000000001</v>
      </c>
      <c r="E98" s="7">
        <v>127.67789999999999</v>
      </c>
      <c r="F98" s="7">
        <v>128.93289999999999</v>
      </c>
      <c r="G98" s="7">
        <v>129.6628</v>
      </c>
      <c r="H98" s="7">
        <v>129.71250000000001</v>
      </c>
      <c r="I98" s="7">
        <v>130.06229999999999</v>
      </c>
      <c r="J98" s="7">
        <v>130.6337</v>
      </c>
      <c r="K98" s="7">
        <v>131.46850000000001</v>
      </c>
      <c r="L98" s="7">
        <v>132.82480000000001</v>
      </c>
      <c r="M98" s="7">
        <v>133.18170000000001</v>
      </c>
      <c r="N98" s="7">
        <v>133.67599999999999</v>
      </c>
      <c r="O98" s="11">
        <v>134.04239999999999</v>
      </c>
      <c r="P98" s="10">
        <v>0.61081370000000001</v>
      </c>
      <c r="Q98" s="7">
        <v>0.63399729999999999</v>
      </c>
      <c r="R98" s="7">
        <v>0.98294619999999999</v>
      </c>
      <c r="S98" s="7">
        <v>0.56609989999999999</v>
      </c>
      <c r="T98" s="7">
        <v>3.8340300000000001E-2</v>
      </c>
      <c r="U98" s="7">
        <v>0.2696675</v>
      </c>
      <c r="V98" s="7">
        <v>0.43937169999999998</v>
      </c>
      <c r="W98" s="7">
        <v>0.63902159999999997</v>
      </c>
      <c r="X98" s="7">
        <v>1.0316719999999999</v>
      </c>
      <c r="Y98" s="7">
        <v>0.26863310000000001</v>
      </c>
      <c r="Z98" s="7">
        <v>0.37117650000000002</v>
      </c>
      <c r="AA98" s="11">
        <v>0.27412540000000002</v>
      </c>
    </row>
    <row r="99" spans="1:28" x14ac:dyDescent="0.2">
      <c r="A99" s="3" t="s">
        <v>27</v>
      </c>
      <c r="B99" s="3" t="s">
        <v>28</v>
      </c>
      <c r="C99" s="14">
        <v>135.18459999999999</v>
      </c>
      <c r="D99" s="10">
        <v>135.25989999999999</v>
      </c>
      <c r="E99" s="7">
        <v>135.49199999999999</v>
      </c>
      <c r="F99" s="7">
        <v>137.50700000000001</v>
      </c>
      <c r="G99" s="7">
        <v>137.14570000000001</v>
      </c>
      <c r="H99" s="7">
        <v>136.52459999999999</v>
      </c>
      <c r="I99" s="7">
        <v>136.8527</v>
      </c>
      <c r="J99" s="7">
        <v>137.14089999999999</v>
      </c>
      <c r="K99" s="7">
        <v>137.44839999999999</v>
      </c>
      <c r="L99" s="7">
        <v>137.5266</v>
      </c>
      <c r="M99" s="7">
        <v>138.70750000000001</v>
      </c>
      <c r="N99" s="7">
        <v>140.13419999999999</v>
      </c>
      <c r="O99" s="11">
        <v>140.11600000000001</v>
      </c>
      <c r="P99" s="10">
        <v>5.5691900000000003E-2</v>
      </c>
      <c r="Q99" s="7">
        <v>0.17159669999999999</v>
      </c>
      <c r="R99" s="7">
        <v>1.4872289999999999</v>
      </c>
      <c r="S99" s="7">
        <v>-0.2627929</v>
      </c>
      <c r="T99" s="7">
        <v>-0.45289380000000001</v>
      </c>
      <c r="U99" s="7">
        <v>0.24033019999999999</v>
      </c>
      <c r="V99" s="7">
        <v>0.21065310000000001</v>
      </c>
      <c r="W99" s="7">
        <v>0.22416269999999999</v>
      </c>
      <c r="X99" s="7">
        <v>5.6917200000000001E-2</v>
      </c>
      <c r="Y99" s="7">
        <v>0.85866520000000002</v>
      </c>
      <c r="Z99" s="7">
        <v>1.0285979999999999</v>
      </c>
      <c r="AA99" s="11">
        <v>-1.30011E-2</v>
      </c>
    </row>
    <row r="100" spans="1:28" x14ac:dyDescent="0.2">
      <c r="A100" s="3" t="s">
        <v>29</v>
      </c>
      <c r="B100" s="3" t="s">
        <v>30</v>
      </c>
      <c r="C100" s="14">
        <v>124.41</v>
      </c>
      <c r="D100" s="10">
        <v>124.9297</v>
      </c>
      <c r="E100" s="7">
        <v>125.64109999999999</v>
      </c>
      <c r="F100" s="7">
        <v>125.98269999999999</v>
      </c>
      <c r="G100" s="7">
        <v>125.8815</v>
      </c>
      <c r="H100" s="7">
        <v>125.90300000000001</v>
      </c>
      <c r="I100" s="7">
        <v>126.185</v>
      </c>
      <c r="J100" s="7">
        <v>127.2749</v>
      </c>
      <c r="K100" s="7">
        <v>129.3116</v>
      </c>
      <c r="L100" s="7">
        <v>131.0239</v>
      </c>
      <c r="M100" s="7">
        <v>131.74549999999999</v>
      </c>
      <c r="N100" s="7">
        <v>131.93369999999999</v>
      </c>
      <c r="O100" s="11">
        <v>131.8852</v>
      </c>
      <c r="P100" s="10">
        <v>0.41774929999999999</v>
      </c>
      <c r="Q100" s="7">
        <v>0.56944850000000002</v>
      </c>
      <c r="R100" s="7">
        <v>0.27187210000000001</v>
      </c>
      <c r="S100" s="7">
        <v>-8.0313399999999993E-2</v>
      </c>
      <c r="T100" s="7">
        <v>1.70429E-2</v>
      </c>
      <c r="U100" s="7">
        <v>0.22395590000000001</v>
      </c>
      <c r="V100" s="7">
        <v>0.8637359</v>
      </c>
      <c r="W100" s="7">
        <v>1.600295</v>
      </c>
      <c r="X100" s="7">
        <v>1.3241149999999999</v>
      </c>
      <c r="Y100" s="7">
        <v>0.55071859999999995</v>
      </c>
      <c r="Z100" s="7">
        <v>0.1428758</v>
      </c>
      <c r="AA100" s="11">
        <v>-3.6766699999999999E-2</v>
      </c>
    </row>
    <row r="101" spans="1:28" x14ac:dyDescent="0.2">
      <c r="A101" s="3" t="s">
        <v>31</v>
      </c>
      <c r="B101" s="3" t="s">
        <v>32</v>
      </c>
      <c r="C101" s="14">
        <v>115.30719999999999</v>
      </c>
      <c r="D101" s="10">
        <v>115.8266</v>
      </c>
      <c r="E101" s="7">
        <v>116.68559999999999</v>
      </c>
      <c r="F101" s="7">
        <v>117.0989</v>
      </c>
      <c r="G101" s="7">
        <v>117.2129</v>
      </c>
      <c r="H101" s="7">
        <v>118.05800000000001</v>
      </c>
      <c r="I101" s="7">
        <v>118.82259999999999</v>
      </c>
      <c r="J101" s="7">
        <v>119.5445</v>
      </c>
      <c r="K101" s="7">
        <v>120.68380000000001</v>
      </c>
      <c r="L101" s="7">
        <v>120.77249999999999</v>
      </c>
      <c r="M101" s="7">
        <v>121.53870000000001</v>
      </c>
      <c r="N101" s="7">
        <v>122.3081</v>
      </c>
      <c r="O101" s="11">
        <v>123.1147</v>
      </c>
      <c r="P101" s="10">
        <v>0.4504899</v>
      </c>
      <c r="Q101" s="7">
        <v>0.74156069999999996</v>
      </c>
      <c r="R101" s="7">
        <v>0.35426479999999999</v>
      </c>
      <c r="S101" s="7">
        <v>9.7287100000000001E-2</v>
      </c>
      <c r="T101" s="7">
        <v>0.72103530000000005</v>
      </c>
      <c r="U101" s="7">
        <v>0.64766290000000004</v>
      </c>
      <c r="V101" s="7">
        <v>0.60750000000000004</v>
      </c>
      <c r="W101" s="7">
        <v>0.95302589999999998</v>
      </c>
      <c r="X101" s="7">
        <v>7.3541599999999999E-2</v>
      </c>
      <c r="Y101" s="7">
        <v>0.63439460000000003</v>
      </c>
      <c r="Z101" s="7">
        <v>0.63303810000000005</v>
      </c>
      <c r="AA101" s="11">
        <v>0.6595278</v>
      </c>
    </row>
    <row r="102" spans="1:28" x14ac:dyDescent="0.2">
      <c r="A102" s="3" t="s">
        <v>33</v>
      </c>
      <c r="B102" s="3" t="s">
        <v>97</v>
      </c>
      <c r="C102" s="14">
        <v>110.2719</v>
      </c>
      <c r="D102" s="10">
        <v>110.2868</v>
      </c>
      <c r="E102" s="7">
        <v>110.2834</v>
      </c>
      <c r="F102" s="7">
        <v>110.2921</v>
      </c>
      <c r="G102" s="7">
        <v>110.3796</v>
      </c>
      <c r="H102" s="7">
        <v>110.3796</v>
      </c>
      <c r="I102" s="7">
        <v>110.5852</v>
      </c>
      <c r="J102" s="7">
        <v>110.8026</v>
      </c>
      <c r="K102" s="7">
        <v>110.9083</v>
      </c>
      <c r="L102" s="7">
        <v>110.9014</v>
      </c>
      <c r="M102" s="7">
        <v>111.2025</v>
      </c>
      <c r="N102" s="7">
        <v>111.2856</v>
      </c>
      <c r="O102" s="11">
        <v>111.2842</v>
      </c>
      <c r="P102" s="10">
        <v>1.35884E-2</v>
      </c>
      <c r="Q102" s="7">
        <v>-3.1476E-3</v>
      </c>
      <c r="R102" s="7">
        <v>7.9073000000000008E-3</v>
      </c>
      <c r="S102" s="7">
        <v>7.9356899999999994E-2</v>
      </c>
      <c r="T102" s="7">
        <v>0</v>
      </c>
      <c r="U102" s="7">
        <v>0.18624279999999999</v>
      </c>
      <c r="V102" s="7">
        <v>0.19661090000000001</v>
      </c>
      <c r="W102" s="7">
        <v>9.54203E-2</v>
      </c>
      <c r="X102" s="7">
        <v>-6.2874000000000003E-3</v>
      </c>
      <c r="Y102" s="7">
        <v>0.2715109</v>
      </c>
      <c r="Z102" s="7">
        <v>7.4775999999999995E-2</v>
      </c>
      <c r="AA102" s="11">
        <v>-1.2477E-3</v>
      </c>
    </row>
    <row r="103" spans="1:28" x14ac:dyDescent="0.2">
      <c r="A103" s="3" t="s">
        <v>34</v>
      </c>
      <c r="B103" s="3" t="s">
        <v>35</v>
      </c>
      <c r="C103" s="14">
        <v>120.18470000000001</v>
      </c>
      <c r="D103" s="10">
        <v>120.4332</v>
      </c>
      <c r="E103" s="7">
        <v>120.6172</v>
      </c>
      <c r="F103" s="7">
        <v>120.90900000000001</v>
      </c>
      <c r="G103" s="7">
        <v>120.80759999999999</v>
      </c>
      <c r="H103" s="7">
        <v>120.8222</v>
      </c>
      <c r="I103" s="7">
        <v>121.3456</v>
      </c>
      <c r="J103" s="7">
        <v>121.2255</v>
      </c>
      <c r="K103" s="7">
        <v>122.032</v>
      </c>
      <c r="L103" s="7">
        <v>123.0468</v>
      </c>
      <c r="M103" s="7">
        <v>123.1525</v>
      </c>
      <c r="N103" s="7">
        <v>123.5102</v>
      </c>
      <c r="O103" s="11">
        <v>123.4145</v>
      </c>
      <c r="P103" s="10">
        <v>0.20678170000000001</v>
      </c>
      <c r="Q103" s="7">
        <v>0.1528119</v>
      </c>
      <c r="R103" s="7">
        <v>0.24192350000000001</v>
      </c>
      <c r="S103" s="7">
        <v>-8.3929699999999996E-2</v>
      </c>
      <c r="T103" s="7">
        <v>1.2106499999999999E-2</v>
      </c>
      <c r="U103" s="7">
        <v>0.43316640000000001</v>
      </c>
      <c r="V103" s="7">
        <v>-9.8949999999999996E-2</v>
      </c>
      <c r="W103" s="7">
        <v>0.66531709999999999</v>
      </c>
      <c r="X103" s="7">
        <v>0.83152959999999998</v>
      </c>
      <c r="Y103" s="7">
        <v>8.59066E-2</v>
      </c>
      <c r="Z103" s="7">
        <v>0.29049970000000003</v>
      </c>
      <c r="AA103" s="11">
        <v>-7.7535400000000004E-2</v>
      </c>
    </row>
    <row r="104" spans="1:28" x14ac:dyDescent="0.2">
      <c r="A104" s="2" t="s">
        <v>36</v>
      </c>
      <c r="B104" s="2" t="s">
        <v>37</v>
      </c>
      <c r="C104" s="14">
        <v>118.1125</v>
      </c>
      <c r="D104" s="10">
        <v>118.1597</v>
      </c>
      <c r="E104" s="7">
        <v>118.1493</v>
      </c>
      <c r="F104" s="7">
        <v>118.6001</v>
      </c>
      <c r="G104" s="7">
        <v>118.63420000000001</v>
      </c>
      <c r="H104" s="7">
        <v>118.6485</v>
      </c>
      <c r="I104" s="7">
        <v>118.77800000000001</v>
      </c>
      <c r="J104" s="7">
        <v>118.8125</v>
      </c>
      <c r="K104" s="7">
        <v>118.8109</v>
      </c>
      <c r="L104" s="7">
        <v>118.9268</v>
      </c>
      <c r="M104" s="7">
        <v>119.0694</v>
      </c>
      <c r="N104" s="7">
        <v>119.0551</v>
      </c>
      <c r="O104" s="11">
        <v>119.11060000000001</v>
      </c>
      <c r="P104" s="10">
        <v>3.9945099999999997E-2</v>
      </c>
      <c r="Q104" s="7">
        <v>-8.7878000000000001E-3</v>
      </c>
      <c r="R104" s="7">
        <v>0.38154290000000002</v>
      </c>
      <c r="S104" s="7">
        <v>2.87099E-2</v>
      </c>
      <c r="T104" s="7">
        <v>1.2071E-2</v>
      </c>
      <c r="U104" s="7">
        <v>0.10914699999999999</v>
      </c>
      <c r="V104" s="7">
        <v>2.90523E-2</v>
      </c>
      <c r="W104" s="7">
        <v>-1.3933999999999999E-3</v>
      </c>
      <c r="X104" s="7">
        <v>9.7548399999999993E-2</v>
      </c>
      <c r="Y104" s="7">
        <v>0.1199002</v>
      </c>
      <c r="Z104" s="7">
        <v>-1.1962800000000001E-2</v>
      </c>
      <c r="AA104" s="11">
        <v>4.6620300000000003E-2</v>
      </c>
    </row>
    <row r="105" spans="1:28" x14ac:dyDescent="0.2">
      <c r="A105" s="3" t="s">
        <v>38</v>
      </c>
      <c r="B105" s="3" t="s">
        <v>39</v>
      </c>
      <c r="C105" s="14">
        <v>100</v>
      </c>
      <c r="D105" s="10">
        <v>100</v>
      </c>
      <c r="E105" s="7">
        <v>100</v>
      </c>
      <c r="F105" s="7">
        <v>100</v>
      </c>
      <c r="G105" s="7">
        <v>100.4</v>
      </c>
      <c r="H105" s="7">
        <v>100.4</v>
      </c>
      <c r="I105" s="7">
        <v>100.4</v>
      </c>
      <c r="J105" s="7">
        <v>100.4</v>
      </c>
      <c r="K105" s="7">
        <v>100.4</v>
      </c>
      <c r="L105" s="7">
        <v>100.4</v>
      </c>
      <c r="M105" s="7">
        <v>100.4</v>
      </c>
      <c r="N105" s="7">
        <v>100.4</v>
      </c>
      <c r="O105" s="11">
        <v>100.4</v>
      </c>
      <c r="P105" s="10">
        <v>0</v>
      </c>
      <c r="Q105" s="7">
        <v>0</v>
      </c>
      <c r="R105" s="7">
        <v>0</v>
      </c>
      <c r="S105" s="7">
        <v>0.40000150000000001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11">
        <v>0</v>
      </c>
    </row>
    <row r="106" spans="1:28" x14ac:dyDescent="0.2">
      <c r="A106" s="3" t="s">
        <v>40</v>
      </c>
      <c r="B106" s="3" t="s">
        <v>106</v>
      </c>
      <c r="C106" s="14">
        <v>115.4513</v>
      </c>
      <c r="D106" s="10">
        <v>115.83540000000001</v>
      </c>
      <c r="E106" s="7">
        <v>115.708</v>
      </c>
      <c r="F106" s="7">
        <v>116.3172</v>
      </c>
      <c r="G106" s="7">
        <v>116.2911</v>
      </c>
      <c r="H106" s="7">
        <v>116.4602</v>
      </c>
      <c r="I106" s="7">
        <v>116.6383</v>
      </c>
      <c r="J106" s="7">
        <v>116.6139</v>
      </c>
      <c r="K106" s="7">
        <v>116.7002</v>
      </c>
      <c r="L106" s="7">
        <v>116.9609</v>
      </c>
      <c r="M106" s="7">
        <v>117.3441</v>
      </c>
      <c r="N106" s="7">
        <v>117.56489999999999</v>
      </c>
      <c r="O106" s="11">
        <v>117.56489999999999</v>
      </c>
      <c r="P106" s="10">
        <v>0.33271590000000001</v>
      </c>
      <c r="Q106" s="7">
        <v>-0.10996010000000001</v>
      </c>
      <c r="R106" s="7">
        <v>0.52652359999999998</v>
      </c>
      <c r="S106" s="7">
        <v>-2.24847E-2</v>
      </c>
      <c r="T106" s="7">
        <v>0.14544850000000001</v>
      </c>
      <c r="U106" s="7">
        <v>0.15288889999999999</v>
      </c>
      <c r="V106" s="7">
        <v>-2.0944500000000001E-2</v>
      </c>
      <c r="W106" s="7">
        <v>7.4040800000000004E-2</v>
      </c>
      <c r="X106" s="7">
        <v>0.2234225</v>
      </c>
      <c r="Y106" s="7">
        <v>0.32762560000000002</v>
      </c>
      <c r="Z106" s="7">
        <v>0.18816649999999999</v>
      </c>
      <c r="AA106" s="11">
        <v>0</v>
      </c>
    </row>
    <row r="107" spans="1:28" x14ac:dyDescent="0.2">
      <c r="A107" s="3" t="s">
        <v>41</v>
      </c>
      <c r="B107" s="3" t="s">
        <v>99</v>
      </c>
      <c r="C107" s="14">
        <v>124.96939999999999</v>
      </c>
      <c r="D107" s="10">
        <v>125.1516</v>
      </c>
      <c r="E107" s="7">
        <v>125.1516</v>
      </c>
      <c r="F107" s="7">
        <v>125.6752</v>
      </c>
      <c r="G107" s="7">
        <v>125.6752</v>
      </c>
      <c r="H107" s="7">
        <v>125.6752</v>
      </c>
      <c r="I107" s="7">
        <v>125.53</v>
      </c>
      <c r="J107" s="7">
        <v>125.65860000000001</v>
      </c>
      <c r="K107" s="7">
        <v>125.7373</v>
      </c>
      <c r="L107" s="7">
        <v>125.9361</v>
      </c>
      <c r="M107" s="7">
        <v>125.8409</v>
      </c>
      <c r="N107" s="7">
        <v>125.5219</v>
      </c>
      <c r="O107" s="11">
        <v>126.0017</v>
      </c>
      <c r="P107" s="10">
        <v>0.14578769999999999</v>
      </c>
      <c r="Q107" s="7">
        <v>0</v>
      </c>
      <c r="R107" s="7">
        <v>0.41838920000000002</v>
      </c>
      <c r="S107" s="7">
        <v>0</v>
      </c>
      <c r="T107" s="7">
        <v>0</v>
      </c>
      <c r="U107" s="7">
        <v>-0.1154773</v>
      </c>
      <c r="V107" s="7">
        <v>0.1024404</v>
      </c>
      <c r="W107" s="7">
        <v>6.2579200000000001E-2</v>
      </c>
      <c r="X107" s="7">
        <v>0.1581553</v>
      </c>
      <c r="Y107" s="7">
        <v>-7.5623800000000005E-2</v>
      </c>
      <c r="Z107" s="7">
        <v>-0.2534767</v>
      </c>
      <c r="AA107" s="11">
        <v>0.38221149999999998</v>
      </c>
    </row>
    <row r="108" spans="1:28" x14ac:dyDescent="0.2">
      <c r="A108" s="3" t="s">
        <v>42</v>
      </c>
      <c r="B108" s="3" t="s">
        <v>43</v>
      </c>
      <c r="C108" s="14">
        <v>122.7149</v>
      </c>
      <c r="D108" s="10">
        <v>122.6036</v>
      </c>
      <c r="E108" s="7">
        <v>122.586</v>
      </c>
      <c r="F108" s="7">
        <v>123.2146</v>
      </c>
      <c r="G108" s="7">
        <v>123.2146</v>
      </c>
      <c r="H108" s="7">
        <v>123.22029999999999</v>
      </c>
      <c r="I108" s="7">
        <v>123.66500000000001</v>
      </c>
      <c r="J108" s="7">
        <v>123.70650000000001</v>
      </c>
      <c r="K108" s="7">
        <v>123.6138</v>
      </c>
      <c r="L108" s="7">
        <v>123.6138</v>
      </c>
      <c r="M108" s="7">
        <v>123.97280000000001</v>
      </c>
      <c r="N108" s="7">
        <v>124.17149999999999</v>
      </c>
      <c r="O108" s="11">
        <v>123.8907</v>
      </c>
      <c r="P108" s="10">
        <v>-9.0683700000000006E-2</v>
      </c>
      <c r="Q108" s="7">
        <v>-1.4356000000000001E-2</v>
      </c>
      <c r="R108" s="7">
        <v>0.51277759999999994</v>
      </c>
      <c r="S108" s="7">
        <v>0</v>
      </c>
      <c r="T108" s="7">
        <v>4.6502000000000002E-3</v>
      </c>
      <c r="U108" s="7">
        <v>0.36091859999999998</v>
      </c>
      <c r="V108" s="7">
        <v>3.3561599999999997E-2</v>
      </c>
      <c r="W108" s="7">
        <v>-7.49393E-2</v>
      </c>
      <c r="X108" s="7">
        <v>0</v>
      </c>
      <c r="Y108" s="7">
        <v>0.29040300000000002</v>
      </c>
      <c r="Z108" s="7">
        <v>0.1602278</v>
      </c>
      <c r="AA108" s="11">
        <v>-0.22609580000000001</v>
      </c>
    </row>
    <row r="109" spans="1:28" x14ac:dyDescent="0.2">
      <c r="A109" s="3" t="s">
        <v>44</v>
      </c>
      <c r="B109" s="3" t="s">
        <v>45</v>
      </c>
      <c r="C109" s="14">
        <v>106.7114</v>
      </c>
      <c r="D109" s="10">
        <v>106.7114</v>
      </c>
      <c r="E109" s="7">
        <v>106.7114</v>
      </c>
      <c r="F109" s="7">
        <v>106.78579999999999</v>
      </c>
      <c r="G109" s="7">
        <v>106.78579999999999</v>
      </c>
      <c r="H109" s="7">
        <v>106.78579999999999</v>
      </c>
      <c r="I109" s="7">
        <v>106.8172</v>
      </c>
      <c r="J109" s="7">
        <v>106.54259999999999</v>
      </c>
      <c r="K109" s="7">
        <v>106.54259999999999</v>
      </c>
      <c r="L109" s="7">
        <v>106.95440000000001</v>
      </c>
      <c r="M109" s="7">
        <v>107.1559</v>
      </c>
      <c r="N109" s="7">
        <v>107.18600000000001</v>
      </c>
      <c r="O109" s="11">
        <v>107.18600000000001</v>
      </c>
      <c r="P109" s="10">
        <v>0</v>
      </c>
      <c r="Q109" s="7">
        <v>0</v>
      </c>
      <c r="R109" s="7">
        <v>6.9693900000000003E-2</v>
      </c>
      <c r="S109" s="7">
        <v>0</v>
      </c>
      <c r="T109" s="7">
        <v>0</v>
      </c>
      <c r="U109" s="7">
        <v>2.9471399999999998E-2</v>
      </c>
      <c r="V109" s="7">
        <v>-0.2571505</v>
      </c>
      <c r="W109" s="7">
        <v>0</v>
      </c>
      <c r="X109" s="7">
        <v>0.38656629999999997</v>
      </c>
      <c r="Y109" s="7">
        <v>0.18840509999999999</v>
      </c>
      <c r="Z109" s="7">
        <v>2.8102200000000001E-2</v>
      </c>
      <c r="AA109" s="11">
        <v>0</v>
      </c>
    </row>
    <row r="110" spans="1:28" x14ac:dyDescent="0.2">
      <c r="A110" s="3" t="s">
        <v>46</v>
      </c>
      <c r="B110" s="3" t="s">
        <v>100</v>
      </c>
      <c r="C110" s="14">
        <v>100</v>
      </c>
      <c r="D110" s="10">
        <v>100</v>
      </c>
      <c r="E110" s="7">
        <v>100.07689999999999</v>
      </c>
      <c r="F110" s="7">
        <v>100.07689999999999</v>
      </c>
      <c r="G110" s="7">
        <v>100.07689999999999</v>
      </c>
      <c r="H110" s="7">
        <v>100.07689999999999</v>
      </c>
      <c r="I110" s="7">
        <v>100.07689999999999</v>
      </c>
      <c r="J110" s="7">
        <v>100.07689999999999</v>
      </c>
      <c r="K110" s="7">
        <v>100.07689999999999</v>
      </c>
      <c r="L110" s="7">
        <v>100.07689999999999</v>
      </c>
      <c r="M110" s="7">
        <v>100.07689999999999</v>
      </c>
      <c r="N110" s="7">
        <v>100.07689999999999</v>
      </c>
      <c r="O110" s="11">
        <v>100.07689999999999</v>
      </c>
      <c r="P110" s="10">
        <v>0</v>
      </c>
      <c r="Q110" s="7">
        <v>7.6927200000000001E-2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11">
        <v>0</v>
      </c>
    </row>
    <row r="111" spans="1:28" x14ac:dyDescent="0.2">
      <c r="A111" s="2" t="s">
        <v>47</v>
      </c>
      <c r="B111" s="2" t="s">
        <v>48</v>
      </c>
      <c r="C111" s="14">
        <v>89.974559999999997</v>
      </c>
      <c r="D111" s="10">
        <v>89.615459999999999</v>
      </c>
      <c r="E111" s="7">
        <v>90.082089999999994</v>
      </c>
      <c r="F111" s="7">
        <v>89.919520000000006</v>
      </c>
      <c r="G111" s="7">
        <v>90.193969999999993</v>
      </c>
      <c r="H111" s="7">
        <v>90.623890000000003</v>
      </c>
      <c r="I111" s="7">
        <v>90.84693</v>
      </c>
      <c r="J111" s="7">
        <v>91.055210000000002</v>
      </c>
      <c r="K111" s="7">
        <v>91.338589999999996</v>
      </c>
      <c r="L111" s="7">
        <v>91.31138</v>
      </c>
      <c r="M111" s="7">
        <v>91.090310000000002</v>
      </c>
      <c r="N111" s="7">
        <v>90.964370000000002</v>
      </c>
      <c r="O111" s="11">
        <v>91.427530000000004</v>
      </c>
      <c r="P111" s="10">
        <v>-0.39912170000000002</v>
      </c>
      <c r="Q111" s="7">
        <v>0.52071000000000001</v>
      </c>
      <c r="R111" s="7">
        <v>-0.180474</v>
      </c>
      <c r="S111" s="7">
        <v>0.30521979999999999</v>
      </c>
      <c r="T111" s="7">
        <v>0.47666599999999998</v>
      </c>
      <c r="U111" s="7">
        <v>0.24611359999999999</v>
      </c>
      <c r="V111" s="7">
        <v>0.22925909999999999</v>
      </c>
      <c r="W111" s="7">
        <v>0.31122460000000002</v>
      </c>
      <c r="X111" s="7">
        <v>-2.97947E-2</v>
      </c>
      <c r="Y111" s="7">
        <v>-0.24210490000000001</v>
      </c>
      <c r="Z111" s="7">
        <v>-0.13825670000000001</v>
      </c>
      <c r="AA111" s="11">
        <v>0.50916380000000006</v>
      </c>
      <c r="AB111" s="7">
        <f>(AB92/AB95)*100</f>
        <v>90.710356350401582</v>
      </c>
    </row>
    <row r="112" spans="1:28" ht="18" customHeight="1" x14ac:dyDescent="0.2">
      <c r="B112" s="22" t="s">
        <v>63</v>
      </c>
      <c r="C112" s="27"/>
      <c r="D112" s="24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5"/>
      <c r="P112" s="24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5"/>
    </row>
    <row r="113" spans="2:30" x14ac:dyDescent="0.2">
      <c r="B113" s="2" t="s">
        <v>15</v>
      </c>
      <c r="C113" s="14">
        <v>125.23009999999999</v>
      </c>
      <c r="D113" s="10">
        <v>124.8963</v>
      </c>
      <c r="E113" s="7">
        <v>124.24630000000001</v>
      </c>
      <c r="F113" s="7">
        <v>123.6279</v>
      </c>
      <c r="G113" s="7">
        <v>123.4734</v>
      </c>
      <c r="H113" s="7">
        <v>123.1854</v>
      </c>
      <c r="I113" s="7">
        <v>123.4093</v>
      </c>
      <c r="J113" s="7">
        <v>123.91160000000001</v>
      </c>
      <c r="K113" s="7">
        <v>124.69459999999999</v>
      </c>
      <c r="L113" s="7">
        <v>123.59820000000001</v>
      </c>
      <c r="M113" s="7">
        <v>124.7291</v>
      </c>
      <c r="N113" s="7">
        <v>124.3066</v>
      </c>
      <c r="O113" s="11">
        <v>124.0279</v>
      </c>
      <c r="P113" s="10">
        <v>-0.26651989999999998</v>
      </c>
      <c r="Q113" s="7">
        <v>-0.52043175017994248</v>
      </c>
      <c r="R113" s="7">
        <v>-0.4977210588967303</v>
      </c>
      <c r="S113" s="7">
        <v>-0.1249494</v>
      </c>
      <c r="T113" s="7">
        <v>-0.23328109999999999</v>
      </c>
      <c r="U113" s="7">
        <v>0.18178320000000001</v>
      </c>
      <c r="V113" s="7">
        <v>0.40700419999999998</v>
      </c>
      <c r="W113" s="7">
        <v>0.63188739999999999</v>
      </c>
      <c r="X113" s="7">
        <v>-0.8793029</v>
      </c>
      <c r="Y113" s="7">
        <v>0.9150102</v>
      </c>
      <c r="Z113" s="7">
        <v>-0.33868569999999998</v>
      </c>
      <c r="AA113" s="11">
        <v>-0.224248</v>
      </c>
      <c r="AB113" s="7">
        <f>AVERAGE(D113:O113)</f>
        <v>124.00888333333334</v>
      </c>
    </row>
    <row r="114" spans="2:30" x14ac:dyDescent="0.2">
      <c r="B114" s="2" t="s">
        <v>21</v>
      </c>
      <c r="C114" s="14">
        <v>131.5575</v>
      </c>
      <c r="D114" s="10">
        <v>132.33170000000001</v>
      </c>
      <c r="E114" s="7">
        <v>132.4761</v>
      </c>
      <c r="F114" s="7">
        <v>132.94720000000001</v>
      </c>
      <c r="G114" s="7">
        <v>133.22620000000001</v>
      </c>
      <c r="H114" s="7">
        <v>133.32820000000001</v>
      </c>
      <c r="I114" s="7">
        <v>134.232</v>
      </c>
      <c r="J114" s="7">
        <v>134.93170000000001</v>
      </c>
      <c r="K114" s="7">
        <v>135.9383</v>
      </c>
      <c r="L114" s="7">
        <v>135.88570000000001</v>
      </c>
      <c r="M114" s="7">
        <v>136.25839999999999</v>
      </c>
      <c r="N114" s="7">
        <v>136.50989999999999</v>
      </c>
      <c r="O114" s="11">
        <v>136.8297</v>
      </c>
      <c r="P114" s="10">
        <v>0.58853469999999997</v>
      </c>
      <c r="Q114" s="7">
        <v>0.1091197347271971</v>
      </c>
      <c r="R114" s="7">
        <v>0.35561131404080204</v>
      </c>
      <c r="S114" s="7">
        <v>0.20987439999999999</v>
      </c>
      <c r="T114" s="7">
        <v>7.6542299999999994E-2</v>
      </c>
      <c r="U114" s="7">
        <v>0.677871</v>
      </c>
      <c r="V114" s="7">
        <v>0.52127829999999997</v>
      </c>
      <c r="W114" s="7">
        <v>0.74598949999999997</v>
      </c>
      <c r="X114" s="7">
        <v>-3.8691799999999998E-2</v>
      </c>
      <c r="Y114" s="7">
        <v>0.2742716</v>
      </c>
      <c r="Z114" s="7">
        <v>0.18454999999999999</v>
      </c>
      <c r="AA114" s="11">
        <v>0.23428650000000001</v>
      </c>
      <c r="AB114" s="7">
        <f>AVERAGE(D114:O114)</f>
        <v>134.57459166666666</v>
      </c>
    </row>
    <row r="115" spans="2:30" x14ac:dyDescent="0.2">
      <c r="B115" s="2" t="s">
        <v>23</v>
      </c>
      <c r="C115" s="14">
        <v>133.1242</v>
      </c>
      <c r="D115" s="10">
        <v>134.0866</v>
      </c>
      <c r="E115" s="7">
        <v>134.25899999999999</v>
      </c>
      <c r="F115" s="7">
        <v>134.72569999999999</v>
      </c>
      <c r="G115" s="7">
        <v>135.02940000000001</v>
      </c>
      <c r="H115" s="7">
        <v>135.06540000000001</v>
      </c>
      <c r="I115" s="7">
        <v>136.1199</v>
      </c>
      <c r="J115" s="7">
        <v>136.96209999999999</v>
      </c>
      <c r="K115" s="7">
        <v>138.14510000000001</v>
      </c>
      <c r="L115" s="7">
        <v>137.99539999999999</v>
      </c>
      <c r="M115" s="7">
        <v>138.3656</v>
      </c>
      <c r="N115" s="7">
        <v>138.66499999999999</v>
      </c>
      <c r="O115" s="11">
        <v>138.9933</v>
      </c>
      <c r="P115" s="10">
        <v>0.72294700000000001</v>
      </c>
      <c r="Q115" s="7">
        <v>0.12857362331506794</v>
      </c>
      <c r="R115" s="7">
        <v>0.34761170573295125</v>
      </c>
      <c r="S115" s="7">
        <v>0.2254631</v>
      </c>
      <c r="T115" s="7">
        <v>2.6668799999999999E-2</v>
      </c>
      <c r="U115" s="7">
        <v>0.78072459999999999</v>
      </c>
      <c r="V115" s="7">
        <v>0.6187144</v>
      </c>
      <c r="W115" s="7">
        <v>0.86374150000000005</v>
      </c>
      <c r="X115" s="7">
        <v>-0.10837819999999999</v>
      </c>
      <c r="Y115" s="7">
        <v>0.26826509999999998</v>
      </c>
      <c r="Z115" s="7">
        <v>0.21640000000000001</v>
      </c>
      <c r="AA115" s="11">
        <v>0.2367745</v>
      </c>
      <c r="AC115" s="7">
        <f>SUM(P115:AA115)</f>
        <v>4.327506129048019</v>
      </c>
      <c r="AD115" s="1">
        <f>((O115/C115)-1)*100</f>
        <v>4.4087401088607425</v>
      </c>
    </row>
    <row r="116" spans="2:30" x14ac:dyDescent="0.2">
      <c r="B116" s="3" t="s">
        <v>25</v>
      </c>
      <c r="C116" s="14">
        <v>141.94569999999999</v>
      </c>
      <c r="D116" s="10">
        <v>143.47669999999999</v>
      </c>
      <c r="E116" s="7">
        <v>143.37880000000001</v>
      </c>
      <c r="F116" s="7">
        <v>143.46260000000001</v>
      </c>
      <c r="G116" s="7">
        <v>143.67099999999999</v>
      </c>
      <c r="H116" s="7">
        <v>143.81630000000001</v>
      </c>
      <c r="I116" s="7">
        <v>145.6516</v>
      </c>
      <c r="J116" s="7">
        <v>146.64859999999999</v>
      </c>
      <c r="K116" s="7">
        <v>148.38140000000001</v>
      </c>
      <c r="L116" s="7">
        <v>147.37309999999999</v>
      </c>
      <c r="M116" s="7">
        <v>147.61349999999999</v>
      </c>
      <c r="N116" s="7">
        <v>147.4872</v>
      </c>
      <c r="O116" s="11">
        <v>147.73849999999999</v>
      </c>
      <c r="P116" s="10">
        <v>1.0785750000000001</v>
      </c>
      <c r="Q116" s="7">
        <v>-6.8234075637355368E-2</v>
      </c>
      <c r="R116" s="7">
        <v>5.8446576481318395E-2</v>
      </c>
      <c r="S116" s="7">
        <v>0.14522489999999999</v>
      </c>
      <c r="T116" s="7">
        <v>0.10111920000000001</v>
      </c>
      <c r="U116" s="7">
        <v>1.2761720000000001</v>
      </c>
      <c r="V116" s="7">
        <v>0.684527</v>
      </c>
      <c r="W116" s="7">
        <v>1.181602</v>
      </c>
      <c r="X116" s="7">
        <v>-0.67957409999999996</v>
      </c>
      <c r="Y116" s="7">
        <v>0.163156</v>
      </c>
      <c r="Z116" s="7">
        <v>-8.5600599999999999E-2</v>
      </c>
      <c r="AA116" s="11">
        <v>0.1704271</v>
      </c>
    </row>
    <row r="117" spans="2:30" x14ac:dyDescent="0.2">
      <c r="B117" s="3" t="s">
        <v>96</v>
      </c>
      <c r="C117" s="14">
        <v>123.331</v>
      </c>
      <c r="D117" s="10">
        <v>124.1003</v>
      </c>
      <c r="E117" s="7">
        <v>124.9667</v>
      </c>
      <c r="F117" s="7">
        <v>126.0027</v>
      </c>
      <c r="G117" s="7">
        <v>127.2166</v>
      </c>
      <c r="H117" s="7">
        <v>127.3325</v>
      </c>
      <c r="I117" s="7">
        <v>127.1448</v>
      </c>
      <c r="J117" s="7">
        <v>128.20590000000001</v>
      </c>
      <c r="K117" s="7">
        <v>129.3442</v>
      </c>
      <c r="L117" s="7">
        <v>130.33760000000001</v>
      </c>
      <c r="M117" s="7">
        <v>130.73769999999999</v>
      </c>
      <c r="N117" s="7">
        <v>131.52279999999999</v>
      </c>
      <c r="O117" s="11">
        <v>132.17699999999999</v>
      </c>
      <c r="P117" s="10">
        <v>0.62375170000000002</v>
      </c>
      <c r="Q117" s="7">
        <v>0.69814496822328287</v>
      </c>
      <c r="R117" s="7">
        <v>0.82902085115474866</v>
      </c>
      <c r="S117" s="7">
        <v>0.96341429999999995</v>
      </c>
      <c r="T117" s="7">
        <v>9.1096999999999997E-2</v>
      </c>
      <c r="U117" s="7">
        <v>-0.14746190000000001</v>
      </c>
      <c r="V117" s="7">
        <v>0.83456350000000001</v>
      </c>
      <c r="W117" s="7">
        <v>0.88792090000000001</v>
      </c>
      <c r="X117" s="7">
        <v>0.76801079999999999</v>
      </c>
      <c r="Y117" s="7">
        <v>0.30697259999999998</v>
      </c>
      <c r="Z117" s="7">
        <v>0.60047660000000003</v>
      </c>
      <c r="AA117" s="11">
        <v>0.49740839999999997</v>
      </c>
    </row>
    <row r="118" spans="2:30" x14ac:dyDescent="0.2">
      <c r="B118" s="3" t="s">
        <v>28</v>
      </c>
      <c r="C118" s="14">
        <v>130.51300000000001</v>
      </c>
      <c r="D118" s="10">
        <v>130.66130000000001</v>
      </c>
      <c r="E118" s="7">
        <v>130.58760000000001</v>
      </c>
      <c r="F118" s="7">
        <v>131.999</v>
      </c>
      <c r="G118" s="7">
        <v>131.98140000000001</v>
      </c>
      <c r="H118" s="7">
        <v>131.44329999999999</v>
      </c>
      <c r="I118" s="7">
        <v>132.05539999999999</v>
      </c>
      <c r="J118" s="7">
        <v>132.7328</v>
      </c>
      <c r="K118" s="7">
        <v>132.68100000000001</v>
      </c>
      <c r="L118" s="7">
        <v>132.91759999999999</v>
      </c>
      <c r="M118" s="7">
        <v>133.4691</v>
      </c>
      <c r="N118" s="7">
        <v>134.57849999999999</v>
      </c>
      <c r="O118" s="11">
        <v>135.22919999999999</v>
      </c>
      <c r="P118" s="10">
        <v>0.1136286</v>
      </c>
      <c r="Q118" s="7">
        <v>-5.6405377873939962E-2</v>
      </c>
      <c r="R118" s="7">
        <v>1.080807059782082</v>
      </c>
      <c r="S118" s="7">
        <v>-1.3363099999999999E-2</v>
      </c>
      <c r="T118" s="7">
        <v>-0.40772150000000001</v>
      </c>
      <c r="U118" s="7">
        <v>0.46571590000000002</v>
      </c>
      <c r="V118" s="7">
        <v>0.51297709999999996</v>
      </c>
      <c r="W118" s="7">
        <v>-3.9074499999999998E-2</v>
      </c>
      <c r="X118" s="7">
        <v>0.1783476</v>
      </c>
      <c r="Y118" s="7">
        <v>0.41492899999999999</v>
      </c>
      <c r="Z118" s="7">
        <v>0.8311849</v>
      </c>
      <c r="AA118" s="11">
        <v>0.48350660000000001</v>
      </c>
    </row>
    <row r="119" spans="2:30" x14ac:dyDescent="0.2">
      <c r="B119" s="3" t="s">
        <v>30</v>
      </c>
      <c r="C119" s="14">
        <v>128.5206</v>
      </c>
      <c r="D119" s="10">
        <v>129.12029999999999</v>
      </c>
      <c r="E119" s="7">
        <v>129.68600000000001</v>
      </c>
      <c r="F119" s="7">
        <v>130.12190000000001</v>
      </c>
      <c r="G119" s="7">
        <v>130.19290000000001</v>
      </c>
      <c r="H119" s="7">
        <v>130.24619999999999</v>
      </c>
      <c r="I119" s="7">
        <v>130.48750000000001</v>
      </c>
      <c r="J119" s="7">
        <v>131.5248</v>
      </c>
      <c r="K119" s="7">
        <v>133.36150000000001</v>
      </c>
      <c r="L119" s="7">
        <v>134.6283</v>
      </c>
      <c r="M119" s="7">
        <v>135.47200000000001</v>
      </c>
      <c r="N119" s="7">
        <v>135.68520000000001</v>
      </c>
      <c r="O119" s="11">
        <v>135.6772</v>
      </c>
      <c r="P119" s="10">
        <v>0.46658270000000002</v>
      </c>
      <c r="Q119" s="7">
        <v>0.43811856075305045</v>
      </c>
      <c r="R119" s="7">
        <v>0.33611955029841595</v>
      </c>
      <c r="S119" s="7">
        <v>5.4540100000000001E-2</v>
      </c>
      <c r="T119" s="7">
        <v>4.0950199999999999E-2</v>
      </c>
      <c r="U119" s="7">
        <v>0.18524299999999999</v>
      </c>
      <c r="V119" s="7">
        <v>0.79497130000000005</v>
      </c>
      <c r="W119" s="7">
        <v>1.3964319999999999</v>
      </c>
      <c r="X119" s="7">
        <v>0.94993360000000004</v>
      </c>
      <c r="Y119" s="7">
        <v>0.62662340000000005</v>
      </c>
      <c r="Z119" s="7">
        <v>0.15738389999999999</v>
      </c>
      <c r="AA119" s="11">
        <v>-5.8478000000000002E-3</v>
      </c>
    </row>
    <row r="120" spans="2:30" x14ac:dyDescent="0.2">
      <c r="B120" s="3" t="s">
        <v>32</v>
      </c>
      <c r="C120" s="14">
        <v>118.0333</v>
      </c>
      <c r="D120" s="10">
        <v>118.5919</v>
      </c>
      <c r="E120" s="7">
        <v>119.3826</v>
      </c>
      <c r="F120" s="7">
        <v>119.8442</v>
      </c>
      <c r="G120" s="7">
        <v>119.9624</v>
      </c>
      <c r="H120" s="7">
        <v>120.6022</v>
      </c>
      <c r="I120" s="7">
        <v>121.2987</v>
      </c>
      <c r="J120" s="7">
        <v>121.9161</v>
      </c>
      <c r="K120" s="7">
        <v>122.8931</v>
      </c>
      <c r="L120" s="7">
        <v>123.2724</v>
      </c>
      <c r="M120" s="7">
        <v>124.095</v>
      </c>
      <c r="N120" s="7">
        <v>124.8468</v>
      </c>
      <c r="O120" s="11">
        <v>125.48950000000001</v>
      </c>
      <c r="P120" s="10">
        <v>0.47332869999999999</v>
      </c>
      <c r="Q120" s="7">
        <v>0.66674030857082245</v>
      </c>
      <c r="R120" s="7">
        <v>0.38665601184762627</v>
      </c>
      <c r="S120" s="7">
        <v>9.8693600000000006E-2</v>
      </c>
      <c r="T120" s="7">
        <v>0.5333154</v>
      </c>
      <c r="U120" s="7">
        <v>0.57748259999999996</v>
      </c>
      <c r="V120" s="7">
        <v>0.50901759999999996</v>
      </c>
      <c r="W120" s="7">
        <v>0.80133719999999997</v>
      </c>
      <c r="X120" s="7">
        <v>0.30865710000000002</v>
      </c>
      <c r="Y120" s="7">
        <v>0.66732849999999999</v>
      </c>
      <c r="Z120" s="7">
        <v>0.60582040000000004</v>
      </c>
      <c r="AA120" s="11">
        <v>0.51477879999999998</v>
      </c>
    </row>
    <row r="121" spans="2:30" x14ac:dyDescent="0.2">
      <c r="B121" s="3" t="s">
        <v>97</v>
      </c>
      <c r="C121" s="14">
        <v>109.4435</v>
      </c>
      <c r="D121" s="10">
        <v>109.4933</v>
      </c>
      <c r="E121" s="7">
        <v>109.48480000000001</v>
      </c>
      <c r="F121" s="7">
        <v>109.5026</v>
      </c>
      <c r="G121" s="7">
        <v>109.8319</v>
      </c>
      <c r="H121" s="7">
        <v>109.8319</v>
      </c>
      <c r="I121" s="7">
        <v>110.218</v>
      </c>
      <c r="J121" s="7">
        <v>110.91160000000001</v>
      </c>
      <c r="K121" s="7">
        <v>111.1221</v>
      </c>
      <c r="L121" s="7">
        <v>111.04730000000001</v>
      </c>
      <c r="M121" s="7">
        <v>111.9438</v>
      </c>
      <c r="N121" s="7">
        <v>111.99639999999999</v>
      </c>
      <c r="O121" s="11">
        <v>111.9931</v>
      </c>
      <c r="P121" s="10">
        <v>4.5514199999999998E-2</v>
      </c>
      <c r="Q121" s="7">
        <v>-7.7630320759333703E-3</v>
      </c>
      <c r="R121" s="7">
        <v>1.6257964575899158E-2</v>
      </c>
      <c r="S121" s="7">
        <v>0.3006606</v>
      </c>
      <c r="T121" s="7">
        <v>0</v>
      </c>
      <c r="U121" s="7">
        <v>0.35153109999999999</v>
      </c>
      <c r="V121" s="7">
        <v>0.62936400000000003</v>
      </c>
      <c r="W121" s="7">
        <v>0.1897587</v>
      </c>
      <c r="X121" s="7">
        <v>-6.7346400000000001E-2</v>
      </c>
      <c r="Y121" s="7">
        <v>0.80735489999999999</v>
      </c>
      <c r="Z121" s="7">
        <v>4.6944300000000001E-2</v>
      </c>
      <c r="AA121" s="11">
        <v>-2.8611000000000001E-3</v>
      </c>
    </row>
    <row r="122" spans="2:30" x14ac:dyDescent="0.2">
      <c r="B122" s="3" t="s">
        <v>35</v>
      </c>
      <c r="C122" s="14">
        <v>124.0373</v>
      </c>
      <c r="D122" s="10">
        <v>124.2106</v>
      </c>
      <c r="E122" s="7">
        <v>124.49339999999999</v>
      </c>
      <c r="F122" s="7">
        <v>124.80240000000001</v>
      </c>
      <c r="G122" s="7">
        <v>124.5471</v>
      </c>
      <c r="H122" s="7">
        <v>124.4965</v>
      </c>
      <c r="I122" s="7">
        <v>125.11199999999999</v>
      </c>
      <c r="J122" s="7">
        <v>124.88930000000001</v>
      </c>
      <c r="K122" s="7">
        <v>124.9913</v>
      </c>
      <c r="L122" s="7">
        <v>125.6146</v>
      </c>
      <c r="M122" s="7">
        <v>125.6704</v>
      </c>
      <c r="N122" s="7">
        <v>126.18680000000001</v>
      </c>
      <c r="O122" s="11">
        <v>126.0393</v>
      </c>
      <c r="P122" s="10">
        <v>0.13966819999999999</v>
      </c>
      <c r="Q122" s="7">
        <v>0.22767783103857048</v>
      </c>
      <c r="R122" s="7">
        <v>0.24820592898901606</v>
      </c>
      <c r="S122" s="7">
        <v>-0.20457139999999999</v>
      </c>
      <c r="T122" s="7">
        <v>-4.0625700000000001E-2</v>
      </c>
      <c r="U122" s="7">
        <v>0.49433110000000002</v>
      </c>
      <c r="V122" s="7">
        <v>-0.17793510000000001</v>
      </c>
      <c r="W122" s="7">
        <v>8.1621299999999994E-2</v>
      </c>
      <c r="X122" s="7">
        <v>0.4986737</v>
      </c>
      <c r="Y122" s="7">
        <v>4.4422700000000002E-2</v>
      </c>
      <c r="Z122" s="7">
        <v>0.410937</v>
      </c>
      <c r="AA122" s="11">
        <v>-0.11686530000000001</v>
      </c>
    </row>
    <row r="123" spans="2:30" x14ac:dyDescent="0.2">
      <c r="B123" s="2" t="s">
        <v>37</v>
      </c>
      <c r="C123" s="14">
        <v>126.9191</v>
      </c>
      <c r="D123" s="10">
        <v>127.0791</v>
      </c>
      <c r="E123" s="7">
        <v>127.14409999999999</v>
      </c>
      <c r="F123" s="7">
        <v>127.67310000000001</v>
      </c>
      <c r="G123" s="7">
        <v>127.88330000000001</v>
      </c>
      <c r="H123" s="7">
        <v>128.2253</v>
      </c>
      <c r="I123" s="7">
        <v>128.6763</v>
      </c>
      <c r="J123" s="7">
        <v>128.92959999999999</v>
      </c>
      <c r="K123" s="7">
        <v>129.40450000000001</v>
      </c>
      <c r="L123" s="7">
        <v>129.71860000000001</v>
      </c>
      <c r="M123" s="7">
        <v>130.11969999999999</v>
      </c>
      <c r="N123" s="7">
        <v>130.22819999999999</v>
      </c>
      <c r="O123" s="11">
        <v>130.5283</v>
      </c>
      <c r="P123" s="10">
        <v>0.12606139999999999</v>
      </c>
      <c r="Q123" s="7">
        <v>5.1149244840416504E-2</v>
      </c>
      <c r="R123" s="7">
        <v>0.41606334859424116</v>
      </c>
      <c r="S123" s="7">
        <v>0.16463120000000001</v>
      </c>
      <c r="T123" s="7">
        <v>0.26742759999999999</v>
      </c>
      <c r="U123" s="7">
        <v>0.35170400000000002</v>
      </c>
      <c r="V123" s="7">
        <v>0.196883</v>
      </c>
      <c r="W123" s="7">
        <v>0.36830439999999998</v>
      </c>
      <c r="X123" s="7">
        <v>0.242729</v>
      </c>
      <c r="Y123" s="7">
        <v>0.30921379999999998</v>
      </c>
      <c r="Z123" s="7">
        <v>8.3377099999999996E-2</v>
      </c>
      <c r="AA123" s="11">
        <v>0.23044919999999999</v>
      </c>
    </row>
    <row r="124" spans="2:30" x14ac:dyDescent="0.2">
      <c r="B124" s="3" t="s">
        <v>39</v>
      </c>
      <c r="C124" s="14">
        <v>107.9748</v>
      </c>
      <c r="D124" s="10">
        <v>107.9577</v>
      </c>
      <c r="E124" s="7">
        <v>108.1283</v>
      </c>
      <c r="F124" s="7">
        <v>108.4873</v>
      </c>
      <c r="G124" s="7">
        <v>108.583</v>
      </c>
      <c r="H124" s="7">
        <v>108.91</v>
      </c>
      <c r="I124" s="7">
        <v>108.6643</v>
      </c>
      <c r="J124" s="7">
        <v>108.7171</v>
      </c>
      <c r="K124" s="7">
        <v>109.0258</v>
      </c>
      <c r="L124" s="7">
        <v>108.7312</v>
      </c>
      <c r="M124" s="7">
        <v>109.21469999999999</v>
      </c>
      <c r="N124" s="7">
        <v>109.6905</v>
      </c>
      <c r="O124" s="11">
        <v>109.9704</v>
      </c>
      <c r="P124" s="10">
        <v>-1.5855899999999999E-2</v>
      </c>
      <c r="Q124" s="7">
        <v>0.15802485603156904</v>
      </c>
      <c r="R124" s="7">
        <v>0.33201298827412334</v>
      </c>
      <c r="S124" s="7">
        <v>8.8237099999999999E-2</v>
      </c>
      <c r="T124" s="7">
        <v>0.30115540000000002</v>
      </c>
      <c r="U124" s="7">
        <v>-0.22557540000000001</v>
      </c>
      <c r="V124" s="7">
        <v>4.8599799999999999E-2</v>
      </c>
      <c r="W124" s="7">
        <v>0.28389930000000002</v>
      </c>
      <c r="X124" s="7">
        <v>-0.27017069999999999</v>
      </c>
      <c r="Y124" s="7">
        <v>0.44468639999999998</v>
      </c>
      <c r="Z124" s="7">
        <v>0.43562020000000001</v>
      </c>
      <c r="AA124" s="11">
        <v>0.25515130000000003</v>
      </c>
    </row>
    <row r="125" spans="2:30" x14ac:dyDescent="0.2">
      <c r="B125" s="3" t="s">
        <v>98</v>
      </c>
      <c r="C125" s="14">
        <v>134.53720000000001</v>
      </c>
      <c r="D125" s="10">
        <v>134.62360000000001</v>
      </c>
      <c r="E125" s="7">
        <v>134.44149999999999</v>
      </c>
      <c r="F125" s="7">
        <v>134.93379999999999</v>
      </c>
      <c r="G125" s="7">
        <v>135.3125</v>
      </c>
      <c r="H125" s="7">
        <v>135.6234</v>
      </c>
      <c r="I125" s="7">
        <v>135.85409999999999</v>
      </c>
      <c r="J125" s="7">
        <v>136.44390000000001</v>
      </c>
      <c r="K125" s="7">
        <v>137.1421</v>
      </c>
      <c r="L125" s="7">
        <v>137.76300000000001</v>
      </c>
      <c r="M125" s="7">
        <v>138.06880000000001</v>
      </c>
      <c r="N125" s="7">
        <v>137.48560000000001</v>
      </c>
      <c r="O125" s="11">
        <v>138.02440000000001</v>
      </c>
      <c r="P125" s="10">
        <v>6.4171300000000001E-2</v>
      </c>
      <c r="Q125" s="7">
        <v>-0.13526603062168868</v>
      </c>
      <c r="R125" s="7">
        <v>0.36618157339809526</v>
      </c>
      <c r="S125" s="7">
        <v>0.28063929999999998</v>
      </c>
      <c r="T125" s="7">
        <v>0.22977410000000001</v>
      </c>
      <c r="U125" s="7">
        <v>0.17006789999999999</v>
      </c>
      <c r="V125" s="7">
        <v>0.43418570000000001</v>
      </c>
      <c r="W125" s="7">
        <v>0.51167580000000001</v>
      </c>
      <c r="X125" s="7">
        <v>0.45272760000000001</v>
      </c>
      <c r="Y125" s="7">
        <v>0.22199859999999999</v>
      </c>
      <c r="Z125" s="7">
        <v>-0.42240260000000002</v>
      </c>
      <c r="AA125" s="11">
        <v>0.3919089</v>
      </c>
    </row>
    <row r="126" spans="2:30" x14ac:dyDescent="0.2">
      <c r="B126" s="3" t="s">
        <v>99</v>
      </c>
      <c r="C126" s="14">
        <v>100.646</v>
      </c>
      <c r="D126" s="10">
        <v>100.7328</v>
      </c>
      <c r="E126" s="7">
        <v>100.8481</v>
      </c>
      <c r="F126" s="7">
        <v>100.8655</v>
      </c>
      <c r="G126" s="7">
        <v>100.8776</v>
      </c>
      <c r="H126" s="7">
        <v>100.8776</v>
      </c>
      <c r="I126" s="7">
        <v>100.9509</v>
      </c>
      <c r="J126" s="7">
        <v>100.9552</v>
      </c>
      <c r="K126" s="7">
        <v>100.95780000000001</v>
      </c>
      <c r="L126" s="7">
        <v>101.0224</v>
      </c>
      <c r="M126" s="7">
        <v>101.4528</v>
      </c>
      <c r="N126" s="7">
        <v>101.70350000000001</v>
      </c>
      <c r="O126" s="11">
        <v>101.71939999999999</v>
      </c>
      <c r="P126" s="10">
        <v>8.6310799999999993E-2</v>
      </c>
      <c r="Q126" s="7">
        <v>0.11446122812033899</v>
      </c>
      <c r="R126" s="7">
        <v>1.7253671611061561E-2</v>
      </c>
      <c r="S126" s="7">
        <v>1.20342E-2</v>
      </c>
      <c r="T126" s="7">
        <v>0</v>
      </c>
      <c r="U126" s="7">
        <v>7.2703299999999998E-2</v>
      </c>
      <c r="V126" s="7">
        <v>4.2322000000000002E-3</v>
      </c>
      <c r="W126" s="7">
        <v>2.5845999999999998E-3</v>
      </c>
      <c r="X126" s="7">
        <v>6.3932299999999997E-2</v>
      </c>
      <c r="Y126" s="7">
        <v>0.4260564</v>
      </c>
      <c r="Z126" s="7">
        <v>0.24711939999999999</v>
      </c>
      <c r="AA126" s="11">
        <v>1.5663400000000001E-2</v>
      </c>
    </row>
    <row r="127" spans="2:30" x14ac:dyDescent="0.2">
      <c r="B127" s="3" t="s">
        <v>43</v>
      </c>
      <c r="C127" s="14">
        <v>145.108</v>
      </c>
      <c r="D127" s="10">
        <v>145.2807</v>
      </c>
      <c r="E127" s="7">
        <v>145.81139999999999</v>
      </c>
      <c r="F127" s="7">
        <v>146.66630000000001</v>
      </c>
      <c r="G127" s="7">
        <v>146.6497</v>
      </c>
      <c r="H127" s="7">
        <v>146.51599999999999</v>
      </c>
      <c r="I127" s="7">
        <v>147.20519999999999</v>
      </c>
      <c r="J127" s="7">
        <v>147.13480000000001</v>
      </c>
      <c r="K127" s="7">
        <v>147.357</v>
      </c>
      <c r="L127" s="7">
        <v>147.30779999999999</v>
      </c>
      <c r="M127" s="7">
        <v>147.71129999999999</v>
      </c>
      <c r="N127" s="7">
        <v>148.51009999999999</v>
      </c>
      <c r="O127" s="11">
        <v>148.80799999999999</v>
      </c>
      <c r="P127" s="10">
        <v>0.1190036</v>
      </c>
      <c r="Q127" s="7">
        <v>0.36529284344031654</v>
      </c>
      <c r="R127" s="7">
        <v>0.58630532317775907</v>
      </c>
      <c r="S127" s="7">
        <v>-1.13089E-2</v>
      </c>
      <c r="T127" s="7">
        <v>-9.1219900000000007E-2</v>
      </c>
      <c r="U127" s="7">
        <v>0.4703985</v>
      </c>
      <c r="V127" s="7">
        <v>-4.77857E-2</v>
      </c>
      <c r="W127" s="7">
        <v>0.15096499999999999</v>
      </c>
      <c r="X127" s="7">
        <v>-3.3394800000000002E-2</v>
      </c>
      <c r="Y127" s="7">
        <v>0.2739394</v>
      </c>
      <c r="Z127" s="7">
        <v>0.54079339999999998</v>
      </c>
      <c r="AA127" s="11">
        <v>0.20055980000000001</v>
      </c>
    </row>
    <row r="128" spans="2:30" x14ac:dyDescent="0.2">
      <c r="B128" s="3" t="s">
        <v>45</v>
      </c>
      <c r="C128" s="14">
        <v>132.77590000000001</v>
      </c>
      <c r="D128" s="10">
        <v>133.43260000000001</v>
      </c>
      <c r="E128" s="7">
        <v>133.6507</v>
      </c>
      <c r="F128" s="7">
        <v>134.14859999999999</v>
      </c>
      <c r="G128" s="7">
        <v>134.32599999999999</v>
      </c>
      <c r="H128" s="7">
        <v>134.30510000000001</v>
      </c>
      <c r="I128" s="7">
        <v>134.73150000000001</v>
      </c>
      <c r="J128" s="7">
        <v>135.45330000000001</v>
      </c>
      <c r="K128" s="7">
        <v>135.69499999999999</v>
      </c>
      <c r="L128" s="7">
        <v>135.80410000000001</v>
      </c>
      <c r="M128" s="7">
        <v>136.20320000000001</v>
      </c>
      <c r="N128" s="7">
        <v>136.37889999999999</v>
      </c>
      <c r="O128" s="11">
        <v>136.87639999999999</v>
      </c>
      <c r="P128" s="10">
        <v>0.49454100000000001</v>
      </c>
      <c r="Q128" s="7">
        <v>0.16345330901143545</v>
      </c>
      <c r="R128" s="7">
        <v>0.37253826579283694</v>
      </c>
      <c r="S128" s="7">
        <v>0.13221769999999999</v>
      </c>
      <c r="T128" s="7">
        <v>-1.55739E-2</v>
      </c>
      <c r="U128" s="7">
        <v>0.31747989999999998</v>
      </c>
      <c r="V128" s="7">
        <v>0.53573360000000003</v>
      </c>
      <c r="W128" s="7">
        <v>0.17848240000000001</v>
      </c>
      <c r="X128" s="7">
        <v>8.03899E-2</v>
      </c>
      <c r="Y128" s="7">
        <v>0.29386329999999999</v>
      </c>
      <c r="Z128" s="7">
        <v>0.1290357</v>
      </c>
      <c r="AA128" s="11">
        <v>0.36479060000000002</v>
      </c>
    </row>
    <row r="129" spans="2:28" x14ac:dyDescent="0.2">
      <c r="B129" s="3" t="s">
        <v>100</v>
      </c>
      <c r="C129" s="14">
        <v>121.7677</v>
      </c>
      <c r="D129" s="10">
        <v>121.99079999999999</v>
      </c>
      <c r="E129" s="7">
        <v>121.9933</v>
      </c>
      <c r="F129" s="7">
        <v>122.6062</v>
      </c>
      <c r="G129" s="7">
        <v>122.8475</v>
      </c>
      <c r="H129" s="7">
        <v>123.37350000000001</v>
      </c>
      <c r="I129" s="7">
        <v>124.1254</v>
      </c>
      <c r="J129" s="7">
        <v>124.13509999999999</v>
      </c>
      <c r="K129" s="7">
        <v>124.81100000000001</v>
      </c>
      <c r="L129" s="7">
        <v>125.33450000000001</v>
      </c>
      <c r="M129" s="7">
        <v>125.83839999999999</v>
      </c>
      <c r="N129" s="7">
        <v>126.1675</v>
      </c>
      <c r="O129" s="11">
        <v>126.3532</v>
      </c>
      <c r="P129" s="10">
        <v>0.1831979</v>
      </c>
      <c r="Q129" s="7">
        <v>2.0493348678850675E-3</v>
      </c>
      <c r="R129" s="7">
        <v>0.50240464025483056</v>
      </c>
      <c r="S129" s="7">
        <v>0.19677990000000001</v>
      </c>
      <c r="T129" s="7">
        <v>0.4282299</v>
      </c>
      <c r="U129" s="7">
        <v>0.60941880000000004</v>
      </c>
      <c r="V129" s="7">
        <v>7.8429999999999993E-3</v>
      </c>
      <c r="W129" s="7">
        <v>0.5444407</v>
      </c>
      <c r="X129" s="7">
        <v>0.4194697</v>
      </c>
      <c r="Y129" s="7">
        <v>0.40203680000000003</v>
      </c>
      <c r="Z129" s="7">
        <v>0.26149070000000002</v>
      </c>
      <c r="AA129" s="11">
        <v>0.1472212</v>
      </c>
    </row>
    <row r="130" spans="2:28" x14ac:dyDescent="0.2">
      <c r="B130" s="2" t="s">
        <v>48</v>
      </c>
      <c r="C130" s="14">
        <v>95.19041</v>
      </c>
      <c r="D130" s="10">
        <v>94.381240000000005</v>
      </c>
      <c r="E130" s="7">
        <v>93.787700000000001</v>
      </c>
      <c r="F130" s="7">
        <v>92.990219999999994</v>
      </c>
      <c r="G130" s="7">
        <v>92.679519999999997</v>
      </c>
      <c r="H130" s="7">
        <v>92.392589999999998</v>
      </c>
      <c r="I130" s="7">
        <v>91.937330000000003</v>
      </c>
      <c r="J130" s="7">
        <v>91.832819999999998</v>
      </c>
      <c r="K130" s="7">
        <v>91.728809999999996</v>
      </c>
      <c r="L130" s="7">
        <v>90.957430000000002</v>
      </c>
      <c r="M130" s="7">
        <v>91.538640000000001</v>
      </c>
      <c r="N130" s="7">
        <v>91.060550000000006</v>
      </c>
      <c r="O130" s="11">
        <v>90.643990000000002</v>
      </c>
      <c r="P130" s="10">
        <v>-0.85004990000000002</v>
      </c>
      <c r="Q130" s="7">
        <v>-0.62887497557777838</v>
      </c>
      <c r="R130" s="7">
        <v>-0.85030339799356136</v>
      </c>
      <c r="S130" s="7">
        <v>-0.33412059999999999</v>
      </c>
      <c r="T130" s="7">
        <v>-0.30958970000000002</v>
      </c>
      <c r="U130" s="7">
        <v>-0.49274639999999997</v>
      </c>
      <c r="V130" s="7">
        <v>-0.1136808</v>
      </c>
      <c r="W130" s="7">
        <v>-0.11325349999999999</v>
      </c>
      <c r="X130" s="7">
        <v>-0.84094100000000005</v>
      </c>
      <c r="Y130" s="7">
        <v>0.63898829999999995</v>
      </c>
      <c r="Z130" s="7">
        <v>-0.52227210000000002</v>
      </c>
      <c r="AA130" s="11">
        <v>-0.45745930000000001</v>
      </c>
      <c r="AB130" s="7">
        <f>(AB113/AB114)*100</f>
        <v>92.148808922635297</v>
      </c>
    </row>
  </sheetData>
  <mergeCells count="3">
    <mergeCell ref="B4:B5"/>
    <mergeCell ref="D4:O4"/>
    <mergeCell ref="P4:AA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 tint="0.39997558519241921"/>
  </sheetPr>
  <dimension ref="A1:AF152"/>
  <sheetViews>
    <sheetView workbookViewId="0">
      <pane xSplit="2" ySplit="5" topLeftCell="I6" activePane="bottomRight" state="frozen"/>
      <selection activeCell="I25" sqref="I25"/>
      <selection pane="topRight" activeCell="I25" sqref="I25"/>
      <selection pane="bottomLeft" activeCell="I25" sqref="I25"/>
      <selection pane="bottomRight" activeCell="I25" sqref="I25"/>
    </sheetView>
  </sheetViews>
  <sheetFormatPr defaultColWidth="9.140625" defaultRowHeight="12" x14ac:dyDescent="0.2"/>
  <cols>
    <col min="1" max="1" width="3.42578125" style="1" customWidth="1"/>
    <col min="2" max="2" width="28.42578125" style="1" bestFit="1" customWidth="1"/>
    <col min="3" max="3" width="8.140625" style="1" bestFit="1" customWidth="1"/>
    <col min="4" max="11" width="6.5703125" style="1" bestFit="1" customWidth="1"/>
    <col min="12" max="15" width="6.28515625" style="1" bestFit="1" customWidth="1"/>
    <col min="16" max="17" width="5.28515625" style="1" customWidth="1"/>
    <col min="18" max="18" width="6.28515625" style="1" bestFit="1" customWidth="1"/>
    <col min="19" max="27" width="5.28515625" style="1" customWidth="1"/>
    <col min="28" max="16384" width="9.140625" style="1"/>
  </cols>
  <sheetData>
    <row r="1" spans="1:30" x14ac:dyDescent="0.2">
      <c r="A1" s="1" t="s">
        <v>65</v>
      </c>
    </row>
    <row r="2" spans="1:30" x14ac:dyDescent="0.2">
      <c r="A2" s="1" t="s">
        <v>276</v>
      </c>
    </row>
    <row r="3" spans="1:30" x14ac:dyDescent="0.2">
      <c r="A3" s="74"/>
    </row>
    <row r="4" spans="1:30" x14ac:dyDescent="0.2">
      <c r="A4" s="4"/>
      <c r="B4" s="309" t="s">
        <v>2</v>
      </c>
      <c r="C4" s="12" t="s">
        <v>64</v>
      </c>
      <c r="D4" s="311" t="s">
        <v>93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</row>
    <row r="5" spans="1:30" x14ac:dyDescent="0.2">
      <c r="A5" s="5"/>
      <c r="B5" s="310"/>
      <c r="C5" s="13" t="s">
        <v>94</v>
      </c>
      <c r="D5" s="8" t="s">
        <v>3</v>
      </c>
      <c r="E5" s="6" t="s">
        <v>4</v>
      </c>
      <c r="F5" s="6" t="s">
        <v>5</v>
      </c>
      <c r="G5" s="6" t="s">
        <v>6</v>
      </c>
      <c r="H5" s="6" t="s">
        <v>0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34" t="s">
        <v>95</v>
      </c>
      <c r="P5" s="8" t="s">
        <v>3</v>
      </c>
      <c r="Q5" s="6" t="s">
        <v>4</v>
      </c>
      <c r="R5" s="6" t="s">
        <v>5</v>
      </c>
      <c r="S5" s="6" t="s">
        <v>6</v>
      </c>
      <c r="T5" s="6" t="s">
        <v>0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34" t="s">
        <v>95</v>
      </c>
      <c r="AB5" s="1" t="s">
        <v>66</v>
      </c>
    </row>
    <row r="6" spans="1:30" ht="20.25" customHeight="1" x14ac:dyDescent="0.2">
      <c r="B6" s="22" t="s">
        <v>49</v>
      </c>
      <c r="C6" s="29"/>
      <c r="D6" s="30"/>
      <c r="E6" s="31"/>
      <c r="F6" s="31"/>
      <c r="G6" s="31"/>
      <c r="H6" s="31"/>
      <c r="I6" s="31"/>
      <c r="J6" s="31"/>
      <c r="K6" s="31"/>
      <c r="L6" s="31"/>
      <c r="M6" s="31"/>
      <c r="N6" s="31"/>
      <c r="O6" s="35"/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  <c r="AA6" s="35"/>
    </row>
    <row r="7" spans="1:30" ht="15" x14ac:dyDescent="0.25">
      <c r="A7" s="2" t="s">
        <v>14</v>
      </c>
      <c r="B7" s="2" t="s">
        <v>15</v>
      </c>
      <c r="C7" s="14">
        <v>122.7598</v>
      </c>
      <c r="D7" s="10">
        <v>122.825</v>
      </c>
      <c r="E7" s="7">
        <v>123.2996</v>
      </c>
      <c r="F7" s="7">
        <v>123.3105</v>
      </c>
      <c r="G7" s="7">
        <v>123.0493</v>
      </c>
      <c r="H7" s="7">
        <v>121.83629999999999</v>
      </c>
      <c r="I7" s="7">
        <v>122.5016</v>
      </c>
      <c r="J7" s="7">
        <v>125.0797</v>
      </c>
      <c r="K7" s="7">
        <v>125.2336</v>
      </c>
      <c r="L7" s="7">
        <v>125.61620000000001</v>
      </c>
      <c r="M7" s="7">
        <v>126.7786</v>
      </c>
      <c r="N7" s="7">
        <v>126.6275</v>
      </c>
      <c r="O7" s="36"/>
      <c r="P7" s="10">
        <v>5.31622E-2</v>
      </c>
      <c r="Q7" s="7">
        <v>0.38639849999999998</v>
      </c>
      <c r="R7" s="7">
        <v>8.8298000000000005E-3</v>
      </c>
      <c r="S7" s="7">
        <v>-0.21187239999999999</v>
      </c>
      <c r="T7" s="7">
        <v>-0.98575100000000004</v>
      </c>
      <c r="U7" s="7">
        <v>0.54608440000000003</v>
      </c>
      <c r="V7" s="7">
        <v>2.1045439406505762</v>
      </c>
      <c r="W7" s="7">
        <v>0.12304154870853787</v>
      </c>
      <c r="X7" s="7">
        <v>0.30550906465997202</v>
      </c>
      <c r="Y7" s="7">
        <v>0.92535835346077255</v>
      </c>
      <c r="Z7" s="7">
        <v>-0.11918415253047406</v>
      </c>
      <c r="AA7" s="36"/>
      <c r="AB7" s="7">
        <f>AVERAGE(D7:O7)</f>
        <v>124.19617272727274</v>
      </c>
      <c r="AD7" s="15"/>
    </row>
    <row r="8" spans="1:30" ht="15" x14ac:dyDescent="0.25">
      <c r="A8" s="3" t="s">
        <v>16</v>
      </c>
      <c r="B8" s="3" t="s">
        <v>17</v>
      </c>
      <c r="C8" s="14">
        <v>115.551</v>
      </c>
      <c r="D8" s="10">
        <v>115.73139999999999</v>
      </c>
      <c r="E8" s="7">
        <v>116.7967</v>
      </c>
      <c r="F8" s="7">
        <v>116.7967</v>
      </c>
      <c r="G8" s="7">
        <v>116.19450000000001</v>
      </c>
      <c r="H8" s="7">
        <v>115.0515</v>
      </c>
      <c r="I8" s="7">
        <v>115.64700000000001</v>
      </c>
      <c r="J8" s="7">
        <v>118.3108</v>
      </c>
      <c r="K8" s="7">
        <v>118.3108</v>
      </c>
      <c r="L8" s="7">
        <v>118.1908</v>
      </c>
      <c r="M8" s="7">
        <v>119.1302</v>
      </c>
      <c r="N8" s="7">
        <v>119.1302</v>
      </c>
      <c r="O8" s="36"/>
      <c r="P8" s="10">
        <v>0.15615200000000001</v>
      </c>
      <c r="Q8" s="7">
        <v>0.92050670000000001</v>
      </c>
      <c r="R8" s="7">
        <v>0</v>
      </c>
      <c r="S8" s="7">
        <v>-0.51556690000000005</v>
      </c>
      <c r="T8" s="7">
        <v>-0.98374569999999995</v>
      </c>
      <c r="U8" s="7">
        <v>0.517625</v>
      </c>
      <c r="V8" s="7">
        <v>2.3033887606250008</v>
      </c>
      <c r="W8" s="7">
        <v>0</v>
      </c>
      <c r="X8" s="7">
        <v>-0.10142776483635015</v>
      </c>
      <c r="Y8" s="7">
        <v>0.79481651702163481</v>
      </c>
      <c r="Z8" s="7">
        <v>0</v>
      </c>
      <c r="AA8" s="36"/>
      <c r="AD8"/>
    </row>
    <row r="9" spans="1:30" ht="15" x14ac:dyDescent="0.25">
      <c r="A9" s="3" t="s">
        <v>18</v>
      </c>
      <c r="B9" s="3" t="s">
        <v>19</v>
      </c>
      <c r="C9" s="14">
        <v>150.85820000000001</v>
      </c>
      <c r="D9" s="10">
        <v>150.47450000000001</v>
      </c>
      <c r="E9" s="7">
        <v>148.64660000000001</v>
      </c>
      <c r="F9" s="7">
        <v>148.69999999999999</v>
      </c>
      <c r="G9" s="7">
        <v>149.76750000000001</v>
      </c>
      <c r="H9" s="7">
        <v>148.28210000000001</v>
      </c>
      <c r="I9" s="7">
        <v>149.21950000000001</v>
      </c>
      <c r="J9" s="7">
        <v>151.4633</v>
      </c>
      <c r="K9" s="7">
        <v>152.21690000000001</v>
      </c>
      <c r="L9" s="7">
        <v>154.55879999999999</v>
      </c>
      <c r="M9" s="7">
        <v>156.59059999999999</v>
      </c>
      <c r="N9" s="7">
        <v>155.8503</v>
      </c>
      <c r="O9" s="36"/>
      <c r="P9" s="10">
        <v>-0.25431280000000001</v>
      </c>
      <c r="Q9" s="7">
        <v>-1.2147749999999999</v>
      </c>
      <c r="R9" s="7">
        <v>3.5886899999999999E-2</v>
      </c>
      <c r="S9" s="7">
        <v>0.71790209999999999</v>
      </c>
      <c r="T9" s="7">
        <v>-0.99180239999999997</v>
      </c>
      <c r="U9" s="7">
        <v>0.63215860000000001</v>
      </c>
      <c r="V9" s="7">
        <v>1.5036908715013741</v>
      </c>
      <c r="W9" s="7">
        <v>0.49754627028462067</v>
      </c>
      <c r="X9" s="7">
        <v>1.5385282448926376</v>
      </c>
      <c r="Y9" s="7">
        <v>1.3145805997458599</v>
      </c>
      <c r="Z9" s="7">
        <v>-0.47276145566846961</v>
      </c>
      <c r="AA9" s="36"/>
      <c r="AD9"/>
    </row>
    <row r="10" spans="1:30" ht="15" x14ac:dyDescent="0.25">
      <c r="A10" s="2" t="s">
        <v>20</v>
      </c>
      <c r="B10" s="2" t="s">
        <v>21</v>
      </c>
      <c r="C10" s="14">
        <v>138.06540000000001</v>
      </c>
      <c r="D10" s="10">
        <v>139.1506</v>
      </c>
      <c r="E10" s="7">
        <v>140.1823</v>
      </c>
      <c r="F10" s="7">
        <v>140.85640000000001</v>
      </c>
      <c r="G10" s="7">
        <v>141.6343</v>
      </c>
      <c r="H10" s="7">
        <v>141.85169999999999</v>
      </c>
      <c r="I10" s="7">
        <v>142.6455</v>
      </c>
      <c r="J10" s="7">
        <v>147.6669</v>
      </c>
      <c r="K10" s="7">
        <v>148.4401</v>
      </c>
      <c r="L10" s="7">
        <v>148.34549999999999</v>
      </c>
      <c r="M10" s="7">
        <v>149.5258</v>
      </c>
      <c r="N10" s="7">
        <v>149.5224</v>
      </c>
      <c r="O10" s="36"/>
      <c r="P10" s="10">
        <v>0.78596370000000004</v>
      </c>
      <c r="Q10" s="7">
        <v>0.74145470000000002</v>
      </c>
      <c r="R10" s="7">
        <v>0.48090850000000002</v>
      </c>
      <c r="S10" s="7">
        <v>0.55220530000000001</v>
      </c>
      <c r="T10" s="7">
        <v>0.15353140000000001</v>
      </c>
      <c r="U10" s="7">
        <v>0.55961479999999997</v>
      </c>
      <c r="V10" s="7">
        <v>3.5201951691430851</v>
      </c>
      <c r="W10" s="7">
        <v>0.52361091077282906</v>
      </c>
      <c r="X10" s="7">
        <v>-6.3729410044869289E-2</v>
      </c>
      <c r="Y10" s="7">
        <v>0.79564260459536484</v>
      </c>
      <c r="Z10" s="7">
        <v>-2.2738550805273612E-3</v>
      </c>
      <c r="AA10" s="36"/>
      <c r="AB10" s="7">
        <f>AVERAGE(D10:O10)</f>
        <v>144.52922727272724</v>
      </c>
      <c r="AD10" s="15"/>
    </row>
    <row r="11" spans="1:30" ht="15" x14ac:dyDescent="0.25">
      <c r="A11" s="2" t="s">
        <v>22</v>
      </c>
      <c r="B11" s="2" t="s">
        <v>23</v>
      </c>
      <c r="C11" s="14">
        <v>138.74449999999999</v>
      </c>
      <c r="D11" s="10">
        <v>139.91149999999999</v>
      </c>
      <c r="E11" s="7">
        <v>141.05959999999999</v>
      </c>
      <c r="F11" s="7">
        <v>141.7535</v>
      </c>
      <c r="G11" s="7">
        <v>142.65309999999999</v>
      </c>
      <c r="H11" s="7">
        <v>142.94139999999999</v>
      </c>
      <c r="I11" s="7">
        <v>143.8639</v>
      </c>
      <c r="J11" s="7">
        <v>149.7586</v>
      </c>
      <c r="K11" s="7">
        <v>150.69030000000001</v>
      </c>
      <c r="L11" s="7">
        <v>150.5547</v>
      </c>
      <c r="M11" s="7">
        <v>151.90440000000001</v>
      </c>
      <c r="N11" s="7">
        <v>151.83369999999999</v>
      </c>
      <c r="O11" s="36"/>
      <c r="P11" s="10">
        <v>0.84107560000000003</v>
      </c>
      <c r="Q11" s="7">
        <v>0.82061340000000005</v>
      </c>
      <c r="R11" s="7">
        <v>0.49190420000000001</v>
      </c>
      <c r="S11" s="7">
        <v>0.63465309999999997</v>
      </c>
      <c r="T11" s="7">
        <v>0.2020662</v>
      </c>
      <c r="U11" s="7">
        <v>0.64535920000000002</v>
      </c>
      <c r="V11" s="7">
        <v>4.0974142922581693</v>
      </c>
      <c r="W11" s="7">
        <v>0.62213455521085692</v>
      </c>
      <c r="X11" s="7">
        <v>-8.9985884957433107E-2</v>
      </c>
      <c r="Y11" s="7">
        <v>0.89648479921252067</v>
      </c>
      <c r="Z11" s="7">
        <v>-4.6542430634014822E-2</v>
      </c>
      <c r="AA11" s="36"/>
      <c r="AD11" s="15"/>
    </row>
    <row r="12" spans="1:30" ht="15" x14ac:dyDescent="0.25">
      <c r="A12" s="3" t="s">
        <v>24</v>
      </c>
      <c r="B12" s="3" t="s">
        <v>25</v>
      </c>
      <c r="C12" s="14">
        <v>148.34119999999999</v>
      </c>
      <c r="D12" s="10">
        <v>150.1619</v>
      </c>
      <c r="E12" s="7">
        <v>152.00700000000001</v>
      </c>
      <c r="F12" s="7">
        <v>152.84610000000001</v>
      </c>
      <c r="G12" s="7">
        <v>154.1738</v>
      </c>
      <c r="H12" s="7">
        <v>154.48650000000001</v>
      </c>
      <c r="I12" s="7">
        <v>155.74369999999999</v>
      </c>
      <c r="J12" s="7">
        <v>164.7474</v>
      </c>
      <c r="K12" s="7">
        <v>166.15309999999999</v>
      </c>
      <c r="L12" s="7">
        <v>165.21960000000001</v>
      </c>
      <c r="M12" s="7">
        <v>167.3896</v>
      </c>
      <c r="N12" s="7">
        <v>167.00890000000001</v>
      </c>
      <c r="O12" s="36"/>
      <c r="P12" s="10">
        <v>1.2273689999999999</v>
      </c>
      <c r="Q12" s="7">
        <v>1.228756</v>
      </c>
      <c r="R12" s="7">
        <v>0.55203150000000001</v>
      </c>
      <c r="S12" s="7">
        <v>0.86860990000000005</v>
      </c>
      <c r="T12" s="7">
        <v>0.2028121</v>
      </c>
      <c r="U12" s="7">
        <v>0.81384369999999995</v>
      </c>
      <c r="V12" s="7">
        <v>5.7811006159478744</v>
      </c>
      <c r="W12" s="7">
        <v>0.8532456354394643</v>
      </c>
      <c r="X12" s="7">
        <v>-0.56183122674207164</v>
      </c>
      <c r="Y12" s="7">
        <v>1.3134034945006448</v>
      </c>
      <c r="Z12" s="7">
        <v>-0.22743348451755083</v>
      </c>
      <c r="AA12" s="36"/>
      <c r="AD12"/>
    </row>
    <row r="13" spans="1:30" ht="15" x14ac:dyDescent="0.25">
      <c r="A13" s="3" t="s">
        <v>26</v>
      </c>
      <c r="B13" s="3" t="s">
        <v>96</v>
      </c>
      <c r="C13" s="14">
        <v>129.5273</v>
      </c>
      <c r="D13" s="10">
        <v>129.8279</v>
      </c>
      <c r="E13" s="7">
        <v>130.84049999999999</v>
      </c>
      <c r="F13" s="7">
        <v>132.1268</v>
      </c>
      <c r="G13" s="7">
        <v>133.21209999999999</v>
      </c>
      <c r="H13" s="7">
        <v>133.88390000000001</v>
      </c>
      <c r="I13" s="7">
        <v>134.55520000000001</v>
      </c>
      <c r="J13" s="7">
        <v>135.51230000000001</v>
      </c>
      <c r="K13" s="7">
        <v>136.49619999999999</v>
      </c>
      <c r="L13" s="7">
        <v>137.59630000000001</v>
      </c>
      <c r="M13" s="7">
        <v>138.21420000000001</v>
      </c>
      <c r="N13" s="7">
        <v>138.357</v>
      </c>
      <c r="O13" s="36"/>
      <c r="P13" s="10">
        <v>0.2320731</v>
      </c>
      <c r="Q13" s="7">
        <v>0.77994649999999999</v>
      </c>
      <c r="R13" s="7">
        <v>0.98309400000000002</v>
      </c>
      <c r="S13" s="7">
        <v>0.82141679999999995</v>
      </c>
      <c r="T13" s="7">
        <v>0.50429599999999997</v>
      </c>
      <c r="U13" s="7">
        <v>0.50136670000000005</v>
      </c>
      <c r="V13" s="7">
        <v>0.71130658644184452</v>
      </c>
      <c r="W13" s="7">
        <v>0.72605955326562754</v>
      </c>
      <c r="X13" s="7">
        <v>0.80595650281841258</v>
      </c>
      <c r="Y13" s="7">
        <v>0.44906730776917086</v>
      </c>
      <c r="Z13" s="7">
        <v>0.1033178935304723</v>
      </c>
      <c r="AA13" s="36"/>
      <c r="AD13"/>
    </row>
    <row r="14" spans="1:30" ht="15" x14ac:dyDescent="0.25">
      <c r="A14" s="3" t="s">
        <v>27</v>
      </c>
      <c r="B14" s="3" t="s">
        <v>28</v>
      </c>
      <c r="C14" s="14">
        <v>134.65190000000001</v>
      </c>
      <c r="D14" s="10">
        <v>135.29669999999999</v>
      </c>
      <c r="E14" s="7">
        <v>135.64150000000001</v>
      </c>
      <c r="F14" s="7">
        <v>135.60679999999999</v>
      </c>
      <c r="G14" s="7">
        <v>136.06030000000001</v>
      </c>
      <c r="H14" s="7">
        <v>136.40969999999999</v>
      </c>
      <c r="I14" s="7">
        <v>137.0549</v>
      </c>
      <c r="J14" s="7">
        <v>137.90549999999999</v>
      </c>
      <c r="K14" s="7">
        <v>138.22059999999999</v>
      </c>
      <c r="L14" s="7">
        <v>138.49170000000001</v>
      </c>
      <c r="M14" s="7">
        <v>139.18469999999999</v>
      </c>
      <c r="N14" s="7">
        <v>139.298</v>
      </c>
      <c r="O14" s="36"/>
      <c r="P14" s="10">
        <v>0.47890280000000002</v>
      </c>
      <c r="Q14" s="7">
        <v>0.25482680000000002</v>
      </c>
      <c r="R14" s="7">
        <v>-2.5558500000000001E-2</v>
      </c>
      <c r="S14" s="7">
        <v>0.33442739999999999</v>
      </c>
      <c r="T14" s="7">
        <v>0.25672739999999999</v>
      </c>
      <c r="U14" s="7">
        <v>0.4730337</v>
      </c>
      <c r="V14" s="7">
        <v>0.62062720851278275</v>
      </c>
      <c r="W14" s="7">
        <v>0.22848979917407286</v>
      </c>
      <c r="X14" s="7">
        <v>0.19613574242914467</v>
      </c>
      <c r="Y14" s="7">
        <v>0.50039099816088883</v>
      </c>
      <c r="Z14" s="7">
        <v>8.1402625432256209E-2</v>
      </c>
      <c r="AA14" s="36"/>
      <c r="AD14"/>
    </row>
    <row r="15" spans="1:30" ht="15" x14ac:dyDescent="0.25">
      <c r="A15" s="3" t="s">
        <v>29</v>
      </c>
      <c r="B15" s="3" t="s">
        <v>30</v>
      </c>
      <c r="C15" s="14">
        <v>136.85890000000001</v>
      </c>
      <c r="D15" s="10">
        <v>137.99510000000001</v>
      </c>
      <c r="E15" s="7">
        <v>138.67490000000001</v>
      </c>
      <c r="F15" s="7">
        <v>139.12989999999999</v>
      </c>
      <c r="G15" s="7">
        <v>139.00739999999999</v>
      </c>
      <c r="H15" s="7">
        <v>138.8913</v>
      </c>
      <c r="I15" s="7">
        <v>139.42570000000001</v>
      </c>
      <c r="J15" s="7">
        <v>143.00020000000001</v>
      </c>
      <c r="K15" s="7">
        <v>143.1978</v>
      </c>
      <c r="L15" s="7">
        <v>143.75800000000001</v>
      </c>
      <c r="M15" s="7">
        <v>144.45779999999999</v>
      </c>
      <c r="N15" s="7">
        <v>145.03149999999999</v>
      </c>
      <c r="O15" s="36"/>
      <c r="P15" s="10">
        <v>0.83019790000000004</v>
      </c>
      <c r="Q15" s="7">
        <v>0.49257770000000001</v>
      </c>
      <c r="R15" s="7">
        <v>0.3281289</v>
      </c>
      <c r="S15" s="7">
        <v>-8.8023500000000005E-2</v>
      </c>
      <c r="T15" s="7">
        <v>-8.3512699999999995E-2</v>
      </c>
      <c r="U15" s="7">
        <v>0.38471250000000001</v>
      </c>
      <c r="V15" s="7">
        <v>2.5637310768387751</v>
      </c>
      <c r="W15" s="7">
        <v>0.13818162492080027</v>
      </c>
      <c r="X15" s="7">
        <v>0.39120712748380831</v>
      </c>
      <c r="Y15" s="7">
        <v>0.48679030036588011</v>
      </c>
      <c r="Z15" s="7">
        <v>0.39714020288278123</v>
      </c>
      <c r="AA15" s="36"/>
      <c r="AD15"/>
    </row>
    <row r="16" spans="1:30" ht="15" x14ac:dyDescent="0.25">
      <c r="A16" s="3" t="s">
        <v>31</v>
      </c>
      <c r="B16" s="3" t="s">
        <v>32</v>
      </c>
      <c r="C16" s="14">
        <v>126.8291</v>
      </c>
      <c r="D16" s="10">
        <v>128.0916</v>
      </c>
      <c r="E16" s="7">
        <v>128.67529999999999</v>
      </c>
      <c r="F16" s="7">
        <v>129.154</v>
      </c>
      <c r="G16" s="7">
        <v>129.0805</v>
      </c>
      <c r="H16" s="7">
        <v>129.29089999999999</v>
      </c>
      <c r="I16" s="7">
        <v>130.05869999999999</v>
      </c>
      <c r="J16" s="7">
        <v>131.1773</v>
      </c>
      <c r="K16" s="7">
        <v>131.9169</v>
      </c>
      <c r="L16" s="7">
        <v>132.77109999999999</v>
      </c>
      <c r="M16" s="7">
        <v>133.4674</v>
      </c>
      <c r="N16" s="7">
        <v>134.01859999999999</v>
      </c>
      <c r="O16" s="36"/>
      <c r="P16" s="10">
        <v>0.99543789999999999</v>
      </c>
      <c r="Q16" s="7">
        <v>0.45570909999999998</v>
      </c>
      <c r="R16" s="7">
        <v>0.37202069999999998</v>
      </c>
      <c r="S16" s="7">
        <v>-5.6886399999999997E-2</v>
      </c>
      <c r="T16" s="7">
        <v>0.16298989999999999</v>
      </c>
      <c r="U16" s="7">
        <v>0.59388359999999996</v>
      </c>
      <c r="V16" s="7">
        <v>0.86007318233998575</v>
      </c>
      <c r="W16" s="7">
        <v>0.56381706286072042</v>
      </c>
      <c r="X16" s="7">
        <v>0.64752886097231788</v>
      </c>
      <c r="Y16" s="7">
        <v>0.52443641726249768</v>
      </c>
      <c r="Z16" s="7">
        <v>0.41298474384006456</v>
      </c>
      <c r="AA16" s="36"/>
      <c r="AD16"/>
    </row>
    <row r="17" spans="1:30" ht="15" x14ac:dyDescent="0.25">
      <c r="A17" s="3" t="s">
        <v>33</v>
      </c>
      <c r="B17" s="3" t="s">
        <v>97</v>
      </c>
      <c r="C17" s="14">
        <v>111.2683</v>
      </c>
      <c r="D17" s="10">
        <v>111.001</v>
      </c>
      <c r="E17" s="7">
        <v>111.023</v>
      </c>
      <c r="F17" s="7">
        <v>111.2636</v>
      </c>
      <c r="G17" s="7">
        <v>111.82340000000001</v>
      </c>
      <c r="H17" s="7">
        <v>111.82940000000001</v>
      </c>
      <c r="I17" s="7">
        <v>112.27630000000001</v>
      </c>
      <c r="J17" s="7">
        <v>112.3359</v>
      </c>
      <c r="K17" s="7">
        <v>112.34139999999999</v>
      </c>
      <c r="L17" s="7">
        <v>112.81659999999999</v>
      </c>
      <c r="M17" s="7">
        <v>112.7722</v>
      </c>
      <c r="N17" s="7">
        <v>112.7722</v>
      </c>
      <c r="O17" s="36"/>
      <c r="P17" s="10">
        <v>-0.24017160000000001</v>
      </c>
      <c r="Q17" s="7">
        <v>1.97675E-2</v>
      </c>
      <c r="R17" s="7">
        <v>0.21672620000000001</v>
      </c>
      <c r="S17" s="7">
        <v>0.50312199999999996</v>
      </c>
      <c r="T17" s="7">
        <v>5.3695000000000001E-3</v>
      </c>
      <c r="U17" s="7">
        <v>0.3996671</v>
      </c>
      <c r="V17" s="7">
        <v>5.3083331032452073E-2</v>
      </c>
      <c r="W17" s="7">
        <v>4.8960305654718039E-3</v>
      </c>
      <c r="X17" s="7">
        <v>0.42299633082728272</v>
      </c>
      <c r="Y17" s="7">
        <v>-3.9355910389070402E-2</v>
      </c>
      <c r="Z17" s="7">
        <v>0</v>
      </c>
      <c r="AA17" s="36"/>
      <c r="AD17"/>
    </row>
    <row r="18" spans="1:30" ht="15" x14ac:dyDescent="0.25">
      <c r="A18" s="3" t="s">
        <v>34</v>
      </c>
      <c r="B18" s="3" t="s">
        <v>35</v>
      </c>
      <c r="C18" s="14">
        <v>124.18300000000001</v>
      </c>
      <c r="D18" s="10">
        <v>124.5355</v>
      </c>
      <c r="E18" s="7">
        <v>124.3379</v>
      </c>
      <c r="F18" s="7">
        <v>124.84820000000001</v>
      </c>
      <c r="G18" s="7">
        <v>125.1067</v>
      </c>
      <c r="H18" s="7">
        <v>124.96040000000001</v>
      </c>
      <c r="I18" s="7">
        <v>125.4376</v>
      </c>
      <c r="J18" s="7">
        <v>136.7998</v>
      </c>
      <c r="K18" s="7">
        <v>137.0027</v>
      </c>
      <c r="L18" s="7">
        <v>137.3674</v>
      </c>
      <c r="M18" s="7">
        <v>137.75290000000001</v>
      </c>
      <c r="N18" s="7">
        <v>137.95529999999999</v>
      </c>
      <c r="O18" s="36"/>
      <c r="P18" s="10">
        <v>0.28381899999999999</v>
      </c>
      <c r="Q18" s="7">
        <v>-0.1586523</v>
      </c>
      <c r="R18" s="7">
        <v>0.41038289999999999</v>
      </c>
      <c r="S18" s="7">
        <v>0.2070263</v>
      </c>
      <c r="T18" s="7">
        <v>-0.11692900000000001</v>
      </c>
      <c r="U18" s="7">
        <v>0.38187769999999999</v>
      </c>
      <c r="V18" s="7">
        <v>9.0580495800302305</v>
      </c>
      <c r="W18" s="7">
        <v>0.14831893029083348</v>
      </c>
      <c r="X18" s="7">
        <v>0.26619913330175177</v>
      </c>
      <c r="Y18" s="7">
        <v>0.28063426984860129</v>
      </c>
      <c r="Z18" s="7">
        <v>0.14692975610675565</v>
      </c>
      <c r="AA18" s="36"/>
      <c r="AD18"/>
    </row>
    <row r="19" spans="1:30" ht="15" x14ac:dyDescent="0.25">
      <c r="A19" s="2" t="s">
        <v>36</v>
      </c>
      <c r="B19" s="2" t="s">
        <v>37</v>
      </c>
      <c r="C19" s="14">
        <v>135.2184</v>
      </c>
      <c r="D19" s="10">
        <v>135.9607</v>
      </c>
      <c r="E19" s="7">
        <v>136.50450000000001</v>
      </c>
      <c r="F19" s="7">
        <v>137.0959</v>
      </c>
      <c r="G19" s="7">
        <v>137.363</v>
      </c>
      <c r="H19" s="7">
        <v>137.28370000000001</v>
      </c>
      <c r="I19" s="7">
        <v>137.53809999999999</v>
      </c>
      <c r="J19" s="7">
        <v>138.89840000000001</v>
      </c>
      <c r="K19" s="7">
        <v>139.0068</v>
      </c>
      <c r="L19" s="7">
        <v>139.084</v>
      </c>
      <c r="M19" s="7">
        <v>139.55449999999999</v>
      </c>
      <c r="N19" s="7">
        <v>139.83330000000001</v>
      </c>
      <c r="O19" s="36"/>
      <c r="P19" s="10">
        <v>0.54891420000000002</v>
      </c>
      <c r="Q19" s="7">
        <v>0.39996320000000002</v>
      </c>
      <c r="R19" s="7">
        <v>0.43325720000000001</v>
      </c>
      <c r="S19" s="7">
        <v>0.19484199999999999</v>
      </c>
      <c r="T19" s="7">
        <v>-5.7719100000000002E-2</v>
      </c>
      <c r="U19" s="7">
        <v>0.18530569999999999</v>
      </c>
      <c r="V19" s="7">
        <v>0.9890350382912253</v>
      </c>
      <c r="W19" s="7">
        <v>7.804265563893388E-2</v>
      </c>
      <c r="X19" s="7">
        <v>5.5536851434609541E-2</v>
      </c>
      <c r="Y19" s="7">
        <v>0.33828477754449615</v>
      </c>
      <c r="Z19" s="7">
        <v>0.1997785811278161</v>
      </c>
      <c r="AA19" s="36"/>
      <c r="AD19" s="15"/>
    </row>
    <row r="20" spans="1:30" ht="15" x14ac:dyDescent="0.25">
      <c r="A20" s="3" t="s">
        <v>38</v>
      </c>
      <c r="B20" s="3" t="s">
        <v>39</v>
      </c>
      <c r="C20" s="14">
        <v>104.40130000000001</v>
      </c>
      <c r="D20" s="10">
        <v>105.163</v>
      </c>
      <c r="E20" s="7">
        <v>105.04349999999999</v>
      </c>
      <c r="F20" s="7">
        <v>105.05629999999999</v>
      </c>
      <c r="G20" s="7">
        <v>104.8331</v>
      </c>
      <c r="H20" s="7">
        <v>104.75320000000001</v>
      </c>
      <c r="I20" s="7">
        <v>104.5594</v>
      </c>
      <c r="J20" s="7">
        <v>106.0107</v>
      </c>
      <c r="K20" s="7">
        <v>106.1283</v>
      </c>
      <c r="L20" s="7">
        <v>106.0731</v>
      </c>
      <c r="M20" s="7">
        <v>105.82429999999999</v>
      </c>
      <c r="N20" s="7">
        <v>106.6063</v>
      </c>
      <c r="O20" s="36"/>
      <c r="P20" s="10">
        <v>0.72965069999999999</v>
      </c>
      <c r="Q20" s="7">
        <v>-0.11365409999999999</v>
      </c>
      <c r="R20" s="7">
        <v>1.22238E-2</v>
      </c>
      <c r="S20" s="7">
        <v>-0.2124991</v>
      </c>
      <c r="T20" s="7">
        <v>-7.6240699999999995E-2</v>
      </c>
      <c r="U20" s="7">
        <v>-0.1850009</v>
      </c>
      <c r="V20" s="7">
        <v>1.388014850888589</v>
      </c>
      <c r="W20" s="7">
        <v>0.11093219835355858</v>
      </c>
      <c r="X20" s="7">
        <v>-5.2012516925268051E-2</v>
      </c>
      <c r="Y20" s="7">
        <v>-0.2345552265371737</v>
      </c>
      <c r="Z20" s="7">
        <v>0.73896071129221808</v>
      </c>
      <c r="AA20" s="36"/>
      <c r="AD20"/>
    </row>
    <row r="21" spans="1:30" ht="15" x14ac:dyDescent="0.25">
      <c r="A21" s="3" t="s">
        <v>40</v>
      </c>
      <c r="B21" s="3" t="s">
        <v>98</v>
      </c>
      <c r="C21" s="14">
        <v>160.43639999999999</v>
      </c>
      <c r="D21" s="10">
        <v>161.04740000000001</v>
      </c>
      <c r="E21" s="7">
        <v>161.88130000000001</v>
      </c>
      <c r="F21" s="7">
        <v>162.29900000000001</v>
      </c>
      <c r="G21" s="7">
        <v>163.22640000000001</v>
      </c>
      <c r="H21" s="7">
        <v>162.8982</v>
      </c>
      <c r="I21" s="7">
        <v>163.31970000000001</v>
      </c>
      <c r="J21" s="7">
        <v>164.1738</v>
      </c>
      <c r="K21" s="7">
        <v>164.07910000000001</v>
      </c>
      <c r="L21" s="7">
        <v>164.24199999999999</v>
      </c>
      <c r="M21" s="7">
        <v>164.5932</v>
      </c>
      <c r="N21" s="7">
        <v>164.91370000000001</v>
      </c>
      <c r="O21" s="36"/>
      <c r="P21" s="10">
        <v>0.38085049999999998</v>
      </c>
      <c r="Q21" s="7">
        <v>0.51777430000000002</v>
      </c>
      <c r="R21" s="7">
        <v>0.25803429999999999</v>
      </c>
      <c r="S21" s="7">
        <v>0.57138540000000004</v>
      </c>
      <c r="T21" s="7">
        <v>-0.20104320000000001</v>
      </c>
      <c r="U21" s="7">
        <v>0.25871850000000002</v>
      </c>
      <c r="V21" s="7">
        <v>0.52296201866644887</v>
      </c>
      <c r="W21" s="7">
        <v>-5.7682772768851615E-2</v>
      </c>
      <c r="X21" s="7">
        <v>9.9281383186511363E-2</v>
      </c>
      <c r="Y21" s="7">
        <v>0.2138308106330937</v>
      </c>
      <c r="Z21" s="7">
        <v>0.19472250372433964</v>
      </c>
      <c r="AA21" s="36"/>
      <c r="AD21"/>
    </row>
    <row r="22" spans="1:30" ht="15" x14ac:dyDescent="0.25">
      <c r="A22" s="3" t="s">
        <v>41</v>
      </c>
      <c r="B22" s="3" t="s">
        <v>99</v>
      </c>
      <c r="C22" s="14">
        <v>115.4517</v>
      </c>
      <c r="D22" s="10">
        <v>115.8115</v>
      </c>
      <c r="E22" s="7">
        <v>116.42870000000001</v>
      </c>
      <c r="F22" s="7">
        <v>116.42870000000001</v>
      </c>
      <c r="G22" s="7">
        <v>116.5301</v>
      </c>
      <c r="H22" s="7">
        <v>116.5301</v>
      </c>
      <c r="I22" s="7">
        <v>116.4276</v>
      </c>
      <c r="J22" s="7">
        <v>117.6093</v>
      </c>
      <c r="K22" s="7">
        <v>117.6446</v>
      </c>
      <c r="L22" s="7">
        <v>117.8164</v>
      </c>
      <c r="M22" s="7">
        <v>117.8164</v>
      </c>
      <c r="N22" s="7">
        <v>117.85290000000001</v>
      </c>
      <c r="O22" s="36"/>
      <c r="P22" s="10">
        <v>0.31162099999999998</v>
      </c>
      <c r="Q22" s="7">
        <v>0.53293089999999999</v>
      </c>
      <c r="R22" s="7">
        <v>0</v>
      </c>
      <c r="S22" s="7">
        <v>8.7113599999999999E-2</v>
      </c>
      <c r="T22" s="7">
        <v>0</v>
      </c>
      <c r="U22" s="7">
        <v>-8.7928199999999998E-2</v>
      </c>
      <c r="V22" s="7">
        <v>1.0149655236387305</v>
      </c>
      <c r="W22" s="7">
        <v>3.0014633196517908E-2</v>
      </c>
      <c r="X22" s="7">
        <v>0.14603305209079262</v>
      </c>
      <c r="Y22" s="7">
        <v>0</v>
      </c>
      <c r="Z22" s="7">
        <v>3.0980406802451739E-2</v>
      </c>
      <c r="AA22" s="36"/>
      <c r="AD22"/>
    </row>
    <row r="23" spans="1:30" ht="15" x14ac:dyDescent="0.25">
      <c r="A23" s="3" t="s">
        <v>42</v>
      </c>
      <c r="B23" s="3" t="s">
        <v>43</v>
      </c>
      <c r="C23" s="14">
        <v>143.88249999999999</v>
      </c>
      <c r="D23" s="10">
        <v>144.80930000000001</v>
      </c>
      <c r="E23" s="7">
        <v>144.7133</v>
      </c>
      <c r="F23" s="7">
        <v>145.3365</v>
      </c>
      <c r="G23" s="7">
        <v>145.4734</v>
      </c>
      <c r="H23" s="7">
        <v>145.32859999999999</v>
      </c>
      <c r="I23" s="7">
        <v>146.04</v>
      </c>
      <c r="J23" s="7">
        <v>161.7116</v>
      </c>
      <c r="K23" s="7">
        <v>162.49379999999999</v>
      </c>
      <c r="L23" s="7">
        <v>162.4854</v>
      </c>
      <c r="M23" s="7">
        <v>162.9726</v>
      </c>
      <c r="N23" s="7">
        <v>163.1482</v>
      </c>
      <c r="O23" s="36"/>
      <c r="P23" s="10">
        <v>0.64416059999999997</v>
      </c>
      <c r="Q23" s="7">
        <v>-6.6289299999999995E-2</v>
      </c>
      <c r="R23" s="7">
        <v>0.43062309999999998</v>
      </c>
      <c r="S23" s="7">
        <v>9.4228000000000006E-2</v>
      </c>
      <c r="T23" s="7">
        <v>-9.9541099999999993E-2</v>
      </c>
      <c r="U23" s="7">
        <v>0.48948710000000001</v>
      </c>
      <c r="V23" s="7">
        <v>10.731032593809923</v>
      </c>
      <c r="W23" s="7">
        <v>0.48370061269568099</v>
      </c>
      <c r="X23" s="7">
        <v>-5.1694280027881892E-3</v>
      </c>
      <c r="Y23" s="7">
        <v>0.2998423242949837</v>
      </c>
      <c r="Z23" s="7">
        <v>0.1077481736193709</v>
      </c>
      <c r="AA23" s="36"/>
      <c r="AD23"/>
    </row>
    <row r="24" spans="1:30" ht="15" x14ac:dyDescent="0.25">
      <c r="A24" s="3" t="s">
        <v>44</v>
      </c>
      <c r="B24" s="3" t="s">
        <v>45</v>
      </c>
      <c r="C24" s="14">
        <v>138.5564</v>
      </c>
      <c r="D24" s="10">
        <v>140.0291</v>
      </c>
      <c r="E24" s="7">
        <v>140.1395</v>
      </c>
      <c r="F24" s="7">
        <v>140.4333</v>
      </c>
      <c r="G24" s="7">
        <v>141.11619999999999</v>
      </c>
      <c r="H24" s="7">
        <v>141.0703</v>
      </c>
      <c r="I24" s="7">
        <v>141.72620000000001</v>
      </c>
      <c r="J24" s="7">
        <v>142.26669999999999</v>
      </c>
      <c r="K24" s="7">
        <v>142.8236</v>
      </c>
      <c r="L24" s="7">
        <v>143.05879999999999</v>
      </c>
      <c r="M24" s="7">
        <v>143.83539999999999</v>
      </c>
      <c r="N24" s="7">
        <v>143.83009999999999</v>
      </c>
      <c r="O24" s="36"/>
      <c r="P24" s="10">
        <v>1.0629120000000001</v>
      </c>
      <c r="Q24" s="7">
        <v>7.8882400000000005E-2</v>
      </c>
      <c r="R24" s="7">
        <v>0.20959939999999999</v>
      </c>
      <c r="S24" s="7">
        <v>0.48628579999999999</v>
      </c>
      <c r="T24" s="7">
        <v>-3.2503700000000003E-2</v>
      </c>
      <c r="U24" s="7">
        <v>0.46494479999999999</v>
      </c>
      <c r="V24" s="7">
        <v>0.38136914698903956</v>
      </c>
      <c r="W24" s="7">
        <v>0.39144789328775675</v>
      </c>
      <c r="X24" s="7">
        <v>0.16467866655090047</v>
      </c>
      <c r="Y24" s="7">
        <v>0.54285370770620334</v>
      </c>
      <c r="Z24" s="7">
        <v>-3.6847674494633526E-3</v>
      </c>
      <c r="AA24" s="36"/>
      <c r="AD24"/>
    </row>
    <row r="25" spans="1:30" ht="15" x14ac:dyDescent="0.25">
      <c r="A25" s="3" t="s">
        <v>46</v>
      </c>
      <c r="B25" s="3" t="s">
        <v>100</v>
      </c>
      <c r="C25" s="14">
        <v>131.55549999999999</v>
      </c>
      <c r="D25" s="10">
        <v>132.2251</v>
      </c>
      <c r="E25" s="7">
        <v>132.9057</v>
      </c>
      <c r="F25" s="7">
        <v>133.86330000000001</v>
      </c>
      <c r="G25" s="7">
        <v>133.86330000000001</v>
      </c>
      <c r="H25" s="7">
        <v>133.86330000000001</v>
      </c>
      <c r="I25" s="7">
        <v>134.02459999999999</v>
      </c>
      <c r="J25" s="7">
        <v>134.02459999999999</v>
      </c>
      <c r="K25" s="7">
        <v>134.02459999999999</v>
      </c>
      <c r="L25" s="7">
        <v>134.02459999999999</v>
      </c>
      <c r="M25" s="7">
        <v>134.65979999999999</v>
      </c>
      <c r="N25" s="7">
        <v>135.0206</v>
      </c>
      <c r="O25" s="36"/>
      <c r="P25" s="10">
        <v>0.50903430000000005</v>
      </c>
      <c r="Q25" s="7">
        <v>0.51469580000000004</v>
      </c>
      <c r="R25" s="7">
        <v>0.72053069999999997</v>
      </c>
      <c r="S25" s="7">
        <v>0</v>
      </c>
      <c r="T25" s="7">
        <v>0</v>
      </c>
      <c r="U25" s="7">
        <v>0.12046229999999999</v>
      </c>
      <c r="V25" s="7">
        <v>0</v>
      </c>
      <c r="W25" s="7">
        <v>0</v>
      </c>
      <c r="X25" s="7">
        <v>0</v>
      </c>
      <c r="Y25" s="7">
        <v>0.47394284332876024</v>
      </c>
      <c r="Z25" s="7">
        <v>0.26793445408355859</v>
      </c>
      <c r="AA25" s="36"/>
      <c r="AD25"/>
    </row>
    <row r="26" spans="1:30" ht="15" x14ac:dyDescent="0.25">
      <c r="A26" s="2" t="s">
        <v>47</v>
      </c>
      <c r="B26" s="2" t="s">
        <v>48</v>
      </c>
      <c r="C26" s="14">
        <v>88.914209999999997</v>
      </c>
      <c r="D26" s="10">
        <v>88.26773</v>
      </c>
      <c r="E26" s="7">
        <v>87.956630000000004</v>
      </c>
      <c r="F26" s="7">
        <v>87.543400000000005</v>
      </c>
      <c r="G26" s="7">
        <v>86.878169999999997</v>
      </c>
      <c r="H26" s="7">
        <v>85.889899999999997</v>
      </c>
      <c r="I26" s="7">
        <v>85.878339999999994</v>
      </c>
      <c r="J26" s="7">
        <v>84.70393</v>
      </c>
      <c r="K26" s="7">
        <v>84.366399999999999</v>
      </c>
      <c r="L26" s="7">
        <v>84.678129999999996</v>
      </c>
      <c r="M26" s="7">
        <v>84.787090000000006</v>
      </c>
      <c r="N26" s="7">
        <v>84.687929999999994</v>
      </c>
      <c r="O26" s="36"/>
      <c r="P26" s="10">
        <v>-0.72707920000000004</v>
      </c>
      <c r="Q26" s="7">
        <v>-0.35244609999999998</v>
      </c>
      <c r="R26" s="7">
        <v>-0.46982079999999998</v>
      </c>
      <c r="S26" s="7">
        <v>-0.75987700000000002</v>
      </c>
      <c r="T26" s="7">
        <v>-1.13754</v>
      </c>
      <c r="U26" s="7">
        <v>-1.34574E-2</v>
      </c>
      <c r="V26" s="7">
        <v>-1.3675275977621304</v>
      </c>
      <c r="W26" s="7">
        <v>-0.39848210112565141</v>
      </c>
      <c r="X26" s="7">
        <v>0.36949543894251402</v>
      </c>
      <c r="Y26" s="7">
        <v>0.12867549153483948</v>
      </c>
      <c r="Z26" s="7">
        <v>-0.11695176706738243</v>
      </c>
      <c r="AA26" s="36"/>
      <c r="AB26" s="7">
        <f>(AB7/AB10)*100</f>
        <v>85.931527533122448</v>
      </c>
      <c r="AD26" s="15"/>
    </row>
    <row r="27" spans="1:30" ht="15" x14ac:dyDescent="0.25">
      <c r="A27" s="2"/>
      <c r="B27" s="2" t="s">
        <v>73</v>
      </c>
      <c r="C27" s="14"/>
      <c r="D27" s="10"/>
      <c r="E27" s="7"/>
      <c r="F27" s="7"/>
      <c r="G27" s="7"/>
      <c r="H27" s="7"/>
      <c r="I27" s="7"/>
      <c r="J27" s="7"/>
      <c r="K27" s="7"/>
      <c r="L27" s="7"/>
      <c r="M27" s="7"/>
      <c r="N27" s="7"/>
      <c r="O27" s="36"/>
      <c r="P27" s="10"/>
      <c r="Q27" s="7"/>
      <c r="R27" s="7"/>
      <c r="S27" s="7"/>
      <c r="T27" s="7"/>
      <c r="U27" s="7"/>
      <c r="V27" s="7"/>
      <c r="W27" s="7"/>
      <c r="X27" s="7"/>
      <c r="Y27" s="7"/>
      <c r="Z27" s="7"/>
      <c r="AA27" s="36"/>
      <c r="AB27" s="7"/>
      <c r="AD27" s="15"/>
    </row>
    <row r="28" spans="1:30" ht="18" customHeight="1" x14ac:dyDescent="0.25">
      <c r="B28" s="22" t="s">
        <v>52</v>
      </c>
      <c r="C28" s="27"/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36"/>
      <c r="P28" s="24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36"/>
      <c r="AD28" s="15"/>
    </row>
    <row r="29" spans="1:30" x14ac:dyDescent="0.2">
      <c r="A29" s="2" t="s">
        <v>14</v>
      </c>
      <c r="B29" s="2" t="s">
        <v>15</v>
      </c>
      <c r="C29" s="14">
        <v>120.0772</v>
      </c>
      <c r="D29" s="10">
        <v>121.643</v>
      </c>
      <c r="E29" s="7">
        <v>123.10299999999999</v>
      </c>
      <c r="F29" s="7">
        <v>123.2569</v>
      </c>
      <c r="G29" s="7">
        <v>121.93980000000001</v>
      </c>
      <c r="H29" s="7">
        <v>121.5123</v>
      </c>
      <c r="I29" s="7">
        <v>123.583</v>
      </c>
      <c r="J29" s="7">
        <v>126.7666</v>
      </c>
      <c r="K29" s="7">
        <v>126.49</v>
      </c>
      <c r="L29" s="7">
        <v>125.331</v>
      </c>
      <c r="M29" s="7">
        <v>126.74379999999999</v>
      </c>
      <c r="N29" s="7">
        <v>126.3712</v>
      </c>
      <c r="O29" s="36"/>
      <c r="P29" s="10">
        <v>1.304017</v>
      </c>
      <c r="Q29" s="7">
        <v>1.200226</v>
      </c>
      <c r="R29" s="7">
        <v>0.1250484</v>
      </c>
      <c r="S29" s="7">
        <v>-1.0686</v>
      </c>
      <c r="T29" s="7">
        <v>-0.35058729999999999</v>
      </c>
      <c r="U29" s="7">
        <v>1.704083</v>
      </c>
      <c r="V29" s="7">
        <v>2.5760824708900079</v>
      </c>
      <c r="W29" s="7">
        <v>-0.21819627567513994</v>
      </c>
      <c r="X29" s="7">
        <v>-0.91627796663767236</v>
      </c>
      <c r="Y29" s="7">
        <v>1.1272550286840366</v>
      </c>
      <c r="Z29" s="7">
        <v>-0.29397887707327014</v>
      </c>
      <c r="AA29" s="36"/>
      <c r="AB29" s="7">
        <f>AVERAGE(D29:O29)</f>
        <v>124.24914545454544</v>
      </c>
    </row>
    <row r="30" spans="1:30" x14ac:dyDescent="0.2">
      <c r="A30" s="3" t="s">
        <v>16</v>
      </c>
      <c r="B30" s="3" t="s">
        <v>50</v>
      </c>
      <c r="C30" s="14">
        <v>119.2775</v>
      </c>
      <c r="D30" s="10">
        <v>121.5394</v>
      </c>
      <c r="E30" s="7">
        <v>123.7634</v>
      </c>
      <c r="F30" s="7">
        <v>125.4128</v>
      </c>
      <c r="G30" s="7">
        <v>122.99509999999999</v>
      </c>
      <c r="H30" s="7">
        <v>122.3738</v>
      </c>
      <c r="I30" s="7">
        <v>125.16759999999999</v>
      </c>
      <c r="J30" s="7">
        <v>129.47239999999999</v>
      </c>
      <c r="K30" s="7">
        <v>128.23159999999999</v>
      </c>
      <c r="L30" s="7">
        <v>124.52200000000001</v>
      </c>
      <c r="M30" s="7">
        <v>126.2221</v>
      </c>
      <c r="N30" s="7">
        <v>124.58799999999999</v>
      </c>
      <c r="O30" s="36"/>
      <c r="P30" s="10">
        <v>1.8964000000000001</v>
      </c>
      <c r="Q30" s="7">
        <v>1.829782</v>
      </c>
      <c r="R30" s="7">
        <v>1.332722</v>
      </c>
      <c r="S30" s="7">
        <v>-1.927759</v>
      </c>
      <c r="T30" s="7">
        <v>-0.50519139999999996</v>
      </c>
      <c r="U30" s="7">
        <v>2.2830189999999999</v>
      </c>
      <c r="V30" s="7">
        <v>3.4392286821829292</v>
      </c>
      <c r="W30" s="7">
        <v>-0.95835096900961703</v>
      </c>
      <c r="X30" s="7">
        <v>-2.8928906759332182</v>
      </c>
      <c r="Y30" s="7">
        <v>1.3653009106824432</v>
      </c>
      <c r="Z30" s="7">
        <v>-1.2946227324691981</v>
      </c>
      <c r="AA30" s="36"/>
    </row>
    <row r="31" spans="1:30" x14ac:dyDescent="0.2">
      <c r="A31" s="3" t="s">
        <v>18</v>
      </c>
      <c r="B31" s="3" t="s">
        <v>51</v>
      </c>
      <c r="C31" s="14">
        <v>121.04600000000001</v>
      </c>
      <c r="D31" s="10">
        <v>121.7685</v>
      </c>
      <c r="E31" s="7">
        <v>122.303</v>
      </c>
      <c r="F31" s="7">
        <v>120.6451</v>
      </c>
      <c r="G31" s="7">
        <v>120.6613</v>
      </c>
      <c r="H31" s="7">
        <v>120.4686</v>
      </c>
      <c r="I31" s="7">
        <v>121.6632</v>
      </c>
      <c r="J31" s="7">
        <v>123.4885</v>
      </c>
      <c r="K31" s="7">
        <v>124.37990000000001</v>
      </c>
      <c r="L31" s="7">
        <v>126.3111</v>
      </c>
      <c r="M31" s="7">
        <v>127.3759</v>
      </c>
      <c r="N31" s="7">
        <v>128.5317</v>
      </c>
      <c r="O31" s="36"/>
      <c r="P31" s="10">
        <v>0.59682040000000003</v>
      </c>
      <c r="Q31" s="7">
        <v>0.4389479</v>
      </c>
      <c r="R31" s="7">
        <v>-1.3555539999999999</v>
      </c>
      <c r="S31" s="7">
        <v>1.3431800000000001E-2</v>
      </c>
      <c r="T31" s="7">
        <v>-0.1596554</v>
      </c>
      <c r="U31" s="7">
        <v>0.99159180000000002</v>
      </c>
      <c r="V31" s="7">
        <v>1.5002893233122248</v>
      </c>
      <c r="W31" s="7">
        <v>0.72184859318884298</v>
      </c>
      <c r="X31" s="7">
        <v>1.5526624478713922</v>
      </c>
      <c r="Y31" s="7">
        <v>0.84299796296604601</v>
      </c>
      <c r="Z31" s="7">
        <v>0.90739299977468202</v>
      </c>
      <c r="AA31" s="36"/>
    </row>
    <row r="32" spans="1:30" x14ac:dyDescent="0.2">
      <c r="A32" s="3"/>
      <c r="B32" s="3" t="s">
        <v>74</v>
      </c>
      <c r="C32" s="14"/>
      <c r="D32" s="10"/>
      <c r="E32" s="7"/>
      <c r="F32" s="7"/>
      <c r="G32" s="7"/>
      <c r="H32" s="7"/>
      <c r="I32" s="7"/>
      <c r="J32" s="7"/>
      <c r="K32" s="7"/>
      <c r="L32" s="7"/>
      <c r="M32" s="7"/>
      <c r="N32" s="7"/>
      <c r="O32" s="36"/>
      <c r="P32" s="10"/>
      <c r="Q32" s="7"/>
      <c r="R32" s="7"/>
      <c r="S32" s="7"/>
      <c r="T32" s="7"/>
      <c r="U32" s="7"/>
      <c r="V32" s="7"/>
      <c r="W32" s="7"/>
      <c r="X32" s="7"/>
      <c r="Y32" s="7"/>
      <c r="Z32" s="7"/>
      <c r="AA32" s="36"/>
    </row>
    <row r="33" spans="1:28" x14ac:dyDescent="0.2">
      <c r="A33" s="2" t="s">
        <v>20</v>
      </c>
      <c r="B33" s="2" t="s">
        <v>21</v>
      </c>
      <c r="C33" s="14">
        <v>136.339</v>
      </c>
      <c r="D33" s="10">
        <v>137.35730000000001</v>
      </c>
      <c r="E33" s="7">
        <v>138.31180000000001</v>
      </c>
      <c r="F33" s="7">
        <v>138.94829999999999</v>
      </c>
      <c r="G33" s="7">
        <v>139.71619999999999</v>
      </c>
      <c r="H33" s="7">
        <v>139.95590000000001</v>
      </c>
      <c r="I33" s="7">
        <v>140.70249999999999</v>
      </c>
      <c r="J33" s="7">
        <v>145.6336</v>
      </c>
      <c r="K33" s="7">
        <v>146.3783</v>
      </c>
      <c r="L33" s="7">
        <v>146.3766</v>
      </c>
      <c r="M33" s="7">
        <v>147.56360000000001</v>
      </c>
      <c r="N33" s="7">
        <v>147.60679999999999</v>
      </c>
      <c r="O33" s="36"/>
      <c r="P33" s="10">
        <v>0.74689609999999995</v>
      </c>
      <c r="Q33" s="7">
        <v>0.69487949999999998</v>
      </c>
      <c r="R33" s="7">
        <v>0.46019589999999999</v>
      </c>
      <c r="S33" s="7">
        <v>0.55266170000000003</v>
      </c>
      <c r="T33" s="7">
        <v>0.17157320000000001</v>
      </c>
      <c r="U33" s="7">
        <v>0.53348450000000003</v>
      </c>
      <c r="V33" s="7">
        <v>3.5046285602601341</v>
      </c>
      <c r="W33" s="7">
        <v>0.51135177596378489</v>
      </c>
      <c r="X33" s="7">
        <v>-1.1613743293914403E-3</v>
      </c>
      <c r="Y33" s="7">
        <v>0.81092196430304564</v>
      </c>
      <c r="Z33" s="7">
        <v>2.9275512389223751E-2</v>
      </c>
      <c r="AA33" s="36"/>
      <c r="AB33" s="7">
        <f>AVERAGE(D33:O33)</f>
        <v>142.59553636363637</v>
      </c>
    </row>
    <row r="34" spans="1:28" x14ac:dyDescent="0.2">
      <c r="A34" s="2" t="s">
        <v>22</v>
      </c>
      <c r="B34" s="2" t="s">
        <v>23</v>
      </c>
      <c r="C34" s="14">
        <v>138.43180000000001</v>
      </c>
      <c r="D34" s="10">
        <v>139.6155</v>
      </c>
      <c r="E34" s="7">
        <v>140.7704</v>
      </c>
      <c r="F34" s="7">
        <v>141.43119999999999</v>
      </c>
      <c r="G34" s="7">
        <v>142.31569999999999</v>
      </c>
      <c r="H34" s="7">
        <v>142.6148</v>
      </c>
      <c r="I34" s="7">
        <v>143.53290000000001</v>
      </c>
      <c r="J34" s="7">
        <v>149.37459999999999</v>
      </c>
      <c r="K34" s="7">
        <v>150.3064</v>
      </c>
      <c r="L34" s="7">
        <v>150.1816</v>
      </c>
      <c r="M34" s="7">
        <v>151.56219999999999</v>
      </c>
      <c r="N34" s="7">
        <v>151.52520000000001</v>
      </c>
      <c r="O34" s="36"/>
      <c r="P34" s="10">
        <v>0.85505620000000004</v>
      </c>
      <c r="Q34" s="7">
        <v>0.82720550000000004</v>
      </c>
      <c r="R34" s="7">
        <v>0.46938229999999997</v>
      </c>
      <c r="S34" s="7">
        <v>0.62539699999999998</v>
      </c>
      <c r="T34" s="7">
        <v>0.21016850000000001</v>
      </c>
      <c r="U34" s="7">
        <v>0.64379850000000005</v>
      </c>
      <c r="V34" s="7">
        <v>4.0699379724090949</v>
      </c>
      <c r="W34" s="7">
        <v>0.62380083360893346</v>
      </c>
      <c r="X34" s="7">
        <v>-8.3030396576588464E-2</v>
      </c>
      <c r="Y34" s="7">
        <v>0.91928704981168585</v>
      </c>
      <c r="Z34" s="7">
        <v>-2.4412419455495975E-2</v>
      </c>
      <c r="AA34" s="36"/>
    </row>
    <row r="35" spans="1:28" x14ac:dyDescent="0.2">
      <c r="A35" s="3" t="s">
        <v>24</v>
      </c>
      <c r="B35" s="3" t="s">
        <v>25</v>
      </c>
      <c r="C35" s="14">
        <v>148.08090000000001</v>
      </c>
      <c r="D35" s="10">
        <v>149.93610000000001</v>
      </c>
      <c r="E35" s="7">
        <v>151.79349999999999</v>
      </c>
      <c r="F35" s="7">
        <v>152.56569999999999</v>
      </c>
      <c r="G35" s="7">
        <v>153.8629</v>
      </c>
      <c r="H35" s="7">
        <v>154.19579999999999</v>
      </c>
      <c r="I35" s="7">
        <v>155.4468</v>
      </c>
      <c r="J35" s="7">
        <v>164.37540000000001</v>
      </c>
      <c r="K35" s="7">
        <v>165.7808</v>
      </c>
      <c r="L35" s="7">
        <v>164.87299999999999</v>
      </c>
      <c r="M35" s="7">
        <v>167.10480000000001</v>
      </c>
      <c r="N35" s="7">
        <v>166.79239999999999</v>
      </c>
      <c r="O35" s="36"/>
      <c r="P35" s="10">
        <v>1.2528140000000001</v>
      </c>
      <c r="Q35" s="7">
        <v>1.238788</v>
      </c>
      <c r="R35" s="7">
        <v>0.50873849999999998</v>
      </c>
      <c r="S35" s="7">
        <v>0.8502535</v>
      </c>
      <c r="T35" s="7">
        <v>0.2163621</v>
      </c>
      <c r="U35" s="7">
        <v>0.81126109999999996</v>
      </c>
      <c r="V35" s="7">
        <v>5.7438300434618252</v>
      </c>
      <c r="W35" s="7">
        <v>0.85499411712457329</v>
      </c>
      <c r="X35" s="7">
        <v>-0.54759055330895301</v>
      </c>
      <c r="Y35" s="7">
        <v>1.3536479593384128</v>
      </c>
      <c r="Z35" s="7">
        <v>-0.18694854965268806</v>
      </c>
      <c r="AA35" s="36"/>
    </row>
    <row r="36" spans="1:28" x14ac:dyDescent="0.2">
      <c r="A36" s="3" t="s">
        <v>26</v>
      </c>
      <c r="B36" s="3" t="s">
        <v>96</v>
      </c>
      <c r="C36" s="14">
        <v>129.83449999999999</v>
      </c>
      <c r="D36" s="10">
        <v>130.1371</v>
      </c>
      <c r="E36" s="7">
        <v>131.15790000000001</v>
      </c>
      <c r="F36" s="7">
        <v>132.44040000000001</v>
      </c>
      <c r="G36" s="7">
        <v>133.52969999999999</v>
      </c>
      <c r="H36" s="7">
        <v>134.20769999999999</v>
      </c>
      <c r="I36" s="7">
        <v>134.8768</v>
      </c>
      <c r="J36" s="7">
        <v>135.83340000000001</v>
      </c>
      <c r="K36" s="7">
        <v>136.83070000000001</v>
      </c>
      <c r="L36" s="7">
        <v>137.93</v>
      </c>
      <c r="M36" s="7">
        <v>138.548</v>
      </c>
      <c r="N36" s="7">
        <v>138.6908</v>
      </c>
      <c r="O36" s="36"/>
      <c r="P36" s="10">
        <v>0.23308719999999999</v>
      </c>
      <c r="Q36" s="7">
        <v>0.78442529999999999</v>
      </c>
      <c r="R36" s="7">
        <v>0.97777159999999996</v>
      </c>
      <c r="S36" s="7">
        <v>0.82252530000000001</v>
      </c>
      <c r="T36" s="7">
        <v>0.50772459999999997</v>
      </c>
      <c r="U36" s="7">
        <v>0.49857689999999999</v>
      </c>
      <c r="V36" s="7">
        <v>0.70923983961660475</v>
      </c>
      <c r="W36" s="7">
        <v>0.73420822860945512</v>
      </c>
      <c r="X36" s="7">
        <v>0.80340157581595317</v>
      </c>
      <c r="Y36" s="7">
        <v>0.44805336040019933</v>
      </c>
      <c r="Z36" s="7">
        <v>0.1030689724860655</v>
      </c>
      <c r="AA36" s="36"/>
    </row>
    <row r="37" spans="1:28" x14ac:dyDescent="0.2">
      <c r="A37" s="3" t="s">
        <v>27</v>
      </c>
      <c r="B37" s="3" t="s">
        <v>28</v>
      </c>
      <c r="C37" s="14">
        <v>134.75700000000001</v>
      </c>
      <c r="D37" s="10">
        <v>135.4058</v>
      </c>
      <c r="E37" s="7">
        <v>135.7475</v>
      </c>
      <c r="F37" s="7">
        <v>135.71549999999999</v>
      </c>
      <c r="G37" s="7">
        <v>136.17230000000001</v>
      </c>
      <c r="H37" s="7">
        <v>136.52330000000001</v>
      </c>
      <c r="I37" s="7">
        <v>137.1669</v>
      </c>
      <c r="J37" s="7">
        <v>138.0197</v>
      </c>
      <c r="K37" s="7">
        <v>138.33590000000001</v>
      </c>
      <c r="L37" s="7">
        <v>138.60509999999999</v>
      </c>
      <c r="M37" s="7">
        <v>139.3073</v>
      </c>
      <c r="N37" s="7">
        <v>139.42250000000001</v>
      </c>
      <c r="O37" s="36"/>
      <c r="P37" s="10">
        <v>0.48148469999999999</v>
      </c>
      <c r="Q37" s="7">
        <v>0.25232270000000001</v>
      </c>
      <c r="R37" s="7">
        <v>-2.35602E-2</v>
      </c>
      <c r="S37" s="7">
        <v>0.33663320000000002</v>
      </c>
      <c r="T37" s="7">
        <v>0.25773760000000001</v>
      </c>
      <c r="U37" s="7">
        <v>0.47139930000000002</v>
      </c>
      <c r="V37" s="7">
        <v>0.6217243372854544</v>
      </c>
      <c r="W37" s="7">
        <v>0.22909773025155769</v>
      </c>
      <c r="X37" s="7">
        <v>0.19459879901022339</v>
      </c>
      <c r="Y37" s="7">
        <v>0.50661916480707048</v>
      </c>
      <c r="Z37" s="7">
        <v>8.2694876722193111E-2</v>
      </c>
      <c r="AA37" s="36"/>
    </row>
    <row r="38" spans="1:28" x14ac:dyDescent="0.2">
      <c r="A38" s="3" t="s">
        <v>29</v>
      </c>
      <c r="B38" s="3" t="s">
        <v>30</v>
      </c>
      <c r="C38" s="14">
        <v>136.66589999999999</v>
      </c>
      <c r="D38" s="10">
        <v>137.79759999999999</v>
      </c>
      <c r="E38" s="7">
        <v>138.4796</v>
      </c>
      <c r="F38" s="7">
        <v>138.93170000000001</v>
      </c>
      <c r="G38" s="7">
        <v>138.80889999999999</v>
      </c>
      <c r="H38" s="7">
        <v>138.69200000000001</v>
      </c>
      <c r="I38" s="7">
        <v>139.2251</v>
      </c>
      <c r="J38" s="7">
        <v>142.7825</v>
      </c>
      <c r="K38" s="7">
        <v>142.97739999999999</v>
      </c>
      <c r="L38" s="7">
        <v>143.53729999999999</v>
      </c>
      <c r="M38" s="7">
        <v>144.24590000000001</v>
      </c>
      <c r="N38" s="7">
        <v>144.8364</v>
      </c>
      <c r="O38" s="36"/>
      <c r="P38" s="10">
        <v>0.82812160000000001</v>
      </c>
      <c r="Q38" s="7">
        <v>0.4949115</v>
      </c>
      <c r="R38" s="7">
        <v>0.32647599999999999</v>
      </c>
      <c r="S38" s="7">
        <v>-8.8434600000000002E-2</v>
      </c>
      <c r="T38" s="7">
        <v>-8.4170800000000004E-2</v>
      </c>
      <c r="U38" s="7">
        <v>0.38438519999999998</v>
      </c>
      <c r="V38" s="7">
        <v>2.5551427149271224</v>
      </c>
      <c r="W38" s="7">
        <v>0.13650132194070694</v>
      </c>
      <c r="X38" s="7">
        <v>0.39160035082467504</v>
      </c>
      <c r="Y38" s="7">
        <v>0.49366958971641406</v>
      </c>
      <c r="Z38" s="7">
        <v>0.40937038765052702</v>
      </c>
      <c r="AA38" s="36"/>
    </row>
    <row r="39" spans="1:28" x14ac:dyDescent="0.2">
      <c r="A39" s="3" t="s">
        <v>31</v>
      </c>
      <c r="B39" s="3" t="s">
        <v>32</v>
      </c>
      <c r="C39" s="14">
        <v>125.63809999999999</v>
      </c>
      <c r="D39" s="10">
        <v>126.8857</v>
      </c>
      <c r="E39" s="7">
        <v>127.4657</v>
      </c>
      <c r="F39" s="7">
        <v>127.9378</v>
      </c>
      <c r="G39" s="7">
        <v>127.8562</v>
      </c>
      <c r="H39" s="7">
        <v>128.06659999999999</v>
      </c>
      <c r="I39" s="7">
        <v>128.8322</v>
      </c>
      <c r="J39" s="7">
        <v>129.94829999999999</v>
      </c>
      <c r="K39" s="7">
        <v>130.66739999999999</v>
      </c>
      <c r="L39" s="7">
        <v>131.5172</v>
      </c>
      <c r="M39" s="7">
        <v>132.2055</v>
      </c>
      <c r="N39" s="7">
        <v>132.756</v>
      </c>
      <c r="O39" s="36"/>
      <c r="P39" s="10">
        <v>0.99305089999999996</v>
      </c>
      <c r="Q39" s="7">
        <v>0.4571056</v>
      </c>
      <c r="R39" s="7">
        <v>0.37032559999999998</v>
      </c>
      <c r="S39" s="7">
        <v>-6.37543E-2</v>
      </c>
      <c r="T39" s="7">
        <v>0.16452079999999999</v>
      </c>
      <c r="U39" s="7">
        <v>0.59782179999999996</v>
      </c>
      <c r="V39" s="7">
        <v>0.86632068690900932</v>
      </c>
      <c r="W39" s="7">
        <v>0.55337391870459063</v>
      </c>
      <c r="X39" s="7">
        <v>0.65035349291408273</v>
      </c>
      <c r="Y39" s="7">
        <v>0.52335359937711423</v>
      </c>
      <c r="Z39" s="7">
        <v>0.4163971998139257</v>
      </c>
      <c r="AA39" s="36"/>
    </row>
    <row r="40" spans="1:28" x14ac:dyDescent="0.2">
      <c r="A40" s="3" t="s">
        <v>33</v>
      </c>
      <c r="B40" s="3" t="s">
        <v>97</v>
      </c>
      <c r="C40" s="14">
        <v>109.4096</v>
      </c>
      <c r="D40" s="10">
        <v>109.14239999999999</v>
      </c>
      <c r="E40" s="7">
        <v>109.1643</v>
      </c>
      <c r="F40" s="7">
        <v>109.41249999999999</v>
      </c>
      <c r="G40" s="7">
        <v>109.9395</v>
      </c>
      <c r="H40" s="7">
        <v>109.9455</v>
      </c>
      <c r="I40" s="7">
        <v>110.3796</v>
      </c>
      <c r="J40" s="7">
        <v>110.4371</v>
      </c>
      <c r="K40" s="7">
        <v>110.4426</v>
      </c>
      <c r="L40" s="7">
        <v>110.9177</v>
      </c>
      <c r="M40" s="7">
        <v>110.8784</v>
      </c>
      <c r="N40" s="7">
        <v>110.8784</v>
      </c>
      <c r="O40" s="36"/>
      <c r="P40" s="10">
        <v>-0.24425160000000001</v>
      </c>
      <c r="Q40" s="7">
        <v>2.0069199999999999E-2</v>
      </c>
      <c r="R40" s="7">
        <v>0.22732830000000001</v>
      </c>
      <c r="S40" s="7">
        <v>0.48171969999999997</v>
      </c>
      <c r="T40" s="7">
        <v>5.4476000000000004E-3</v>
      </c>
      <c r="U40" s="7">
        <v>0.39482250000000002</v>
      </c>
      <c r="V40" s="7">
        <v>5.209295920623426E-2</v>
      </c>
      <c r="W40" s="7">
        <v>4.9802104546369293E-3</v>
      </c>
      <c r="X40" s="7">
        <v>0.43017821021960517</v>
      </c>
      <c r="Y40" s="7">
        <v>-3.5431675918268436E-2</v>
      </c>
      <c r="Z40" s="7">
        <v>0</v>
      </c>
      <c r="AA40" s="36"/>
    </row>
    <row r="41" spans="1:28" x14ac:dyDescent="0.2">
      <c r="A41" s="3" t="s">
        <v>34</v>
      </c>
      <c r="B41" s="3" t="s">
        <v>35</v>
      </c>
      <c r="C41" s="14">
        <v>122.68340000000001</v>
      </c>
      <c r="D41" s="10">
        <v>123.0355</v>
      </c>
      <c r="E41" s="7">
        <v>122.8379</v>
      </c>
      <c r="F41" s="7">
        <v>123.34569999999999</v>
      </c>
      <c r="G41" s="7">
        <v>123.60420000000001</v>
      </c>
      <c r="H41" s="7">
        <v>123.4571</v>
      </c>
      <c r="I41" s="7">
        <v>123.93300000000001</v>
      </c>
      <c r="J41" s="7">
        <v>135.11410000000001</v>
      </c>
      <c r="K41" s="7">
        <v>135.30439999999999</v>
      </c>
      <c r="L41" s="7">
        <v>135.6566</v>
      </c>
      <c r="M41" s="7">
        <v>136.03059999999999</v>
      </c>
      <c r="N41" s="7">
        <v>136.22149999999999</v>
      </c>
      <c r="O41" s="36"/>
      <c r="P41" s="10">
        <v>0.28693999999999997</v>
      </c>
      <c r="Q41" s="7">
        <v>-0.16058040000000001</v>
      </c>
      <c r="R41" s="7">
        <v>0.4134254</v>
      </c>
      <c r="S41" s="7">
        <v>0.20952950000000001</v>
      </c>
      <c r="T41" s="7">
        <v>-0.11899849999999999</v>
      </c>
      <c r="U41" s="7">
        <v>0.38545849999999998</v>
      </c>
      <c r="V41" s="7">
        <v>9.0218908603842394</v>
      </c>
      <c r="W41" s="7">
        <v>0.14084392376515792</v>
      </c>
      <c r="X41" s="7">
        <v>0.26030195618177276</v>
      </c>
      <c r="Y41" s="7">
        <v>0.27569613273515275</v>
      </c>
      <c r="Z41" s="7">
        <v>0.14033607144274832</v>
      </c>
      <c r="AA41" s="36"/>
    </row>
    <row r="42" spans="1:28" x14ac:dyDescent="0.2">
      <c r="A42" s="2" t="s">
        <v>36</v>
      </c>
      <c r="B42" s="2" t="s">
        <v>37</v>
      </c>
      <c r="C42" s="14">
        <v>128.37</v>
      </c>
      <c r="D42" s="10">
        <v>128.7587</v>
      </c>
      <c r="E42" s="7">
        <v>128.94990000000001</v>
      </c>
      <c r="F42" s="7">
        <v>129.4941</v>
      </c>
      <c r="G42" s="7">
        <v>129.81809999999999</v>
      </c>
      <c r="H42" s="7">
        <v>129.83160000000001</v>
      </c>
      <c r="I42" s="7">
        <v>129.92519999999999</v>
      </c>
      <c r="J42" s="7">
        <v>131.38900000000001</v>
      </c>
      <c r="K42" s="7">
        <v>131.4212</v>
      </c>
      <c r="L42" s="7">
        <v>131.88800000000001</v>
      </c>
      <c r="M42" s="7">
        <v>132.33799999999999</v>
      </c>
      <c r="N42" s="7">
        <v>132.68700000000001</v>
      </c>
      <c r="O42" s="36"/>
      <c r="P42" s="10">
        <v>0.30277470000000001</v>
      </c>
      <c r="Q42" s="7">
        <v>0.14853649999999999</v>
      </c>
      <c r="R42" s="7">
        <v>0.42199249999999999</v>
      </c>
      <c r="S42" s="7">
        <v>0.2502085</v>
      </c>
      <c r="T42" s="7">
        <v>1.0461E-2</v>
      </c>
      <c r="U42" s="7">
        <v>7.2056099999999998E-2</v>
      </c>
      <c r="V42" s="7">
        <v>1.1266482560735103</v>
      </c>
      <c r="W42" s="7">
        <v>2.4507378852102461E-2</v>
      </c>
      <c r="X42" s="7">
        <v>0.35519383478465144</v>
      </c>
      <c r="Y42" s="7">
        <v>0.34119859274535103</v>
      </c>
      <c r="Z42" s="7">
        <v>0.26371865979538606</v>
      </c>
      <c r="AA42" s="36"/>
    </row>
    <row r="43" spans="1:28" x14ac:dyDescent="0.2">
      <c r="A43" s="3" t="s">
        <v>38</v>
      </c>
      <c r="B43" s="3" t="s">
        <v>39</v>
      </c>
      <c r="C43" s="14">
        <v>104.6142</v>
      </c>
      <c r="D43" s="10">
        <v>105.3083</v>
      </c>
      <c r="E43" s="7">
        <v>105.006</v>
      </c>
      <c r="F43" s="7">
        <v>105.006</v>
      </c>
      <c r="G43" s="7">
        <v>105.006</v>
      </c>
      <c r="H43" s="7">
        <v>105.006</v>
      </c>
      <c r="I43" s="7">
        <v>105.006</v>
      </c>
      <c r="J43" s="7">
        <v>105.1591</v>
      </c>
      <c r="K43" s="7">
        <v>105.1591</v>
      </c>
      <c r="L43" s="7">
        <v>105.7834</v>
      </c>
      <c r="M43" s="7">
        <v>106.6086</v>
      </c>
      <c r="N43" s="7">
        <v>108.4851</v>
      </c>
      <c r="O43" s="36"/>
      <c r="P43" s="10">
        <v>0.6635143</v>
      </c>
      <c r="Q43" s="7">
        <v>-0.28703970000000001</v>
      </c>
      <c r="R43" s="7">
        <v>0</v>
      </c>
      <c r="S43" s="7">
        <v>0</v>
      </c>
      <c r="T43" s="7">
        <v>0</v>
      </c>
      <c r="U43" s="7">
        <v>0</v>
      </c>
      <c r="V43" s="7">
        <v>0.14580119231281538</v>
      </c>
      <c r="W43" s="7">
        <v>0</v>
      </c>
      <c r="X43" s="7">
        <v>0.59367187433137525</v>
      </c>
      <c r="Y43" s="7">
        <v>0.78008458794101465</v>
      </c>
      <c r="Z43" s="7">
        <v>1.7601769463251624</v>
      </c>
      <c r="AA43" s="36"/>
    </row>
    <row r="44" spans="1:28" x14ac:dyDescent="0.2">
      <c r="A44" s="3" t="s">
        <v>40</v>
      </c>
      <c r="B44" s="3" t="s">
        <v>98</v>
      </c>
      <c r="C44" s="14">
        <v>137.93459999999999</v>
      </c>
      <c r="D44" s="10">
        <v>138.5342</v>
      </c>
      <c r="E44" s="7">
        <v>139.0599</v>
      </c>
      <c r="F44" s="7">
        <v>139.8948</v>
      </c>
      <c r="G44" s="7">
        <v>140.23779999999999</v>
      </c>
      <c r="H44" s="7">
        <v>140.12989999999999</v>
      </c>
      <c r="I44" s="7">
        <v>140.09030000000001</v>
      </c>
      <c r="J44" s="7">
        <v>141.29929999999999</v>
      </c>
      <c r="K44" s="7">
        <v>141.4093</v>
      </c>
      <c r="L44" s="7">
        <v>141.60769999999999</v>
      </c>
      <c r="M44" s="7">
        <v>141.68520000000001</v>
      </c>
      <c r="N44" s="7">
        <v>141.78579999999999</v>
      </c>
      <c r="O44" s="36"/>
      <c r="P44" s="10">
        <v>0.43467230000000001</v>
      </c>
      <c r="Q44" s="7">
        <v>0.37945909999999999</v>
      </c>
      <c r="R44" s="7">
        <v>0.60039969999999998</v>
      </c>
      <c r="S44" s="7">
        <v>0.2451641</v>
      </c>
      <c r="T44" s="7">
        <v>-7.6948000000000003E-2</v>
      </c>
      <c r="U44" s="7">
        <v>-2.81917E-2</v>
      </c>
      <c r="V44" s="7">
        <v>0.86301478403570753</v>
      </c>
      <c r="W44" s="7">
        <v>7.7848934849651524E-2</v>
      </c>
      <c r="X44" s="7">
        <v>0.14030194619448108</v>
      </c>
      <c r="Y44" s="7">
        <v>5.4728662353823114E-2</v>
      </c>
      <c r="Z44" s="7">
        <v>7.1002475911376636E-2</v>
      </c>
      <c r="AA44" s="36"/>
    </row>
    <row r="45" spans="1:28" x14ac:dyDescent="0.2">
      <c r="A45" s="3" t="s">
        <v>41</v>
      </c>
      <c r="B45" s="3" t="s">
        <v>99</v>
      </c>
      <c r="C45" s="14">
        <v>107.78400000000001</v>
      </c>
      <c r="D45" s="10">
        <v>108.6078</v>
      </c>
      <c r="E45" s="7">
        <v>108.9879</v>
      </c>
      <c r="F45" s="7">
        <v>108.9879</v>
      </c>
      <c r="G45" s="7">
        <v>110.11</v>
      </c>
      <c r="H45" s="7">
        <v>110.11</v>
      </c>
      <c r="I45" s="7">
        <v>109.90770000000001</v>
      </c>
      <c r="J45" s="7">
        <v>109.90770000000001</v>
      </c>
      <c r="K45" s="7">
        <v>110.2604</v>
      </c>
      <c r="L45" s="7">
        <v>109.735</v>
      </c>
      <c r="M45" s="7">
        <v>109.735</v>
      </c>
      <c r="N45" s="7">
        <v>110.6508</v>
      </c>
      <c r="O45" s="36"/>
      <c r="P45" s="10">
        <v>0.76430589999999998</v>
      </c>
      <c r="Q45" s="7">
        <v>0.3499717</v>
      </c>
      <c r="R45" s="7">
        <v>0</v>
      </c>
      <c r="S45" s="7">
        <v>1.029579</v>
      </c>
      <c r="T45" s="7">
        <v>0</v>
      </c>
      <c r="U45" s="7">
        <v>-0.18368480000000001</v>
      </c>
      <c r="V45" s="7">
        <v>0</v>
      </c>
      <c r="W45" s="7">
        <v>0.32090563263538285</v>
      </c>
      <c r="X45" s="7">
        <v>-0.4765083384424551</v>
      </c>
      <c r="Y45" s="7">
        <v>0</v>
      </c>
      <c r="Z45" s="7">
        <v>0.8345559757597889</v>
      </c>
      <c r="AA45" s="36"/>
    </row>
    <row r="46" spans="1:28" x14ac:dyDescent="0.2">
      <c r="A46" s="3" t="s">
        <v>42</v>
      </c>
      <c r="B46" s="3" t="s">
        <v>43</v>
      </c>
      <c r="C46" s="14">
        <v>136.03870000000001</v>
      </c>
      <c r="D46" s="10">
        <v>136.27619999999999</v>
      </c>
      <c r="E46" s="7">
        <v>136.84520000000001</v>
      </c>
      <c r="F46" s="7">
        <v>137.58189999999999</v>
      </c>
      <c r="G46" s="7">
        <v>137.78460000000001</v>
      </c>
      <c r="H46" s="7">
        <v>138.21119999999999</v>
      </c>
      <c r="I46" s="7">
        <v>138.74950000000001</v>
      </c>
      <c r="J46" s="7">
        <v>145.11660000000001</v>
      </c>
      <c r="K46" s="7">
        <v>145.20820000000001</v>
      </c>
      <c r="L46" s="7">
        <v>145.0103</v>
      </c>
      <c r="M46" s="7">
        <v>145.50409999999999</v>
      </c>
      <c r="N46" s="7">
        <v>145.46190000000001</v>
      </c>
      <c r="O46" s="36"/>
      <c r="P46" s="10">
        <v>0.17454</v>
      </c>
      <c r="Q46" s="7">
        <v>0.41752349999999999</v>
      </c>
      <c r="R46" s="7">
        <v>0.53835270000000002</v>
      </c>
      <c r="S46" s="7">
        <v>0.1473621</v>
      </c>
      <c r="T46" s="7">
        <v>0.3096064</v>
      </c>
      <c r="U46" s="7">
        <v>0.38945400000000002</v>
      </c>
      <c r="V46" s="7">
        <v>4.5889174375403101</v>
      </c>
      <c r="W46" s="7">
        <v>6.3121655275826249E-2</v>
      </c>
      <c r="X46" s="7">
        <v>-0.13628706918755565</v>
      </c>
      <c r="Y46" s="7">
        <v>0.34052753494061672</v>
      </c>
      <c r="Z46" s="7">
        <v>-2.9002619170167582E-2</v>
      </c>
      <c r="AA46" s="36"/>
    </row>
    <row r="47" spans="1:28" x14ac:dyDescent="0.2">
      <c r="A47" s="3" t="s">
        <v>44</v>
      </c>
      <c r="B47" s="3" t="s">
        <v>45</v>
      </c>
      <c r="C47" s="14">
        <v>133.4307</v>
      </c>
      <c r="D47" s="10">
        <v>133.71129999999999</v>
      </c>
      <c r="E47" s="7">
        <v>133.50470000000001</v>
      </c>
      <c r="F47" s="7">
        <v>133.58860000000001</v>
      </c>
      <c r="G47" s="7">
        <v>134.4281</v>
      </c>
      <c r="H47" s="7">
        <v>134.34899999999999</v>
      </c>
      <c r="I47" s="7">
        <v>134.5693</v>
      </c>
      <c r="J47" s="7">
        <v>135.4682</v>
      </c>
      <c r="K47" s="7">
        <v>135.29169999999999</v>
      </c>
      <c r="L47" s="7">
        <v>136.17060000000001</v>
      </c>
      <c r="M47" s="7">
        <v>136.76689999999999</v>
      </c>
      <c r="N47" s="7">
        <v>136.60069999999999</v>
      </c>
      <c r="O47" s="36"/>
      <c r="P47" s="10">
        <v>0.2103033</v>
      </c>
      <c r="Q47" s="7">
        <v>-0.1545492</v>
      </c>
      <c r="R47" s="7">
        <v>6.2884599999999999E-2</v>
      </c>
      <c r="S47" s="7">
        <v>0.62838210000000005</v>
      </c>
      <c r="T47" s="7">
        <v>-5.8842999999999999E-2</v>
      </c>
      <c r="U47" s="7">
        <v>0.16396939999999999</v>
      </c>
      <c r="V47" s="7">
        <v>0.66798296491101428</v>
      </c>
      <c r="W47" s="7">
        <v>-0.13028887960422028</v>
      </c>
      <c r="X47" s="7">
        <v>0.6496333477959223</v>
      </c>
      <c r="Y47" s="7">
        <v>0.43790656720318866</v>
      </c>
      <c r="Z47" s="7">
        <v>-0.1215206310883726</v>
      </c>
      <c r="AA47" s="36"/>
    </row>
    <row r="48" spans="1:28" x14ac:dyDescent="0.2">
      <c r="A48" s="3" t="s">
        <v>46</v>
      </c>
      <c r="B48" s="3" t="s">
        <v>100</v>
      </c>
      <c r="C48" s="14">
        <v>122.40479999999999</v>
      </c>
      <c r="D48" s="10">
        <v>122.40479999999999</v>
      </c>
      <c r="E48" s="7">
        <v>122.40479999999999</v>
      </c>
      <c r="F48" s="7">
        <v>123.16930000000001</v>
      </c>
      <c r="G48" s="7">
        <v>123.16930000000001</v>
      </c>
      <c r="H48" s="7">
        <v>123.16930000000001</v>
      </c>
      <c r="I48" s="7">
        <v>123.16930000000001</v>
      </c>
      <c r="J48" s="7">
        <v>123.16930000000001</v>
      </c>
      <c r="K48" s="7">
        <v>123.16930000000001</v>
      </c>
      <c r="L48" s="7">
        <v>124.26049999999999</v>
      </c>
      <c r="M48" s="7">
        <v>124.9926</v>
      </c>
      <c r="N48" s="7">
        <v>125.4</v>
      </c>
      <c r="O48" s="36"/>
      <c r="P48" s="10">
        <v>0</v>
      </c>
      <c r="Q48" s="7">
        <v>0</v>
      </c>
      <c r="R48" s="7">
        <v>0.62458849999999999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0.88593505037374265</v>
      </c>
      <c r="Y48" s="7">
        <v>0.589165503116439</v>
      </c>
      <c r="Z48" s="7">
        <v>0.32593929560630769</v>
      </c>
      <c r="AA48" s="36"/>
    </row>
    <row r="49" spans="1:28" x14ac:dyDescent="0.2">
      <c r="A49" s="2" t="s">
        <v>47</v>
      </c>
      <c r="B49" s="2" t="s">
        <v>48</v>
      </c>
      <c r="C49" s="14">
        <v>88.072519999999997</v>
      </c>
      <c r="D49" s="10">
        <v>88.559550000000002</v>
      </c>
      <c r="E49" s="7">
        <v>89.003990000000002</v>
      </c>
      <c r="F49" s="7">
        <v>88.707059999999998</v>
      </c>
      <c r="G49" s="7">
        <v>87.276790000000005</v>
      </c>
      <c r="H49" s="7">
        <v>86.821849999999998</v>
      </c>
      <c r="I49" s="7">
        <v>87.832790000000003</v>
      </c>
      <c r="J49" s="7">
        <v>87.044870000000003</v>
      </c>
      <c r="K49" s="7">
        <v>86.413060000000002</v>
      </c>
      <c r="L49" s="7">
        <v>85.622309999999999</v>
      </c>
      <c r="M49" s="7">
        <v>85.890990000000002</v>
      </c>
      <c r="N49" s="7">
        <v>85.613399999999999</v>
      </c>
      <c r="O49" s="36"/>
      <c r="P49" s="10">
        <v>0.55298749999999997</v>
      </c>
      <c r="Q49" s="7">
        <v>0.50185749999999996</v>
      </c>
      <c r="R49" s="7">
        <v>-0.33361249999999998</v>
      </c>
      <c r="S49" s="7">
        <v>-1.612349</v>
      </c>
      <c r="T49" s="7">
        <v>-0.521262</v>
      </c>
      <c r="U49" s="7">
        <v>1.164385</v>
      </c>
      <c r="V49" s="7">
        <v>-0.89706816782206245</v>
      </c>
      <c r="W49" s="7">
        <v>-0.72584403882733295</v>
      </c>
      <c r="X49" s="7">
        <v>-0.91508158604729739</v>
      </c>
      <c r="Y49" s="7">
        <v>0.31379671956993843</v>
      </c>
      <c r="Z49" s="7">
        <v>-0.32318873027310957</v>
      </c>
      <c r="AA49" s="36"/>
      <c r="AB49" s="7">
        <f>(AB29/AB33)*100</f>
        <v>87.133965496433675</v>
      </c>
    </row>
    <row r="50" spans="1:28" x14ac:dyDescent="0.2">
      <c r="A50" s="2"/>
      <c r="B50" s="2" t="s">
        <v>73</v>
      </c>
      <c r="C50" s="14"/>
      <c r="D50" s="10"/>
      <c r="E50" s="7"/>
      <c r="F50" s="7"/>
      <c r="G50" s="7"/>
      <c r="H50" s="7"/>
      <c r="I50" s="7"/>
      <c r="J50" s="7"/>
      <c r="K50" s="7"/>
      <c r="L50" s="7"/>
      <c r="M50" s="7"/>
      <c r="N50" s="7"/>
      <c r="O50" s="36"/>
      <c r="P50" s="10"/>
      <c r="Q50" s="7"/>
      <c r="R50" s="7"/>
      <c r="S50" s="7"/>
      <c r="T50" s="7"/>
      <c r="U50" s="7"/>
      <c r="V50" s="7"/>
      <c r="W50" s="7"/>
      <c r="X50" s="7"/>
      <c r="Y50" s="7"/>
      <c r="Z50" s="7"/>
      <c r="AA50" s="36"/>
      <c r="AB50" s="7"/>
    </row>
    <row r="51" spans="1:28" ht="18" customHeight="1" x14ac:dyDescent="0.2">
      <c r="B51" s="22" t="s">
        <v>53</v>
      </c>
      <c r="C51" s="27"/>
      <c r="D51" s="24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36"/>
      <c r="P51" s="24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36"/>
    </row>
    <row r="52" spans="1:28" x14ac:dyDescent="0.2">
      <c r="A52" s="2" t="s">
        <v>14</v>
      </c>
      <c r="B52" s="2" t="s">
        <v>15</v>
      </c>
      <c r="C52" s="14">
        <v>125.40300000000001</v>
      </c>
      <c r="D52" s="10">
        <v>127.04689999999999</v>
      </c>
      <c r="E52" s="7">
        <v>128.34970000000001</v>
      </c>
      <c r="F52" s="7">
        <v>129.09469999999999</v>
      </c>
      <c r="G52" s="7">
        <v>128.74770000000001</v>
      </c>
      <c r="H52" s="7">
        <v>130.03309999999999</v>
      </c>
      <c r="I52" s="7">
        <v>129.5735</v>
      </c>
      <c r="J52" s="7">
        <v>128.91149999999999</v>
      </c>
      <c r="K52" s="7">
        <v>128.80119999999999</v>
      </c>
      <c r="L52" s="7">
        <v>131.11600000000001</v>
      </c>
      <c r="M52" s="7">
        <v>133.0926</v>
      </c>
      <c r="N52" s="7">
        <v>131.64930000000001</v>
      </c>
      <c r="O52" s="36"/>
      <c r="P52" s="10">
        <v>1.3108979999999999</v>
      </c>
      <c r="Q52" s="7">
        <v>1.025396</v>
      </c>
      <c r="R52" s="7">
        <v>0.58047749999999998</v>
      </c>
      <c r="S52" s="7">
        <v>-0.26879500000000001</v>
      </c>
      <c r="T52" s="7">
        <v>0.99839880000000003</v>
      </c>
      <c r="U52" s="7">
        <v>-0.35343259999999999</v>
      </c>
      <c r="V52" s="7">
        <v>-0.51090693698943546</v>
      </c>
      <c r="W52" s="7">
        <v>-8.5562575875693936E-2</v>
      </c>
      <c r="X52" s="7">
        <v>1.7971882249544411</v>
      </c>
      <c r="Y52" s="7">
        <v>1.5075200585740796</v>
      </c>
      <c r="Z52" s="7">
        <v>-1.084432943679809</v>
      </c>
      <c r="AA52" s="36"/>
      <c r="AB52" s="7">
        <f>AVERAGE(D52:O52)</f>
        <v>129.67420000000001</v>
      </c>
    </row>
    <row r="53" spans="1:28" x14ac:dyDescent="0.2">
      <c r="A53" s="3" t="s">
        <v>16</v>
      </c>
      <c r="B53" s="3" t="s">
        <v>101</v>
      </c>
      <c r="C53" s="14">
        <v>125.40300000000001</v>
      </c>
      <c r="D53" s="10">
        <v>127.04689999999999</v>
      </c>
      <c r="E53" s="7">
        <v>128.34970000000001</v>
      </c>
      <c r="F53" s="7">
        <v>129.09469999999999</v>
      </c>
      <c r="G53" s="7">
        <v>128.74770000000001</v>
      </c>
      <c r="H53" s="7">
        <v>130.03309999999999</v>
      </c>
      <c r="I53" s="7">
        <v>129.5735</v>
      </c>
      <c r="J53" s="7">
        <v>128.91149999999999</v>
      </c>
      <c r="K53" s="7">
        <v>128.80119999999999</v>
      </c>
      <c r="L53" s="7">
        <v>131.11600000000001</v>
      </c>
      <c r="M53" s="7">
        <v>133.0926</v>
      </c>
      <c r="N53" s="7">
        <v>131.64930000000001</v>
      </c>
      <c r="O53" s="36"/>
      <c r="P53" s="10">
        <v>1.3108979999999999</v>
      </c>
      <c r="Q53" s="7">
        <v>1.025396</v>
      </c>
      <c r="R53" s="7">
        <v>0.58047749999999998</v>
      </c>
      <c r="S53" s="7">
        <v>-0.26879500000000001</v>
      </c>
      <c r="T53" s="7">
        <v>0.99839880000000003</v>
      </c>
      <c r="U53" s="7">
        <v>-0.35343259999999999</v>
      </c>
      <c r="V53" s="7">
        <v>-0.51090693698943546</v>
      </c>
      <c r="W53" s="7">
        <v>-8.5562575875693936E-2</v>
      </c>
      <c r="X53" s="7">
        <v>1.7971882249544411</v>
      </c>
      <c r="Y53" s="7">
        <v>1.5075200585740796</v>
      </c>
      <c r="Z53" s="7">
        <v>-1.084432943679809</v>
      </c>
      <c r="AA53" s="36"/>
    </row>
    <row r="54" spans="1:28" x14ac:dyDescent="0.2">
      <c r="A54" s="2" t="s">
        <v>20</v>
      </c>
      <c r="B54" s="2" t="s">
        <v>21</v>
      </c>
      <c r="C54" s="14">
        <v>137.93639999999999</v>
      </c>
      <c r="D54" s="10">
        <v>138.9145</v>
      </c>
      <c r="E54" s="7">
        <v>139.95740000000001</v>
      </c>
      <c r="F54" s="7">
        <v>140.93879999999999</v>
      </c>
      <c r="G54" s="7">
        <v>141.8408</v>
      </c>
      <c r="H54" s="7">
        <v>141.78659999999999</v>
      </c>
      <c r="I54" s="7">
        <v>142.5958</v>
      </c>
      <c r="J54" s="7">
        <v>148.48849999999999</v>
      </c>
      <c r="K54" s="7">
        <v>149.41390000000001</v>
      </c>
      <c r="L54" s="7">
        <v>149.43340000000001</v>
      </c>
      <c r="M54" s="7">
        <v>150.1524</v>
      </c>
      <c r="N54" s="7">
        <v>150.364</v>
      </c>
      <c r="O54" s="36"/>
      <c r="P54" s="10">
        <v>0.70904210000000001</v>
      </c>
      <c r="Q54" s="7">
        <v>0.75078829999999996</v>
      </c>
      <c r="R54" s="7">
        <v>0.70116940000000005</v>
      </c>
      <c r="S54" s="7">
        <v>0.64004329999999998</v>
      </c>
      <c r="T54" s="7">
        <v>-3.8243600000000003E-2</v>
      </c>
      <c r="U54" s="7">
        <v>0.5707198</v>
      </c>
      <c r="V54" s="7">
        <v>4.1324499038541047</v>
      </c>
      <c r="W54" s="7">
        <v>0.62321324547020451</v>
      </c>
      <c r="X54" s="7">
        <v>1.3050994586175471E-2</v>
      </c>
      <c r="Y54" s="7">
        <v>0.48115080028962337</v>
      </c>
      <c r="Z54" s="7">
        <v>0.14092348840245261</v>
      </c>
      <c r="AA54" s="36"/>
      <c r="AB54" s="7">
        <f>AVERAGE(D54:O54)</f>
        <v>144.89873636363635</v>
      </c>
    </row>
    <row r="55" spans="1:28" x14ac:dyDescent="0.2">
      <c r="A55" s="2" t="s">
        <v>22</v>
      </c>
      <c r="B55" s="2" t="s">
        <v>23</v>
      </c>
      <c r="C55" s="14">
        <v>139.68729999999999</v>
      </c>
      <c r="D55" s="10">
        <v>140.83170000000001</v>
      </c>
      <c r="E55" s="7">
        <v>142.0325</v>
      </c>
      <c r="F55" s="7">
        <v>143.17769999999999</v>
      </c>
      <c r="G55" s="7">
        <v>144.2098</v>
      </c>
      <c r="H55" s="7">
        <v>144.11349999999999</v>
      </c>
      <c r="I55" s="7">
        <v>145.0042</v>
      </c>
      <c r="J55" s="7">
        <v>151.82140000000001</v>
      </c>
      <c r="K55" s="7">
        <v>152.88140000000001</v>
      </c>
      <c r="L55" s="7">
        <v>152.7028</v>
      </c>
      <c r="M55" s="7">
        <v>153.46250000000001</v>
      </c>
      <c r="N55" s="7">
        <v>153.70500000000001</v>
      </c>
      <c r="O55" s="36"/>
      <c r="P55" s="10">
        <v>0.81921010000000005</v>
      </c>
      <c r="Q55" s="7">
        <v>0.85266390000000003</v>
      </c>
      <c r="R55" s="7">
        <v>0.80629620000000002</v>
      </c>
      <c r="S55" s="7">
        <v>0.72083430000000004</v>
      </c>
      <c r="T55" s="7">
        <v>-6.6787100000000002E-2</v>
      </c>
      <c r="U55" s="7">
        <v>0.61807670000000003</v>
      </c>
      <c r="V55" s="7">
        <v>4.7013810634450683</v>
      </c>
      <c r="W55" s="7">
        <v>0.69818879288427205</v>
      </c>
      <c r="X55" s="7">
        <v>-0.11682258273407828</v>
      </c>
      <c r="Y55" s="7">
        <v>0.49750233787462272</v>
      </c>
      <c r="Z55" s="7">
        <v>0.15801906003095664</v>
      </c>
      <c r="AA55" s="36"/>
    </row>
    <row r="56" spans="1:28" x14ac:dyDescent="0.2">
      <c r="A56" s="3" t="s">
        <v>24</v>
      </c>
      <c r="B56" s="3" t="s">
        <v>25</v>
      </c>
      <c r="C56" s="14">
        <v>147.65870000000001</v>
      </c>
      <c r="D56" s="10">
        <v>149.49420000000001</v>
      </c>
      <c r="E56" s="7">
        <v>151.4504</v>
      </c>
      <c r="F56" s="7">
        <v>153.56639999999999</v>
      </c>
      <c r="G56" s="7">
        <v>154.97280000000001</v>
      </c>
      <c r="H56" s="7">
        <v>154.85669999999999</v>
      </c>
      <c r="I56" s="7">
        <v>155.9803</v>
      </c>
      <c r="J56" s="7">
        <v>165.5411</v>
      </c>
      <c r="K56" s="7">
        <v>167.20269999999999</v>
      </c>
      <c r="L56" s="7">
        <v>166.084</v>
      </c>
      <c r="M56" s="7">
        <v>167.232</v>
      </c>
      <c r="N56" s="7">
        <v>167.477</v>
      </c>
      <c r="O56" s="36"/>
      <c r="P56" s="10">
        <v>1.2431179999999999</v>
      </c>
      <c r="Q56" s="7">
        <v>1.30853</v>
      </c>
      <c r="R56" s="7">
        <v>1.3971450000000001</v>
      </c>
      <c r="S56" s="7">
        <v>0.91584690000000002</v>
      </c>
      <c r="T56" s="7">
        <v>-7.4928900000000007E-2</v>
      </c>
      <c r="U56" s="7">
        <v>0.72553210000000001</v>
      </c>
      <c r="V56" s="7">
        <v>6.1294919935402099</v>
      </c>
      <c r="W56" s="7">
        <v>1.0037386485893793</v>
      </c>
      <c r="X56" s="7">
        <v>-0.66906814303835405</v>
      </c>
      <c r="Y56" s="7">
        <v>0.69121649285903275</v>
      </c>
      <c r="Z56" s="7">
        <v>0.14650306161500462</v>
      </c>
      <c r="AA56" s="36"/>
    </row>
    <row r="57" spans="1:28" x14ac:dyDescent="0.2">
      <c r="A57" s="3" t="s">
        <v>26</v>
      </c>
      <c r="B57" s="3" t="s">
        <v>96</v>
      </c>
      <c r="C57" s="14">
        <v>134.4229</v>
      </c>
      <c r="D57" s="10">
        <v>134.8135</v>
      </c>
      <c r="E57" s="7">
        <v>136.0205</v>
      </c>
      <c r="F57" s="7">
        <v>136.5883</v>
      </c>
      <c r="G57" s="7">
        <v>137.76490000000001</v>
      </c>
      <c r="H57" s="7">
        <v>138.1763</v>
      </c>
      <c r="I57" s="7">
        <v>138.76480000000001</v>
      </c>
      <c r="J57" s="7">
        <v>139.73830000000001</v>
      </c>
      <c r="K57" s="7">
        <v>140.81979999999999</v>
      </c>
      <c r="L57" s="7">
        <v>141.9239</v>
      </c>
      <c r="M57" s="7">
        <v>142.29830000000001</v>
      </c>
      <c r="N57" s="7">
        <v>142.5025</v>
      </c>
      <c r="O57" s="36"/>
      <c r="P57" s="10">
        <v>0.29058270000000003</v>
      </c>
      <c r="Q57" s="7">
        <v>0.89531119999999997</v>
      </c>
      <c r="R57" s="7">
        <v>0.41738829999999999</v>
      </c>
      <c r="S57" s="7">
        <v>0.86142479999999999</v>
      </c>
      <c r="T57" s="7">
        <v>0.29861910000000003</v>
      </c>
      <c r="U57" s="7">
        <v>0.42589490000000002</v>
      </c>
      <c r="V57" s="7">
        <v>0.70154678996402642</v>
      </c>
      <c r="W57" s="7">
        <v>0.77394672756143224</v>
      </c>
      <c r="X57" s="7">
        <v>0.78405167455146008</v>
      </c>
      <c r="Y57" s="7">
        <v>0.26380334813235018</v>
      </c>
      <c r="Z57" s="7">
        <v>0.14350136298183883</v>
      </c>
      <c r="AA57" s="36"/>
    </row>
    <row r="58" spans="1:28" x14ac:dyDescent="0.2">
      <c r="A58" s="3" t="s">
        <v>27</v>
      </c>
      <c r="B58" s="3" t="s">
        <v>28</v>
      </c>
      <c r="C58" s="14">
        <v>135.8544</v>
      </c>
      <c r="D58" s="10">
        <v>136.58920000000001</v>
      </c>
      <c r="E58" s="7">
        <v>136.7193</v>
      </c>
      <c r="F58" s="7">
        <v>136.06460000000001</v>
      </c>
      <c r="G58" s="7">
        <v>136.33269999999999</v>
      </c>
      <c r="H58" s="7">
        <v>135.66730000000001</v>
      </c>
      <c r="I58" s="7">
        <v>136.09780000000001</v>
      </c>
      <c r="J58" s="7">
        <v>136.5829</v>
      </c>
      <c r="K58" s="7">
        <v>136.67150000000001</v>
      </c>
      <c r="L58" s="7">
        <v>137.37540000000001</v>
      </c>
      <c r="M58" s="7">
        <v>137.82849999999999</v>
      </c>
      <c r="N58" s="7">
        <v>137.9879</v>
      </c>
      <c r="O58" s="36"/>
      <c r="P58" s="10">
        <v>0.54084109999999996</v>
      </c>
      <c r="Q58" s="7">
        <v>9.5313599999999998E-2</v>
      </c>
      <c r="R58" s="7">
        <v>-0.47889300000000001</v>
      </c>
      <c r="S58" s="7">
        <v>0.1970141</v>
      </c>
      <c r="T58" s="7">
        <v>-0.48804110000000001</v>
      </c>
      <c r="U58" s="7">
        <v>0.31734010000000001</v>
      </c>
      <c r="V58" s="7">
        <v>0.3564348578742555</v>
      </c>
      <c r="W58" s="7">
        <v>6.4869028260502434E-2</v>
      </c>
      <c r="X58" s="7">
        <v>0.51503056599218155</v>
      </c>
      <c r="Y58" s="7">
        <v>0.32982615519225261</v>
      </c>
      <c r="Z58" s="7">
        <v>0.11565097204134495</v>
      </c>
      <c r="AA58" s="36"/>
    </row>
    <row r="59" spans="1:28" x14ac:dyDescent="0.2">
      <c r="A59" s="3" t="s">
        <v>29</v>
      </c>
      <c r="B59" s="3" t="s">
        <v>30</v>
      </c>
      <c r="C59" s="14">
        <v>134.6138</v>
      </c>
      <c r="D59" s="10">
        <v>135.54900000000001</v>
      </c>
      <c r="E59" s="7">
        <v>136.12139999999999</v>
      </c>
      <c r="F59" s="7">
        <v>136.70869999999999</v>
      </c>
      <c r="G59" s="7">
        <v>137.2637</v>
      </c>
      <c r="H59" s="7">
        <v>137.3621</v>
      </c>
      <c r="I59" s="7">
        <v>138.68279999999999</v>
      </c>
      <c r="J59" s="7">
        <v>142.3399</v>
      </c>
      <c r="K59" s="7">
        <v>142.55709999999999</v>
      </c>
      <c r="L59" s="7">
        <v>142.9015</v>
      </c>
      <c r="M59" s="7">
        <v>143.5325</v>
      </c>
      <c r="N59" s="7">
        <v>144.39400000000001</v>
      </c>
      <c r="O59" s="36"/>
      <c r="P59" s="10">
        <v>0.69473640000000003</v>
      </c>
      <c r="Q59" s="7">
        <v>0.42226229999999998</v>
      </c>
      <c r="R59" s="7">
        <v>0.43143860000000001</v>
      </c>
      <c r="S59" s="7">
        <v>0.40601209999999999</v>
      </c>
      <c r="T59" s="7">
        <v>7.1645200000000006E-2</v>
      </c>
      <c r="U59" s="7">
        <v>0.96148029999999995</v>
      </c>
      <c r="V59" s="7">
        <v>2.6370249230618463</v>
      </c>
      <c r="W59" s="7">
        <v>0.15259249163445471</v>
      </c>
      <c r="X59" s="7">
        <v>0.24158740602888765</v>
      </c>
      <c r="Y59" s="7">
        <v>0.44156289472118926</v>
      </c>
      <c r="Z59" s="7">
        <v>0.60021249542786936</v>
      </c>
      <c r="AA59" s="36"/>
    </row>
    <row r="60" spans="1:28" x14ac:dyDescent="0.2">
      <c r="A60" s="3" t="s">
        <v>31</v>
      </c>
      <c r="B60" s="3" t="s">
        <v>32</v>
      </c>
      <c r="C60" s="14">
        <v>125.2176</v>
      </c>
      <c r="D60" s="10">
        <v>126.48609999999999</v>
      </c>
      <c r="E60" s="7">
        <v>127.07340000000001</v>
      </c>
      <c r="F60" s="7">
        <v>127.55459999999999</v>
      </c>
      <c r="G60" s="7">
        <v>127.6778</v>
      </c>
      <c r="H60" s="7">
        <v>127.80200000000001</v>
      </c>
      <c r="I60" s="7">
        <v>128.4205</v>
      </c>
      <c r="J60" s="7">
        <v>129.52619999999999</v>
      </c>
      <c r="K60" s="7">
        <v>130.4854</v>
      </c>
      <c r="L60" s="7">
        <v>131.35910000000001</v>
      </c>
      <c r="M60" s="7">
        <v>132.06460000000001</v>
      </c>
      <c r="N60" s="7">
        <v>132.68530000000001</v>
      </c>
      <c r="O60" s="36"/>
      <c r="P60" s="10">
        <v>1.0130129999999999</v>
      </c>
      <c r="Q60" s="7">
        <v>0.46434039999999999</v>
      </c>
      <c r="R60" s="7">
        <v>0.37869160000000002</v>
      </c>
      <c r="S60" s="7">
        <v>9.6579600000000002E-2</v>
      </c>
      <c r="T60" s="7">
        <v>9.7275200000000006E-2</v>
      </c>
      <c r="U60" s="7">
        <v>0.48392160000000001</v>
      </c>
      <c r="V60" s="7">
        <v>0.86099960676059084</v>
      </c>
      <c r="W60" s="7">
        <v>0.74054515611514116</v>
      </c>
      <c r="X60" s="7">
        <v>0.66957682621964887</v>
      </c>
      <c r="Y60" s="7">
        <v>0.53707737035348191</v>
      </c>
      <c r="Z60" s="7">
        <v>0.46999725891722632</v>
      </c>
      <c r="AA60" s="36"/>
    </row>
    <row r="61" spans="1:28" x14ac:dyDescent="0.2">
      <c r="A61" s="3" t="s">
        <v>33</v>
      </c>
      <c r="B61" s="3" t="s">
        <v>97</v>
      </c>
      <c r="C61" s="14">
        <v>113.2206</v>
      </c>
      <c r="D61" s="10">
        <v>112.94750000000001</v>
      </c>
      <c r="E61" s="7">
        <v>112.9599</v>
      </c>
      <c r="F61" s="7">
        <v>113.01479999999999</v>
      </c>
      <c r="G61" s="7">
        <v>113.488</v>
      </c>
      <c r="H61" s="7">
        <v>113.4939</v>
      </c>
      <c r="I61" s="7">
        <v>114.0444</v>
      </c>
      <c r="J61" s="7">
        <v>114.1322</v>
      </c>
      <c r="K61" s="7">
        <v>114.12909999999999</v>
      </c>
      <c r="L61" s="7">
        <v>114.605</v>
      </c>
      <c r="M61" s="7">
        <v>114.4791</v>
      </c>
      <c r="N61" s="7">
        <v>114.4791</v>
      </c>
      <c r="O61" s="36"/>
      <c r="P61" s="10">
        <v>-0.24126590000000001</v>
      </c>
      <c r="Q61" s="7">
        <v>1.1003600000000001E-2</v>
      </c>
      <c r="R61" s="7">
        <v>4.8568500000000001E-2</v>
      </c>
      <c r="S61" s="7">
        <v>0.41875180000000001</v>
      </c>
      <c r="T61" s="7">
        <v>5.1764000000000003E-3</v>
      </c>
      <c r="U61" s="7">
        <v>0.4850875</v>
      </c>
      <c r="V61" s="7">
        <v>7.6987559231318184E-2</v>
      </c>
      <c r="W61" s="7">
        <v>-2.7161484664305368E-3</v>
      </c>
      <c r="X61" s="7">
        <v>0.41698392434533343</v>
      </c>
      <c r="Y61" s="7">
        <v>-0.10985559094280481</v>
      </c>
      <c r="Z61" s="7">
        <v>0</v>
      </c>
      <c r="AA61" s="36"/>
    </row>
    <row r="62" spans="1:28" x14ac:dyDescent="0.2">
      <c r="A62" s="3" t="s">
        <v>34</v>
      </c>
      <c r="B62" s="3" t="s">
        <v>35</v>
      </c>
      <c r="C62" s="14">
        <v>128.6217</v>
      </c>
      <c r="D62" s="10">
        <v>128.7696</v>
      </c>
      <c r="E62" s="7">
        <v>128.34569999999999</v>
      </c>
      <c r="F62" s="7">
        <v>128.8415</v>
      </c>
      <c r="G62" s="7">
        <v>129.3185</v>
      </c>
      <c r="H62" s="7">
        <v>128.93520000000001</v>
      </c>
      <c r="I62" s="7">
        <v>129.81790000000001</v>
      </c>
      <c r="J62" s="7">
        <v>147.69</v>
      </c>
      <c r="K62" s="7">
        <v>147.7013</v>
      </c>
      <c r="L62" s="7">
        <v>147.9716</v>
      </c>
      <c r="M62" s="7">
        <v>148.26669999999999</v>
      </c>
      <c r="N62" s="7">
        <v>148.39070000000001</v>
      </c>
      <c r="O62" s="36"/>
      <c r="P62" s="10">
        <v>0.1149911</v>
      </c>
      <c r="Q62" s="7">
        <v>-0.32918419999999998</v>
      </c>
      <c r="R62" s="7">
        <v>0.3862797</v>
      </c>
      <c r="S62" s="7">
        <v>0.37023820000000002</v>
      </c>
      <c r="T62" s="7">
        <v>-0.29641240000000002</v>
      </c>
      <c r="U62" s="7">
        <v>0.684612</v>
      </c>
      <c r="V62" s="7">
        <v>13.767053695984904</v>
      </c>
      <c r="W62" s="7">
        <v>7.6511612160644858E-3</v>
      </c>
      <c r="X62" s="7">
        <v>0.18300448269581363</v>
      </c>
      <c r="Y62" s="7">
        <v>0.1994301609227655</v>
      </c>
      <c r="Z62" s="7">
        <v>8.3633074722795922E-2</v>
      </c>
      <c r="AA62" s="36"/>
    </row>
    <row r="63" spans="1:28" x14ac:dyDescent="0.2">
      <c r="A63" s="2" t="s">
        <v>36</v>
      </c>
      <c r="B63" s="2" t="s">
        <v>37</v>
      </c>
      <c r="C63" s="14">
        <v>131.18770000000001</v>
      </c>
      <c r="D63" s="10">
        <v>131.5248</v>
      </c>
      <c r="E63" s="7">
        <v>131.95930000000001</v>
      </c>
      <c r="F63" s="7">
        <v>132.309</v>
      </c>
      <c r="G63" s="7">
        <v>132.71</v>
      </c>
      <c r="H63" s="7">
        <v>132.81790000000001</v>
      </c>
      <c r="I63" s="7">
        <v>133.31290000000001</v>
      </c>
      <c r="J63" s="7">
        <v>135.6421</v>
      </c>
      <c r="K63" s="7">
        <v>136.04920000000001</v>
      </c>
      <c r="L63" s="7">
        <v>136.83170000000001</v>
      </c>
      <c r="M63" s="7">
        <v>137.3938</v>
      </c>
      <c r="N63" s="7">
        <v>137.48660000000001</v>
      </c>
      <c r="O63" s="36"/>
      <c r="P63" s="10">
        <v>0.25689970000000001</v>
      </c>
      <c r="Q63" s="7">
        <v>0.33035150000000002</v>
      </c>
      <c r="R63" s="7">
        <v>0.26502989999999998</v>
      </c>
      <c r="S63" s="7">
        <v>0.30311379999999999</v>
      </c>
      <c r="T63" s="7">
        <v>8.1289700000000006E-2</v>
      </c>
      <c r="U63" s="7">
        <v>0.37267549999999999</v>
      </c>
      <c r="V63" s="7">
        <v>1.7471677534582069</v>
      </c>
      <c r="W63" s="7">
        <v>0.30012805758685096</v>
      </c>
      <c r="X63" s="7">
        <v>0.5751595746244732</v>
      </c>
      <c r="Y63" s="7">
        <v>0.41079662095843777</v>
      </c>
      <c r="Z63" s="7">
        <v>6.7543076907408559E-2</v>
      </c>
      <c r="AA63" s="36"/>
    </row>
    <row r="64" spans="1:28" x14ac:dyDescent="0.2">
      <c r="A64" s="3" t="s">
        <v>38</v>
      </c>
      <c r="B64" s="3" t="s">
        <v>39</v>
      </c>
      <c r="C64" s="14">
        <v>116.5675</v>
      </c>
      <c r="D64" s="10">
        <v>116.5675</v>
      </c>
      <c r="E64" s="7">
        <v>116.5675</v>
      </c>
      <c r="F64" s="7">
        <v>116.5675</v>
      </c>
      <c r="G64" s="7">
        <v>116.5675</v>
      </c>
      <c r="H64" s="7">
        <v>115.9199</v>
      </c>
      <c r="I64" s="7">
        <v>115.9199</v>
      </c>
      <c r="J64" s="7">
        <v>115.9199</v>
      </c>
      <c r="K64" s="7">
        <v>115.9199</v>
      </c>
      <c r="L64" s="7">
        <v>115.9199</v>
      </c>
      <c r="M64" s="7">
        <v>115.9199</v>
      </c>
      <c r="N64" s="7">
        <v>116.7893</v>
      </c>
      <c r="O64" s="36"/>
      <c r="P64" s="10">
        <v>0</v>
      </c>
      <c r="Q64" s="7">
        <v>0</v>
      </c>
      <c r="R64" s="7">
        <v>0</v>
      </c>
      <c r="S64" s="7">
        <v>0</v>
      </c>
      <c r="T64" s="7">
        <v>-0.55554999999999999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0.75000064699848679</v>
      </c>
      <c r="AA64" s="36"/>
    </row>
    <row r="65" spans="1:28" x14ac:dyDescent="0.2">
      <c r="A65" s="3" t="s">
        <v>40</v>
      </c>
      <c r="B65" s="3" t="s">
        <v>98</v>
      </c>
      <c r="C65" s="14">
        <v>127.8353</v>
      </c>
      <c r="D65" s="10">
        <v>128.16059999999999</v>
      </c>
      <c r="E65" s="7">
        <v>129.2312</v>
      </c>
      <c r="F65" s="7">
        <v>129.76240000000001</v>
      </c>
      <c r="G65" s="7">
        <v>130.64510000000001</v>
      </c>
      <c r="H65" s="7">
        <v>130.41730000000001</v>
      </c>
      <c r="I65" s="7">
        <v>130.39859999999999</v>
      </c>
      <c r="J65" s="7">
        <v>131.6062</v>
      </c>
      <c r="K65" s="7">
        <v>132.5034</v>
      </c>
      <c r="L65" s="7">
        <v>133.44540000000001</v>
      </c>
      <c r="M65" s="7">
        <v>134.3852</v>
      </c>
      <c r="N65" s="7">
        <v>133.7859</v>
      </c>
      <c r="O65" s="36"/>
      <c r="P65" s="10">
        <v>0.25445190000000001</v>
      </c>
      <c r="Q65" s="7">
        <v>0.83536029999999994</v>
      </c>
      <c r="R65" s="7">
        <v>0.41110869999999999</v>
      </c>
      <c r="S65" s="7">
        <v>0.68022389999999999</v>
      </c>
      <c r="T65" s="7">
        <v>-0.17438770000000001</v>
      </c>
      <c r="U65" s="7">
        <v>-1.43091E-2</v>
      </c>
      <c r="V65" s="7">
        <v>0.92608356224684429</v>
      </c>
      <c r="W65" s="7">
        <v>0.68173079991671981</v>
      </c>
      <c r="X65" s="7">
        <v>0.71092515361870512</v>
      </c>
      <c r="Y65" s="7">
        <v>0.70425807109124106</v>
      </c>
      <c r="Z65" s="7">
        <v>-0.44595684643844674</v>
      </c>
      <c r="AA65" s="36"/>
    </row>
    <row r="66" spans="1:28" x14ac:dyDescent="0.2">
      <c r="A66" s="3" t="s">
        <v>41</v>
      </c>
      <c r="B66" s="3" t="s">
        <v>99</v>
      </c>
      <c r="C66" s="14">
        <v>86.87688</v>
      </c>
      <c r="D66" s="10">
        <v>86.87688</v>
      </c>
      <c r="E66" s="7">
        <v>86.87688</v>
      </c>
      <c r="F66" s="7">
        <v>86.87688</v>
      </c>
      <c r="G66" s="7">
        <v>86.87688</v>
      </c>
      <c r="H66" s="7">
        <v>87.465950000000007</v>
      </c>
      <c r="I66" s="7">
        <v>87.993390000000005</v>
      </c>
      <c r="J66" s="7">
        <v>87.729669999999999</v>
      </c>
      <c r="K66" s="7">
        <v>87.729680000000002</v>
      </c>
      <c r="L66" s="7">
        <v>88.598200000000006</v>
      </c>
      <c r="M66" s="7">
        <v>88.598200000000006</v>
      </c>
      <c r="N66" s="7">
        <v>88.598200000000006</v>
      </c>
      <c r="O66" s="36"/>
      <c r="P66" s="10">
        <v>0</v>
      </c>
      <c r="Q66" s="7">
        <v>0</v>
      </c>
      <c r="R66" s="7">
        <v>0</v>
      </c>
      <c r="S66" s="7">
        <v>0</v>
      </c>
      <c r="T66" s="7">
        <v>0.67805519999999997</v>
      </c>
      <c r="U66" s="7">
        <v>0.60302659999999997</v>
      </c>
      <c r="V66" s="7">
        <v>-0.29970433006389047</v>
      </c>
      <c r="W66" s="7">
        <v>1.1398652249773806E-5</v>
      </c>
      <c r="X66" s="7">
        <v>0.98999563203696139</v>
      </c>
      <c r="Y66" s="7">
        <v>0</v>
      </c>
      <c r="Z66" s="7">
        <v>0</v>
      </c>
      <c r="AA66" s="36"/>
    </row>
    <row r="67" spans="1:28" x14ac:dyDescent="0.2">
      <c r="A67" s="3" t="s">
        <v>42</v>
      </c>
      <c r="B67" s="3" t="s">
        <v>43</v>
      </c>
      <c r="C67" s="14">
        <v>150.07769999999999</v>
      </c>
      <c r="D67" s="10">
        <v>150.8691</v>
      </c>
      <c r="E67" s="7">
        <v>150.73580000000001</v>
      </c>
      <c r="F67" s="7">
        <v>150.79069999999999</v>
      </c>
      <c r="G67" s="7">
        <v>151.0093</v>
      </c>
      <c r="H67" s="7">
        <v>151.48070000000001</v>
      </c>
      <c r="I67" s="7">
        <v>152.49420000000001</v>
      </c>
      <c r="J67" s="7">
        <v>161.6986</v>
      </c>
      <c r="K67" s="7">
        <v>162.1833</v>
      </c>
      <c r="L67" s="7">
        <v>163.63990000000001</v>
      </c>
      <c r="M67" s="7">
        <v>164.10769999999999</v>
      </c>
      <c r="N67" s="7">
        <v>164.10769999999999</v>
      </c>
      <c r="O67" s="36"/>
      <c r="P67" s="10">
        <v>0.52736570000000005</v>
      </c>
      <c r="Q67" s="7">
        <v>-8.8385599999999995E-2</v>
      </c>
      <c r="R67" s="7">
        <v>3.6432199999999998E-2</v>
      </c>
      <c r="S67" s="7">
        <v>0.1450079</v>
      </c>
      <c r="T67" s="7">
        <v>0.31210880000000002</v>
      </c>
      <c r="U67" s="7">
        <v>0.66912539999999998</v>
      </c>
      <c r="V67" s="7">
        <v>6.035901693310298</v>
      </c>
      <c r="W67" s="7">
        <v>0.29975522360738049</v>
      </c>
      <c r="X67" s="7">
        <v>0.89811959677723219</v>
      </c>
      <c r="Y67" s="7">
        <v>0.28587159977486093</v>
      </c>
      <c r="Z67" s="7">
        <v>0</v>
      </c>
      <c r="AA67" s="36"/>
    </row>
    <row r="68" spans="1:28" x14ac:dyDescent="0.2">
      <c r="A68" s="3" t="s">
        <v>44</v>
      </c>
      <c r="B68" s="3" t="s">
        <v>45</v>
      </c>
      <c r="C68" s="14">
        <v>142.49789999999999</v>
      </c>
      <c r="D68" s="10">
        <v>143.04239999999999</v>
      </c>
      <c r="E68" s="7">
        <v>143.74039999999999</v>
      </c>
      <c r="F68" s="7">
        <v>144.8057</v>
      </c>
      <c r="G68" s="7">
        <v>145.2672</v>
      </c>
      <c r="H68" s="7">
        <v>145.71379999999999</v>
      </c>
      <c r="I68" s="7">
        <v>147.00899999999999</v>
      </c>
      <c r="J68" s="7">
        <v>148.24529999999999</v>
      </c>
      <c r="K68" s="7">
        <v>148.40010000000001</v>
      </c>
      <c r="L68" s="7">
        <v>148.8587</v>
      </c>
      <c r="M68" s="7">
        <v>149.94049999999999</v>
      </c>
      <c r="N68" s="7">
        <v>150.10419999999999</v>
      </c>
      <c r="O68" s="36"/>
      <c r="P68" s="10">
        <v>0.38208569999999997</v>
      </c>
      <c r="Q68" s="7">
        <v>0.48798720000000001</v>
      </c>
      <c r="R68" s="7">
        <v>0.74110109999999996</v>
      </c>
      <c r="S68" s="7">
        <v>0.31871490000000002</v>
      </c>
      <c r="T68" s="7">
        <v>0.30745050000000002</v>
      </c>
      <c r="U68" s="7">
        <v>0.88882130000000004</v>
      </c>
      <c r="V68" s="7">
        <v>0.84096892027018755</v>
      </c>
      <c r="W68" s="7">
        <v>0.10442152297578604</v>
      </c>
      <c r="X68" s="7">
        <v>0.30902944135481702</v>
      </c>
      <c r="Y68" s="7">
        <v>0.72672944208164314</v>
      </c>
      <c r="Z68" s="7">
        <v>0.10917664006723049</v>
      </c>
      <c r="AA68" s="36"/>
    </row>
    <row r="69" spans="1:28" x14ac:dyDescent="0.2">
      <c r="A69" s="3" t="s">
        <v>46</v>
      </c>
      <c r="B69" s="3" t="s">
        <v>100</v>
      </c>
      <c r="C69" s="14">
        <v>125.0339</v>
      </c>
      <c r="D69" s="10">
        <v>125.0339</v>
      </c>
      <c r="E69" s="7">
        <v>125.0339</v>
      </c>
      <c r="F69" s="7">
        <v>125.0339</v>
      </c>
      <c r="G69" s="7">
        <v>125.0339</v>
      </c>
      <c r="H69" s="7">
        <v>125.1109</v>
      </c>
      <c r="I69" s="7">
        <v>125.4588</v>
      </c>
      <c r="J69" s="7">
        <v>125.6876</v>
      </c>
      <c r="K69" s="7">
        <v>125.68770000000001</v>
      </c>
      <c r="L69" s="7">
        <v>126.0562</v>
      </c>
      <c r="M69" s="7">
        <v>126.0562</v>
      </c>
      <c r="N69" s="7">
        <v>126.9872</v>
      </c>
      <c r="O69" s="36"/>
      <c r="P69" s="10">
        <v>0</v>
      </c>
      <c r="Q69" s="7">
        <v>0</v>
      </c>
      <c r="R69" s="7">
        <v>0</v>
      </c>
      <c r="S69" s="7">
        <v>0</v>
      </c>
      <c r="T69" s="7">
        <v>6.15495E-2</v>
      </c>
      <c r="U69" s="7">
        <v>0.27807979999999999</v>
      </c>
      <c r="V69" s="7">
        <v>0.18237062685121072</v>
      </c>
      <c r="W69" s="7">
        <v>7.9562343463730433E-5</v>
      </c>
      <c r="X69" s="7">
        <v>0.29318700238766193</v>
      </c>
      <c r="Y69" s="7">
        <v>0</v>
      </c>
      <c r="Z69" s="7">
        <v>0.73855946791986227</v>
      </c>
      <c r="AA69" s="36"/>
    </row>
    <row r="70" spans="1:28" x14ac:dyDescent="0.2">
      <c r="A70" s="2" t="s">
        <v>47</v>
      </c>
      <c r="B70" s="2" t="s">
        <v>48</v>
      </c>
      <c r="C70" s="14">
        <v>90.913640000000001</v>
      </c>
      <c r="D70" s="10">
        <v>91.456950000000006</v>
      </c>
      <c r="E70" s="7">
        <v>91.706230000000005</v>
      </c>
      <c r="F70" s="7">
        <v>91.596320000000006</v>
      </c>
      <c r="G70" s="7">
        <v>90.769149999999996</v>
      </c>
      <c r="H70" s="7">
        <v>91.710459999999998</v>
      </c>
      <c r="I70" s="7">
        <v>90.867729999999995</v>
      </c>
      <c r="J70" s="7">
        <v>86.815849999999998</v>
      </c>
      <c r="K70" s="7">
        <v>86.204300000000003</v>
      </c>
      <c r="L70" s="7">
        <v>87.742130000000003</v>
      </c>
      <c r="M70" s="7">
        <v>88.638379999999998</v>
      </c>
      <c r="N70" s="7">
        <v>87.553780000000003</v>
      </c>
      <c r="O70" s="36"/>
      <c r="P70" s="10">
        <v>0.59761330000000001</v>
      </c>
      <c r="Q70" s="7">
        <v>0.27256010000000003</v>
      </c>
      <c r="R70" s="7">
        <v>-0.1198491</v>
      </c>
      <c r="S70" s="7">
        <v>-0.90306169999999997</v>
      </c>
      <c r="T70" s="7">
        <v>1.037042</v>
      </c>
      <c r="U70" s="7">
        <v>-0.91890850000000002</v>
      </c>
      <c r="V70" s="7">
        <v>-4.4590967552507337</v>
      </c>
      <c r="W70" s="7">
        <v>-0.70442206117891382</v>
      </c>
      <c r="X70" s="7">
        <v>1.7839365321683485</v>
      </c>
      <c r="Y70" s="7">
        <v>1.0214591325740496</v>
      </c>
      <c r="Z70" s="7">
        <v>-1.2236234461866233</v>
      </c>
      <c r="AA70" s="36"/>
      <c r="AB70" s="7">
        <f>(AB52/AB54)*100</f>
        <v>89.492981964018654</v>
      </c>
    </row>
    <row r="71" spans="1:28" x14ac:dyDescent="0.2">
      <c r="A71" s="2"/>
      <c r="B71" s="2" t="s">
        <v>73</v>
      </c>
      <c r="C71" s="14"/>
      <c r="D71" s="10"/>
      <c r="E71" s="7"/>
      <c r="F71" s="7"/>
      <c r="G71" s="7"/>
      <c r="H71" s="7"/>
      <c r="I71" s="7"/>
      <c r="J71" s="7"/>
      <c r="K71" s="7"/>
      <c r="L71" s="7"/>
      <c r="M71" s="7"/>
      <c r="N71" s="7"/>
      <c r="O71" s="36"/>
      <c r="P71" s="10"/>
      <c r="Q71" s="7"/>
      <c r="R71" s="7"/>
      <c r="S71" s="7"/>
      <c r="T71" s="7"/>
      <c r="U71" s="7"/>
      <c r="V71" s="7"/>
      <c r="W71" s="7"/>
      <c r="X71" s="7"/>
      <c r="Y71" s="7"/>
      <c r="Z71" s="7"/>
      <c r="AA71" s="36"/>
      <c r="AB71" s="7"/>
    </row>
    <row r="72" spans="1:28" ht="18" customHeight="1" x14ac:dyDescent="0.2">
      <c r="B72" s="22" t="s">
        <v>60</v>
      </c>
      <c r="C72" s="27"/>
      <c r="D72" s="24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36"/>
      <c r="P72" s="24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36"/>
    </row>
    <row r="73" spans="1:28" x14ac:dyDescent="0.2">
      <c r="A73" s="2" t="s">
        <v>14</v>
      </c>
      <c r="B73" s="2" t="s">
        <v>15</v>
      </c>
      <c r="C73" s="14">
        <v>130.44139999999999</v>
      </c>
      <c r="D73" s="10">
        <v>130.5172</v>
      </c>
      <c r="E73" s="7">
        <v>131.14709999999999</v>
      </c>
      <c r="F73" s="7">
        <v>130.8793</v>
      </c>
      <c r="G73" s="7">
        <v>131.80359999999999</v>
      </c>
      <c r="H73" s="7">
        <v>132.77979999999999</v>
      </c>
      <c r="I73" s="7">
        <v>133.06190000000001</v>
      </c>
      <c r="J73" s="7">
        <v>136.0676</v>
      </c>
      <c r="K73" s="7">
        <v>136.125</v>
      </c>
      <c r="L73" s="7">
        <v>136.86750000000001</v>
      </c>
      <c r="M73" s="7">
        <v>139.42060000000001</v>
      </c>
      <c r="N73" s="7">
        <v>138.34110000000001</v>
      </c>
      <c r="O73" s="36"/>
      <c r="P73" s="10">
        <v>5.8103000000000002E-2</v>
      </c>
      <c r="Q73" s="7">
        <v>0.48265209999999997</v>
      </c>
      <c r="R73" s="7">
        <v>-0.20421520000000001</v>
      </c>
      <c r="S73" s="7">
        <v>0.70623579999999997</v>
      </c>
      <c r="T73" s="7">
        <v>0.74066779999999999</v>
      </c>
      <c r="U73" s="7">
        <v>0.2124259</v>
      </c>
      <c r="V73" s="7">
        <v>2.2588735017311419</v>
      </c>
      <c r="W73" s="7">
        <v>4.2184913969233843E-2</v>
      </c>
      <c r="X73" s="7">
        <v>0.54545454545455041</v>
      </c>
      <c r="Y73" s="7">
        <v>1.8653807514567011</v>
      </c>
      <c r="Z73" s="7">
        <v>-0.77427582437602183</v>
      </c>
      <c r="AA73" s="36"/>
      <c r="AB73" s="7">
        <f>AVERAGE(D73:O73)</f>
        <v>134.27369999999999</v>
      </c>
    </row>
    <row r="74" spans="1:28" x14ac:dyDescent="0.2">
      <c r="A74" s="3" t="s">
        <v>16</v>
      </c>
      <c r="B74" s="3" t="s">
        <v>54</v>
      </c>
      <c r="C74" s="14">
        <v>127.7672</v>
      </c>
      <c r="D74" s="10">
        <v>128.27010000000001</v>
      </c>
      <c r="E74" s="7">
        <v>128.83000000000001</v>
      </c>
      <c r="F74" s="7">
        <v>128.61070000000001</v>
      </c>
      <c r="G74" s="7">
        <v>130.05690000000001</v>
      </c>
      <c r="H74" s="7">
        <v>131.07810000000001</v>
      </c>
      <c r="I74" s="7">
        <v>131.10659999999999</v>
      </c>
      <c r="J74" s="7">
        <v>132.9725</v>
      </c>
      <c r="K74" s="7">
        <v>133.1978</v>
      </c>
      <c r="L74" s="7">
        <v>134.4024</v>
      </c>
      <c r="M74" s="7">
        <v>137.7749</v>
      </c>
      <c r="N74" s="7">
        <v>136.77440000000001</v>
      </c>
      <c r="O74" s="36"/>
      <c r="P74" s="10">
        <v>0.39362979999999997</v>
      </c>
      <c r="Q74" s="7">
        <v>0.43646970000000002</v>
      </c>
      <c r="R74" s="7">
        <v>-0.17017650000000001</v>
      </c>
      <c r="S74" s="7">
        <v>1.124465</v>
      </c>
      <c r="T74" s="7">
        <v>0.78519050000000001</v>
      </c>
      <c r="U74" s="7">
        <v>2.1698800000000001E-2</v>
      </c>
      <c r="V74" s="7">
        <v>1.4231930352857987</v>
      </c>
      <c r="W74" s="7">
        <v>0.1694335294891833</v>
      </c>
      <c r="X74" s="7">
        <v>0.90436929138469191</v>
      </c>
      <c r="Y74" s="7">
        <v>2.5092557870990415</v>
      </c>
      <c r="Z74" s="7">
        <v>-0.72618452272510314</v>
      </c>
      <c r="AA74" s="36"/>
    </row>
    <row r="75" spans="1:28" x14ac:dyDescent="0.2">
      <c r="A75" s="3" t="s">
        <v>18</v>
      </c>
      <c r="B75" s="3" t="s">
        <v>55</v>
      </c>
      <c r="C75" s="14">
        <v>124.7041</v>
      </c>
      <c r="D75" s="10">
        <v>123.2734</v>
      </c>
      <c r="E75" s="7">
        <v>123.0899</v>
      </c>
      <c r="F75" s="7">
        <v>124.0784</v>
      </c>
      <c r="G75" s="7">
        <v>125.0772</v>
      </c>
      <c r="H75" s="7">
        <v>125.92</v>
      </c>
      <c r="I75" s="7">
        <v>125.80840000000001</v>
      </c>
      <c r="J75" s="7">
        <v>130.50710000000001</v>
      </c>
      <c r="K75" s="7">
        <v>131.40690000000001</v>
      </c>
      <c r="L75" s="7">
        <v>132.1585</v>
      </c>
      <c r="M75" s="7">
        <v>134.66759999999999</v>
      </c>
      <c r="N75" s="7">
        <v>133.3038</v>
      </c>
      <c r="O75" s="36"/>
      <c r="P75" s="10">
        <v>-1.147308</v>
      </c>
      <c r="Q75" s="7">
        <v>-0.1488022</v>
      </c>
      <c r="R75" s="7">
        <v>0.80300519999999997</v>
      </c>
      <c r="S75" s="7">
        <v>0.80498930000000002</v>
      </c>
      <c r="T75" s="7">
        <v>0.67382109999999995</v>
      </c>
      <c r="U75" s="7">
        <v>-8.8629899999999998E-2</v>
      </c>
      <c r="V75" s="7">
        <v>3.734806260949191</v>
      </c>
      <c r="W75" s="7">
        <v>0.68946440461859848</v>
      </c>
      <c r="X75" s="7">
        <v>0.57196387708712115</v>
      </c>
      <c r="Y75" s="7">
        <v>1.8985536306783062</v>
      </c>
      <c r="Z75" s="7">
        <v>-1.0127157534551723</v>
      </c>
      <c r="AA75" s="36"/>
    </row>
    <row r="76" spans="1:28" x14ac:dyDescent="0.2">
      <c r="A76" s="3" t="s">
        <v>56</v>
      </c>
      <c r="B76" s="3" t="s">
        <v>57</v>
      </c>
      <c r="C76" s="14">
        <v>137.11019999999999</v>
      </c>
      <c r="D76" s="10">
        <v>136.79519999999999</v>
      </c>
      <c r="E76" s="7">
        <v>137.86920000000001</v>
      </c>
      <c r="F76" s="7">
        <v>136.96680000000001</v>
      </c>
      <c r="G76" s="7">
        <v>136.73859999999999</v>
      </c>
      <c r="H76" s="7">
        <v>137.8913</v>
      </c>
      <c r="I76" s="7">
        <v>139.14609999999999</v>
      </c>
      <c r="J76" s="7">
        <v>143.6575</v>
      </c>
      <c r="K76" s="7">
        <v>142.5916</v>
      </c>
      <c r="L76" s="7">
        <v>142.09899999999999</v>
      </c>
      <c r="M76" s="7">
        <v>143.25970000000001</v>
      </c>
      <c r="N76" s="7">
        <v>142.06890000000001</v>
      </c>
      <c r="O76" s="36"/>
      <c r="P76" s="10">
        <v>-0.2297662</v>
      </c>
      <c r="Q76" s="7">
        <v>0.7851302</v>
      </c>
      <c r="R76" s="7">
        <v>-0.65456999999999999</v>
      </c>
      <c r="S76" s="7">
        <v>-0.16656170000000001</v>
      </c>
      <c r="T76" s="7">
        <v>0.84298010000000001</v>
      </c>
      <c r="U76" s="7">
        <v>0.90997470000000003</v>
      </c>
      <c r="V76" s="7">
        <v>3.242203698127371</v>
      </c>
      <c r="W76" s="7">
        <v>-0.74197309573116554</v>
      </c>
      <c r="X76" s="7">
        <v>-0.34546214503519856</v>
      </c>
      <c r="Y76" s="7">
        <v>0.81682488968959666</v>
      </c>
      <c r="Z76" s="7">
        <v>-0.83121771161044999</v>
      </c>
      <c r="AA76" s="36"/>
    </row>
    <row r="77" spans="1:28" x14ac:dyDescent="0.2">
      <c r="A77" s="3" t="s">
        <v>58</v>
      </c>
      <c r="B77" s="3" t="s">
        <v>59</v>
      </c>
      <c r="C77" s="14">
        <v>144.28729999999999</v>
      </c>
      <c r="D77" s="10">
        <v>144.02500000000001</v>
      </c>
      <c r="E77" s="7">
        <v>145.14429999999999</v>
      </c>
      <c r="F77" s="7">
        <v>144.6122</v>
      </c>
      <c r="G77" s="7">
        <v>144.2886</v>
      </c>
      <c r="H77" s="7">
        <v>144.18700000000001</v>
      </c>
      <c r="I77" s="7">
        <v>143.9264</v>
      </c>
      <c r="J77" s="7">
        <v>150.47460000000001</v>
      </c>
      <c r="K77" s="7">
        <v>151.88829999999999</v>
      </c>
      <c r="L77" s="7">
        <v>152.61879999999999</v>
      </c>
      <c r="M77" s="7">
        <v>151.64109999999999</v>
      </c>
      <c r="N77" s="7">
        <v>150.68879999999999</v>
      </c>
      <c r="O77" s="36"/>
      <c r="P77" s="10">
        <v>-0.18179960000000001</v>
      </c>
      <c r="Q77" s="7">
        <v>0.77715190000000001</v>
      </c>
      <c r="R77" s="7">
        <v>-0.3666353</v>
      </c>
      <c r="S77" s="7">
        <v>-0.2237767</v>
      </c>
      <c r="T77" s="7">
        <v>-7.0388500000000007E-2</v>
      </c>
      <c r="U77" s="7">
        <v>-0.18075150000000001</v>
      </c>
      <c r="V77" s="7">
        <v>4.549686506436629</v>
      </c>
      <c r="W77" s="7">
        <v>0.93949410731111915</v>
      </c>
      <c r="X77" s="7">
        <v>0.48094553695051329</v>
      </c>
      <c r="Y77" s="7">
        <v>-0.64061570396307577</v>
      </c>
      <c r="Z77" s="7">
        <v>-0.62799597206826396</v>
      </c>
      <c r="AA77" s="36"/>
    </row>
    <row r="78" spans="1:28" x14ac:dyDescent="0.2">
      <c r="A78" s="2" t="s">
        <v>20</v>
      </c>
      <c r="B78" s="2" t="s">
        <v>21</v>
      </c>
      <c r="C78" s="14">
        <v>131.4315</v>
      </c>
      <c r="D78" s="10">
        <v>132.18020000000001</v>
      </c>
      <c r="E78" s="7">
        <v>132.7757</v>
      </c>
      <c r="F78" s="7">
        <v>133.11590000000001</v>
      </c>
      <c r="G78" s="7">
        <v>133.70339999999999</v>
      </c>
      <c r="H78" s="7">
        <v>134.00120000000001</v>
      </c>
      <c r="I78" s="7">
        <v>134.55330000000001</v>
      </c>
      <c r="J78" s="7">
        <v>138.27850000000001</v>
      </c>
      <c r="K78" s="7">
        <v>138.7929</v>
      </c>
      <c r="L78" s="7">
        <v>138.84</v>
      </c>
      <c r="M78" s="7">
        <v>139.72409999999999</v>
      </c>
      <c r="N78" s="7">
        <v>139.85650000000001</v>
      </c>
      <c r="O78" s="36"/>
      <c r="P78" s="10">
        <v>0.56969919999999996</v>
      </c>
      <c r="Q78" s="7">
        <v>0.45049020000000001</v>
      </c>
      <c r="R78" s="7">
        <v>0.25620609999999999</v>
      </c>
      <c r="S78" s="7">
        <v>0.44135170000000001</v>
      </c>
      <c r="T78" s="7">
        <v>0.22277040000000001</v>
      </c>
      <c r="U78" s="7">
        <v>0.41194930000000002</v>
      </c>
      <c r="V78" s="7">
        <v>2.7685682922678234</v>
      </c>
      <c r="W78" s="7">
        <v>0.37200287824932637</v>
      </c>
      <c r="X78" s="7">
        <v>3.3935453470602867E-2</v>
      </c>
      <c r="Y78" s="7">
        <v>0.63677614520310388</v>
      </c>
      <c r="Z78" s="7">
        <v>9.4758169850454058E-2</v>
      </c>
      <c r="AA78" s="36"/>
      <c r="AB78" s="7">
        <f>AVERAGE(D78:O78)</f>
        <v>135.98379090909091</v>
      </c>
    </row>
    <row r="79" spans="1:28" x14ac:dyDescent="0.2">
      <c r="A79" s="2" t="s">
        <v>22</v>
      </c>
      <c r="B79" s="2" t="s">
        <v>23</v>
      </c>
      <c r="C79" s="14">
        <v>138.56620000000001</v>
      </c>
      <c r="D79" s="10">
        <v>139.87569999999999</v>
      </c>
      <c r="E79" s="7">
        <v>140.8896</v>
      </c>
      <c r="F79" s="7">
        <v>141.22460000000001</v>
      </c>
      <c r="G79" s="7">
        <v>142.16130000000001</v>
      </c>
      <c r="H79" s="7">
        <v>142.4888</v>
      </c>
      <c r="I79" s="7">
        <v>143.40880000000001</v>
      </c>
      <c r="J79" s="7">
        <v>149.1259</v>
      </c>
      <c r="K79" s="7">
        <v>149.84620000000001</v>
      </c>
      <c r="L79" s="7">
        <v>149.8794</v>
      </c>
      <c r="M79" s="7">
        <v>151.0712</v>
      </c>
      <c r="N79" s="7">
        <v>151.2757</v>
      </c>
      <c r="O79" s="36"/>
      <c r="P79" s="10">
        <v>0.94505329999999999</v>
      </c>
      <c r="Q79" s="7">
        <v>0.72483640000000005</v>
      </c>
      <c r="R79" s="7">
        <v>0.23775789999999999</v>
      </c>
      <c r="S79" s="7">
        <v>0.66327449999999999</v>
      </c>
      <c r="T79" s="7">
        <v>0.23037170000000001</v>
      </c>
      <c r="U79" s="7">
        <v>0.64569569999999998</v>
      </c>
      <c r="V79" s="7">
        <v>3.986575440279807</v>
      </c>
      <c r="W79" s="7">
        <v>0.48301468758948574</v>
      </c>
      <c r="X79" s="7">
        <v>2.2156050670616725E-2</v>
      </c>
      <c r="Y79" s="7">
        <v>0.79517265214565891</v>
      </c>
      <c r="Z79" s="7">
        <v>0.13536663507008342</v>
      </c>
      <c r="AA79" s="36"/>
    </row>
    <row r="80" spans="1:28" x14ac:dyDescent="0.2">
      <c r="A80" s="3" t="s">
        <v>24</v>
      </c>
      <c r="B80" s="3" t="s">
        <v>25</v>
      </c>
      <c r="C80" s="14">
        <v>146.89240000000001</v>
      </c>
      <c r="D80" s="10">
        <v>148.94370000000001</v>
      </c>
      <c r="E80" s="7">
        <v>150.49940000000001</v>
      </c>
      <c r="F80" s="7">
        <v>150.47389999999999</v>
      </c>
      <c r="G80" s="7">
        <v>151.5566</v>
      </c>
      <c r="H80" s="7">
        <v>152.00880000000001</v>
      </c>
      <c r="I80" s="7">
        <v>153.19300000000001</v>
      </c>
      <c r="J80" s="7">
        <v>161.5325</v>
      </c>
      <c r="K80" s="7">
        <v>162.42169999999999</v>
      </c>
      <c r="L80" s="7">
        <v>161.78639999999999</v>
      </c>
      <c r="M80" s="7">
        <v>163.59790000000001</v>
      </c>
      <c r="N80" s="7">
        <v>163.72749999999999</v>
      </c>
      <c r="O80" s="36"/>
      <c r="P80" s="10">
        <v>1.396444</v>
      </c>
      <c r="Q80" s="7">
        <v>1.0445059999999999</v>
      </c>
      <c r="R80" s="7">
        <v>-1.6911499999999999E-2</v>
      </c>
      <c r="S80" s="7">
        <v>0.71949790000000002</v>
      </c>
      <c r="T80" s="7">
        <v>0.29837659999999999</v>
      </c>
      <c r="U80" s="7">
        <v>0.77900639999999999</v>
      </c>
      <c r="V80" s="7">
        <v>5.4437865959932799</v>
      </c>
      <c r="W80" s="7">
        <v>0.5504774580966606</v>
      </c>
      <c r="X80" s="7">
        <v>-0.39114231657469473</v>
      </c>
      <c r="Y80" s="7">
        <v>1.1196862035375186</v>
      </c>
      <c r="Z80" s="7">
        <v>7.9218620776906168E-2</v>
      </c>
      <c r="AA80" s="36"/>
    </row>
    <row r="81" spans="1:28" x14ac:dyDescent="0.2">
      <c r="A81" s="3" t="s">
        <v>26</v>
      </c>
      <c r="B81" s="3" t="s">
        <v>96</v>
      </c>
      <c r="C81" s="14">
        <v>134.41679999999999</v>
      </c>
      <c r="D81" s="10">
        <v>135.0042</v>
      </c>
      <c r="E81" s="7">
        <v>135.8843</v>
      </c>
      <c r="F81" s="7">
        <v>137.29050000000001</v>
      </c>
      <c r="G81" s="7">
        <v>138.54150000000001</v>
      </c>
      <c r="H81" s="7">
        <v>139.13999999999999</v>
      </c>
      <c r="I81" s="7">
        <v>139.8545</v>
      </c>
      <c r="J81" s="7">
        <v>140.62559999999999</v>
      </c>
      <c r="K81" s="7">
        <v>141.6825</v>
      </c>
      <c r="L81" s="7">
        <v>142.7191</v>
      </c>
      <c r="M81" s="7">
        <v>143.3441</v>
      </c>
      <c r="N81" s="7">
        <v>143.60339999999999</v>
      </c>
      <c r="O81" s="36"/>
      <c r="P81" s="10">
        <v>0.43698949999999998</v>
      </c>
      <c r="Q81" s="7">
        <v>0.65195979999999998</v>
      </c>
      <c r="R81" s="7">
        <v>1.0348090000000001</v>
      </c>
      <c r="S81" s="7">
        <v>0.91121189999999996</v>
      </c>
      <c r="T81" s="7">
        <v>0.43198629999999999</v>
      </c>
      <c r="U81" s="7">
        <v>0.51351760000000002</v>
      </c>
      <c r="V81" s="7">
        <v>0.55135873354092291</v>
      </c>
      <c r="W81" s="7">
        <v>0.75157012663413569</v>
      </c>
      <c r="X81" s="7">
        <v>0.73163587599032542</v>
      </c>
      <c r="Y81" s="7">
        <v>0.43792316515448881</v>
      </c>
      <c r="Z81" s="7">
        <v>0.18089338870591543</v>
      </c>
      <c r="AA81" s="36"/>
    </row>
    <row r="82" spans="1:28" x14ac:dyDescent="0.2">
      <c r="A82" s="3" t="s">
        <v>27</v>
      </c>
      <c r="B82" s="3" t="s">
        <v>28</v>
      </c>
      <c r="C82" s="14">
        <v>133.60910000000001</v>
      </c>
      <c r="D82" s="10">
        <v>134.46639999999999</v>
      </c>
      <c r="E82" s="7">
        <v>135.0445</v>
      </c>
      <c r="F82" s="7">
        <v>135.12200000000001</v>
      </c>
      <c r="G82" s="7">
        <v>136.06610000000001</v>
      </c>
      <c r="H82" s="7">
        <v>136.23259999999999</v>
      </c>
      <c r="I82" s="7">
        <v>136.76159999999999</v>
      </c>
      <c r="J82" s="7">
        <v>137.1454</v>
      </c>
      <c r="K82" s="7">
        <v>137.47839999999999</v>
      </c>
      <c r="L82" s="7">
        <v>137.71770000000001</v>
      </c>
      <c r="M82" s="7">
        <v>138.76509999999999</v>
      </c>
      <c r="N82" s="7">
        <v>139.0222</v>
      </c>
      <c r="O82" s="36"/>
      <c r="P82" s="10">
        <v>0.64169350000000003</v>
      </c>
      <c r="Q82" s="7">
        <v>0.42989460000000002</v>
      </c>
      <c r="R82" s="7">
        <v>5.7388000000000002E-2</v>
      </c>
      <c r="S82" s="7">
        <v>0.69867319999999999</v>
      </c>
      <c r="T82" s="7">
        <v>0.12238110000000001</v>
      </c>
      <c r="U82" s="7">
        <v>0.38832280000000002</v>
      </c>
      <c r="V82" s="7">
        <v>0.28063433010436262</v>
      </c>
      <c r="W82" s="7">
        <v>0.24280799793503713</v>
      </c>
      <c r="X82" s="7">
        <v>0.17406370746241903</v>
      </c>
      <c r="Y82" s="7">
        <v>0.76054131023098837</v>
      </c>
      <c r="Z82" s="7">
        <v>0.18527713380382269</v>
      </c>
      <c r="AA82" s="36"/>
    </row>
    <row r="83" spans="1:28" x14ac:dyDescent="0.2">
      <c r="A83" s="3" t="s">
        <v>29</v>
      </c>
      <c r="B83" s="3" t="s">
        <v>30</v>
      </c>
      <c r="C83" s="14">
        <v>136.01179999999999</v>
      </c>
      <c r="D83" s="10">
        <v>137.06030000000001</v>
      </c>
      <c r="E83" s="7">
        <v>137.6764</v>
      </c>
      <c r="F83" s="7">
        <v>138.02770000000001</v>
      </c>
      <c r="G83" s="7">
        <v>137.84119999999999</v>
      </c>
      <c r="H83" s="7">
        <v>137.7236</v>
      </c>
      <c r="I83" s="7">
        <v>138.40479999999999</v>
      </c>
      <c r="J83" s="7">
        <v>141.98920000000001</v>
      </c>
      <c r="K83" s="7">
        <v>142.185</v>
      </c>
      <c r="L83" s="7">
        <v>142.827</v>
      </c>
      <c r="M83" s="7">
        <v>143.6455</v>
      </c>
      <c r="N83" s="7">
        <v>144.20699999999999</v>
      </c>
      <c r="O83" s="36"/>
      <c r="P83" s="10">
        <v>0.77095100000000005</v>
      </c>
      <c r="Q83" s="7">
        <v>0.44945740000000001</v>
      </c>
      <c r="R83" s="7">
        <v>0.25517689999999998</v>
      </c>
      <c r="S83" s="7">
        <v>-0.13507949999999999</v>
      </c>
      <c r="T83" s="7">
        <v>-8.5381600000000002E-2</v>
      </c>
      <c r="U83" s="7">
        <v>0.49463479999999999</v>
      </c>
      <c r="V83" s="7">
        <v>2.5897945735986156</v>
      </c>
      <c r="W83" s="7">
        <v>0.13789781194625456</v>
      </c>
      <c r="X83" s="7">
        <v>0.45152442240742408</v>
      </c>
      <c r="Y83" s="7">
        <v>0.57307091796369047</v>
      </c>
      <c r="Z83" s="7">
        <v>0.39089285776442373</v>
      </c>
      <c r="AA83" s="36"/>
    </row>
    <row r="84" spans="1:28" x14ac:dyDescent="0.2">
      <c r="A84" s="3" t="s">
        <v>31</v>
      </c>
      <c r="B84" s="3" t="s">
        <v>32</v>
      </c>
      <c r="C84" s="14">
        <v>123.1572</v>
      </c>
      <c r="D84" s="10">
        <v>124.2886</v>
      </c>
      <c r="E84" s="7">
        <v>124.79089999999999</v>
      </c>
      <c r="F84" s="7">
        <v>125.205</v>
      </c>
      <c r="G84" s="7">
        <v>125.3518</v>
      </c>
      <c r="H84" s="7">
        <v>125.4654</v>
      </c>
      <c r="I84" s="7">
        <v>125.928</v>
      </c>
      <c r="J84" s="7">
        <v>126.8955</v>
      </c>
      <c r="K84" s="7">
        <v>127.8415</v>
      </c>
      <c r="L84" s="7">
        <v>128.7183</v>
      </c>
      <c r="M84" s="7">
        <v>129.36269999999999</v>
      </c>
      <c r="N84" s="7">
        <v>129.86859999999999</v>
      </c>
      <c r="O84" s="36"/>
      <c r="P84" s="10">
        <v>0.91863919999999999</v>
      </c>
      <c r="Q84" s="7">
        <v>0.40410649999999998</v>
      </c>
      <c r="R84" s="7">
        <v>0.33183570000000001</v>
      </c>
      <c r="S84" s="7">
        <v>0.11727600000000001</v>
      </c>
      <c r="T84" s="7">
        <v>9.0650599999999998E-2</v>
      </c>
      <c r="U84" s="7">
        <v>0.36871989999999999</v>
      </c>
      <c r="V84" s="7">
        <v>0.76829616923956634</v>
      </c>
      <c r="W84" s="7">
        <v>0.74549530913231599</v>
      </c>
      <c r="X84" s="7">
        <v>0.68584927429668996</v>
      </c>
      <c r="Y84" s="7">
        <v>0.50062811581569233</v>
      </c>
      <c r="Z84" s="7">
        <v>0.39107099650826466</v>
      </c>
      <c r="AA84" s="36"/>
    </row>
    <row r="85" spans="1:28" x14ac:dyDescent="0.2">
      <c r="A85" s="3" t="s">
        <v>33</v>
      </c>
      <c r="B85" s="3" t="s">
        <v>97</v>
      </c>
      <c r="C85" s="14">
        <v>113.91759999999999</v>
      </c>
      <c r="D85" s="10">
        <v>113.7591</v>
      </c>
      <c r="E85" s="7">
        <v>113.77670000000001</v>
      </c>
      <c r="F85" s="7">
        <v>113.62050000000001</v>
      </c>
      <c r="G85" s="7">
        <v>114.9913</v>
      </c>
      <c r="H85" s="7">
        <v>114.998</v>
      </c>
      <c r="I85" s="7">
        <v>115.87649999999999</v>
      </c>
      <c r="J85" s="7">
        <v>115.9734</v>
      </c>
      <c r="K85" s="7">
        <v>115.9729</v>
      </c>
      <c r="L85" s="7">
        <v>116.2587</v>
      </c>
      <c r="M85" s="7">
        <v>116.1275</v>
      </c>
      <c r="N85" s="7">
        <v>116.1275</v>
      </c>
      <c r="O85" s="36"/>
      <c r="P85" s="10">
        <v>-0.13914969999999999</v>
      </c>
      <c r="Q85" s="7">
        <v>1.5492300000000001E-2</v>
      </c>
      <c r="R85" s="7">
        <v>-0.1372835</v>
      </c>
      <c r="S85" s="7">
        <v>1.2064490000000001</v>
      </c>
      <c r="T85" s="7">
        <v>5.8717999999999999E-3</v>
      </c>
      <c r="U85" s="7">
        <v>0.76392780000000005</v>
      </c>
      <c r="V85" s="7">
        <v>8.3623512964237867E-2</v>
      </c>
      <c r="W85" s="7">
        <v>-4.3113334609693897E-4</v>
      </c>
      <c r="X85" s="7">
        <v>0.24643688309942147</v>
      </c>
      <c r="Y85" s="7">
        <v>-0.11285176937296465</v>
      </c>
      <c r="Z85" s="7">
        <v>0</v>
      </c>
      <c r="AA85" s="36"/>
    </row>
    <row r="86" spans="1:28" x14ac:dyDescent="0.2">
      <c r="A86" s="3" t="s">
        <v>34</v>
      </c>
      <c r="B86" s="3" t="s">
        <v>35</v>
      </c>
      <c r="C86" s="14">
        <v>127.8369</v>
      </c>
      <c r="D86" s="10">
        <v>128.17789999999999</v>
      </c>
      <c r="E86" s="7">
        <v>127.9367</v>
      </c>
      <c r="F86" s="7">
        <v>128.4188</v>
      </c>
      <c r="G86" s="7">
        <v>128.7337</v>
      </c>
      <c r="H86" s="7">
        <v>128.53729999999999</v>
      </c>
      <c r="I86" s="7">
        <v>129.13730000000001</v>
      </c>
      <c r="J86" s="7">
        <v>142.7576</v>
      </c>
      <c r="K86" s="7">
        <v>142.9435</v>
      </c>
      <c r="L86" s="7">
        <v>143.39349999999999</v>
      </c>
      <c r="M86" s="7">
        <v>143.80609999999999</v>
      </c>
      <c r="N86" s="7">
        <v>144.00059999999999</v>
      </c>
      <c r="O86" s="36"/>
      <c r="P86" s="10">
        <v>0.2667428</v>
      </c>
      <c r="Q86" s="7">
        <v>-0.18819640000000001</v>
      </c>
      <c r="R86" s="7">
        <v>0.37685190000000002</v>
      </c>
      <c r="S86" s="7">
        <v>0.24517420000000001</v>
      </c>
      <c r="T86" s="7">
        <v>-0.15254799999999999</v>
      </c>
      <c r="U86" s="7">
        <v>0.46677150000000001</v>
      </c>
      <c r="V86" s="7">
        <v>10.547146331849888</v>
      </c>
      <c r="W86" s="7">
        <v>0.13022073781010871</v>
      </c>
      <c r="X86" s="7">
        <v>0.31480969753783039</v>
      </c>
      <c r="Y86" s="7">
        <v>0.28773968136630856</v>
      </c>
      <c r="Z86" s="7">
        <v>0.13525156443294481</v>
      </c>
      <c r="AA86" s="36"/>
    </row>
    <row r="87" spans="1:28" x14ac:dyDescent="0.2">
      <c r="A87" s="2" t="s">
        <v>36</v>
      </c>
      <c r="B87" s="2" t="s">
        <v>37</v>
      </c>
      <c r="C87" s="14">
        <v>121.5626</v>
      </c>
      <c r="D87" s="10">
        <v>121.53579999999999</v>
      </c>
      <c r="E87" s="7">
        <v>121.55249999999999</v>
      </c>
      <c r="F87" s="7">
        <v>121.8998</v>
      </c>
      <c r="G87" s="7">
        <v>122.0044</v>
      </c>
      <c r="H87" s="7">
        <v>122.2612</v>
      </c>
      <c r="I87" s="7">
        <v>122.30410000000001</v>
      </c>
      <c r="J87" s="7">
        <v>123.2743</v>
      </c>
      <c r="K87" s="7">
        <v>123.5039</v>
      </c>
      <c r="L87" s="7">
        <v>123.5701</v>
      </c>
      <c r="M87" s="7">
        <v>124.0288</v>
      </c>
      <c r="N87" s="7">
        <v>124.0612</v>
      </c>
      <c r="O87" s="36"/>
      <c r="P87" s="10">
        <v>-2.21107E-2</v>
      </c>
      <c r="Q87" s="7">
        <v>1.3766499999999999E-2</v>
      </c>
      <c r="R87" s="7">
        <v>0.28576849999999998</v>
      </c>
      <c r="S87" s="7">
        <v>8.5757299999999995E-2</v>
      </c>
      <c r="T87" s="7">
        <v>0.21052000000000001</v>
      </c>
      <c r="U87" s="7">
        <v>3.5107600000000003E-2</v>
      </c>
      <c r="V87" s="7">
        <v>0.79326858216526785</v>
      </c>
      <c r="W87" s="7">
        <v>0.18625131110053345</v>
      </c>
      <c r="X87" s="7">
        <v>5.3601546185986775E-2</v>
      </c>
      <c r="Y87" s="7">
        <v>0.37120630314291841</v>
      </c>
      <c r="Z87" s="7">
        <v>2.6122964988773204E-2</v>
      </c>
      <c r="AA87" s="36"/>
    </row>
    <row r="88" spans="1:28" x14ac:dyDescent="0.2">
      <c r="A88" s="3" t="s">
        <v>38</v>
      </c>
      <c r="B88" s="3" t="s">
        <v>39</v>
      </c>
      <c r="C88" s="14">
        <v>112.3794</v>
      </c>
      <c r="D88" s="10">
        <v>112.53700000000001</v>
      </c>
      <c r="E88" s="7">
        <v>112.6435</v>
      </c>
      <c r="F88" s="7">
        <v>113.0286</v>
      </c>
      <c r="G88" s="7">
        <v>112.8361</v>
      </c>
      <c r="H88" s="7">
        <v>113.18689999999999</v>
      </c>
      <c r="I88" s="7">
        <v>113.2253</v>
      </c>
      <c r="J88" s="7">
        <v>115.98480000000001</v>
      </c>
      <c r="K88" s="7">
        <v>115.79900000000001</v>
      </c>
      <c r="L88" s="7">
        <v>116.6559</v>
      </c>
      <c r="M88" s="7">
        <v>116.21899999999999</v>
      </c>
      <c r="N88" s="7">
        <v>116.02070000000001</v>
      </c>
      <c r="O88" s="36"/>
      <c r="P88" s="10">
        <v>0.14025319999999999</v>
      </c>
      <c r="Q88" s="7">
        <v>9.4641199999999995E-2</v>
      </c>
      <c r="R88" s="7">
        <v>0.34188289999999999</v>
      </c>
      <c r="S88" s="7">
        <v>-0.1703557</v>
      </c>
      <c r="T88" s="7">
        <v>0.31088640000000001</v>
      </c>
      <c r="U88" s="7">
        <v>3.4006000000000002E-2</v>
      </c>
      <c r="V88" s="7">
        <v>2.4371761434944332</v>
      </c>
      <c r="W88" s="7">
        <v>-0.16019340465302384</v>
      </c>
      <c r="X88" s="7">
        <v>0.73998911907701792</v>
      </c>
      <c r="Y88" s="7">
        <v>-0.37452027715701353</v>
      </c>
      <c r="Z88" s="7">
        <v>-0.17062614546673871</v>
      </c>
      <c r="AA88" s="36"/>
    </row>
    <row r="89" spans="1:28" x14ac:dyDescent="0.2">
      <c r="A89" s="3" t="s">
        <v>40</v>
      </c>
      <c r="B89" s="3" t="s">
        <v>102</v>
      </c>
      <c r="C89" s="14">
        <v>119.74169999999999</v>
      </c>
      <c r="D89" s="10">
        <v>119.0132</v>
      </c>
      <c r="E89" s="7">
        <v>118.887</v>
      </c>
      <c r="F89" s="7">
        <v>119.32810000000001</v>
      </c>
      <c r="G89" s="7">
        <v>119.5671</v>
      </c>
      <c r="H89" s="7">
        <v>120.1219</v>
      </c>
      <c r="I89" s="7">
        <v>120.1722</v>
      </c>
      <c r="J89" s="7">
        <v>120.2518</v>
      </c>
      <c r="K89" s="7">
        <v>120.82850000000001</v>
      </c>
      <c r="L89" s="7">
        <v>120.43170000000001</v>
      </c>
      <c r="M89" s="7">
        <v>121.0308</v>
      </c>
      <c r="N89" s="7">
        <v>121.0406</v>
      </c>
      <c r="O89" s="36"/>
      <c r="P89" s="10">
        <v>-0.60838040000000004</v>
      </c>
      <c r="Q89" s="7">
        <v>-0.1061073</v>
      </c>
      <c r="R89" s="7">
        <v>0.37108980000000003</v>
      </c>
      <c r="S89" s="7">
        <v>0.20023560000000001</v>
      </c>
      <c r="T89" s="7">
        <v>0.46404089999999998</v>
      </c>
      <c r="U89" s="7">
        <v>4.1849200000000003E-2</v>
      </c>
      <c r="V89" s="7">
        <v>6.6238281399524368E-2</v>
      </c>
      <c r="W89" s="7">
        <v>0.47957702088451265</v>
      </c>
      <c r="X89" s="7">
        <v>-0.32839934287026568</v>
      </c>
      <c r="Y89" s="7">
        <v>0.49746038626042216</v>
      </c>
      <c r="Z89" s="7">
        <v>8.0971124705434289E-3</v>
      </c>
      <c r="AA89" s="36"/>
    </row>
    <row r="90" spans="1:28" x14ac:dyDescent="0.2">
      <c r="A90" s="3" t="s">
        <v>41</v>
      </c>
      <c r="B90" s="3" t="s">
        <v>99</v>
      </c>
      <c r="C90" s="14">
        <v>102.2158</v>
      </c>
      <c r="D90" s="10">
        <v>103.3069</v>
      </c>
      <c r="E90" s="7">
        <v>103.3069</v>
      </c>
      <c r="F90" s="7">
        <v>103.7384</v>
      </c>
      <c r="G90" s="7">
        <v>103.78100000000001</v>
      </c>
      <c r="H90" s="7">
        <v>103.78100000000001</v>
      </c>
      <c r="I90" s="7">
        <v>103.78100000000001</v>
      </c>
      <c r="J90" s="7">
        <v>103.78100000000001</v>
      </c>
      <c r="K90" s="7">
        <v>103.9866</v>
      </c>
      <c r="L90" s="7">
        <v>103.9866</v>
      </c>
      <c r="M90" s="7">
        <v>104.1515</v>
      </c>
      <c r="N90" s="7">
        <v>104.1515</v>
      </c>
      <c r="O90" s="36"/>
      <c r="P90" s="10">
        <v>1.06748</v>
      </c>
      <c r="Q90" s="7">
        <v>0</v>
      </c>
      <c r="R90" s="7">
        <v>0.41764630000000003</v>
      </c>
      <c r="S90" s="7">
        <v>4.1118799999999997E-2</v>
      </c>
      <c r="T90" s="7">
        <v>0</v>
      </c>
      <c r="U90" s="7">
        <v>0</v>
      </c>
      <c r="V90" s="7">
        <v>0</v>
      </c>
      <c r="W90" s="7">
        <v>0.19810948054074423</v>
      </c>
      <c r="X90" s="7">
        <v>0</v>
      </c>
      <c r="Y90" s="7">
        <v>0.1585781244891197</v>
      </c>
      <c r="Z90" s="7">
        <v>0</v>
      </c>
      <c r="AA90" s="36"/>
    </row>
    <row r="91" spans="1:28" x14ac:dyDescent="0.2">
      <c r="A91" s="3" t="s">
        <v>42</v>
      </c>
      <c r="B91" s="3" t="s">
        <v>43</v>
      </c>
      <c r="C91" s="14">
        <v>188.73949999999999</v>
      </c>
      <c r="D91" s="10">
        <v>187.61510000000001</v>
      </c>
      <c r="E91" s="7">
        <v>187.9744</v>
      </c>
      <c r="F91" s="7">
        <v>188.13290000000001</v>
      </c>
      <c r="G91" s="7">
        <v>188.48410000000001</v>
      </c>
      <c r="H91" s="7">
        <v>188.7782</v>
      </c>
      <c r="I91" s="7">
        <v>188.96420000000001</v>
      </c>
      <c r="J91" s="7">
        <v>204.077</v>
      </c>
      <c r="K91" s="7">
        <v>204.73500000000001</v>
      </c>
      <c r="L91" s="7">
        <v>205.31469999999999</v>
      </c>
      <c r="M91" s="7">
        <v>205.29730000000001</v>
      </c>
      <c r="N91" s="7">
        <v>205.17609999999999</v>
      </c>
      <c r="O91" s="36"/>
      <c r="P91" s="10">
        <v>-0.59575230000000001</v>
      </c>
      <c r="Q91" s="7">
        <v>0.1914759</v>
      </c>
      <c r="R91" s="7">
        <v>8.4332500000000005E-2</v>
      </c>
      <c r="S91" s="7">
        <v>0.18668270000000001</v>
      </c>
      <c r="T91" s="7">
        <v>0.15604950000000001</v>
      </c>
      <c r="U91" s="7">
        <v>9.84984E-2</v>
      </c>
      <c r="V91" s="7">
        <v>7.9977053854645446</v>
      </c>
      <c r="W91" s="7">
        <v>0.32242731910015116</v>
      </c>
      <c r="X91" s="7">
        <v>0.28314650645955702</v>
      </c>
      <c r="Y91" s="7">
        <v>-8.4747950341503876E-3</v>
      </c>
      <c r="Z91" s="7">
        <v>-5.903633413591701E-2</v>
      </c>
      <c r="AA91" s="36"/>
    </row>
    <row r="92" spans="1:28" x14ac:dyDescent="0.2">
      <c r="A92" s="3" t="s">
        <v>44</v>
      </c>
      <c r="B92" s="3" t="s">
        <v>45</v>
      </c>
      <c r="C92" s="14">
        <v>125.1751</v>
      </c>
      <c r="D92" s="10">
        <v>125.1751</v>
      </c>
      <c r="E92" s="7">
        <v>125.25409999999999</v>
      </c>
      <c r="F92" s="7">
        <v>125.5535</v>
      </c>
      <c r="G92" s="7">
        <v>125.68470000000001</v>
      </c>
      <c r="H92" s="7">
        <v>125.68470000000001</v>
      </c>
      <c r="I92" s="7">
        <v>125.68470000000001</v>
      </c>
      <c r="J92" s="7">
        <v>125.68470000000001</v>
      </c>
      <c r="K92" s="7">
        <v>125.68470000000001</v>
      </c>
      <c r="L92" s="7">
        <v>125.6156</v>
      </c>
      <c r="M92" s="7">
        <v>126.611</v>
      </c>
      <c r="N92" s="7">
        <v>126.75109999999999</v>
      </c>
      <c r="O92" s="36"/>
      <c r="P92" s="10">
        <v>0</v>
      </c>
      <c r="Q92" s="7">
        <v>6.3113500000000003E-2</v>
      </c>
      <c r="R92" s="7">
        <v>0.23899780000000001</v>
      </c>
      <c r="S92" s="7">
        <v>0.10456020000000001</v>
      </c>
      <c r="T92" s="7">
        <v>0</v>
      </c>
      <c r="U92" s="7">
        <v>0</v>
      </c>
      <c r="V92" s="7">
        <v>0</v>
      </c>
      <c r="W92" s="7">
        <v>0</v>
      </c>
      <c r="X92" s="7">
        <v>-5.4978847862950639E-2</v>
      </c>
      <c r="Y92" s="7">
        <v>0.79241750228475094</v>
      </c>
      <c r="Z92" s="7">
        <v>0.11065389263175369</v>
      </c>
      <c r="AA92" s="36"/>
    </row>
    <row r="93" spans="1:28" x14ac:dyDescent="0.2">
      <c r="A93" s="3" t="s">
        <v>46</v>
      </c>
      <c r="B93" s="3" t="s">
        <v>100</v>
      </c>
      <c r="C93" s="14">
        <v>131.90110000000001</v>
      </c>
      <c r="D93" s="10">
        <v>133.86330000000001</v>
      </c>
      <c r="E93" s="7">
        <v>133.9811</v>
      </c>
      <c r="F93" s="7">
        <v>133.9811</v>
      </c>
      <c r="G93" s="7">
        <v>133.9811</v>
      </c>
      <c r="H93" s="7">
        <v>133.9811</v>
      </c>
      <c r="I93" s="7">
        <v>134.17850000000001</v>
      </c>
      <c r="J93" s="7">
        <v>135.38329999999999</v>
      </c>
      <c r="K93" s="7">
        <v>135.7637</v>
      </c>
      <c r="L93" s="7">
        <v>136.70820000000001</v>
      </c>
      <c r="M93" s="7">
        <v>136.70820000000001</v>
      </c>
      <c r="N93" s="7">
        <v>136.99879999999999</v>
      </c>
      <c r="O93" s="36"/>
      <c r="P93" s="10">
        <v>1.4876560000000001</v>
      </c>
      <c r="Q93" s="7">
        <v>8.7953000000000003E-2</v>
      </c>
      <c r="R93" s="7">
        <v>0</v>
      </c>
      <c r="S93" s="7">
        <v>0</v>
      </c>
      <c r="T93" s="7">
        <v>0</v>
      </c>
      <c r="U93" s="7">
        <v>0.1473479</v>
      </c>
      <c r="V93" s="7">
        <v>0.89790838323574729</v>
      </c>
      <c r="W93" s="7">
        <v>0.28098000270344187</v>
      </c>
      <c r="X93" s="7">
        <v>0.69569406255133359</v>
      </c>
      <c r="Y93" s="7">
        <v>0</v>
      </c>
      <c r="Z93" s="7">
        <v>0.2125695459379785</v>
      </c>
      <c r="AA93" s="36"/>
    </row>
    <row r="94" spans="1:28" x14ac:dyDescent="0.2">
      <c r="A94" s="2" t="s">
        <v>47</v>
      </c>
      <c r="B94" s="2" t="s">
        <v>48</v>
      </c>
      <c r="C94" s="14">
        <v>99.246679999999998</v>
      </c>
      <c r="D94" s="10">
        <v>98.741810000000001</v>
      </c>
      <c r="E94" s="7">
        <v>98.773430000000005</v>
      </c>
      <c r="F94" s="7">
        <v>98.319820000000007</v>
      </c>
      <c r="G94" s="7">
        <v>98.57911</v>
      </c>
      <c r="H94" s="7">
        <v>99.088509999999999</v>
      </c>
      <c r="I94" s="7">
        <v>98.891620000000003</v>
      </c>
      <c r="J94" s="7">
        <v>98.4011</v>
      </c>
      <c r="K94" s="7">
        <v>98.077799999999996</v>
      </c>
      <c r="L94" s="7">
        <v>98.579329999999999</v>
      </c>
      <c r="M94" s="7">
        <v>99.782769999999999</v>
      </c>
      <c r="N94" s="7">
        <v>98.916499999999999</v>
      </c>
      <c r="O94" s="36"/>
      <c r="P94" s="10">
        <v>-0.50869969999999998</v>
      </c>
      <c r="Q94" s="7">
        <v>3.2019100000000002E-2</v>
      </c>
      <c r="R94" s="7">
        <v>-0.45924619999999999</v>
      </c>
      <c r="S94" s="7">
        <v>0.2637236</v>
      </c>
      <c r="T94" s="7">
        <v>0.51674180000000003</v>
      </c>
      <c r="U94" s="7">
        <v>-0.19870289999999999</v>
      </c>
      <c r="V94" s="7">
        <v>-0.49601776166676564</v>
      </c>
      <c r="W94" s="7">
        <v>-0.32855323771787431</v>
      </c>
      <c r="X94" s="7">
        <v>0.51135934941444694</v>
      </c>
      <c r="Y94" s="7">
        <v>1.2207833021384915</v>
      </c>
      <c r="Z94" s="7">
        <v>-0.86815589505081903</v>
      </c>
      <c r="AA94" s="36"/>
      <c r="AB94" s="7">
        <f>(AB73/AB78)*100</f>
        <v>98.742430331101616</v>
      </c>
    </row>
    <row r="95" spans="1:28" x14ac:dyDescent="0.2">
      <c r="A95" s="2"/>
      <c r="B95" s="2" t="s">
        <v>73</v>
      </c>
      <c r="C95" s="14"/>
      <c r="D95" s="10"/>
      <c r="E95" s="7"/>
      <c r="F95" s="7"/>
      <c r="G95" s="7"/>
      <c r="H95" s="7"/>
      <c r="I95" s="7"/>
      <c r="J95" s="7"/>
      <c r="K95" s="7"/>
      <c r="L95" s="7"/>
      <c r="M95" s="7"/>
      <c r="N95" s="7"/>
      <c r="O95" s="36"/>
      <c r="P95" s="10"/>
      <c r="Q95" s="7"/>
      <c r="R95" s="7"/>
      <c r="S95" s="7"/>
      <c r="T95" s="7"/>
      <c r="U95" s="7"/>
      <c r="V95" s="7"/>
      <c r="W95" s="7"/>
      <c r="X95" s="7"/>
      <c r="Y95" s="7"/>
      <c r="Z95" s="7"/>
      <c r="AA95" s="36"/>
      <c r="AB95" s="7"/>
    </row>
    <row r="96" spans="1:28" ht="18" customHeight="1" x14ac:dyDescent="0.2">
      <c r="B96" s="22" t="s">
        <v>62</v>
      </c>
      <c r="C96" s="27"/>
      <c r="D96" s="24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36"/>
      <c r="P96" s="24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36"/>
    </row>
    <row r="97" spans="1:32" x14ac:dyDescent="0.2">
      <c r="A97" s="2" t="s">
        <v>14</v>
      </c>
      <c r="B97" s="2" t="s">
        <v>103</v>
      </c>
      <c r="C97" s="14">
        <v>120.01049999999999</v>
      </c>
      <c r="D97" s="10">
        <v>119.9948</v>
      </c>
      <c r="E97" s="7">
        <v>120.6001</v>
      </c>
      <c r="F97" s="7">
        <v>120.7837</v>
      </c>
      <c r="G97" s="7">
        <v>120.9314</v>
      </c>
      <c r="H97" s="7">
        <v>121.7966</v>
      </c>
      <c r="I97" s="7">
        <v>122.72490000000001</v>
      </c>
      <c r="J97" s="7">
        <v>125.2316</v>
      </c>
      <c r="K97" s="7">
        <v>126.57</v>
      </c>
      <c r="L97" s="7">
        <v>125.9455</v>
      </c>
      <c r="M97" s="7">
        <v>126.4819</v>
      </c>
      <c r="N97" s="7">
        <v>125.87869999999999</v>
      </c>
      <c r="O97" s="36"/>
      <c r="P97" s="10">
        <v>-1.30642E-2</v>
      </c>
      <c r="Q97" s="7">
        <v>0.50440750000000001</v>
      </c>
      <c r="R97" s="7">
        <v>0.1522715</v>
      </c>
      <c r="S97" s="7">
        <v>0.12228890000000001</v>
      </c>
      <c r="T97" s="7">
        <v>0.71544379999999996</v>
      </c>
      <c r="U97" s="7">
        <v>0.76213390000000003</v>
      </c>
      <c r="V97" s="7">
        <v>2.042535785321475</v>
      </c>
      <c r="W97" s="7">
        <v>1.0687398388266163</v>
      </c>
      <c r="X97" s="7">
        <v>-0.49340286007742568</v>
      </c>
      <c r="Y97" s="7">
        <v>0.42589850371787835</v>
      </c>
      <c r="Z97" s="7">
        <v>-0.47690618183313271</v>
      </c>
      <c r="AA97" s="36"/>
      <c r="AB97" s="7">
        <f>AVERAGE(D97:O97)</f>
        <v>123.3581090909091</v>
      </c>
    </row>
    <row r="98" spans="1:32" x14ac:dyDescent="0.2">
      <c r="A98" s="3" t="s">
        <v>16</v>
      </c>
      <c r="B98" s="3" t="s">
        <v>104</v>
      </c>
      <c r="C98" s="14">
        <v>112.1859</v>
      </c>
      <c r="D98" s="10">
        <v>111.95189999999999</v>
      </c>
      <c r="E98" s="7">
        <v>112.8676</v>
      </c>
      <c r="F98" s="7">
        <v>113.6467</v>
      </c>
      <c r="G98" s="7">
        <v>114.14100000000001</v>
      </c>
      <c r="H98" s="7">
        <v>115.3463</v>
      </c>
      <c r="I98" s="7">
        <v>116.62520000000001</v>
      </c>
      <c r="J98" s="7">
        <v>119.5149</v>
      </c>
      <c r="K98" s="7">
        <v>120.48990000000001</v>
      </c>
      <c r="L98" s="7">
        <v>119.9837</v>
      </c>
      <c r="M98" s="7">
        <v>119.7458</v>
      </c>
      <c r="N98" s="7">
        <v>118.83110000000001</v>
      </c>
      <c r="O98" s="36"/>
      <c r="P98" s="10">
        <v>-0.2085969</v>
      </c>
      <c r="Q98" s="7">
        <v>0.81794299999999998</v>
      </c>
      <c r="R98" s="7">
        <v>0.69030340000000001</v>
      </c>
      <c r="S98" s="7">
        <v>0.43487789999999998</v>
      </c>
      <c r="T98" s="7">
        <v>1.056028</v>
      </c>
      <c r="U98" s="7">
        <v>1.1087480000000001</v>
      </c>
      <c r="V98" s="7">
        <v>2.4777663832516392</v>
      </c>
      <c r="W98" s="7">
        <v>0.81579786286062117</v>
      </c>
      <c r="X98" s="7">
        <v>-0.42011820077866013</v>
      </c>
      <c r="Y98" s="7">
        <v>-0.19827693261667728</v>
      </c>
      <c r="Z98" s="7">
        <v>-0.76386812731636211</v>
      </c>
      <c r="AA98" s="36"/>
    </row>
    <row r="99" spans="1:32" x14ac:dyDescent="0.2">
      <c r="A99" s="3" t="s">
        <v>18</v>
      </c>
      <c r="B99" s="3" t="s">
        <v>61</v>
      </c>
      <c r="C99" s="14">
        <v>135.04390000000001</v>
      </c>
      <c r="D99" s="10">
        <v>135.4477</v>
      </c>
      <c r="E99" s="7">
        <v>135.45660000000001</v>
      </c>
      <c r="F99" s="7">
        <v>134.49610000000001</v>
      </c>
      <c r="G99" s="7">
        <v>133.97800000000001</v>
      </c>
      <c r="H99" s="7">
        <v>134.18960000000001</v>
      </c>
      <c r="I99" s="7">
        <v>134.4442</v>
      </c>
      <c r="J99" s="7">
        <v>136.21510000000001</v>
      </c>
      <c r="K99" s="7">
        <v>138.2518</v>
      </c>
      <c r="L99" s="7">
        <v>137.40020000000001</v>
      </c>
      <c r="M99" s="7">
        <v>139.42410000000001</v>
      </c>
      <c r="N99" s="7">
        <v>139.4196</v>
      </c>
      <c r="O99" s="36"/>
      <c r="P99" s="10">
        <v>0.29900880000000002</v>
      </c>
      <c r="Q99" s="7">
        <v>6.5113999999999997E-3</v>
      </c>
      <c r="R99" s="7">
        <v>-0.70905720000000005</v>
      </c>
      <c r="S99" s="7">
        <v>-0.38520199999999999</v>
      </c>
      <c r="T99" s="7">
        <v>0.15795439999999999</v>
      </c>
      <c r="U99" s="7">
        <v>0.18970339999999999</v>
      </c>
      <c r="V99" s="7">
        <v>1.3172007420178868</v>
      </c>
      <c r="W99" s="7">
        <v>1.4952086809758947</v>
      </c>
      <c r="X99" s="7">
        <v>-0.61597751349348839</v>
      </c>
      <c r="Y99" s="7">
        <v>1.4729964002963585</v>
      </c>
      <c r="Z99" s="7">
        <v>-3.2275625232705647E-3</v>
      </c>
      <c r="AA99" s="36"/>
    </row>
    <row r="100" spans="1:32" x14ac:dyDescent="0.2">
      <c r="A100" s="2" t="s">
        <v>20</v>
      </c>
      <c r="B100" s="2" t="s">
        <v>105</v>
      </c>
      <c r="C100" s="14">
        <v>131.26300000000001</v>
      </c>
      <c r="D100" s="10">
        <v>132.2611</v>
      </c>
      <c r="E100" s="7">
        <v>132.9504</v>
      </c>
      <c r="F100" s="7">
        <v>133.1986</v>
      </c>
      <c r="G100" s="7">
        <v>133.76339999999999</v>
      </c>
      <c r="H100" s="7">
        <v>134.02979999999999</v>
      </c>
      <c r="I100" s="7">
        <v>134.52889999999999</v>
      </c>
      <c r="J100" s="7">
        <v>139.03479999999999</v>
      </c>
      <c r="K100" s="7">
        <v>139.54669999999999</v>
      </c>
      <c r="L100" s="7">
        <v>139.64019999999999</v>
      </c>
      <c r="M100" s="7">
        <v>140.5205</v>
      </c>
      <c r="N100" s="7">
        <v>140.7338</v>
      </c>
      <c r="O100" s="36"/>
      <c r="P100" s="10">
        <v>0.76041139999999996</v>
      </c>
      <c r="Q100" s="7">
        <v>0.52118960000000003</v>
      </c>
      <c r="R100" s="7">
        <v>0.18669720000000001</v>
      </c>
      <c r="S100" s="7">
        <v>0.4240314</v>
      </c>
      <c r="T100" s="7">
        <v>0.19914850000000001</v>
      </c>
      <c r="U100" s="7">
        <v>0.37235679999999999</v>
      </c>
      <c r="V100" s="7">
        <v>3.3493918407122911</v>
      </c>
      <c r="W100" s="7">
        <v>0.36818120355479145</v>
      </c>
      <c r="X100" s="7">
        <v>6.7002659324803746E-2</v>
      </c>
      <c r="Y100" s="7">
        <v>0.63040585733907961</v>
      </c>
      <c r="Z100" s="7">
        <v>0.15179279891546346</v>
      </c>
      <c r="AA100" s="36"/>
      <c r="AB100" s="7">
        <f>AVERAGE(D100:O100)</f>
        <v>136.38256363636367</v>
      </c>
    </row>
    <row r="101" spans="1:32" x14ac:dyDescent="0.2">
      <c r="A101" s="2" t="s">
        <v>22</v>
      </c>
      <c r="B101" s="2" t="s">
        <v>23</v>
      </c>
      <c r="C101" s="14">
        <v>137.0291</v>
      </c>
      <c r="D101" s="10">
        <v>138.41069999999999</v>
      </c>
      <c r="E101" s="7">
        <v>139.36840000000001</v>
      </c>
      <c r="F101" s="7">
        <v>139.67570000000001</v>
      </c>
      <c r="G101" s="7">
        <v>140.5429</v>
      </c>
      <c r="H101" s="7">
        <v>140.8965</v>
      </c>
      <c r="I101" s="7">
        <v>141.58109999999999</v>
      </c>
      <c r="J101" s="7">
        <v>146.62090000000001</v>
      </c>
      <c r="K101" s="7">
        <v>147.2227</v>
      </c>
      <c r="L101" s="7">
        <v>147.16560000000001</v>
      </c>
      <c r="M101" s="7">
        <v>148.45760000000001</v>
      </c>
      <c r="N101" s="7">
        <v>148.7234</v>
      </c>
      <c r="O101" s="36"/>
      <c r="P101" s="10">
        <v>1.0082800000000001</v>
      </c>
      <c r="Q101" s="7">
        <v>0.69190600000000002</v>
      </c>
      <c r="R101" s="7">
        <v>0.22047050000000001</v>
      </c>
      <c r="S101" s="7">
        <v>0.62087979999999998</v>
      </c>
      <c r="T101" s="7">
        <v>0.25158999999999998</v>
      </c>
      <c r="U101" s="7">
        <v>0.48593249999999999</v>
      </c>
      <c r="V101" s="7">
        <v>3.5596559145253246</v>
      </c>
      <c r="W101" s="7">
        <v>0.41044625970785692</v>
      </c>
      <c r="X101" s="7">
        <v>-3.8784779792784177E-2</v>
      </c>
      <c r="Y101" s="7">
        <v>0.87792255798909635</v>
      </c>
      <c r="Z101" s="7">
        <v>0.17904101911925321</v>
      </c>
      <c r="AA101" s="36"/>
    </row>
    <row r="102" spans="1:32" x14ac:dyDescent="0.2">
      <c r="A102" s="3" t="s">
        <v>24</v>
      </c>
      <c r="B102" s="3" t="s">
        <v>25</v>
      </c>
      <c r="C102" s="14">
        <v>144.11490000000001</v>
      </c>
      <c r="D102" s="10">
        <v>146.55250000000001</v>
      </c>
      <c r="E102" s="7">
        <v>147.8879</v>
      </c>
      <c r="F102" s="7">
        <v>148.18510000000001</v>
      </c>
      <c r="G102" s="7">
        <v>149.02340000000001</v>
      </c>
      <c r="H102" s="7">
        <v>149.40770000000001</v>
      </c>
      <c r="I102" s="7">
        <v>150.15539999999999</v>
      </c>
      <c r="J102" s="7">
        <v>158.12950000000001</v>
      </c>
      <c r="K102" s="7">
        <v>158.8339</v>
      </c>
      <c r="L102" s="7">
        <v>157.977</v>
      </c>
      <c r="M102" s="7">
        <v>160.11269999999999</v>
      </c>
      <c r="N102" s="7">
        <v>160.3956</v>
      </c>
      <c r="O102" s="36"/>
      <c r="P102" s="10">
        <v>1.691411</v>
      </c>
      <c r="Q102" s="7">
        <v>0.91116989999999998</v>
      </c>
      <c r="R102" s="7">
        <v>0.20101160000000001</v>
      </c>
      <c r="S102" s="7">
        <v>0.56571300000000002</v>
      </c>
      <c r="T102" s="7">
        <v>0.25784319999999999</v>
      </c>
      <c r="U102" s="7">
        <v>0.50046049999999997</v>
      </c>
      <c r="V102" s="7">
        <v>5.310564921408103</v>
      </c>
      <c r="W102" s="7">
        <v>0.44545767867475239</v>
      </c>
      <c r="X102" s="7">
        <v>-0.53949440264326198</v>
      </c>
      <c r="Y102" s="7">
        <v>1.3519056571526145</v>
      </c>
      <c r="Z102" s="7">
        <v>0.17668804535805852</v>
      </c>
      <c r="AA102" s="36"/>
    </row>
    <row r="103" spans="1:32" x14ac:dyDescent="0.2">
      <c r="A103" s="3" t="s">
        <v>26</v>
      </c>
      <c r="B103" s="3" t="s">
        <v>96</v>
      </c>
      <c r="C103" s="14">
        <v>134.04239999999999</v>
      </c>
      <c r="D103" s="10">
        <v>134.57400000000001</v>
      </c>
      <c r="E103" s="7">
        <v>135.79599999999999</v>
      </c>
      <c r="F103" s="7">
        <v>136.3751</v>
      </c>
      <c r="G103" s="7">
        <v>137.94890000000001</v>
      </c>
      <c r="H103" s="7">
        <v>138.64060000000001</v>
      </c>
      <c r="I103" s="7">
        <v>139.3152</v>
      </c>
      <c r="J103" s="7">
        <v>140.32169999999999</v>
      </c>
      <c r="K103" s="7">
        <v>141.2885</v>
      </c>
      <c r="L103" s="7">
        <v>142.50620000000001</v>
      </c>
      <c r="M103" s="7">
        <v>142.86850000000001</v>
      </c>
      <c r="N103" s="7">
        <v>143.06450000000001</v>
      </c>
      <c r="O103" s="36"/>
      <c r="P103" s="10">
        <v>0.3965574</v>
      </c>
      <c r="Q103" s="7">
        <v>0.90806209999999998</v>
      </c>
      <c r="R103" s="7">
        <v>0.42641590000000001</v>
      </c>
      <c r="S103" s="7">
        <v>1.1540729999999999</v>
      </c>
      <c r="T103" s="7">
        <v>0.50137039999999999</v>
      </c>
      <c r="U103" s="7">
        <v>0.48661959999999999</v>
      </c>
      <c r="V103" s="7">
        <v>0.72246244487319999</v>
      </c>
      <c r="W103" s="7">
        <v>0.68898823204109294</v>
      </c>
      <c r="X103" s="7">
        <v>0.86185358327111394</v>
      </c>
      <c r="Y103" s="7">
        <v>0.25423455260192518</v>
      </c>
      <c r="Z103" s="7">
        <v>0.13718909346706792</v>
      </c>
      <c r="AA103" s="36"/>
    </row>
    <row r="104" spans="1:32" x14ac:dyDescent="0.2">
      <c r="A104" s="3" t="s">
        <v>27</v>
      </c>
      <c r="B104" s="3" t="s">
        <v>28</v>
      </c>
      <c r="C104" s="14">
        <v>140.11600000000001</v>
      </c>
      <c r="D104" s="10">
        <v>140.51179999999999</v>
      </c>
      <c r="E104" s="7">
        <v>140.9084</v>
      </c>
      <c r="F104" s="7">
        <v>140.73140000000001</v>
      </c>
      <c r="G104" s="7">
        <v>141.69579999999999</v>
      </c>
      <c r="H104" s="7">
        <v>142.05529999999999</v>
      </c>
      <c r="I104" s="7">
        <v>142.86590000000001</v>
      </c>
      <c r="J104" s="7">
        <v>143.09630000000001</v>
      </c>
      <c r="K104" s="7">
        <v>143.4588</v>
      </c>
      <c r="L104" s="7">
        <v>143.35579999999999</v>
      </c>
      <c r="M104" s="7">
        <v>144.60079999999999</v>
      </c>
      <c r="N104" s="7">
        <v>144.70339999999999</v>
      </c>
      <c r="O104" s="36"/>
      <c r="P104" s="10">
        <v>0.28247860000000002</v>
      </c>
      <c r="Q104" s="7">
        <v>0.28225850000000002</v>
      </c>
      <c r="R104" s="7">
        <v>-0.12559319999999999</v>
      </c>
      <c r="S104" s="7">
        <v>0.68526690000000001</v>
      </c>
      <c r="T104" s="7">
        <v>0.25369960000000003</v>
      </c>
      <c r="U104" s="7">
        <v>0.57061759999999995</v>
      </c>
      <c r="V104" s="7">
        <v>0.16127011414200521</v>
      </c>
      <c r="W104" s="7">
        <v>0.25332590709891373</v>
      </c>
      <c r="X104" s="7">
        <v>-7.1797617155593546E-2</v>
      </c>
      <c r="Y104" s="7">
        <v>0.86846852377092842</v>
      </c>
      <c r="Z104" s="7">
        <v>7.0953964293417021E-2</v>
      </c>
      <c r="AA104" s="36"/>
    </row>
    <row r="105" spans="1:32" x14ac:dyDescent="0.2">
      <c r="A105" s="3" t="s">
        <v>29</v>
      </c>
      <c r="B105" s="3" t="s">
        <v>30</v>
      </c>
      <c r="C105" s="14">
        <v>131.8852</v>
      </c>
      <c r="D105" s="10">
        <v>132.72059999999999</v>
      </c>
      <c r="E105" s="7">
        <v>133.23509999999999</v>
      </c>
      <c r="F105" s="7">
        <v>133.52510000000001</v>
      </c>
      <c r="G105" s="7">
        <v>133.67250000000001</v>
      </c>
      <c r="H105" s="7">
        <v>133.66730000000001</v>
      </c>
      <c r="I105" s="7">
        <v>134.4616</v>
      </c>
      <c r="J105" s="7">
        <v>138.27070000000001</v>
      </c>
      <c r="K105" s="7">
        <v>138.3372</v>
      </c>
      <c r="L105" s="7">
        <v>138.726</v>
      </c>
      <c r="M105" s="7">
        <v>139.37620000000001</v>
      </c>
      <c r="N105" s="7">
        <v>139.94309999999999</v>
      </c>
      <c r="O105" s="36"/>
      <c r="P105" s="10">
        <v>0.63343240000000001</v>
      </c>
      <c r="Q105" s="7">
        <v>0.38765339999999998</v>
      </c>
      <c r="R105" s="7">
        <v>0.21770120000000001</v>
      </c>
      <c r="S105" s="7">
        <v>0.1103683</v>
      </c>
      <c r="T105" s="7">
        <v>-3.8925000000000001E-3</v>
      </c>
      <c r="U105" s="7">
        <v>0.59425660000000002</v>
      </c>
      <c r="V105" s="7">
        <v>2.832853394575106</v>
      </c>
      <c r="W105" s="7">
        <v>4.8094064758470646E-2</v>
      </c>
      <c r="X105" s="7">
        <v>0.28105238504176994</v>
      </c>
      <c r="Y105" s="7">
        <v>0.4686936839525484</v>
      </c>
      <c r="Z105" s="7">
        <v>0.4067408926344494</v>
      </c>
      <c r="AA105" s="36"/>
    </row>
    <row r="106" spans="1:32" x14ac:dyDescent="0.2">
      <c r="A106" s="3" t="s">
        <v>31</v>
      </c>
      <c r="B106" s="3" t="s">
        <v>32</v>
      </c>
      <c r="C106" s="14">
        <v>123.1147</v>
      </c>
      <c r="D106" s="10">
        <v>124.22</v>
      </c>
      <c r="E106" s="7">
        <v>124.77760000000001</v>
      </c>
      <c r="F106" s="7">
        <v>125.20099999999999</v>
      </c>
      <c r="G106" s="7">
        <v>125.2377</v>
      </c>
      <c r="H106" s="7">
        <v>125.2277</v>
      </c>
      <c r="I106" s="7">
        <v>125.699</v>
      </c>
      <c r="J106" s="7">
        <v>127.376</v>
      </c>
      <c r="K106" s="7">
        <v>127.9903</v>
      </c>
      <c r="L106" s="7">
        <v>128.6352</v>
      </c>
      <c r="M106" s="7">
        <v>129.22640000000001</v>
      </c>
      <c r="N106" s="7">
        <v>129.94560000000001</v>
      </c>
      <c r="O106" s="36"/>
      <c r="P106" s="10">
        <v>0.89774390000000004</v>
      </c>
      <c r="Q106" s="7">
        <v>0.44887640000000001</v>
      </c>
      <c r="R106" s="7">
        <v>0.33936729999999998</v>
      </c>
      <c r="S106" s="7">
        <v>2.92742E-2</v>
      </c>
      <c r="T106" s="7">
        <v>-7.9743000000000001E-3</v>
      </c>
      <c r="U106" s="7">
        <v>0.37633470000000002</v>
      </c>
      <c r="V106" s="7">
        <v>1.3341394919609597</v>
      </c>
      <c r="W106" s="7">
        <v>0.48227295565883688</v>
      </c>
      <c r="X106" s="7">
        <v>0.5038663086186943</v>
      </c>
      <c r="Y106" s="7">
        <v>0.45959426346755383</v>
      </c>
      <c r="Z106" s="7">
        <v>0.55654262596497361</v>
      </c>
      <c r="AA106" s="36"/>
    </row>
    <row r="107" spans="1:32" x14ac:dyDescent="0.2">
      <c r="A107" s="3" t="s">
        <v>33</v>
      </c>
      <c r="B107" s="3" t="s">
        <v>97</v>
      </c>
      <c r="C107" s="14">
        <v>111.2842</v>
      </c>
      <c r="D107" s="10">
        <v>111.16249999999999</v>
      </c>
      <c r="E107" s="7">
        <v>111.1725</v>
      </c>
      <c r="F107" s="7">
        <v>111.27760000000001</v>
      </c>
      <c r="G107" s="7">
        <v>111.559</v>
      </c>
      <c r="H107" s="7">
        <v>111.5617</v>
      </c>
      <c r="I107" s="7">
        <v>111.7166</v>
      </c>
      <c r="J107" s="7">
        <v>111.744</v>
      </c>
      <c r="K107" s="7">
        <v>111.7465</v>
      </c>
      <c r="L107" s="7">
        <v>111.9629</v>
      </c>
      <c r="M107" s="7">
        <v>111.9421</v>
      </c>
      <c r="N107" s="7">
        <v>111.9421</v>
      </c>
      <c r="O107" s="36"/>
      <c r="P107" s="10">
        <v>-0.1093701</v>
      </c>
      <c r="Q107" s="7">
        <v>8.9840000000000007E-3</v>
      </c>
      <c r="R107" s="7">
        <v>9.4526299999999994E-2</v>
      </c>
      <c r="S107" s="7">
        <v>0.25284909999999999</v>
      </c>
      <c r="T107" s="7">
        <v>2.4551999999999998E-3</v>
      </c>
      <c r="U107" s="7">
        <v>0.13884659999999999</v>
      </c>
      <c r="V107" s="7">
        <v>2.4526346129402517E-2</v>
      </c>
      <c r="W107" s="7">
        <v>2.2372565864813561E-3</v>
      </c>
      <c r="X107" s="7">
        <v>0.19365259762051362</v>
      </c>
      <c r="Y107" s="7">
        <v>-1.8577582395604586E-2</v>
      </c>
      <c r="Z107" s="7">
        <v>0</v>
      </c>
      <c r="AA107" s="36"/>
    </row>
    <row r="108" spans="1:32" x14ac:dyDescent="0.2">
      <c r="A108" s="3" t="s">
        <v>34</v>
      </c>
      <c r="B108" s="3" t="s">
        <v>35</v>
      </c>
      <c r="C108" s="14">
        <v>123.4145</v>
      </c>
      <c r="D108" s="10">
        <v>123.7381</v>
      </c>
      <c r="E108" s="7">
        <v>123.5562</v>
      </c>
      <c r="F108" s="7">
        <v>124.0211</v>
      </c>
      <c r="G108" s="7">
        <v>124.2591</v>
      </c>
      <c r="H108" s="7">
        <v>124.1228</v>
      </c>
      <c r="I108" s="7">
        <v>124.5586</v>
      </c>
      <c r="J108" s="7">
        <v>137.309</v>
      </c>
      <c r="K108" s="7">
        <v>137.48419999999999</v>
      </c>
      <c r="L108" s="7">
        <v>137.97569999999999</v>
      </c>
      <c r="M108" s="7">
        <v>138.48269999999999</v>
      </c>
      <c r="N108" s="7">
        <v>138.80670000000001</v>
      </c>
      <c r="O108" s="36"/>
      <c r="P108" s="10">
        <v>0.26225599999999999</v>
      </c>
      <c r="Q108" s="7">
        <v>-0.14698549999999999</v>
      </c>
      <c r="R108" s="7">
        <v>0.37620799999999999</v>
      </c>
      <c r="S108" s="7">
        <v>0.19189590000000001</v>
      </c>
      <c r="T108" s="7">
        <v>-0.1096772</v>
      </c>
      <c r="U108" s="7">
        <v>0.35109669999999998</v>
      </c>
      <c r="V108" s="7">
        <v>10.236467012313883</v>
      </c>
      <c r="W108" s="7">
        <v>0.12759542346094543</v>
      </c>
      <c r="X108" s="7">
        <v>0.35749562495181414</v>
      </c>
      <c r="Y108" s="7">
        <v>0.36745600855803234</v>
      </c>
      <c r="Z108" s="7">
        <v>0.23396424246495215</v>
      </c>
      <c r="AA108" s="36"/>
    </row>
    <row r="109" spans="1:32" x14ac:dyDescent="0.2">
      <c r="A109" s="2" t="s">
        <v>36</v>
      </c>
      <c r="B109" s="2" t="s">
        <v>37</v>
      </c>
      <c r="C109" s="14">
        <v>119.11060000000001</v>
      </c>
      <c r="D109" s="10">
        <v>119.3005</v>
      </c>
      <c r="E109" s="7">
        <v>119.4243</v>
      </c>
      <c r="F109" s="7">
        <v>119.54810000000001</v>
      </c>
      <c r="G109" s="7">
        <v>119.4755</v>
      </c>
      <c r="H109" s="7">
        <v>119.5582</v>
      </c>
      <c r="I109" s="7">
        <v>119.6661</v>
      </c>
      <c r="J109" s="7">
        <v>123.04689999999999</v>
      </c>
      <c r="K109" s="7">
        <v>123.36920000000001</v>
      </c>
      <c r="L109" s="7">
        <v>123.7803</v>
      </c>
      <c r="M109" s="7">
        <v>123.7929</v>
      </c>
      <c r="N109" s="7">
        <v>123.8955</v>
      </c>
      <c r="O109" s="36"/>
      <c r="P109" s="10">
        <v>0.1594536</v>
      </c>
      <c r="Q109" s="7">
        <v>0.10376059999999999</v>
      </c>
      <c r="R109" s="7">
        <v>0.10362109999999999</v>
      </c>
      <c r="S109" s="7">
        <v>-6.0704300000000003E-2</v>
      </c>
      <c r="T109" s="7">
        <v>6.9176699999999994E-2</v>
      </c>
      <c r="U109" s="7">
        <v>9.0276599999999999E-2</v>
      </c>
      <c r="V109" s="7">
        <v>2.8251944368538737</v>
      </c>
      <c r="W109" s="7">
        <v>0.26193264519464748</v>
      </c>
      <c r="X109" s="7">
        <v>0.33322741818864871</v>
      </c>
      <c r="Y109" s="7">
        <v>1.0179325789326866E-2</v>
      </c>
      <c r="Z109" s="7">
        <v>8.2880359051282715E-2</v>
      </c>
      <c r="AA109" s="36"/>
    </row>
    <row r="110" spans="1:32" x14ac:dyDescent="0.2">
      <c r="A110" s="3" t="s">
        <v>38</v>
      </c>
      <c r="B110" s="3" t="s">
        <v>39</v>
      </c>
      <c r="C110" s="14">
        <v>100.4</v>
      </c>
      <c r="D110" s="10">
        <v>100.4</v>
      </c>
      <c r="E110" s="7">
        <v>100.4</v>
      </c>
      <c r="F110" s="7">
        <v>100.4</v>
      </c>
      <c r="G110" s="7">
        <v>100.4</v>
      </c>
      <c r="H110" s="7">
        <v>100.4</v>
      </c>
      <c r="I110" s="7">
        <v>100.4</v>
      </c>
      <c r="J110" s="7">
        <v>100.4</v>
      </c>
      <c r="K110" s="7">
        <v>100.4</v>
      </c>
      <c r="L110" s="7">
        <v>100.4</v>
      </c>
      <c r="M110" s="7">
        <v>100.4</v>
      </c>
      <c r="N110" s="7">
        <v>100.4</v>
      </c>
      <c r="O110" s="36"/>
      <c r="P110" s="10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36"/>
    </row>
    <row r="111" spans="1:32" x14ac:dyDescent="0.2">
      <c r="A111" s="3" t="s">
        <v>40</v>
      </c>
      <c r="B111" s="3" t="s">
        <v>106</v>
      </c>
      <c r="C111" s="14">
        <v>117.56489999999999</v>
      </c>
      <c r="D111" s="10">
        <v>117.9958</v>
      </c>
      <c r="E111" s="7">
        <v>118.03100000000001</v>
      </c>
      <c r="F111" s="7">
        <v>118.1741</v>
      </c>
      <c r="G111" s="7">
        <v>118.0566</v>
      </c>
      <c r="H111" s="7">
        <v>117.9897</v>
      </c>
      <c r="I111" s="7">
        <v>118.38209999999999</v>
      </c>
      <c r="J111" s="7">
        <v>118.8137</v>
      </c>
      <c r="K111" s="7">
        <v>118.9817</v>
      </c>
      <c r="L111" s="7">
        <v>119.3455</v>
      </c>
      <c r="M111" s="7">
        <v>119.52330000000001</v>
      </c>
      <c r="N111" s="7">
        <v>119.9609</v>
      </c>
      <c r="O111" s="36"/>
      <c r="P111" s="10">
        <v>0.36651489999999998</v>
      </c>
      <c r="Q111" s="7">
        <v>2.9813900000000001E-2</v>
      </c>
      <c r="R111" s="7">
        <v>0.1212432</v>
      </c>
      <c r="S111" s="7">
        <v>-9.9429799999999999E-2</v>
      </c>
      <c r="T111" s="7">
        <v>-5.6650199999999998E-2</v>
      </c>
      <c r="U111" s="7">
        <v>0.33256059999999998</v>
      </c>
      <c r="V111" s="7">
        <v>0.36458214544259915</v>
      </c>
      <c r="W111" s="7">
        <v>0.14139783543480791</v>
      </c>
      <c r="X111" s="7">
        <v>0.30576130615043967</v>
      </c>
      <c r="Y111" s="7">
        <v>0.14897922418524776</v>
      </c>
      <c r="Z111" s="7">
        <v>0.36612108266755444</v>
      </c>
      <c r="AA111" s="36"/>
    </row>
    <row r="112" spans="1:32" x14ac:dyDescent="0.2">
      <c r="A112" s="3" t="s">
        <v>41</v>
      </c>
      <c r="B112" s="3" t="s">
        <v>99</v>
      </c>
      <c r="C112" s="14">
        <v>126.0017</v>
      </c>
      <c r="D112" s="10">
        <v>126.429</v>
      </c>
      <c r="E112" s="7">
        <v>126.69289999999999</v>
      </c>
      <c r="F112" s="7">
        <v>126.8176</v>
      </c>
      <c r="G112" s="7">
        <v>126.6677</v>
      </c>
      <c r="H112" s="7">
        <v>126.6677</v>
      </c>
      <c r="I112" s="7">
        <v>126.52370000000001</v>
      </c>
      <c r="J112" s="7">
        <v>126.52370000000001</v>
      </c>
      <c r="K112" s="7">
        <v>126.52379999999999</v>
      </c>
      <c r="L112" s="7">
        <v>126.792</v>
      </c>
      <c r="M112" s="7">
        <v>126.5936</v>
      </c>
      <c r="N112" s="7">
        <v>126.5936</v>
      </c>
      <c r="O112" s="36"/>
      <c r="P112" s="10">
        <v>0.33915840000000003</v>
      </c>
      <c r="Q112" s="7">
        <v>0.2087222</v>
      </c>
      <c r="R112" s="7">
        <v>9.8441000000000001E-2</v>
      </c>
      <c r="S112" s="7">
        <v>-0.11824519999999999</v>
      </c>
      <c r="T112" s="7">
        <v>0</v>
      </c>
      <c r="U112" s="7">
        <v>-0.1136269</v>
      </c>
      <c r="V112" s="7">
        <v>0</v>
      </c>
      <c r="W112" s="7">
        <v>7.9036575747554647E-5</v>
      </c>
      <c r="X112" s="7">
        <v>0.21197592863951867</v>
      </c>
      <c r="Y112" s="7">
        <v>-0.15647674932172895</v>
      </c>
      <c r="Z112" s="7">
        <v>0</v>
      </c>
      <c r="AA112" s="36"/>
      <c r="AF112" s="1">
        <f>11*18500</f>
        <v>203500</v>
      </c>
    </row>
    <row r="113" spans="1:30" x14ac:dyDescent="0.2">
      <c r="A113" s="3" t="s">
        <v>42</v>
      </c>
      <c r="B113" s="3" t="s">
        <v>43</v>
      </c>
      <c r="C113" s="14">
        <v>123.8907</v>
      </c>
      <c r="D113" s="10">
        <v>123.8451</v>
      </c>
      <c r="E113" s="7">
        <v>123.8895</v>
      </c>
      <c r="F113" s="7">
        <v>124.08240000000001</v>
      </c>
      <c r="G113" s="7">
        <v>124.0419</v>
      </c>
      <c r="H113" s="7">
        <v>124.2795</v>
      </c>
      <c r="I113" s="7">
        <v>124.6216</v>
      </c>
      <c r="J113" s="7">
        <v>133.822</v>
      </c>
      <c r="K113" s="7">
        <v>134.67269999999999</v>
      </c>
      <c r="L113" s="7">
        <v>135.45439999999999</v>
      </c>
      <c r="M113" s="7">
        <v>135.53899999999999</v>
      </c>
      <c r="N113" s="7">
        <v>135.7338</v>
      </c>
      <c r="O113" s="36"/>
      <c r="P113" s="10">
        <v>-3.6813499999999999E-2</v>
      </c>
      <c r="Q113" s="7">
        <v>3.5810599999999998E-2</v>
      </c>
      <c r="R113" s="7">
        <v>0.15577849999999999</v>
      </c>
      <c r="S113" s="7">
        <v>-3.2680099999999997E-2</v>
      </c>
      <c r="T113" s="7">
        <v>0.1915684</v>
      </c>
      <c r="U113" s="7">
        <v>0.27527439999999997</v>
      </c>
      <c r="V113" s="7">
        <v>7.3826688150368813</v>
      </c>
      <c r="W113" s="7">
        <v>0.63569517717564306</v>
      </c>
      <c r="X113" s="7">
        <v>0.58044429197602831</v>
      </c>
      <c r="Y113" s="7">
        <v>6.2456442906243484E-2</v>
      </c>
      <c r="Z113" s="7">
        <v>0.14372247102311142</v>
      </c>
      <c r="AA113" s="36"/>
    </row>
    <row r="114" spans="1:30" x14ac:dyDescent="0.2">
      <c r="A114" s="3" t="s">
        <v>44</v>
      </c>
      <c r="B114" s="3" t="s">
        <v>45</v>
      </c>
      <c r="C114" s="14">
        <v>107.18600000000001</v>
      </c>
      <c r="D114" s="10">
        <v>107.63939999999999</v>
      </c>
      <c r="E114" s="7">
        <v>107.63939999999999</v>
      </c>
      <c r="F114" s="7">
        <v>107.667</v>
      </c>
      <c r="G114" s="7">
        <v>107.667</v>
      </c>
      <c r="H114" s="7">
        <v>107.6797</v>
      </c>
      <c r="I114" s="7">
        <v>107.7097</v>
      </c>
      <c r="J114" s="7">
        <v>107.7097</v>
      </c>
      <c r="K114" s="7">
        <v>107.7157</v>
      </c>
      <c r="L114" s="7">
        <v>107.8719</v>
      </c>
      <c r="M114" s="7">
        <v>107.8719</v>
      </c>
      <c r="N114" s="7">
        <v>107.8719</v>
      </c>
      <c r="O114" s="36"/>
      <c r="P114" s="10">
        <v>0.42299540000000002</v>
      </c>
      <c r="Q114" s="7">
        <v>0</v>
      </c>
      <c r="R114" s="7">
        <v>2.5615700000000002E-2</v>
      </c>
      <c r="S114" s="7">
        <v>0</v>
      </c>
      <c r="T114" s="7">
        <v>1.1805400000000001E-2</v>
      </c>
      <c r="U114" s="7">
        <v>2.78026E-2</v>
      </c>
      <c r="V114" s="7">
        <v>0</v>
      </c>
      <c r="W114" s="7">
        <v>5.5705289310064247E-3</v>
      </c>
      <c r="X114" s="7">
        <v>0.14501135860417594</v>
      </c>
      <c r="Y114" s="7">
        <v>0</v>
      </c>
      <c r="Z114" s="7">
        <v>0</v>
      </c>
      <c r="AA114" s="36"/>
    </row>
    <row r="115" spans="1:30" x14ac:dyDescent="0.2">
      <c r="A115" s="3" t="s">
        <v>46</v>
      </c>
      <c r="B115" s="3" t="s">
        <v>100</v>
      </c>
      <c r="C115" s="14">
        <v>100.07689999999999</v>
      </c>
      <c r="D115" s="10">
        <v>100.07689999999999</v>
      </c>
      <c r="E115" s="7">
        <v>100.3464</v>
      </c>
      <c r="F115" s="7">
        <v>100.3464</v>
      </c>
      <c r="G115" s="7">
        <v>100.3464</v>
      </c>
      <c r="H115" s="7">
        <v>100.3464</v>
      </c>
      <c r="I115" s="7">
        <v>100.3464</v>
      </c>
      <c r="J115" s="7">
        <v>100.3464</v>
      </c>
      <c r="K115" s="7">
        <v>100.3464</v>
      </c>
      <c r="L115" s="7">
        <v>100.3464</v>
      </c>
      <c r="M115" s="7">
        <v>100.8481</v>
      </c>
      <c r="N115" s="7">
        <v>100.8481</v>
      </c>
      <c r="O115" s="36"/>
      <c r="P115" s="10">
        <v>0</v>
      </c>
      <c r="Q115" s="7">
        <v>0.26923259999999999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0.49996811046534756</v>
      </c>
      <c r="Z115" s="7">
        <v>0</v>
      </c>
      <c r="AA115" s="36"/>
    </row>
    <row r="116" spans="1:30" x14ac:dyDescent="0.2">
      <c r="A116" s="2" t="s">
        <v>47</v>
      </c>
      <c r="B116" s="2" t="s">
        <v>48</v>
      </c>
      <c r="C116" s="14">
        <v>91.427530000000004</v>
      </c>
      <c r="D116" s="10">
        <v>90.72569</v>
      </c>
      <c r="E116" s="7">
        <v>90.710549999999998</v>
      </c>
      <c r="F116" s="7">
        <v>90.679379999999995</v>
      </c>
      <c r="G116" s="7">
        <v>90.406909999999996</v>
      </c>
      <c r="H116" s="7">
        <v>90.87276</v>
      </c>
      <c r="I116" s="7">
        <v>91.225639999999999</v>
      </c>
      <c r="J116" s="7">
        <v>90.072119999999998</v>
      </c>
      <c r="K116" s="7">
        <v>90.700850000000003</v>
      </c>
      <c r="L116" s="7">
        <v>90.192890000000006</v>
      </c>
      <c r="M116" s="7">
        <v>90.009550000000004</v>
      </c>
      <c r="N116" s="7">
        <v>89.444559999999996</v>
      </c>
      <c r="O116" s="36"/>
      <c r="P116" s="10">
        <v>-0.76764149999999998</v>
      </c>
      <c r="Q116" s="7">
        <v>-1.6692499999999999E-2</v>
      </c>
      <c r="R116" s="7">
        <v>-3.4357699999999998E-2</v>
      </c>
      <c r="S116" s="7">
        <v>-0.30047469999999998</v>
      </c>
      <c r="T116" s="7">
        <v>0.51527389999999995</v>
      </c>
      <c r="U116" s="7">
        <v>0.3883258</v>
      </c>
      <c r="V116" s="7">
        <v>-1.2644690681260229</v>
      </c>
      <c r="W116" s="7">
        <v>0.69802953455520356</v>
      </c>
      <c r="X116" s="7">
        <v>-0.560038852998618</v>
      </c>
      <c r="Y116" s="7">
        <v>-0.20327544665660582</v>
      </c>
      <c r="Z116" s="7">
        <v>-0.62770006071578932</v>
      </c>
      <c r="AA116" s="36"/>
      <c r="AB116" s="7">
        <f>(AB97/AB100)*100</f>
        <v>90.450058865162831</v>
      </c>
    </row>
    <row r="117" spans="1:30" x14ac:dyDescent="0.2">
      <c r="A117" s="2"/>
      <c r="B117" s="2" t="s">
        <v>73</v>
      </c>
      <c r="C117" s="14"/>
      <c r="D117" s="10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36"/>
      <c r="P117" s="10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36"/>
      <c r="AB117" s="7"/>
    </row>
    <row r="118" spans="1:30" ht="18" customHeight="1" x14ac:dyDescent="0.2">
      <c r="B118" s="22" t="s">
        <v>63</v>
      </c>
      <c r="C118" s="27"/>
      <c r="D118" s="24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36"/>
      <c r="P118" s="24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36"/>
    </row>
    <row r="119" spans="1:30" x14ac:dyDescent="0.2">
      <c r="B119" s="2" t="s">
        <v>15</v>
      </c>
      <c r="C119" s="14">
        <v>124.0279</v>
      </c>
      <c r="D119" s="10">
        <v>124.98269999999999</v>
      </c>
      <c r="E119" s="7">
        <v>125.9789</v>
      </c>
      <c r="F119" s="7">
        <v>126.2865</v>
      </c>
      <c r="G119" s="7">
        <v>125.9401</v>
      </c>
      <c r="H119" s="7">
        <v>126.1499</v>
      </c>
      <c r="I119" s="7">
        <v>126.57810000000001</v>
      </c>
      <c r="J119" s="7">
        <v>128.00360000000001</v>
      </c>
      <c r="K119" s="7">
        <v>128.00710000000001</v>
      </c>
      <c r="L119" s="7">
        <v>128.89949999999999</v>
      </c>
      <c r="M119" s="7">
        <v>130.5488</v>
      </c>
      <c r="N119" s="7">
        <v>129.7346</v>
      </c>
      <c r="O119" s="36"/>
      <c r="P119" s="10">
        <v>0.76987269999999997</v>
      </c>
      <c r="Q119" s="7">
        <v>0.79703380000000001</v>
      </c>
      <c r="R119" s="7">
        <v>0.24413309999999999</v>
      </c>
      <c r="S119" s="7">
        <v>-0.27429500000000001</v>
      </c>
      <c r="T119" s="7">
        <v>0.16663020000000001</v>
      </c>
      <c r="U119" s="7">
        <v>0.33944930000000001</v>
      </c>
      <c r="V119" s="7">
        <v>1.1261821752736054</v>
      </c>
      <c r="W119" s="7">
        <v>2.7342980978679512E-3</v>
      </c>
      <c r="X119" s="7">
        <v>0.69714883002581951</v>
      </c>
      <c r="Y119" s="7">
        <v>1.2795239702248737</v>
      </c>
      <c r="Z119" s="7">
        <v>-0.62367482504626592</v>
      </c>
      <c r="AA119" s="36"/>
      <c r="AB119" s="7">
        <f>AVERAGE(D119:N119)</f>
        <v>127.37361818181817</v>
      </c>
    </row>
    <row r="120" spans="1:30" x14ac:dyDescent="0.2">
      <c r="B120" s="2" t="s">
        <v>21</v>
      </c>
      <c r="C120" s="14">
        <v>136.8297</v>
      </c>
      <c r="D120" s="10">
        <v>137.82409999999999</v>
      </c>
      <c r="E120" s="7">
        <v>138.79220000000001</v>
      </c>
      <c r="F120" s="7">
        <v>139.53540000000001</v>
      </c>
      <c r="G120" s="7">
        <v>140.33529999999999</v>
      </c>
      <c r="H120" s="7">
        <v>140.45740000000001</v>
      </c>
      <c r="I120" s="7">
        <v>141.21539999999999</v>
      </c>
      <c r="J120" s="7">
        <v>146.42400000000001</v>
      </c>
      <c r="K120" s="7">
        <v>147.21879999999999</v>
      </c>
      <c r="L120" s="7">
        <v>147.2062</v>
      </c>
      <c r="M120" s="7">
        <v>148.1636</v>
      </c>
      <c r="N120" s="7">
        <v>148.27500000000001</v>
      </c>
      <c r="O120" s="36"/>
      <c r="P120" s="10">
        <v>0.72670939999999995</v>
      </c>
      <c r="Q120" s="7">
        <v>0.70242389999999999</v>
      </c>
      <c r="R120" s="7">
        <v>0.535528</v>
      </c>
      <c r="S120" s="7">
        <v>0.57322390000000001</v>
      </c>
      <c r="T120" s="7">
        <v>8.7028300000000003E-2</v>
      </c>
      <c r="U120" s="7">
        <v>0.53966219999999998</v>
      </c>
      <c r="V120" s="7">
        <v>3.6884079215156551</v>
      </c>
      <c r="W120" s="7">
        <v>0.54280719007811618</v>
      </c>
      <c r="X120" s="7">
        <v>-8.5586895151923206E-3</v>
      </c>
      <c r="Y120" s="7">
        <v>0.65038021496377663</v>
      </c>
      <c r="Z120" s="7">
        <v>7.5187157979424962E-2</v>
      </c>
      <c r="AA120" s="36"/>
      <c r="AB120" s="7">
        <f>AVERAGE(D120:N120)</f>
        <v>143.22249090909094</v>
      </c>
    </row>
    <row r="121" spans="1:30" x14ac:dyDescent="0.2">
      <c r="B121" s="2" t="s">
        <v>23</v>
      </c>
      <c r="C121" s="14">
        <v>138.9933</v>
      </c>
      <c r="D121" s="10">
        <v>140.1754</v>
      </c>
      <c r="E121" s="7">
        <v>141.3262</v>
      </c>
      <c r="F121" s="7">
        <v>142.1465</v>
      </c>
      <c r="G121" s="7">
        <v>143.09909999999999</v>
      </c>
      <c r="H121" s="7">
        <v>143.2414</v>
      </c>
      <c r="I121" s="7">
        <v>144.1422</v>
      </c>
      <c r="J121" s="7">
        <v>150.3511</v>
      </c>
      <c r="K121" s="7">
        <v>151.3022</v>
      </c>
      <c r="L121" s="7">
        <v>151.17070000000001</v>
      </c>
      <c r="M121" s="7">
        <v>152.27189999999999</v>
      </c>
      <c r="N121" s="7">
        <v>152.37090000000001</v>
      </c>
      <c r="O121" s="36"/>
      <c r="P121" s="10">
        <v>0.8504602</v>
      </c>
      <c r="Q121" s="7">
        <v>0.8209187</v>
      </c>
      <c r="R121" s="7">
        <v>0.58043929999999999</v>
      </c>
      <c r="S121" s="7">
        <v>0.67020109999999999</v>
      </c>
      <c r="T121" s="7">
        <v>9.9390699999999998E-2</v>
      </c>
      <c r="U121" s="7">
        <v>0.62892369999999997</v>
      </c>
      <c r="V121" s="7">
        <v>4.307482472169843</v>
      </c>
      <c r="W121" s="7">
        <v>0.63258599371737001</v>
      </c>
      <c r="X121" s="7">
        <v>-8.6912153293202871E-2</v>
      </c>
      <c r="Y121" s="7">
        <v>0.72844803920334911</v>
      </c>
      <c r="Z121" s="7">
        <v>6.5015278590480563E-2</v>
      </c>
      <c r="AA121" s="36"/>
      <c r="AC121" s="7">
        <f>SUM(P121:AA121)</f>
        <v>9.29695333038784</v>
      </c>
      <c r="AD121" s="1">
        <f>((O121/C121)-1)*100</f>
        <v>-100</v>
      </c>
    </row>
    <row r="122" spans="1:30" x14ac:dyDescent="0.2">
      <c r="B122" s="3" t="s">
        <v>25</v>
      </c>
      <c r="C122" s="14">
        <v>147.73849999999999</v>
      </c>
      <c r="D122" s="10">
        <v>149.61449999999999</v>
      </c>
      <c r="E122" s="7">
        <v>151.4605</v>
      </c>
      <c r="F122" s="7">
        <v>152.6953</v>
      </c>
      <c r="G122" s="7">
        <v>154.0086</v>
      </c>
      <c r="H122" s="7">
        <v>154.1694</v>
      </c>
      <c r="I122" s="7">
        <v>155.34780000000001</v>
      </c>
      <c r="J122" s="7">
        <v>164.4614</v>
      </c>
      <c r="K122" s="7">
        <v>165.8948</v>
      </c>
      <c r="L122" s="7">
        <v>164.9238</v>
      </c>
      <c r="M122" s="7">
        <v>166.6585</v>
      </c>
      <c r="N122" s="7">
        <v>166.61279999999999</v>
      </c>
      <c r="O122" s="36"/>
      <c r="P122" s="10">
        <v>1.2698259999999999</v>
      </c>
      <c r="Q122" s="7">
        <v>1.233833</v>
      </c>
      <c r="R122" s="7">
        <v>0.81526339999999997</v>
      </c>
      <c r="S122" s="7">
        <v>0.86008439999999997</v>
      </c>
      <c r="T122" s="7">
        <v>0.1043781</v>
      </c>
      <c r="U122" s="7">
        <v>0.76437759999999999</v>
      </c>
      <c r="V122" s="7">
        <v>5.8665780912249739</v>
      </c>
      <c r="W122" s="7">
        <v>0.87157229599164665</v>
      </c>
      <c r="X122" s="7">
        <v>-0.58531069087156651</v>
      </c>
      <c r="Y122" s="7">
        <v>1.0518190825096219</v>
      </c>
      <c r="Z122" s="7">
        <v>-2.7421343645845087E-2</v>
      </c>
      <c r="AA122" s="36"/>
    </row>
    <row r="123" spans="1:30" x14ac:dyDescent="0.2">
      <c r="B123" s="3" t="s">
        <v>96</v>
      </c>
      <c r="C123" s="14">
        <v>132.17699999999999</v>
      </c>
      <c r="D123" s="10">
        <v>132.55019999999999</v>
      </c>
      <c r="E123" s="7">
        <v>133.63579999999999</v>
      </c>
      <c r="F123" s="7">
        <v>134.62219999999999</v>
      </c>
      <c r="G123" s="7">
        <v>135.7774</v>
      </c>
      <c r="H123" s="7">
        <v>136.33940000000001</v>
      </c>
      <c r="I123" s="7">
        <v>136.98159999999999</v>
      </c>
      <c r="J123" s="7">
        <v>137.92830000000001</v>
      </c>
      <c r="K123" s="7">
        <v>138.96029999999999</v>
      </c>
      <c r="L123" s="7">
        <v>140.05940000000001</v>
      </c>
      <c r="M123" s="7">
        <v>140.57210000000001</v>
      </c>
      <c r="N123" s="7">
        <v>140.75280000000001</v>
      </c>
      <c r="O123" s="36"/>
      <c r="P123" s="10">
        <v>0.2823483</v>
      </c>
      <c r="Q123" s="7">
        <v>0.81903510000000002</v>
      </c>
      <c r="R123" s="7">
        <v>0.73809460000000005</v>
      </c>
      <c r="S123" s="7">
        <v>0.85815989999999998</v>
      </c>
      <c r="T123" s="7">
        <v>0.41387639999999998</v>
      </c>
      <c r="U123" s="7">
        <v>0.47100560000000002</v>
      </c>
      <c r="V123" s="7">
        <v>0.69111471905717359</v>
      </c>
      <c r="W123" s="7">
        <v>0.74821483335905836</v>
      </c>
      <c r="X123" s="7">
        <v>0.79094532755040214</v>
      </c>
      <c r="Y123" s="7">
        <v>0.36605897212182487</v>
      </c>
      <c r="Z123" s="7">
        <v>0.12854613397680026</v>
      </c>
      <c r="AA123" s="36"/>
    </row>
    <row r="124" spans="1:30" x14ac:dyDescent="0.2">
      <c r="B124" s="3" t="s">
        <v>28</v>
      </c>
      <c r="C124" s="14">
        <v>135.22919999999999</v>
      </c>
      <c r="D124" s="10">
        <v>135.92359999999999</v>
      </c>
      <c r="E124" s="7">
        <v>136.20679999999999</v>
      </c>
      <c r="F124" s="7">
        <v>135.9308</v>
      </c>
      <c r="G124" s="7">
        <v>136.37639999999999</v>
      </c>
      <c r="H124" s="7">
        <v>136.30189999999999</v>
      </c>
      <c r="I124" s="7">
        <v>136.85480000000001</v>
      </c>
      <c r="J124" s="7">
        <v>137.4923</v>
      </c>
      <c r="K124" s="7">
        <v>137.72030000000001</v>
      </c>
      <c r="L124" s="7">
        <v>138.14879999999999</v>
      </c>
      <c r="M124" s="7">
        <v>138.80090000000001</v>
      </c>
      <c r="N124" s="7">
        <v>138.947</v>
      </c>
      <c r="O124" s="36"/>
      <c r="P124" s="10">
        <v>0.51350770000000001</v>
      </c>
      <c r="Q124" s="7">
        <v>0.2083883</v>
      </c>
      <c r="R124" s="7">
        <v>-0.20266729999999999</v>
      </c>
      <c r="S124" s="7">
        <v>0.32782689999999998</v>
      </c>
      <c r="T124" s="7">
        <v>-5.4656999999999997E-2</v>
      </c>
      <c r="U124" s="7">
        <v>0.40565659999999998</v>
      </c>
      <c r="V124" s="7">
        <v>0.46582217065092968</v>
      </c>
      <c r="W124" s="7">
        <v>0.16582746815640487</v>
      </c>
      <c r="X124" s="7">
        <v>0.31113786420737205</v>
      </c>
      <c r="Y124" s="7">
        <v>0.47202726335662604</v>
      </c>
      <c r="Z124" s="7">
        <v>0.10525868348115171</v>
      </c>
      <c r="AA124" s="36"/>
    </row>
    <row r="125" spans="1:30" x14ac:dyDescent="0.2">
      <c r="B125" s="3" t="s">
        <v>30</v>
      </c>
      <c r="C125" s="14">
        <v>135.6772</v>
      </c>
      <c r="D125" s="10">
        <v>136.71350000000001</v>
      </c>
      <c r="E125" s="7">
        <v>137.33879999999999</v>
      </c>
      <c r="F125" s="7">
        <v>137.8305</v>
      </c>
      <c r="G125" s="7">
        <v>137.98179999999999</v>
      </c>
      <c r="H125" s="7">
        <v>137.95500000000001</v>
      </c>
      <c r="I125" s="7">
        <v>138.8272</v>
      </c>
      <c r="J125" s="7">
        <v>142.44059999999999</v>
      </c>
      <c r="K125" s="7">
        <v>142.64099999999999</v>
      </c>
      <c r="L125" s="7">
        <v>143.1172</v>
      </c>
      <c r="M125" s="7">
        <v>143.80119999999999</v>
      </c>
      <c r="N125" s="7">
        <v>144.49160000000001</v>
      </c>
      <c r="O125" s="36"/>
      <c r="P125" s="10">
        <v>0.76376469999999996</v>
      </c>
      <c r="Q125" s="7">
        <v>0.4573837</v>
      </c>
      <c r="R125" s="7">
        <v>0.3580081</v>
      </c>
      <c r="S125" s="7">
        <v>0.1097991</v>
      </c>
      <c r="T125" s="7">
        <v>-1.9452000000000001E-2</v>
      </c>
      <c r="U125" s="7">
        <v>0.63226289999999996</v>
      </c>
      <c r="V125" s="7">
        <v>2.6028040614519234</v>
      </c>
      <c r="W125" s="7">
        <v>0.14069022455676397</v>
      </c>
      <c r="X125" s="7">
        <v>0.33384510764787528</v>
      </c>
      <c r="Y125" s="7">
        <v>0.47792997627119421</v>
      </c>
      <c r="Z125" s="7">
        <v>0.48010725918838715</v>
      </c>
      <c r="AA125" s="36"/>
    </row>
    <row r="126" spans="1:30" x14ac:dyDescent="0.2">
      <c r="B126" s="3" t="s">
        <v>32</v>
      </c>
      <c r="C126" s="14">
        <v>125.48950000000001</v>
      </c>
      <c r="D126" s="10">
        <v>126.7336</v>
      </c>
      <c r="E126" s="7">
        <v>127.3091</v>
      </c>
      <c r="F126" s="7">
        <v>127.7794</v>
      </c>
      <c r="G126" s="7">
        <v>127.80889999999999</v>
      </c>
      <c r="H126" s="7">
        <v>127.9678</v>
      </c>
      <c r="I126" s="7">
        <v>128.6352</v>
      </c>
      <c r="J126" s="7">
        <v>129.7517</v>
      </c>
      <c r="K126" s="7">
        <v>130.59209999999999</v>
      </c>
      <c r="L126" s="7">
        <v>131.4486</v>
      </c>
      <c r="M126" s="7">
        <v>132.1386</v>
      </c>
      <c r="N126" s="7">
        <v>132.71860000000001</v>
      </c>
      <c r="O126" s="36"/>
      <c r="P126" s="10">
        <v>0.99136919999999995</v>
      </c>
      <c r="Q126" s="7">
        <v>0.45413880000000001</v>
      </c>
      <c r="R126" s="7">
        <v>0.36941479999999999</v>
      </c>
      <c r="S126" s="7">
        <v>2.3047100000000001E-2</v>
      </c>
      <c r="T126" s="7">
        <v>0.1243481</v>
      </c>
      <c r="U126" s="7">
        <v>0.52155269999999998</v>
      </c>
      <c r="V126" s="7">
        <v>0.86795838153165084</v>
      </c>
      <c r="W126" s="7">
        <v>0.64769864286941004</v>
      </c>
      <c r="X126" s="7">
        <v>0.65585896849810299</v>
      </c>
      <c r="Y126" s="7">
        <v>0.52492000675549055</v>
      </c>
      <c r="Z126" s="7">
        <v>0.43893305968128354</v>
      </c>
      <c r="AA126" s="36"/>
    </row>
    <row r="127" spans="1:30" x14ac:dyDescent="0.2">
      <c r="B127" s="3" t="s">
        <v>97</v>
      </c>
      <c r="C127" s="14">
        <v>111.9931</v>
      </c>
      <c r="D127" s="10">
        <v>111.7392</v>
      </c>
      <c r="E127" s="7">
        <v>111.7565</v>
      </c>
      <c r="F127" s="7">
        <v>111.8801</v>
      </c>
      <c r="G127" s="7">
        <v>112.471</v>
      </c>
      <c r="H127" s="7">
        <v>112.4769</v>
      </c>
      <c r="I127" s="7">
        <v>112.99639999999999</v>
      </c>
      <c r="J127" s="7">
        <v>113.06950000000001</v>
      </c>
      <c r="K127" s="7">
        <v>113.07089999999999</v>
      </c>
      <c r="L127" s="7">
        <v>113.5189</v>
      </c>
      <c r="M127" s="7">
        <v>113.4349</v>
      </c>
      <c r="N127" s="7">
        <v>113.4349</v>
      </c>
      <c r="O127" s="36"/>
      <c r="P127" s="10">
        <v>-0.22676360000000001</v>
      </c>
      <c r="Q127" s="7">
        <v>1.54856E-2</v>
      </c>
      <c r="R127" s="7">
        <v>0.11056009999999999</v>
      </c>
      <c r="S127" s="7">
        <v>0.52819280000000002</v>
      </c>
      <c r="T127" s="7">
        <v>5.2572000000000001E-3</v>
      </c>
      <c r="U127" s="7">
        <v>0.46182580000000001</v>
      </c>
      <c r="V127" s="7">
        <v>6.4692326481207207E-2</v>
      </c>
      <c r="W127" s="7">
        <v>1.2381765197419566E-3</v>
      </c>
      <c r="X127" s="7">
        <v>0.3962115805216086</v>
      </c>
      <c r="Y127" s="7">
        <v>-7.3996488690432322E-2</v>
      </c>
      <c r="Z127" s="7">
        <v>0</v>
      </c>
      <c r="AA127" s="36"/>
    </row>
    <row r="128" spans="1:30" x14ac:dyDescent="0.2">
      <c r="B128" s="3" t="s">
        <v>35</v>
      </c>
      <c r="C128" s="14">
        <v>126.0393</v>
      </c>
      <c r="D128" s="10">
        <v>126.3077</v>
      </c>
      <c r="E128" s="7">
        <v>126.0157</v>
      </c>
      <c r="F128" s="7">
        <v>126.5154</v>
      </c>
      <c r="G128" s="7">
        <v>126.8663</v>
      </c>
      <c r="H128" s="7">
        <v>126.6204</v>
      </c>
      <c r="I128" s="7">
        <v>127.2705</v>
      </c>
      <c r="J128" s="7">
        <v>141.47890000000001</v>
      </c>
      <c r="K128" s="7">
        <v>141.6002</v>
      </c>
      <c r="L128" s="7">
        <v>141.93770000000001</v>
      </c>
      <c r="M128" s="7">
        <v>142.29169999999999</v>
      </c>
      <c r="N128" s="7">
        <v>142.464</v>
      </c>
      <c r="O128" s="36"/>
      <c r="P128" s="10">
        <v>0.21293290000000001</v>
      </c>
      <c r="Q128" s="7">
        <v>-0.23118730000000001</v>
      </c>
      <c r="R128" s="7">
        <v>0.39656400000000003</v>
      </c>
      <c r="S128" s="7">
        <v>0.2773564</v>
      </c>
      <c r="T128" s="7">
        <v>-0.19388849999999999</v>
      </c>
      <c r="U128" s="7">
        <v>0.51348539999999998</v>
      </c>
      <c r="V128" s="7">
        <v>11.163938226061823</v>
      </c>
      <c r="W128" s="7">
        <v>8.5737166460858022E-2</v>
      </c>
      <c r="X128" s="7">
        <v>0.23834712097864671</v>
      </c>
      <c r="Y128" s="7">
        <v>0.24940519678703049</v>
      </c>
      <c r="Z128" s="7">
        <v>0.12108928349299855</v>
      </c>
      <c r="AA128" s="36"/>
    </row>
    <row r="129" spans="2:29" x14ac:dyDescent="0.2">
      <c r="B129" s="2" t="s">
        <v>37</v>
      </c>
      <c r="C129" s="14">
        <v>130.5283</v>
      </c>
      <c r="D129" s="10">
        <v>130.95230000000001</v>
      </c>
      <c r="E129" s="7">
        <v>131.32509999999999</v>
      </c>
      <c r="F129" s="7">
        <v>131.77180000000001</v>
      </c>
      <c r="G129" s="7">
        <v>132.07490000000001</v>
      </c>
      <c r="H129" s="7">
        <v>132.12540000000001</v>
      </c>
      <c r="I129" s="7">
        <v>132.42250000000001</v>
      </c>
      <c r="J129" s="7">
        <v>134.21680000000001</v>
      </c>
      <c r="K129" s="7">
        <v>134.45089999999999</v>
      </c>
      <c r="L129" s="7">
        <v>134.8877</v>
      </c>
      <c r="M129" s="7">
        <v>135.375</v>
      </c>
      <c r="N129" s="7">
        <v>135.56110000000001</v>
      </c>
      <c r="O129" s="36"/>
      <c r="P129" s="10">
        <v>0.32487749999999999</v>
      </c>
      <c r="Q129" s="7">
        <v>0.28466249999999998</v>
      </c>
      <c r="R129" s="7">
        <v>0.34012569999999998</v>
      </c>
      <c r="S129" s="7">
        <v>0.23003090000000001</v>
      </c>
      <c r="T129" s="7">
        <v>3.8240900000000001E-2</v>
      </c>
      <c r="U129" s="7">
        <v>0.22481889999999999</v>
      </c>
      <c r="V129" s="7">
        <v>1.3549812154278862</v>
      </c>
      <c r="W129" s="7">
        <v>0.17441929773320758</v>
      </c>
      <c r="X129" s="7">
        <v>0.3248769625194069</v>
      </c>
      <c r="Y129" s="7">
        <v>0.36126348065835862</v>
      </c>
      <c r="Z129" s="7">
        <v>0.13746999076639732</v>
      </c>
      <c r="AA129" s="36"/>
    </row>
    <row r="130" spans="2:29" x14ac:dyDescent="0.2">
      <c r="B130" s="3" t="s">
        <v>39</v>
      </c>
      <c r="C130" s="14">
        <v>109.9704</v>
      </c>
      <c r="D130" s="10">
        <v>110.33</v>
      </c>
      <c r="E130" s="7">
        <v>110.2533</v>
      </c>
      <c r="F130" s="7">
        <v>110.2954</v>
      </c>
      <c r="G130" s="7">
        <v>110.2105</v>
      </c>
      <c r="H130" s="7">
        <v>109.96259999999999</v>
      </c>
      <c r="I130" s="7">
        <v>109.90940000000001</v>
      </c>
      <c r="J130" s="7">
        <v>110.6374</v>
      </c>
      <c r="K130" s="7">
        <v>110.65349999999999</v>
      </c>
      <c r="L130" s="7">
        <v>110.8304</v>
      </c>
      <c r="M130" s="7">
        <v>110.8562</v>
      </c>
      <c r="N130" s="7">
        <v>111.73869999999999</v>
      </c>
      <c r="O130" s="36"/>
      <c r="P130" s="10">
        <v>0.3270632</v>
      </c>
      <c r="Q130" s="7">
        <v>-6.95794E-2</v>
      </c>
      <c r="R130" s="7">
        <v>3.8177000000000003E-2</v>
      </c>
      <c r="S130" s="7">
        <v>-7.6919699999999994E-2</v>
      </c>
      <c r="T130" s="7">
        <v>-0.22493489999999999</v>
      </c>
      <c r="U130" s="7">
        <v>-4.8365999999999999E-2</v>
      </c>
      <c r="V130" s="7">
        <v>0.66236372867106397</v>
      </c>
      <c r="W130" s="7">
        <v>1.4552041172329114E-2</v>
      </c>
      <c r="X130" s="7">
        <v>0.15986841807986499</v>
      </c>
      <c r="Y130" s="7">
        <v>2.3278811589603415E-2</v>
      </c>
      <c r="Z130" s="7">
        <v>0.79607635838139257</v>
      </c>
      <c r="AA130" s="36"/>
    </row>
    <row r="131" spans="2:29" x14ac:dyDescent="0.2">
      <c r="B131" s="3" t="s">
        <v>98</v>
      </c>
      <c r="C131" s="14">
        <v>138.02440000000001</v>
      </c>
      <c r="D131" s="10">
        <v>138.37979999999999</v>
      </c>
      <c r="E131" s="7">
        <v>139.13319999999999</v>
      </c>
      <c r="F131" s="7">
        <v>139.66159999999999</v>
      </c>
      <c r="G131" s="7">
        <v>140.36699999999999</v>
      </c>
      <c r="H131" s="7">
        <v>140.21350000000001</v>
      </c>
      <c r="I131" s="7">
        <v>140.34129999999999</v>
      </c>
      <c r="J131" s="7">
        <v>141.30709999999999</v>
      </c>
      <c r="K131" s="7">
        <v>141.72040000000001</v>
      </c>
      <c r="L131" s="7">
        <v>142.1524</v>
      </c>
      <c r="M131" s="7">
        <v>142.71090000000001</v>
      </c>
      <c r="N131" s="7">
        <v>142.59809999999999</v>
      </c>
      <c r="O131" s="36"/>
      <c r="P131" s="10">
        <v>0.2574631</v>
      </c>
      <c r="Q131" s="7">
        <v>0.54443470000000005</v>
      </c>
      <c r="R131" s="7">
        <v>0.3798105</v>
      </c>
      <c r="S131" s="7">
        <v>0.50504420000000005</v>
      </c>
      <c r="T131" s="7">
        <v>-0.1092934</v>
      </c>
      <c r="U131" s="7">
        <v>9.1097700000000004E-2</v>
      </c>
      <c r="V131" s="7">
        <v>0.68817945964587868</v>
      </c>
      <c r="W131" s="7">
        <v>0.29248353408995081</v>
      </c>
      <c r="X131" s="7">
        <v>0.30482555792954852</v>
      </c>
      <c r="Y131" s="7">
        <v>0.39288819604875425</v>
      </c>
      <c r="Z131" s="7">
        <v>-7.9040914183864955E-2</v>
      </c>
      <c r="AA131" s="36"/>
    </row>
    <row r="132" spans="2:29" x14ac:dyDescent="0.2">
      <c r="B132" s="3" t="s">
        <v>99</v>
      </c>
      <c r="C132" s="14">
        <v>101.71939999999999</v>
      </c>
      <c r="D132" s="10">
        <v>102.0903</v>
      </c>
      <c r="E132" s="7">
        <v>102.3463</v>
      </c>
      <c r="F132" s="7">
        <v>102.3933</v>
      </c>
      <c r="G132" s="7">
        <v>102.61620000000001</v>
      </c>
      <c r="H132" s="7">
        <v>102.85209999999999</v>
      </c>
      <c r="I132" s="7">
        <v>102.99339999999999</v>
      </c>
      <c r="J132" s="7">
        <v>103.2355</v>
      </c>
      <c r="K132" s="7">
        <v>103.3272</v>
      </c>
      <c r="L132" s="7">
        <v>103.6437</v>
      </c>
      <c r="M132" s="7">
        <v>103.65349999999999</v>
      </c>
      <c r="N132" s="7">
        <v>103.8224</v>
      </c>
      <c r="O132" s="36"/>
      <c r="P132" s="10">
        <v>0.36460350000000002</v>
      </c>
      <c r="Q132" s="7">
        <v>0.25074030000000003</v>
      </c>
      <c r="R132" s="7">
        <v>4.5986800000000001E-2</v>
      </c>
      <c r="S132" s="7">
        <v>0.2176903</v>
      </c>
      <c r="T132" s="7">
        <v>0.22984930000000001</v>
      </c>
      <c r="U132" s="7">
        <v>0.13741529999999999</v>
      </c>
      <c r="V132" s="7">
        <v>0.2350636060174805</v>
      </c>
      <c r="W132" s="7">
        <v>8.8826033680277625E-2</v>
      </c>
      <c r="X132" s="7">
        <v>0.30630850347245514</v>
      </c>
      <c r="Y132" s="7">
        <v>9.4554710030599794E-3</v>
      </c>
      <c r="Z132" s="7">
        <v>0.1629467408240029</v>
      </c>
      <c r="AA132" s="36"/>
    </row>
    <row r="133" spans="2:29" x14ac:dyDescent="0.2">
      <c r="B133" s="3" t="s">
        <v>43</v>
      </c>
      <c r="C133" s="14">
        <v>148.80799999999999</v>
      </c>
      <c r="D133" s="10">
        <v>149.32509999999999</v>
      </c>
      <c r="E133" s="7">
        <v>149.37899999999999</v>
      </c>
      <c r="F133" s="7">
        <v>149.7337</v>
      </c>
      <c r="G133" s="7">
        <v>149.93020000000001</v>
      </c>
      <c r="H133" s="7">
        <v>150.18709999999999</v>
      </c>
      <c r="I133" s="7">
        <v>150.92509999999999</v>
      </c>
      <c r="J133" s="7">
        <v>162.12979999999999</v>
      </c>
      <c r="K133" s="7">
        <v>162.6636</v>
      </c>
      <c r="L133" s="7">
        <v>163.2938</v>
      </c>
      <c r="M133" s="7">
        <v>163.71080000000001</v>
      </c>
      <c r="N133" s="7">
        <v>163.74959999999999</v>
      </c>
      <c r="O133" s="36"/>
      <c r="P133" s="10">
        <v>0.34755979999999997</v>
      </c>
      <c r="Q133" s="7">
        <v>3.6061099999999999E-2</v>
      </c>
      <c r="R133" s="7">
        <v>0.23747399999999999</v>
      </c>
      <c r="S133" s="7">
        <v>0.13119400000000001</v>
      </c>
      <c r="T133" s="7">
        <v>0.1713749</v>
      </c>
      <c r="U133" s="7">
        <v>0.49135079999999998</v>
      </c>
      <c r="V133" s="7">
        <v>7.4240136332525228</v>
      </c>
      <c r="W133" s="7">
        <v>0.32924237246947424</v>
      </c>
      <c r="X133" s="7">
        <v>0.38742533670716872</v>
      </c>
      <c r="Y133" s="7">
        <v>0.25536793191168405</v>
      </c>
      <c r="Z133" s="7">
        <v>2.3700330094276384E-2</v>
      </c>
      <c r="AA133" s="36"/>
    </row>
    <row r="134" spans="2:29" x14ac:dyDescent="0.2">
      <c r="B134" s="3" t="s">
        <v>45</v>
      </c>
      <c r="C134" s="14">
        <v>136.87639999999999</v>
      </c>
      <c r="D134" s="10">
        <v>137.59119999999999</v>
      </c>
      <c r="E134" s="7">
        <v>137.87540000000001</v>
      </c>
      <c r="F134" s="7">
        <v>138.43350000000001</v>
      </c>
      <c r="G134" s="7">
        <v>138.97730000000001</v>
      </c>
      <c r="H134" s="7">
        <v>139.1294</v>
      </c>
      <c r="I134" s="7">
        <v>139.87989999999999</v>
      </c>
      <c r="J134" s="7">
        <v>140.6892</v>
      </c>
      <c r="K134" s="7">
        <v>140.88480000000001</v>
      </c>
      <c r="L134" s="7">
        <v>141.2877</v>
      </c>
      <c r="M134" s="7">
        <v>142.15129999999999</v>
      </c>
      <c r="N134" s="7">
        <v>142.20050000000001</v>
      </c>
      <c r="O134" s="36"/>
      <c r="P134" s="10">
        <v>0.52222139999999995</v>
      </c>
      <c r="Q134" s="7">
        <v>0.2065169</v>
      </c>
      <c r="R134" s="7">
        <v>0.40482299999999999</v>
      </c>
      <c r="S134" s="7">
        <v>0.39278560000000001</v>
      </c>
      <c r="T134" s="7">
        <v>0.1094311</v>
      </c>
      <c r="U134" s="7">
        <v>0.53948339999999995</v>
      </c>
      <c r="V134" s="7">
        <v>0.57856775705444996</v>
      </c>
      <c r="W134" s="7">
        <v>0.13902986156720851</v>
      </c>
      <c r="X134" s="7">
        <v>0.28597833123231764</v>
      </c>
      <c r="Y134" s="7">
        <v>0.61123508982026808</v>
      </c>
      <c r="Z134" s="7">
        <v>3.4611009537030779E-2</v>
      </c>
      <c r="AA134" s="36"/>
    </row>
    <row r="135" spans="2:29" x14ac:dyDescent="0.2">
      <c r="B135" s="3" t="s">
        <v>100</v>
      </c>
      <c r="C135" s="14">
        <v>126.3532</v>
      </c>
      <c r="D135" s="10">
        <v>126.74550000000001</v>
      </c>
      <c r="E135" s="7">
        <v>126.96639999999999</v>
      </c>
      <c r="F135" s="7">
        <v>127.3801</v>
      </c>
      <c r="G135" s="7">
        <v>127.3801</v>
      </c>
      <c r="H135" s="7">
        <v>127.4109</v>
      </c>
      <c r="I135" s="7">
        <v>127.6173</v>
      </c>
      <c r="J135" s="7">
        <v>127.8288</v>
      </c>
      <c r="K135" s="7">
        <v>127.86669999999999</v>
      </c>
      <c r="L135" s="7">
        <v>128.29669999999999</v>
      </c>
      <c r="M135" s="7">
        <v>128.6267</v>
      </c>
      <c r="N135" s="7">
        <v>129.20490000000001</v>
      </c>
      <c r="O135" s="36"/>
      <c r="P135" s="10">
        <v>0.31044529999999998</v>
      </c>
      <c r="Q135" s="7">
        <v>0.17426939999999999</v>
      </c>
      <c r="R135" s="7">
        <v>0.3258915</v>
      </c>
      <c r="S135" s="7">
        <v>0</v>
      </c>
      <c r="T135" s="7">
        <v>2.4191500000000001E-2</v>
      </c>
      <c r="U135" s="7">
        <v>0.16198199999999999</v>
      </c>
      <c r="V135" s="7">
        <v>0.16572988145024298</v>
      </c>
      <c r="W135" s="7">
        <v>2.964903057839343E-2</v>
      </c>
      <c r="X135" s="7">
        <v>0.33628771212519959</v>
      </c>
      <c r="Y135" s="7">
        <v>0.25721628069935748</v>
      </c>
      <c r="Z135" s="7">
        <v>0.44951786837414748</v>
      </c>
      <c r="AA135" s="36"/>
    </row>
    <row r="136" spans="2:29" x14ac:dyDescent="0.2">
      <c r="B136" s="2" t="s">
        <v>48</v>
      </c>
      <c r="C136" s="14">
        <v>90.643990000000002</v>
      </c>
      <c r="D136" s="10">
        <v>90.682829999999996</v>
      </c>
      <c r="E136" s="7">
        <v>90.768029999999996</v>
      </c>
      <c r="F136" s="7">
        <v>90.504940000000005</v>
      </c>
      <c r="G136" s="7">
        <v>89.742260000000002</v>
      </c>
      <c r="H136" s="7">
        <v>89.813640000000007</v>
      </c>
      <c r="I136" s="7">
        <v>89.634789999999995</v>
      </c>
      <c r="J136" s="7">
        <v>87.419849999999997</v>
      </c>
      <c r="K136" s="7">
        <v>86.950249999999997</v>
      </c>
      <c r="L136" s="7">
        <v>87.563900000000004</v>
      </c>
      <c r="M136" s="7">
        <v>88.111239999999995</v>
      </c>
      <c r="N136" s="7">
        <v>87.495930000000001</v>
      </c>
      <c r="O136" s="36"/>
      <c r="P136" s="10">
        <v>4.2850300000000001E-2</v>
      </c>
      <c r="Q136" s="7">
        <v>9.3951000000000007E-2</v>
      </c>
      <c r="R136" s="7">
        <v>-0.28984260000000001</v>
      </c>
      <c r="S136" s="7">
        <v>-0.84269430000000001</v>
      </c>
      <c r="T136" s="7">
        <v>7.9539600000000002E-2</v>
      </c>
      <c r="U136" s="7">
        <v>-0.19914109999999999</v>
      </c>
      <c r="V136" s="7">
        <v>-2.4710717791607464</v>
      </c>
      <c r="W136" s="7">
        <v>-0.53717776912223003</v>
      </c>
      <c r="X136" s="7">
        <v>0.70574840210350964</v>
      </c>
      <c r="Y136" s="7">
        <v>0.62507494526853102</v>
      </c>
      <c r="Z136" s="7">
        <v>-0.69833315250130834</v>
      </c>
      <c r="AA136" s="36"/>
      <c r="AB136" s="7">
        <f>(AB119/AB120)*100</f>
        <v>88.934089452938863</v>
      </c>
      <c r="AC136" s="7"/>
    </row>
    <row r="137" spans="2:29" x14ac:dyDescent="0.2">
      <c r="B137" s="2" t="s">
        <v>73</v>
      </c>
      <c r="O137" s="37"/>
      <c r="AA137" s="37"/>
    </row>
    <row r="141" spans="2:29" x14ac:dyDescent="0.2">
      <c r="D141" s="7"/>
      <c r="E141" s="7"/>
      <c r="F141" s="7"/>
      <c r="G141" s="7"/>
      <c r="H141" s="7"/>
      <c r="I141" s="7"/>
      <c r="J141" s="7"/>
      <c r="K141" s="7"/>
      <c r="P141" s="7"/>
      <c r="Q141" s="7"/>
      <c r="R141" s="7"/>
      <c r="S141" s="7"/>
      <c r="T141" s="7"/>
      <c r="U141" s="7"/>
      <c r="V141" s="7"/>
      <c r="W141" s="7"/>
    </row>
    <row r="142" spans="2:29" x14ac:dyDescent="0.2">
      <c r="D142" s="7"/>
      <c r="E142" s="7"/>
      <c r="F142" s="7"/>
      <c r="G142" s="7"/>
      <c r="H142" s="7"/>
      <c r="I142" s="7"/>
      <c r="J142" s="7"/>
      <c r="K142" s="7"/>
      <c r="P142" s="7"/>
      <c r="Q142" s="7"/>
      <c r="R142" s="7"/>
      <c r="S142" s="7"/>
      <c r="T142" s="7"/>
      <c r="U142" s="7"/>
      <c r="V142" s="7"/>
      <c r="W142" s="7"/>
    </row>
    <row r="143" spans="2:29" x14ac:dyDescent="0.2">
      <c r="D143" s="7"/>
      <c r="E143" s="7"/>
      <c r="F143" s="7"/>
      <c r="G143" s="7"/>
      <c r="H143" s="7"/>
      <c r="I143" s="7"/>
      <c r="J143" s="7"/>
      <c r="K143" s="7"/>
      <c r="P143" s="7"/>
      <c r="Q143" s="7"/>
      <c r="R143" s="7"/>
      <c r="S143" s="7"/>
      <c r="T143" s="7"/>
      <c r="U143" s="7"/>
      <c r="V143" s="7"/>
      <c r="W143" s="7"/>
    </row>
    <row r="144" spans="2:29" x14ac:dyDescent="0.2">
      <c r="D144" s="7"/>
      <c r="E144" s="7"/>
      <c r="F144" s="7"/>
      <c r="G144" s="7"/>
      <c r="H144" s="7"/>
      <c r="I144" s="7"/>
      <c r="J144" s="7"/>
      <c r="K144" s="7"/>
      <c r="P144" s="7"/>
      <c r="Q144" s="7"/>
      <c r="R144" s="7"/>
      <c r="S144" s="7"/>
      <c r="T144" s="7"/>
      <c r="U144" s="7"/>
      <c r="V144" s="7"/>
      <c r="W144" s="7"/>
    </row>
    <row r="145" spans="4:23" x14ac:dyDescent="0.2">
      <c r="D145" s="7"/>
      <c r="E145" s="7"/>
      <c r="F145" s="7"/>
      <c r="G145" s="7"/>
      <c r="H145" s="7"/>
      <c r="I145" s="7"/>
      <c r="J145" s="7"/>
      <c r="K145" s="7"/>
      <c r="P145" s="7"/>
      <c r="Q145" s="7"/>
      <c r="R145" s="7"/>
      <c r="S145" s="7"/>
      <c r="T145" s="7"/>
      <c r="U145" s="7"/>
      <c r="V145" s="7"/>
      <c r="W145" s="7"/>
    </row>
    <row r="146" spans="4:23" x14ac:dyDescent="0.2">
      <c r="D146" s="7"/>
      <c r="E146" s="7"/>
      <c r="F146" s="7"/>
      <c r="G146" s="7"/>
      <c r="H146" s="7"/>
      <c r="I146" s="7"/>
      <c r="J146" s="7"/>
      <c r="K146" s="7"/>
      <c r="P146" s="7"/>
      <c r="Q146" s="7"/>
      <c r="R146" s="7"/>
      <c r="S146" s="7"/>
      <c r="T146" s="7"/>
      <c r="U146" s="7"/>
      <c r="V146" s="7"/>
      <c r="W146" s="7"/>
    </row>
    <row r="147" spans="4:23" x14ac:dyDescent="0.2">
      <c r="D147" s="7"/>
      <c r="E147" s="7"/>
      <c r="F147" s="7"/>
      <c r="G147" s="7"/>
      <c r="H147" s="7"/>
      <c r="I147" s="7"/>
      <c r="J147" s="7"/>
      <c r="K147" s="7"/>
      <c r="P147" s="7"/>
      <c r="Q147" s="7"/>
      <c r="R147" s="7"/>
      <c r="S147" s="7"/>
      <c r="T147" s="7"/>
      <c r="U147" s="7"/>
      <c r="V147" s="7"/>
      <c r="W147" s="7"/>
    </row>
    <row r="148" spans="4:23" x14ac:dyDescent="0.2">
      <c r="D148" s="7"/>
      <c r="E148" s="7"/>
      <c r="F148" s="7"/>
      <c r="G148" s="7"/>
      <c r="H148" s="7"/>
      <c r="I148" s="7"/>
      <c r="J148" s="7"/>
      <c r="K148" s="7"/>
      <c r="P148" s="7"/>
      <c r="Q148" s="7"/>
      <c r="R148" s="7"/>
      <c r="S148" s="7"/>
      <c r="T148" s="7"/>
      <c r="U148" s="7"/>
      <c r="V148" s="7"/>
      <c r="W148" s="7"/>
    </row>
    <row r="149" spans="4:23" x14ac:dyDescent="0.2">
      <c r="D149" s="7"/>
      <c r="E149" s="7"/>
      <c r="F149" s="7"/>
      <c r="G149" s="7"/>
      <c r="H149" s="7"/>
      <c r="I149" s="7"/>
      <c r="J149" s="7"/>
      <c r="K149" s="7"/>
      <c r="P149" s="7"/>
      <c r="Q149" s="7"/>
      <c r="R149" s="7"/>
      <c r="S149" s="7"/>
      <c r="T149" s="7"/>
      <c r="U149" s="7"/>
      <c r="V149" s="7"/>
      <c r="W149" s="7"/>
    </row>
    <row r="150" spans="4:23" x14ac:dyDescent="0.2">
      <c r="D150" s="7"/>
      <c r="E150" s="7"/>
      <c r="F150" s="7"/>
      <c r="G150" s="7"/>
      <c r="H150" s="7"/>
      <c r="I150" s="7"/>
      <c r="J150" s="7"/>
      <c r="K150" s="7"/>
      <c r="P150" s="7"/>
      <c r="Q150" s="7"/>
      <c r="R150" s="7"/>
      <c r="S150" s="7"/>
      <c r="T150" s="7"/>
      <c r="U150" s="7"/>
      <c r="V150" s="7"/>
      <c r="W150" s="7"/>
    </row>
    <row r="151" spans="4:23" x14ac:dyDescent="0.2">
      <c r="D151" s="7"/>
      <c r="E151" s="7"/>
      <c r="F151" s="7"/>
      <c r="G151" s="7"/>
      <c r="H151" s="7"/>
      <c r="I151" s="7"/>
      <c r="J151" s="7"/>
      <c r="K151" s="7"/>
      <c r="P151" s="7"/>
      <c r="Q151" s="7"/>
      <c r="R151" s="7"/>
      <c r="S151" s="7"/>
      <c r="T151" s="7"/>
      <c r="U151" s="7"/>
      <c r="V151" s="7"/>
      <c r="W151" s="7"/>
    </row>
    <row r="152" spans="4:23" x14ac:dyDescent="0.2">
      <c r="D152" s="7"/>
      <c r="E152" s="7"/>
      <c r="F152" s="7"/>
      <c r="G152" s="7"/>
      <c r="H152" s="7"/>
      <c r="I152" s="7"/>
      <c r="J152" s="7"/>
      <c r="K152" s="7"/>
      <c r="P152" s="7"/>
      <c r="Q152" s="7"/>
      <c r="R152" s="7"/>
      <c r="S152" s="7"/>
      <c r="T152" s="7"/>
      <c r="U152" s="7"/>
      <c r="V152" s="7"/>
      <c r="W152" s="7"/>
    </row>
  </sheetData>
  <mergeCells count="3">
    <mergeCell ref="B4:B5"/>
    <mergeCell ref="D4:O4"/>
    <mergeCell ref="P4:A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39997558519241921"/>
  </sheetPr>
  <dimension ref="A1:AE199"/>
  <sheetViews>
    <sheetView workbookViewId="0">
      <pane xSplit="2" ySplit="5" topLeftCell="C6" activePane="bottomRight" state="frozen"/>
      <selection activeCell="E19" sqref="E19"/>
      <selection pane="topRight" activeCell="E19" sqref="E19"/>
      <selection pane="bottomLeft" activeCell="E19" sqref="E19"/>
      <selection pane="bottomRight" activeCell="H14" sqref="H14"/>
    </sheetView>
  </sheetViews>
  <sheetFormatPr defaultColWidth="9.140625" defaultRowHeight="12" x14ac:dyDescent="0.2"/>
  <cols>
    <col min="1" max="1" width="3.42578125" style="1" customWidth="1"/>
    <col min="2" max="2" width="49.140625" style="1" bestFit="1" customWidth="1"/>
    <col min="3" max="3" width="7.7109375" style="1" bestFit="1" customWidth="1"/>
    <col min="4" max="4" width="8.28515625" style="1" bestFit="1" customWidth="1"/>
    <col min="5" max="5" width="7.7109375" style="1" customWidth="1"/>
    <col min="6" max="6" width="7.140625" style="1" bestFit="1" customWidth="1"/>
    <col min="7" max="8" width="6.42578125" style="1" bestFit="1" customWidth="1"/>
    <col min="9" max="16" width="6.28515625" style="1" bestFit="1" customWidth="1"/>
    <col min="17" max="18" width="6.28515625" style="1" customWidth="1"/>
    <col min="19" max="19" width="5.28515625" style="1" customWidth="1"/>
    <col min="20" max="20" width="6.42578125" style="1" bestFit="1" customWidth="1"/>
    <col min="21" max="29" width="5.28515625" style="1" customWidth="1"/>
    <col min="30" max="16384" width="9.140625" style="1"/>
  </cols>
  <sheetData>
    <row r="1" spans="1:30" x14ac:dyDescent="0.2">
      <c r="A1" s="1" t="s">
        <v>65</v>
      </c>
    </row>
    <row r="2" spans="1:30" x14ac:dyDescent="0.2">
      <c r="A2" s="1" t="s">
        <v>277</v>
      </c>
    </row>
    <row r="4" spans="1:30" x14ac:dyDescent="0.2">
      <c r="A4" s="4"/>
      <c r="B4" s="309" t="s">
        <v>2</v>
      </c>
      <c r="C4" s="45" t="s">
        <v>64</v>
      </c>
      <c r="D4" s="12" t="s">
        <v>64</v>
      </c>
      <c r="E4" s="311" t="s">
        <v>91</v>
      </c>
      <c r="F4" s="312"/>
      <c r="G4" s="312"/>
      <c r="H4" s="312"/>
      <c r="I4" s="312"/>
      <c r="J4" s="312"/>
      <c r="K4" s="312"/>
      <c r="L4" s="312"/>
      <c r="M4" s="312"/>
      <c r="N4" s="312"/>
      <c r="O4" s="312"/>
      <c r="P4" s="313"/>
      <c r="Q4" s="47">
        <v>2013</v>
      </c>
      <c r="R4" s="311" t="s">
        <v>1</v>
      </c>
      <c r="S4" s="312"/>
      <c r="T4" s="312"/>
      <c r="U4" s="312"/>
      <c r="V4" s="312"/>
      <c r="W4" s="312"/>
      <c r="X4" s="312"/>
      <c r="Y4" s="312"/>
      <c r="Z4" s="312"/>
      <c r="AA4" s="312"/>
      <c r="AB4" s="312"/>
      <c r="AC4" s="313"/>
    </row>
    <row r="5" spans="1:30" x14ac:dyDescent="0.2">
      <c r="A5" s="5"/>
      <c r="B5" s="310"/>
      <c r="C5" s="46" t="s">
        <v>278</v>
      </c>
      <c r="D5" s="13" t="s">
        <v>92</v>
      </c>
      <c r="E5" s="8" t="s">
        <v>3</v>
      </c>
      <c r="F5" s="6" t="s">
        <v>4</v>
      </c>
      <c r="G5" s="6" t="s">
        <v>5</v>
      </c>
      <c r="H5" s="6" t="s">
        <v>6</v>
      </c>
      <c r="I5" s="6" t="s">
        <v>0</v>
      </c>
      <c r="J5" s="6" t="s">
        <v>7</v>
      </c>
      <c r="K5" s="6" t="s">
        <v>8</v>
      </c>
      <c r="L5" s="6" t="s">
        <v>9</v>
      </c>
      <c r="M5" s="6" t="s">
        <v>10</v>
      </c>
      <c r="N5" s="6" t="s">
        <v>11</v>
      </c>
      <c r="O5" s="6" t="s">
        <v>12</v>
      </c>
      <c r="P5" s="9" t="s">
        <v>13</v>
      </c>
      <c r="Q5" s="6" t="s">
        <v>13</v>
      </c>
      <c r="R5" s="8" t="s">
        <v>3</v>
      </c>
      <c r="S5" s="6" t="s">
        <v>4</v>
      </c>
      <c r="T5" s="6" t="s">
        <v>5</v>
      </c>
      <c r="U5" s="6" t="s">
        <v>6</v>
      </c>
      <c r="V5" s="6" t="s">
        <v>0</v>
      </c>
      <c r="W5" s="6" t="s">
        <v>7</v>
      </c>
      <c r="X5" s="6" t="s">
        <v>8</v>
      </c>
      <c r="Y5" s="6" t="s">
        <v>9</v>
      </c>
      <c r="Z5" s="6" t="s">
        <v>10</v>
      </c>
      <c r="AA5" s="6" t="s">
        <v>11</v>
      </c>
      <c r="AB5" s="6" t="s">
        <v>12</v>
      </c>
      <c r="AC5" s="9" t="s">
        <v>13</v>
      </c>
      <c r="AD5" s="1" t="s">
        <v>66</v>
      </c>
    </row>
    <row r="6" spans="1:30" ht="20.25" customHeight="1" x14ac:dyDescent="0.2">
      <c r="B6" s="22" t="s">
        <v>49</v>
      </c>
      <c r="C6" s="22"/>
      <c r="D6" s="29"/>
      <c r="E6" s="30"/>
      <c r="F6" s="31"/>
      <c r="G6" s="31"/>
      <c r="H6" s="31"/>
      <c r="I6" s="31"/>
      <c r="J6" s="31"/>
      <c r="K6" s="31"/>
      <c r="L6" s="31"/>
      <c r="M6" s="31"/>
      <c r="N6" s="31"/>
      <c r="O6" s="31"/>
      <c r="P6" s="32"/>
      <c r="Q6" s="31"/>
      <c r="R6" s="30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</row>
    <row r="7" spans="1:30" ht="15" x14ac:dyDescent="0.25">
      <c r="A7" s="2" t="s">
        <v>14</v>
      </c>
      <c r="B7" s="15" t="s">
        <v>15</v>
      </c>
      <c r="C7" s="75">
        <v>105.57417297363281</v>
      </c>
      <c r="D7" s="26">
        <v>105.73817443847656</v>
      </c>
      <c r="E7" s="21">
        <v>107.9393</v>
      </c>
      <c r="F7" s="20">
        <v>109.0692</v>
      </c>
      <c r="G7" s="20">
        <v>110.0515</v>
      </c>
      <c r="H7" s="20">
        <v>108.952</v>
      </c>
      <c r="I7" s="20">
        <v>108.94499999999999</v>
      </c>
      <c r="J7" s="20">
        <v>108.2784</v>
      </c>
      <c r="K7" s="20">
        <v>108.44499999999999</v>
      </c>
      <c r="L7" s="20">
        <v>108.90949999999999</v>
      </c>
      <c r="M7" s="20">
        <v>108.65089999999999</v>
      </c>
      <c r="N7" s="20">
        <v>109.2277</v>
      </c>
      <c r="O7" s="20">
        <v>112.0505</v>
      </c>
      <c r="P7" s="19">
        <v>114.4738</v>
      </c>
      <c r="Q7" s="20">
        <v>0.15534241019790837</v>
      </c>
      <c r="R7" s="21">
        <v>2.0816753960549592</v>
      </c>
      <c r="S7" s="20">
        <v>1.0359478202828958</v>
      </c>
      <c r="T7" s="20">
        <v>0.90062089022382974</v>
      </c>
      <c r="U7" s="20">
        <v>-0.9990777045292486</v>
      </c>
      <c r="V7" s="20">
        <v>-6.4248476393320014E-3</v>
      </c>
      <c r="W7" s="20">
        <v>-0.61186837395014759</v>
      </c>
      <c r="X7" s="20">
        <v>0.15386263557642918</v>
      </c>
      <c r="Y7" s="20">
        <v>0.42832772373092448</v>
      </c>
      <c r="Z7" s="20">
        <v>-0.23744485100014351</v>
      </c>
      <c r="AA7" s="20">
        <v>0.53087457167865681</v>
      </c>
      <c r="AB7" s="20">
        <v>2.5843261370513164</v>
      </c>
      <c r="AC7" s="19">
        <v>2.1626855748077856</v>
      </c>
      <c r="AD7" s="7">
        <f>AVERAGE(E7:P7)</f>
        <v>109.58273333333334</v>
      </c>
    </row>
    <row r="8" spans="1:30" ht="15" x14ac:dyDescent="0.25">
      <c r="A8" s="3" t="s">
        <v>16</v>
      </c>
      <c r="B8" t="s">
        <v>17</v>
      </c>
      <c r="C8" s="76">
        <v>105.46503448486328</v>
      </c>
      <c r="D8" s="14">
        <v>105.87568664550781</v>
      </c>
      <c r="E8" s="10">
        <v>108.9246</v>
      </c>
      <c r="F8" s="7">
        <v>110.03919999999999</v>
      </c>
      <c r="G8" s="7">
        <v>110.6816</v>
      </c>
      <c r="H8" s="7">
        <v>109.3305</v>
      </c>
      <c r="I8" s="7">
        <v>109.0373</v>
      </c>
      <c r="J8" s="7">
        <v>108.1516</v>
      </c>
      <c r="K8" s="7">
        <v>107.58669999999999</v>
      </c>
      <c r="L8" s="7">
        <v>108.1155</v>
      </c>
      <c r="M8" s="7">
        <v>108.29940000000001</v>
      </c>
      <c r="N8" s="7">
        <v>108.509</v>
      </c>
      <c r="O8" s="7">
        <v>112.3515</v>
      </c>
      <c r="P8" s="11">
        <v>115.5128</v>
      </c>
      <c r="Q8" s="7">
        <v>0.38937280270217856</v>
      </c>
      <c r="R8" s="10">
        <v>2.879710584263349</v>
      </c>
      <c r="S8" s="7">
        <v>1.0129117623537756</v>
      </c>
      <c r="T8" s="7">
        <v>0.58379195777505577</v>
      </c>
      <c r="U8" s="7">
        <v>-1.220708771828382</v>
      </c>
      <c r="V8" s="7">
        <v>-0.26817768143381654</v>
      </c>
      <c r="W8" s="7">
        <v>-0.81229083992358575</v>
      </c>
      <c r="X8" s="7">
        <v>-0.52232236971067336</v>
      </c>
      <c r="Y8" s="7">
        <v>0.49151056775605534</v>
      </c>
      <c r="Z8" s="7">
        <v>0.17009586969491738</v>
      </c>
      <c r="AA8" s="7">
        <v>0.19353754499101072</v>
      </c>
      <c r="AB8" s="7">
        <v>3.5411809158687308</v>
      </c>
      <c r="AC8" s="11">
        <v>2.8137586058041033</v>
      </c>
      <c r="AD8" s="33">
        <f>AVERAGE(E8:P8)</f>
        <v>109.71164166666665</v>
      </c>
    </row>
    <row r="9" spans="1:30" ht="15" x14ac:dyDescent="0.25">
      <c r="A9" s="3" t="s">
        <v>18</v>
      </c>
      <c r="B9" t="s">
        <v>19</v>
      </c>
      <c r="C9" s="76">
        <v>105.96047210693359</v>
      </c>
      <c r="D9" s="14">
        <v>105.25144958496094</v>
      </c>
      <c r="E9" s="10">
        <v>104.4517</v>
      </c>
      <c r="F9" s="7">
        <v>105.6356</v>
      </c>
      <c r="G9" s="7">
        <v>107.82089999999999</v>
      </c>
      <c r="H9" s="7">
        <v>107.6122</v>
      </c>
      <c r="I9" s="7">
        <v>108.6183</v>
      </c>
      <c r="J9" s="7">
        <v>108.727</v>
      </c>
      <c r="K9" s="7">
        <v>111.4828</v>
      </c>
      <c r="L9" s="7">
        <v>111.71980000000001</v>
      </c>
      <c r="M9" s="7">
        <v>109.895</v>
      </c>
      <c r="N9" s="7">
        <v>111.7714</v>
      </c>
      <c r="O9" s="7">
        <v>110.9851</v>
      </c>
      <c r="P9" s="11">
        <v>110.7963</v>
      </c>
      <c r="Q9" s="7">
        <v>-0.6691386966048265</v>
      </c>
      <c r="R9" s="10">
        <v>-0.75984662264946978</v>
      </c>
      <c r="S9" s="7">
        <v>1.1207395991502811</v>
      </c>
      <c r="T9" s="7">
        <v>2.068715470920786</v>
      </c>
      <c r="U9" s="7">
        <v>-0.19356173061066381</v>
      </c>
      <c r="V9" s="7">
        <v>0.93493116951424049</v>
      </c>
      <c r="W9" s="7">
        <v>0.10007521752780048</v>
      </c>
      <c r="X9" s="7">
        <v>2.5346050199122514</v>
      </c>
      <c r="Y9" s="7">
        <v>0.21258884778639306</v>
      </c>
      <c r="Z9" s="7">
        <v>-1.6333720611744831</v>
      </c>
      <c r="AA9" s="7">
        <v>1.7074480185631773</v>
      </c>
      <c r="AB9" s="7">
        <v>-0.70348944363226829</v>
      </c>
      <c r="AC9" s="11">
        <v>-0.17011292506832046</v>
      </c>
      <c r="AD9" s="33">
        <f>AVERAGE(E9:P9)</f>
        <v>109.12634166666668</v>
      </c>
    </row>
    <row r="10" spans="1:30" ht="15" x14ac:dyDescent="0.25">
      <c r="A10" s="2" t="s">
        <v>20</v>
      </c>
      <c r="B10" s="15" t="s">
        <v>21</v>
      </c>
      <c r="C10" s="75">
        <v>111.01364898681641</v>
      </c>
      <c r="D10" s="26">
        <v>111.08377075195313</v>
      </c>
      <c r="E10" s="21">
        <v>112.264</v>
      </c>
      <c r="F10" s="20">
        <v>112.09950000000001</v>
      </c>
      <c r="G10" s="20">
        <v>112.0959</v>
      </c>
      <c r="H10" s="20">
        <v>112.0647</v>
      </c>
      <c r="I10" s="20">
        <v>111.9288</v>
      </c>
      <c r="J10" s="20">
        <v>112.2619</v>
      </c>
      <c r="K10" s="20">
        <v>113.3959</v>
      </c>
      <c r="L10" s="20">
        <v>114.29689999999999</v>
      </c>
      <c r="M10" s="20">
        <v>115.0121</v>
      </c>
      <c r="N10" s="20">
        <v>115.6491</v>
      </c>
      <c r="O10" s="20">
        <v>117.7607</v>
      </c>
      <c r="P10" s="19">
        <v>120.8653</v>
      </c>
      <c r="Q10" s="20">
        <v>6.3164994373841515E-2</v>
      </c>
      <c r="R10" s="21">
        <v>1.0624677574929364</v>
      </c>
      <c r="S10" s="20">
        <v>-0.14674463311610636</v>
      </c>
      <c r="T10" s="20">
        <v>-3.2114327004186646E-3</v>
      </c>
      <c r="U10" s="20">
        <v>-2.7833310584953013E-2</v>
      </c>
      <c r="V10" s="20">
        <v>-0.12126923107812412</v>
      </c>
      <c r="W10" s="20">
        <v>0.29759990279535004</v>
      </c>
      <c r="X10" s="20">
        <v>1.0101379007481615</v>
      </c>
      <c r="Y10" s="20">
        <v>0.7945613553929165</v>
      </c>
      <c r="Z10" s="20">
        <v>0.62573875581928307</v>
      </c>
      <c r="AA10" s="20">
        <v>0.55385476832437663</v>
      </c>
      <c r="AB10" s="20">
        <v>1.8258680785237376</v>
      </c>
      <c r="AC10" s="19">
        <v>2.6363634047691673</v>
      </c>
      <c r="AD10" s="7">
        <f>AVERAGE(E10:P10)</f>
        <v>114.14123333333333</v>
      </c>
    </row>
    <row r="11" spans="1:30" ht="15" x14ac:dyDescent="0.25">
      <c r="A11" s="2" t="s">
        <v>22</v>
      </c>
      <c r="B11" s="15" t="s">
        <v>23</v>
      </c>
      <c r="C11" s="75">
        <v>112.04441070556641</v>
      </c>
      <c r="D11" s="26">
        <v>112.07515716552734</v>
      </c>
      <c r="E11" s="21">
        <v>113.4006</v>
      </c>
      <c r="F11" s="20">
        <v>113.1649</v>
      </c>
      <c r="G11" s="20">
        <v>113.1009</v>
      </c>
      <c r="H11" s="20">
        <v>113.05410000000001</v>
      </c>
      <c r="I11" s="20">
        <v>112.83329999999999</v>
      </c>
      <c r="J11" s="20">
        <v>113.24760000000001</v>
      </c>
      <c r="K11" s="20">
        <v>114.4881</v>
      </c>
      <c r="L11" s="20">
        <v>115.5157</v>
      </c>
      <c r="M11" s="20">
        <v>116.26739999999999</v>
      </c>
      <c r="N11" s="20">
        <v>117.0172</v>
      </c>
      <c r="O11" s="20">
        <v>119.37139999999999</v>
      </c>
      <c r="P11" s="19">
        <v>122.688</v>
      </c>
      <c r="Q11" s="20">
        <v>2.7441315249302309E-2</v>
      </c>
      <c r="R11" s="21">
        <v>1.1826374979024701</v>
      </c>
      <c r="S11" s="20">
        <v>-0.20828012926269032</v>
      </c>
      <c r="T11" s="20">
        <v>-5.6554638408205335E-2</v>
      </c>
      <c r="U11" s="20">
        <v>-4.137898106910768E-2</v>
      </c>
      <c r="V11" s="20">
        <v>-0.19530472579058275</v>
      </c>
      <c r="W11" s="20">
        <v>0.36717883816214847</v>
      </c>
      <c r="X11" s="20">
        <v>1.0953874519195084</v>
      </c>
      <c r="Y11" s="20">
        <v>0.89756053249201662</v>
      </c>
      <c r="Z11" s="20">
        <v>0.65073405606337464</v>
      </c>
      <c r="AA11" s="20">
        <v>0.6448927214335296</v>
      </c>
      <c r="AB11" s="20">
        <v>2.0118409943153583</v>
      </c>
      <c r="AC11" s="19">
        <v>2.7783874529409962</v>
      </c>
    </row>
    <row r="12" spans="1:30" ht="15" x14ac:dyDescent="0.25">
      <c r="A12" s="3" t="s">
        <v>24</v>
      </c>
      <c r="B12" t="s">
        <v>25</v>
      </c>
      <c r="C12" s="76">
        <v>114.86806488037109</v>
      </c>
      <c r="D12" s="14">
        <v>114.65590667724609</v>
      </c>
      <c r="E12" s="10">
        <v>116.88809999999999</v>
      </c>
      <c r="F12" s="7">
        <v>116.0971</v>
      </c>
      <c r="G12" s="7">
        <v>115.5124</v>
      </c>
      <c r="H12" s="7">
        <v>114.8926</v>
      </c>
      <c r="I12" s="7">
        <v>114.06229999999999</v>
      </c>
      <c r="J12" s="7">
        <v>114.35809999999999</v>
      </c>
      <c r="K12" s="7">
        <v>116.434</v>
      </c>
      <c r="L12" s="7">
        <v>118.4722</v>
      </c>
      <c r="M12" s="7">
        <v>119.5564</v>
      </c>
      <c r="N12" s="7">
        <v>120.9178</v>
      </c>
      <c r="O12" s="7">
        <v>123.6814</v>
      </c>
      <c r="P12" s="11">
        <v>127.1884</v>
      </c>
      <c r="Q12" s="7">
        <v>-0.18469729018761771</v>
      </c>
      <c r="R12" s="10">
        <v>1.9468629113347617</v>
      </c>
      <c r="S12" s="7">
        <v>-0.68132623467769371</v>
      </c>
      <c r="T12" s="7">
        <v>-0.50363015096845487</v>
      </c>
      <c r="U12" s="7">
        <v>-0.536565771293816</v>
      </c>
      <c r="V12" s="7">
        <v>-0.722674915529815</v>
      </c>
      <c r="W12" s="7">
        <v>0.25933196156837085</v>
      </c>
      <c r="X12" s="7">
        <v>1.8152627579506868</v>
      </c>
      <c r="Y12" s="7">
        <v>1.7505196076747369</v>
      </c>
      <c r="Z12" s="7">
        <v>0.91515140260752781</v>
      </c>
      <c r="AA12" s="7">
        <v>1.1387094291899083</v>
      </c>
      <c r="AB12" s="7">
        <v>2.2855195843788065</v>
      </c>
      <c r="AC12" s="11">
        <v>2.8355112409788417</v>
      </c>
    </row>
    <row r="13" spans="1:30" ht="15" x14ac:dyDescent="0.25">
      <c r="A13" s="3" t="s">
        <v>26</v>
      </c>
      <c r="B13" t="s">
        <v>67</v>
      </c>
      <c r="C13" s="76">
        <v>108.96874237060547</v>
      </c>
      <c r="D13" s="14">
        <v>109.18775177001953</v>
      </c>
      <c r="E13" s="10">
        <v>110.5056</v>
      </c>
      <c r="F13" s="7">
        <v>110.8723</v>
      </c>
      <c r="G13" s="7">
        <v>111.4421</v>
      </c>
      <c r="H13" s="7">
        <v>112.1331</v>
      </c>
      <c r="I13" s="7">
        <v>112.578</v>
      </c>
      <c r="J13" s="7">
        <v>113.5085</v>
      </c>
      <c r="K13" s="7">
        <v>113.7757</v>
      </c>
      <c r="L13" s="7">
        <v>114.0855</v>
      </c>
      <c r="M13" s="7">
        <v>115.0882</v>
      </c>
      <c r="N13" s="7">
        <v>115.28870000000001</v>
      </c>
      <c r="O13" s="7">
        <v>115.6968</v>
      </c>
      <c r="P13" s="11">
        <v>116.5656</v>
      </c>
      <c r="Q13" s="7">
        <v>0.20098369004682642</v>
      </c>
      <c r="R13" s="10">
        <v>1.2069560995781223</v>
      </c>
      <c r="S13" s="7">
        <v>0.33074086133325858</v>
      </c>
      <c r="T13" s="7">
        <v>0.5139245780957018</v>
      </c>
      <c r="U13" s="7">
        <v>0.62005292434367487</v>
      </c>
      <c r="V13" s="7">
        <v>0.3967606353520986</v>
      </c>
      <c r="W13" s="7">
        <v>0.82653804473342485</v>
      </c>
      <c r="X13" s="7">
        <v>0.23540087306237203</v>
      </c>
      <c r="Y13" s="7">
        <v>0.27229012873574554</v>
      </c>
      <c r="Z13" s="7">
        <v>0.87890222683864683</v>
      </c>
      <c r="AA13" s="7">
        <v>0.17421421136137782</v>
      </c>
      <c r="AB13" s="7">
        <v>0.35398091920542979</v>
      </c>
      <c r="AC13" s="11">
        <v>0.75092828842284953</v>
      </c>
    </row>
    <row r="14" spans="1:30" ht="15" x14ac:dyDescent="0.25">
      <c r="A14" s="3" t="s">
        <v>27</v>
      </c>
      <c r="B14" t="s">
        <v>28</v>
      </c>
      <c r="C14" s="76">
        <v>105.36092376708984</v>
      </c>
      <c r="D14" s="14">
        <v>105.41669464111328</v>
      </c>
      <c r="E14" s="10">
        <v>105.483</v>
      </c>
      <c r="F14" s="7">
        <v>106.1207</v>
      </c>
      <c r="G14" s="7">
        <v>106.39409999999999</v>
      </c>
      <c r="H14" s="7">
        <v>106.971</v>
      </c>
      <c r="I14" s="7">
        <v>107.3539</v>
      </c>
      <c r="J14" s="7">
        <v>107.6686</v>
      </c>
      <c r="K14" s="7">
        <v>107.9584</v>
      </c>
      <c r="L14" s="7">
        <v>107.8818</v>
      </c>
      <c r="M14" s="7">
        <v>108.23180000000001</v>
      </c>
      <c r="N14" s="7">
        <v>108.4684</v>
      </c>
      <c r="O14" s="7">
        <v>108.7812</v>
      </c>
      <c r="P14" s="11">
        <v>109.6037</v>
      </c>
      <c r="Q14" s="7">
        <v>5.2933167278149749E-2</v>
      </c>
      <c r="R14" s="10">
        <v>6.2898347469968266E-2</v>
      </c>
      <c r="S14" s="7">
        <v>0.60091951900052987</v>
      </c>
      <c r="T14" s="7">
        <v>0.25763116903676209</v>
      </c>
      <c r="U14" s="7">
        <v>0.54222931534738217</v>
      </c>
      <c r="V14" s="7">
        <v>0.35794748109299923</v>
      </c>
      <c r="W14" s="7">
        <v>0.29314258727442782</v>
      </c>
      <c r="X14" s="7">
        <v>0.26915925348708875</v>
      </c>
      <c r="Y14" s="7">
        <v>-7.0953256069003531E-2</v>
      </c>
      <c r="Z14" s="7">
        <v>0.32442914374807291</v>
      </c>
      <c r="AA14" s="7">
        <v>0.21860488322285659</v>
      </c>
      <c r="AB14" s="7">
        <v>0.28837891957472939</v>
      </c>
      <c r="AC14" s="11">
        <v>0.75610491518755552</v>
      </c>
    </row>
    <row r="15" spans="1:30" ht="15" x14ac:dyDescent="0.25">
      <c r="A15" s="3" t="s">
        <v>29</v>
      </c>
      <c r="B15" t="s">
        <v>30</v>
      </c>
      <c r="C15" s="76">
        <v>108.10033416748047</v>
      </c>
      <c r="D15" s="14">
        <v>108.39111328125</v>
      </c>
      <c r="E15" s="10">
        <v>108.4635</v>
      </c>
      <c r="F15" s="7">
        <v>108.57</v>
      </c>
      <c r="G15" s="7">
        <v>108.78879999999999</v>
      </c>
      <c r="H15" s="7">
        <v>108.9455</v>
      </c>
      <c r="I15" s="7">
        <v>109.10769999999999</v>
      </c>
      <c r="J15" s="7">
        <v>109.21339999999999</v>
      </c>
      <c r="K15" s="7">
        <v>111.8074</v>
      </c>
      <c r="L15" s="7">
        <v>111.7855</v>
      </c>
      <c r="M15" s="7">
        <v>111.5277</v>
      </c>
      <c r="N15" s="7">
        <v>111.9498</v>
      </c>
      <c r="O15" s="7">
        <v>112.05629999999999</v>
      </c>
      <c r="P15" s="11">
        <v>113.2962</v>
      </c>
      <c r="Q15" s="7">
        <v>0.26899002302714947</v>
      </c>
      <c r="R15" s="10">
        <v>6.6782890735857081E-2</v>
      </c>
      <c r="S15" s="7">
        <v>9.8093395965733562E-2</v>
      </c>
      <c r="T15" s="7">
        <v>0.20152896748641586</v>
      </c>
      <c r="U15" s="7">
        <v>0.14404056299913293</v>
      </c>
      <c r="V15" s="7">
        <v>0.14888178033970983</v>
      </c>
      <c r="W15" s="7">
        <v>9.6876755719347757E-2</v>
      </c>
      <c r="X15" s="7">
        <v>2.3751664173077742</v>
      </c>
      <c r="Y15" s="7">
        <v>-1.9587254510884118E-2</v>
      </c>
      <c r="Z15" s="7">
        <v>-0.23062025039025913</v>
      </c>
      <c r="AA15" s="7">
        <v>0.37847099868463208</v>
      </c>
      <c r="AB15" s="7">
        <v>9.5131925202186107E-2</v>
      </c>
      <c r="AC15" s="11">
        <v>1.1064973589169069</v>
      </c>
    </row>
    <row r="16" spans="1:30" ht="15" x14ac:dyDescent="0.25">
      <c r="A16" s="3" t="s">
        <v>31</v>
      </c>
      <c r="B16" t="s">
        <v>32</v>
      </c>
      <c r="C16" s="76">
        <v>109.16610717773438</v>
      </c>
      <c r="D16" s="14">
        <v>109.71638488769531</v>
      </c>
      <c r="E16" s="10">
        <v>110.6628</v>
      </c>
      <c r="F16" s="7">
        <v>111.1491</v>
      </c>
      <c r="G16" s="7">
        <v>111.6784</v>
      </c>
      <c r="H16" s="7">
        <v>111.7704</v>
      </c>
      <c r="I16" s="7">
        <v>112.1401</v>
      </c>
      <c r="J16" s="7">
        <v>112.5008</v>
      </c>
      <c r="K16" s="7">
        <v>112.726</v>
      </c>
      <c r="L16" s="7">
        <v>113.0705</v>
      </c>
      <c r="M16" s="7">
        <v>113.71559999999999</v>
      </c>
      <c r="N16" s="7">
        <v>114.43519999999999</v>
      </c>
      <c r="O16" s="7">
        <v>115.24299999999999</v>
      </c>
      <c r="P16" s="11">
        <v>116.1156</v>
      </c>
      <c r="Q16" s="7">
        <v>0.50407376812019611</v>
      </c>
      <c r="R16" s="10">
        <v>0.86260143667095268</v>
      </c>
      <c r="S16" s="7">
        <v>0.43752041177121542</v>
      </c>
      <c r="T16" s="7">
        <v>0.4762071847635222</v>
      </c>
      <c r="U16" s="7">
        <v>8.2379403716384497E-2</v>
      </c>
      <c r="V16" s="7">
        <v>0.33076735879983327</v>
      </c>
      <c r="W16" s="7">
        <v>0.32165122021470843</v>
      </c>
      <c r="X16" s="7">
        <v>0.2001763543014814</v>
      </c>
      <c r="Y16" s="7">
        <v>0.30560828912584187</v>
      </c>
      <c r="Z16" s="7">
        <v>0.57052900623946956</v>
      </c>
      <c r="AA16" s="7">
        <v>0.6328067565048241</v>
      </c>
      <c r="AB16" s="7">
        <v>0.70590168060177316</v>
      </c>
      <c r="AC16" s="11">
        <v>0.75718264883767827</v>
      </c>
    </row>
    <row r="17" spans="1:30" ht="15" x14ac:dyDescent="0.25">
      <c r="A17" s="3" t="s">
        <v>33</v>
      </c>
      <c r="B17" t="s">
        <v>68</v>
      </c>
      <c r="C17" s="76">
        <v>103.25992584228516</v>
      </c>
      <c r="D17" s="14">
        <v>103.25994110107422</v>
      </c>
      <c r="E17" s="10">
        <v>103.3877</v>
      </c>
      <c r="F17" s="7">
        <v>103.7914</v>
      </c>
      <c r="G17" s="7">
        <v>103.83929999999999</v>
      </c>
      <c r="H17" s="7">
        <v>103.8686</v>
      </c>
      <c r="I17" s="7">
        <v>103.8686</v>
      </c>
      <c r="J17" s="7">
        <v>104.12350000000001</v>
      </c>
      <c r="K17" s="7">
        <v>104.6097</v>
      </c>
      <c r="L17" s="7">
        <v>104.6224</v>
      </c>
      <c r="M17" s="7">
        <v>104.63290000000001</v>
      </c>
      <c r="N17" s="7">
        <v>104.5279</v>
      </c>
      <c r="O17" s="7">
        <v>104.8228</v>
      </c>
      <c r="P17" s="11">
        <v>104.9178</v>
      </c>
      <c r="Q17" s="7">
        <v>1.4777067616536574E-5</v>
      </c>
      <c r="R17" s="10">
        <v>0.12372551985161595</v>
      </c>
      <c r="S17" s="7">
        <v>0.38895322733868187</v>
      </c>
      <c r="T17" s="7">
        <v>4.6150259077340224E-2</v>
      </c>
      <c r="U17" s="7">
        <v>2.8216677115510524E-2</v>
      </c>
      <c r="V17" s="7">
        <v>0</v>
      </c>
      <c r="W17" s="7">
        <v>0.24540621516031441</v>
      </c>
      <c r="X17" s="7">
        <v>0.46694550221611508</v>
      </c>
      <c r="Y17" s="7">
        <v>1.2140365568389232E-2</v>
      </c>
      <c r="Z17" s="7">
        <v>1.0036091697387464E-2</v>
      </c>
      <c r="AA17" s="7">
        <v>-0.10035084567091609</v>
      </c>
      <c r="AB17" s="7">
        <v>0.28212563344331837</v>
      </c>
      <c r="AC17" s="11">
        <v>9.062913793563887E-2</v>
      </c>
    </row>
    <row r="18" spans="1:30" ht="15" x14ac:dyDescent="0.25">
      <c r="A18" s="3" t="s">
        <v>34</v>
      </c>
      <c r="B18" t="s">
        <v>35</v>
      </c>
      <c r="C18" s="76">
        <v>118.33357238769531</v>
      </c>
      <c r="D18" s="14">
        <v>118.64897918701172</v>
      </c>
      <c r="E18" s="10">
        <v>118.9151</v>
      </c>
      <c r="F18" s="7">
        <v>118.3836</v>
      </c>
      <c r="G18" s="7">
        <v>118.6031</v>
      </c>
      <c r="H18" s="7">
        <v>118.82859999999999</v>
      </c>
      <c r="I18" s="7">
        <v>118.8344</v>
      </c>
      <c r="J18" s="7">
        <v>119.253</v>
      </c>
      <c r="K18" s="7">
        <v>119.4858</v>
      </c>
      <c r="L18" s="7">
        <v>119.94889999999999</v>
      </c>
      <c r="M18" s="7">
        <v>120.25360000000001</v>
      </c>
      <c r="N18" s="7">
        <v>120.4237</v>
      </c>
      <c r="O18" s="7">
        <v>128.74780000000001</v>
      </c>
      <c r="P18" s="11">
        <v>140.6893</v>
      </c>
      <c r="Q18" s="7">
        <v>0.26654041870978218</v>
      </c>
      <c r="R18" s="10">
        <v>0.2242925432749179</v>
      </c>
      <c r="S18" s="7">
        <v>-0.44896421463783331</v>
      </c>
      <c r="T18" s="7">
        <v>0.18541419588523789</v>
      </c>
      <c r="U18" s="7">
        <v>0.19012993758172991</v>
      </c>
      <c r="V18" s="7">
        <v>4.8809798314612806E-3</v>
      </c>
      <c r="W18" s="7">
        <v>0.35225490262078812</v>
      </c>
      <c r="X18" s="7">
        <v>0.19521521471157743</v>
      </c>
      <c r="Y18" s="7">
        <v>0.3875774359798379</v>
      </c>
      <c r="Z18" s="7">
        <v>0.2540248389105787</v>
      </c>
      <c r="AA18" s="7">
        <v>0.14145106674560332</v>
      </c>
      <c r="AB18" s="7">
        <v>6.9123436665706306</v>
      </c>
      <c r="AC18" s="11">
        <v>9.2751099436262123</v>
      </c>
    </row>
    <row r="19" spans="1:30" ht="15" x14ac:dyDescent="0.25">
      <c r="A19" s="2" t="s">
        <v>36</v>
      </c>
      <c r="B19" s="15" t="s">
        <v>37</v>
      </c>
      <c r="C19" s="75">
        <v>106.20179748535156</v>
      </c>
      <c r="D19" s="26">
        <v>106.45574188232422</v>
      </c>
      <c r="E19" s="21">
        <v>106.958</v>
      </c>
      <c r="F19" s="20">
        <v>107.12609999999999</v>
      </c>
      <c r="G19" s="20">
        <v>107.4044</v>
      </c>
      <c r="H19" s="20">
        <v>107.44589999999999</v>
      </c>
      <c r="I19" s="20">
        <v>107.7063</v>
      </c>
      <c r="J19" s="20">
        <v>107.6609</v>
      </c>
      <c r="K19" s="20">
        <v>108.297</v>
      </c>
      <c r="L19" s="20">
        <v>108.6069</v>
      </c>
      <c r="M19" s="20">
        <v>109.152</v>
      </c>
      <c r="N19" s="20">
        <v>109.2623</v>
      </c>
      <c r="O19" s="20">
        <v>110.2415</v>
      </c>
      <c r="P19" s="19">
        <v>112.35639999999999</v>
      </c>
      <c r="Q19" s="20">
        <v>0.23911497073077587</v>
      </c>
      <c r="R19" s="21">
        <v>0.47179993187307256</v>
      </c>
      <c r="S19" s="20">
        <v>0.15691787528902432</v>
      </c>
      <c r="T19" s="20">
        <v>0.25978729739998152</v>
      </c>
      <c r="U19" s="20">
        <v>3.863901292684397E-2</v>
      </c>
      <c r="V19" s="20">
        <v>0.24235452446301273</v>
      </c>
      <c r="W19" s="20">
        <v>-4.2151666151377193E-2</v>
      </c>
      <c r="X19" s="20">
        <v>0.59083659898811824</v>
      </c>
      <c r="Y19" s="20">
        <v>0.28615751128840039</v>
      </c>
      <c r="Z19" s="20">
        <v>0.50190181286824775</v>
      </c>
      <c r="AA19" s="20">
        <v>0.10105174435648928</v>
      </c>
      <c r="AB19" s="20">
        <v>0.89619200767328333</v>
      </c>
      <c r="AC19" s="19">
        <v>1.9184245497385208</v>
      </c>
    </row>
    <row r="20" spans="1:30" ht="15" x14ac:dyDescent="0.25">
      <c r="A20" s="3" t="s">
        <v>38</v>
      </c>
      <c r="B20" t="s">
        <v>39</v>
      </c>
      <c r="C20" s="76">
        <v>103.40006256103516</v>
      </c>
      <c r="D20" s="14">
        <v>104.28295135498047</v>
      </c>
      <c r="E20" s="10">
        <v>104.8985</v>
      </c>
      <c r="F20" s="7">
        <v>104.5194</v>
      </c>
      <c r="G20" s="7">
        <v>104.9696</v>
      </c>
      <c r="H20" s="7">
        <v>105.42310000000001</v>
      </c>
      <c r="I20" s="7">
        <v>105.1271</v>
      </c>
      <c r="J20" s="7">
        <v>105.2398</v>
      </c>
      <c r="K20" s="7">
        <v>106.22369999999999</v>
      </c>
      <c r="L20" s="7">
        <v>106.101</v>
      </c>
      <c r="M20" s="7">
        <v>106.6362</v>
      </c>
      <c r="N20" s="7">
        <v>106.74630000000001</v>
      </c>
      <c r="O20" s="7">
        <v>106.4431</v>
      </c>
      <c r="P20" s="11">
        <v>107.9823</v>
      </c>
      <c r="Q20" s="7">
        <v>0.85385711775963336</v>
      </c>
      <c r="R20" s="10">
        <v>0.59026776383053692</v>
      </c>
      <c r="S20" s="7">
        <v>-0.36270778439217405</v>
      </c>
      <c r="T20" s="7">
        <v>0.43073343321909163</v>
      </c>
      <c r="U20" s="7">
        <v>0.43202984483127049</v>
      </c>
      <c r="V20" s="7">
        <v>-0.28077337888945259</v>
      </c>
      <c r="W20" s="7">
        <v>0.1072035659691971</v>
      </c>
      <c r="X20" s="7">
        <v>0.93491245707421655</v>
      </c>
      <c r="Y20" s="7">
        <v>-0.11551094529751336</v>
      </c>
      <c r="Z20" s="7">
        <v>0.50442502898182229</v>
      </c>
      <c r="AA20" s="7">
        <v>0.10324824027863216</v>
      </c>
      <c r="AB20" s="7">
        <v>-0.28403794791950998</v>
      </c>
      <c r="AC20" s="11">
        <v>1.4460307901592437</v>
      </c>
    </row>
    <row r="21" spans="1:30" ht="15" x14ac:dyDescent="0.25">
      <c r="A21" s="3" t="s">
        <v>40</v>
      </c>
      <c r="B21" t="s">
        <v>69</v>
      </c>
      <c r="C21" s="76">
        <v>106.78902435302734</v>
      </c>
      <c r="D21" s="14">
        <v>106.80903625488281</v>
      </c>
      <c r="E21" s="10">
        <v>107.1974</v>
      </c>
      <c r="F21" s="7">
        <v>107.4841</v>
      </c>
      <c r="G21" s="7">
        <v>107.6504</v>
      </c>
      <c r="H21" s="7">
        <v>107.7106</v>
      </c>
      <c r="I21" s="7">
        <v>107.9628</v>
      </c>
      <c r="J21" s="7">
        <v>107.9328</v>
      </c>
      <c r="K21" s="7">
        <v>107.91970000000001</v>
      </c>
      <c r="L21" s="7">
        <v>108.8554</v>
      </c>
      <c r="M21" s="7">
        <v>109.7227</v>
      </c>
      <c r="N21" s="7">
        <v>109.8831</v>
      </c>
      <c r="O21" s="7">
        <v>109.9513</v>
      </c>
      <c r="P21" s="11">
        <v>110.9731</v>
      </c>
      <c r="Q21" s="7">
        <v>1.8739661661588573E-2</v>
      </c>
      <c r="R21" s="10">
        <v>0.3636057011041845</v>
      </c>
      <c r="S21" s="7">
        <v>0.26673712670059679</v>
      </c>
      <c r="T21" s="7">
        <v>0.15472055866868381</v>
      </c>
      <c r="U21" s="7">
        <v>5.5921761554062692E-2</v>
      </c>
      <c r="V21" s="7">
        <v>0.23414594292483931</v>
      </c>
      <c r="W21" s="7">
        <v>-2.7787348975759369E-2</v>
      </c>
      <c r="X21" s="7">
        <v>-1.2137181653764508E-2</v>
      </c>
      <c r="Y21" s="7">
        <v>0.86703354438531344</v>
      </c>
      <c r="Z21" s="7">
        <v>0.79674503974998034</v>
      </c>
      <c r="AA21" s="7">
        <v>0.14618670521231764</v>
      </c>
      <c r="AB21" s="7">
        <v>6.2065959187540654E-2</v>
      </c>
      <c r="AC21" s="11">
        <v>0.92932052645125518</v>
      </c>
    </row>
    <row r="22" spans="1:30" ht="15" x14ac:dyDescent="0.25">
      <c r="A22" s="3" t="s">
        <v>41</v>
      </c>
      <c r="B22" t="s">
        <v>70</v>
      </c>
      <c r="C22" s="76">
        <v>105.24038696289063</v>
      </c>
      <c r="D22" s="14">
        <v>105.24039459228516</v>
      </c>
      <c r="E22" s="10">
        <v>106.0112</v>
      </c>
      <c r="F22" s="7">
        <v>106.0112</v>
      </c>
      <c r="G22" s="7">
        <v>106.0112</v>
      </c>
      <c r="H22" s="7">
        <v>105.9181</v>
      </c>
      <c r="I22" s="7">
        <v>105.9181</v>
      </c>
      <c r="J22" s="7">
        <v>105.3984</v>
      </c>
      <c r="K22" s="7">
        <v>106.17189999999999</v>
      </c>
      <c r="L22" s="7">
        <v>106.8509</v>
      </c>
      <c r="M22" s="7">
        <v>106.8509</v>
      </c>
      <c r="N22" s="7">
        <v>106.851</v>
      </c>
      <c r="O22" s="7">
        <v>107.67270000000001</v>
      </c>
      <c r="P22" s="11">
        <v>107.4543</v>
      </c>
      <c r="Q22" s="7">
        <v>7.2494930429515066E-6</v>
      </c>
      <c r="R22" s="10">
        <v>0.73242352492219887</v>
      </c>
      <c r="S22" s="7">
        <v>0</v>
      </c>
      <c r="T22" s="7">
        <v>0</v>
      </c>
      <c r="U22" s="7">
        <v>-8.7820909488815185E-2</v>
      </c>
      <c r="V22" s="7">
        <v>0</v>
      </c>
      <c r="W22" s="7">
        <v>-0.49066212479264665</v>
      </c>
      <c r="X22" s="7">
        <v>0.73388210826729683</v>
      </c>
      <c r="Y22" s="7">
        <v>0.639528914901214</v>
      </c>
      <c r="Z22" s="7">
        <v>0</v>
      </c>
      <c r="AA22" s="7">
        <v>9.3588355365579193E-5</v>
      </c>
      <c r="AB22" s="7">
        <v>0.76901479630514169</v>
      </c>
      <c r="AC22" s="11">
        <v>-0.20283693080976198</v>
      </c>
    </row>
    <row r="23" spans="1:30" ht="15" x14ac:dyDescent="0.25">
      <c r="A23" s="3" t="s">
        <v>42</v>
      </c>
      <c r="B23" t="s">
        <v>43</v>
      </c>
      <c r="C23" s="76">
        <v>112.09896087646484</v>
      </c>
      <c r="D23" s="14">
        <v>112.17099761962891</v>
      </c>
      <c r="E23" s="10">
        <v>113.2016</v>
      </c>
      <c r="F23" s="7">
        <v>113.0526</v>
      </c>
      <c r="G23" s="7">
        <v>114.271</v>
      </c>
      <c r="H23" s="7">
        <v>114.2548</v>
      </c>
      <c r="I23" s="7">
        <v>114.74209999999999</v>
      </c>
      <c r="J23" s="7">
        <v>114.7316</v>
      </c>
      <c r="K23" s="7">
        <v>114.8215</v>
      </c>
      <c r="L23" s="7">
        <v>114.854</v>
      </c>
      <c r="M23" s="7">
        <v>114.85169999999999</v>
      </c>
      <c r="N23" s="7">
        <v>115.0962</v>
      </c>
      <c r="O23" s="7">
        <v>121.4477</v>
      </c>
      <c r="P23" s="11">
        <v>134.11070000000001</v>
      </c>
      <c r="Q23" s="7">
        <v>6.426174034159722E-2</v>
      </c>
      <c r="R23" s="10">
        <v>0.91877793925472484</v>
      </c>
      <c r="S23" s="7">
        <v>-0.1317970572989926</v>
      </c>
      <c r="T23" s="7">
        <v>1.0777284202220936</v>
      </c>
      <c r="U23" s="7">
        <v>-1.4176825266251081E-2</v>
      </c>
      <c r="V23" s="7">
        <v>0.42650286902606321</v>
      </c>
      <c r="W23" s="7">
        <v>-9.150956797891352E-3</v>
      </c>
      <c r="X23" s="7">
        <v>7.8356790979991639E-2</v>
      </c>
      <c r="Y23" s="7">
        <v>2.8304803542889494E-2</v>
      </c>
      <c r="Z23" s="7">
        <v>-2.0025423581288399E-3</v>
      </c>
      <c r="AA23" s="7">
        <v>0.21288322245121508</v>
      </c>
      <c r="AB23" s="7">
        <v>5.5184271939473257</v>
      </c>
      <c r="AC23" s="11">
        <v>10.426710427616175</v>
      </c>
    </row>
    <row r="24" spans="1:30" ht="15" x14ac:dyDescent="0.25">
      <c r="A24" s="3" t="s">
        <v>44</v>
      </c>
      <c r="B24" t="s">
        <v>45</v>
      </c>
      <c r="C24" s="76">
        <v>103.73947906494141</v>
      </c>
      <c r="D24" s="14">
        <v>104.5223388671875</v>
      </c>
      <c r="E24" s="10">
        <v>105.0067</v>
      </c>
      <c r="F24" s="7">
        <v>104.7692</v>
      </c>
      <c r="G24" s="7">
        <v>105.1626</v>
      </c>
      <c r="H24" s="7">
        <v>105.2886</v>
      </c>
      <c r="I24" s="7">
        <v>105.7016</v>
      </c>
      <c r="J24" s="7">
        <v>106.0836</v>
      </c>
      <c r="K24" s="7">
        <v>106.4983</v>
      </c>
      <c r="L24" s="7">
        <v>106.955</v>
      </c>
      <c r="M24" s="7">
        <v>107.3167</v>
      </c>
      <c r="N24" s="7">
        <v>107.89960000000001</v>
      </c>
      <c r="O24" s="7">
        <v>109.0787</v>
      </c>
      <c r="P24" s="11">
        <v>110.2829</v>
      </c>
      <c r="Q24" s="7">
        <v>0.75464019031367979</v>
      </c>
      <c r="R24" s="10">
        <v>0.46340441484758016</v>
      </c>
      <c r="S24" s="7">
        <v>-0.22668875967364185</v>
      </c>
      <c r="T24" s="7">
        <v>0.37549203391836511</v>
      </c>
      <c r="U24" s="7">
        <v>0.11981445875245075</v>
      </c>
      <c r="V24" s="7">
        <v>0.39225519192010977</v>
      </c>
      <c r="W24" s="7">
        <v>0.3613947187176022</v>
      </c>
      <c r="X24" s="7">
        <v>0.39091810609745176</v>
      </c>
      <c r="Y24" s="7">
        <v>0.42883313630358222</v>
      </c>
      <c r="Z24" s="7">
        <v>0.33817960824645787</v>
      </c>
      <c r="AA24" s="7">
        <v>0.54315870689278489</v>
      </c>
      <c r="AB24" s="7">
        <v>1.0927751354036448</v>
      </c>
      <c r="AC24" s="11">
        <v>1.1039735530401444</v>
      </c>
    </row>
    <row r="25" spans="1:30" ht="15" x14ac:dyDescent="0.25">
      <c r="A25" s="3" t="s">
        <v>46</v>
      </c>
      <c r="B25" t="s">
        <v>71</v>
      </c>
      <c r="C25" s="76">
        <v>105.88189697265625</v>
      </c>
      <c r="D25" s="14">
        <v>106.15670776367188</v>
      </c>
      <c r="E25" s="10">
        <v>106.4636</v>
      </c>
      <c r="F25" s="7">
        <v>106.90519999999999</v>
      </c>
      <c r="G25" s="7">
        <v>107.0534</v>
      </c>
      <c r="H25" s="7">
        <v>107.0534</v>
      </c>
      <c r="I25" s="7">
        <v>107.4374</v>
      </c>
      <c r="J25" s="7">
        <v>107.4374</v>
      </c>
      <c r="K25" s="7">
        <v>108.4378</v>
      </c>
      <c r="L25" s="7">
        <v>108.4378</v>
      </c>
      <c r="M25" s="7">
        <v>109.2094</v>
      </c>
      <c r="N25" s="7">
        <v>109.20950000000001</v>
      </c>
      <c r="O25" s="7">
        <v>109.56740000000001</v>
      </c>
      <c r="P25" s="11">
        <v>110.7805</v>
      </c>
      <c r="Q25" s="7">
        <v>0.25954464254318588</v>
      </c>
      <c r="R25" s="10">
        <v>0.28909358889627024</v>
      </c>
      <c r="S25" s="7">
        <v>0.41307625821755539</v>
      </c>
      <c r="T25" s="7">
        <v>0.13862749426595036</v>
      </c>
      <c r="U25" s="7">
        <v>0</v>
      </c>
      <c r="V25" s="7">
        <v>0.3586994901609854</v>
      </c>
      <c r="W25" s="7">
        <v>0</v>
      </c>
      <c r="X25" s="7">
        <v>0.93114688181210548</v>
      </c>
      <c r="Y25" s="7">
        <v>0</v>
      </c>
      <c r="Z25" s="7">
        <v>0.71155999107322954</v>
      </c>
      <c r="AA25" s="7">
        <v>9.1567209419078988E-5</v>
      </c>
      <c r="AB25" s="7">
        <v>0.32771874241709809</v>
      </c>
      <c r="AC25" s="11">
        <v>1.1071723888674889</v>
      </c>
    </row>
    <row r="26" spans="1:30" ht="15" x14ac:dyDescent="0.25">
      <c r="A26" s="2" t="s">
        <v>47</v>
      </c>
      <c r="B26" s="15" t="s">
        <v>72</v>
      </c>
      <c r="C26" s="75">
        <v>95.100173950195313</v>
      </c>
      <c r="D26" s="26">
        <v>95.187782287597656</v>
      </c>
      <c r="E26" s="21">
        <v>96.147800000000004</v>
      </c>
      <c r="F26" s="20">
        <v>97.296689999999998</v>
      </c>
      <c r="G26" s="20">
        <v>98.176130000000001</v>
      </c>
      <c r="H26" s="20">
        <v>97.222399999999993</v>
      </c>
      <c r="I26" s="20">
        <v>97.334220000000002</v>
      </c>
      <c r="J26" s="20">
        <v>96.451549999999997</v>
      </c>
      <c r="K26" s="20">
        <v>95.633979999999994</v>
      </c>
      <c r="L26" s="20">
        <v>95.286519999999996</v>
      </c>
      <c r="M26" s="20">
        <v>94.469149999999999</v>
      </c>
      <c r="N26" s="20">
        <v>94.447479999999999</v>
      </c>
      <c r="O26" s="20">
        <v>95.151060000000001</v>
      </c>
      <c r="P26" s="19">
        <v>94.711910000000003</v>
      </c>
      <c r="Q26" s="20">
        <v>9.2122163150011593E-2</v>
      </c>
      <c r="R26" s="21">
        <v>1.0085514015882597</v>
      </c>
      <c r="S26" s="20">
        <v>1.1808109813396472</v>
      </c>
      <c r="T26" s="20">
        <v>0.90387453057241962</v>
      </c>
      <c r="U26" s="20">
        <v>-0.97144794768342091</v>
      </c>
      <c r="V26" s="20">
        <v>0.11501464683036902</v>
      </c>
      <c r="W26" s="20">
        <v>-0.90684447874550644</v>
      </c>
      <c r="X26" s="20">
        <v>-0.84764837890112033</v>
      </c>
      <c r="Y26" s="20">
        <v>-0.36332274365241113</v>
      </c>
      <c r="Z26" s="20">
        <v>-0.85780234182127424</v>
      </c>
      <c r="AA26" s="20">
        <v>-2.2938705386891169E-2</v>
      </c>
      <c r="AB26" s="20">
        <v>0.74494311547539682</v>
      </c>
      <c r="AC26" s="19">
        <v>-0.46152927776106528</v>
      </c>
      <c r="AD26" s="7">
        <f>(AD7/AD10)*100</f>
        <v>96.006263585143202</v>
      </c>
    </row>
    <row r="27" spans="1:30" ht="15" x14ac:dyDescent="0.25">
      <c r="A27" s="2"/>
      <c r="B27" s="15" t="s">
        <v>73</v>
      </c>
      <c r="C27" s="75">
        <v>99.409027099609375</v>
      </c>
      <c r="D27" s="26">
        <v>99.325950622558594</v>
      </c>
      <c r="E27" s="21">
        <v>100.9175</v>
      </c>
      <c r="F27" s="20">
        <v>101.8138</v>
      </c>
      <c r="G27" s="20">
        <v>102.4646</v>
      </c>
      <c r="H27" s="20">
        <v>101.40179999999999</v>
      </c>
      <c r="I27" s="20">
        <v>101.15009999999999</v>
      </c>
      <c r="J27" s="20">
        <v>100.5736</v>
      </c>
      <c r="K27" s="20">
        <v>100.1366</v>
      </c>
      <c r="L27" s="20">
        <v>100.2786</v>
      </c>
      <c r="M27" s="20">
        <v>99.540890000000005</v>
      </c>
      <c r="N27" s="20">
        <v>99.968310000000002</v>
      </c>
      <c r="O27" s="20">
        <v>101.64100000000001</v>
      </c>
      <c r="P27" s="19">
        <v>101.8845</v>
      </c>
      <c r="Q27" s="20">
        <v>-8.3570355202789923E-2</v>
      </c>
      <c r="R27" s="21">
        <v>1.6023500076926951</v>
      </c>
      <c r="S27" s="20">
        <v>0.8803325285963165</v>
      </c>
      <c r="T27" s="20">
        <v>0.63920608011880886</v>
      </c>
      <c r="U27" s="20">
        <v>-1.0372362747719797</v>
      </c>
      <c r="V27" s="20">
        <v>-0.24822044579090272</v>
      </c>
      <c r="W27" s="20">
        <v>-0.56994506184373106</v>
      </c>
      <c r="X27" s="20">
        <v>-0.43450766403906949</v>
      </c>
      <c r="Y27" s="20">
        <v>0.14180629260429845</v>
      </c>
      <c r="Z27" s="20">
        <v>-0.73566044998633084</v>
      </c>
      <c r="AA27" s="20">
        <v>0.42939137875901839</v>
      </c>
      <c r="AB27" s="20">
        <v>1.6732202434951664</v>
      </c>
      <c r="AC27" s="19">
        <v>0.23956867799411397</v>
      </c>
      <c r="AD27" s="7"/>
    </row>
    <row r="28" spans="1:30" ht="18" customHeight="1" x14ac:dyDescent="0.2">
      <c r="B28" s="22" t="s">
        <v>52</v>
      </c>
      <c r="C28" s="77"/>
      <c r="D28" s="27"/>
      <c r="E28" s="24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5"/>
      <c r="Q28" s="23"/>
      <c r="R28" s="24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5"/>
    </row>
    <row r="29" spans="1:30" ht="15" x14ac:dyDescent="0.25">
      <c r="A29" s="2" t="s">
        <v>14</v>
      </c>
      <c r="B29" s="15" t="s">
        <v>15</v>
      </c>
      <c r="C29" s="75">
        <v>105.92109680175781</v>
      </c>
      <c r="D29" s="26">
        <v>106.00271606445313</v>
      </c>
      <c r="E29" s="21">
        <v>107.12649999999999</v>
      </c>
      <c r="F29" s="20">
        <v>106.3017</v>
      </c>
      <c r="G29" s="20">
        <v>105.2788</v>
      </c>
      <c r="H29" s="20">
        <v>104.19840000000001</v>
      </c>
      <c r="I29" s="20">
        <v>103.197</v>
      </c>
      <c r="J29" s="20">
        <v>103.8905</v>
      </c>
      <c r="K29" s="20">
        <v>106.74039999999999</v>
      </c>
      <c r="L29" s="20">
        <v>106.9858</v>
      </c>
      <c r="M29" s="20">
        <v>108.43940000000001</v>
      </c>
      <c r="N29" s="20">
        <v>111.0472</v>
      </c>
      <c r="O29" s="20">
        <v>111.78959999999999</v>
      </c>
      <c r="P29" s="19">
        <v>113.1095</v>
      </c>
      <c r="Q29" s="20">
        <v>7.7056663082021623E-2</v>
      </c>
      <c r="R29" s="21">
        <v>1.0601463597060763</v>
      </c>
      <c r="S29" s="20">
        <v>-0.76993087611374988</v>
      </c>
      <c r="T29" s="20">
        <v>-0.96226118679192607</v>
      </c>
      <c r="U29" s="20">
        <v>-1.0262275025931122</v>
      </c>
      <c r="V29" s="20">
        <v>-0.96105122535471155</v>
      </c>
      <c r="W29" s="20">
        <v>0.67201565936994312</v>
      </c>
      <c r="X29" s="20">
        <v>2.7431767100937918</v>
      </c>
      <c r="Y29" s="20">
        <v>0.22990357915091533</v>
      </c>
      <c r="Z29" s="20">
        <v>1.3586849843624187</v>
      </c>
      <c r="AA29" s="20">
        <v>2.4048454712954861</v>
      </c>
      <c r="AB29" s="20">
        <v>0.66854454682332309</v>
      </c>
      <c r="AC29" s="19">
        <v>1.1807001724668522</v>
      </c>
      <c r="AD29" s="7">
        <f>AVERAGE(E29:P29)</f>
        <v>107.34206666666667</v>
      </c>
    </row>
    <row r="30" spans="1:30" ht="15" x14ac:dyDescent="0.25">
      <c r="A30" s="3" t="s">
        <v>16</v>
      </c>
      <c r="B30" t="s">
        <v>50</v>
      </c>
      <c r="C30" s="76">
        <v>100.99861907958984</v>
      </c>
      <c r="D30" s="14">
        <v>99.903358459472656</v>
      </c>
      <c r="E30" s="10">
        <v>102.3593</v>
      </c>
      <c r="F30" s="7">
        <v>99.820520000000002</v>
      </c>
      <c r="G30" s="7">
        <v>97.735309999999998</v>
      </c>
      <c r="H30" s="7">
        <v>95.480649999999997</v>
      </c>
      <c r="I30" s="7">
        <v>94.128200000000007</v>
      </c>
      <c r="J30" s="7">
        <v>93.927139999999994</v>
      </c>
      <c r="K30" s="7">
        <v>96.5852</v>
      </c>
      <c r="L30" s="7">
        <v>97.952770000000001</v>
      </c>
      <c r="M30" s="7">
        <v>99.003829999999994</v>
      </c>
      <c r="N30" s="7">
        <v>101.7264</v>
      </c>
      <c r="O30" s="7">
        <v>103.4697</v>
      </c>
      <c r="P30" s="11">
        <v>105.0936</v>
      </c>
      <c r="Q30" s="7">
        <v>-1.0844312824258422</v>
      </c>
      <c r="R30" s="10">
        <v>2.4583172962334787</v>
      </c>
      <c r="S30" s="7">
        <v>-2.4802631514674314</v>
      </c>
      <c r="T30" s="7">
        <v>-2.0889592640871872</v>
      </c>
      <c r="U30" s="7">
        <v>-2.3069042293926332</v>
      </c>
      <c r="V30" s="7">
        <v>-1.4164650114970838</v>
      </c>
      <c r="W30" s="7">
        <v>-0.21360229984214341</v>
      </c>
      <c r="X30" s="7">
        <v>2.8299168909007624</v>
      </c>
      <c r="Y30" s="7">
        <v>1.4159208657226994</v>
      </c>
      <c r="Z30" s="7">
        <v>1.073027337562779</v>
      </c>
      <c r="AA30" s="7">
        <v>2.7499643195621872</v>
      </c>
      <c r="AB30" s="7">
        <v>1.7137144340112351</v>
      </c>
      <c r="AC30" s="11">
        <v>1.5694449679471301</v>
      </c>
      <c r="AD30" s="33">
        <f>AVERAGE(E30:P30)</f>
        <v>98.940218333333334</v>
      </c>
    </row>
    <row r="31" spans="1:30" ht="15" x14ac:dyDescent="0.25">
      <c r="A31" s="3" t="s">
        <v>18</v>
      </c>
      <c r="B31" t="s">
        <v>51</v>
      </c>
      <c r="C31" s="76">
        <v>115.67395782470703</v>
      </c>
      <c r="D31" s="14">
        <v>118.05178833007813</v>
      </c>
      <c r="E31" s="10">
        <v>116.5802</v>
      </c>
      <c r="F31" s="7">
        <v>119.1339</v>
      </c>
      <c r="G31" s="7">
        <v>120.1895</v>
      </c>
      <c r="H31" s="7">
        <v>121.3805</v>
      </c>
      <c r="I31" s="7">
        <v>120.98560000000001</v>
      </c>
      <c r="J31" s="7">
        <v>123.405</v>
      </c>
      <c r="K31" s="7">
        <v>126.6463</v>
      </c>
      <c r="L31" s="7">
        <v>124.7277</v>
      </c>
      <c r="M31" s="7">
        <v>126.9772</v>
      </c>
      <c r="N31" s="7">
        <v>129.39789999999999</v>
      </c>
      <c r="O31" s="7">
        <v>128.2253</v>
      </c>
      <c r="P31" s="11">
        <v>128.93729999999999</v>
      </c>
      <c r="Q31" s="7">
        <v>2.0556316651449515</v>
      </c>
      <c r="R31" s="10">
        <v>-1.246561658145739</v>
      </c>
      <c r="S31" s="7">
        <v>2.190509194528738</v>
      </c>
      <c r="T31" s="7">
        <v>0.88606181783690319</v>
      </c>
      <c r="U31" s="7">
        <v>0.99093514824506512</v>
      </c>
      <c r="V31" s="7">
        <v>-0.3253405612927881</v>
      </c>
      <c r="W31" s="7">
        <v>1.9997421180702462</v>
      </c>
      <c r="X31" s="7">
        <v>2.6265548397552738</v>
      </c>
      <c r="Y31" s="7">
        <v>-1.5149277949691369</v>
      </c>
      <c r="Z31" s="7">
        <v>1.8035288071535014</v>
      </c>
      <c r="AA31" s="7">
        <v>1.9064052444060797</v>
      </c>
      <c r="AB31" s="7">
        <v>-0.90619708666059384</v>
      </c>
      <c r="AC31" s="11">
        <v>0.55527263340385169</v>
      </c>
      <c r="AD31" s="33">
        <f>AVERAGE(E31:P31)</f>
        <v>123.8822</v>
      </c>
    </row>
    <row r="32" spans="1:30" ht="15" x14ac:dyDescent="0.25">
      <c r="A32" s="2" t="s">
        <v>20</v>
      </c>
      <c r="B32" t="s">
        <v>74</v>
      </c>
      <c r="C32" s="76">
        <v>100.89337921142578</v>
      </c>
      <c r="D32" s="14">
        <v>101.49630737304688</v>
      </c>
      <c r="E32" s="10">
        <v>101.8408</v>
      </c>
      <c r="F32" s="7">
        <v>100.11879999999999</v>
      </c>
      <c r="G32" s="7">
        <v>99.276849999999996</v>
      </c>
      <c r="H32" s="7">
        <v>99.676860000000005</v>
      </c>
      <c r="I32" s="7">
        <v>102.63339999999999</v>
      </c>
      <c r="J32" s="7">
        <v>104.66930000000001</v>
      </c>
      <c r="K32" s="7">
        <v>106.7671</v>
      </c>
      <c r="L32" s="7">
        <v>105.2841</v>
      </c>
      <c r="M32" s="7">
        <v>106.405</v>
      </c>
      <c r="N32" s="7">
        <v>107.1769</v>
      </c>
      <c r="O32" s="7">
        <v>105.6511</v>
      </c>
      <c r="P32" s="11">
        <v>107.5378</v>
      </c>
      <c r="Q32" s="7">
        <v>0.59758942195566234</v>
      </c>
      <c r="R32" s="10">
        <v>0.33941395097947102</v>
      </c>
      <c r="S32" s="7">
        <v>-1.690874384333203</v>
      </c>
      <c r="T32" s="7">
        <v>-0.84095095027107503</v>
      </c>
      <c r="U32" s="7">
        <v>0.40292374304785944</v>
      </c>
      <c r="V32" s="7">
        <v>2.9661247354701881</v>
      </c>
      <c r="W32" s="7">
        <v>1.9836622386084961</v>
      </c>
      <c r="X32" s="7">
        <v>2.0042170913534267</v>
      </c>
      <c r="Y32" s="7">
        <v>-1.3890046652948371</v>
      </c>
      <c r="Z32" s="7">
        <v>1.064643189237507</v>
      </c>
      <c r="AA32" s="7">
        <v>0.72543583478220219</v>
      </c>
      <c r="AB32" s="7">
        <v>-1.4236276660362484</v>
      </c>
      <c r="AC32" s="11">
        <v>1.7857835838907543</v>
      </c>
      <c r="AD32" s="33">
        <f>AVERAGE(E32:P32)</f>
        <v>103.91983416666666</v>
      </c>
    </row>
    <row r="33" spans="1:30" ht="15" x14ac:dyDescent="0.25">
      <c r="A33" s="2" t="s">
        <v>22</v>
      </c>
      <c r="B33" s="15" t="s">
        <v>21</v>
      </c>
      <c r="C33" s="75">
        <v>110.40973663330078</v>
      </c>
      <c r="D33" s="26">
        <v>110.51821136474609</v>
      </c>
      <c r="E33" s="21">
        <v>111.5638</v>
      </c>
      <c r="F33" s="20">
        <v>111.5326</v>
      </c>
      <c r="G33" s="20">
        <v>111.5213</v>
      </c>
      <c r="H33" s="20">
        <v>111.6627</v>
      </c>
      <c r="I33" s="20">
        <v>111.57559999999999</v>
      </c>
      <c r="J33" s="20">
        <v>111.9725</v>
      </c>
      <c r="K33" s="20">
        <v>112.9213</v>
      </c>
      <c r="L33" s="20">
        <v>113.5573</v>
      </c>
      <c r="M33" s="20">
        <v>114.1987</v>
      </c>
      <c r="N33" s="20">
        <v>114.7046</v>
      </c>
      <c r="O33" s="20">
        <v>116.9468</v>
      </c>
      <c r="P33" s="19">
        <v>120.18470000000001</v>
      </c>
      <c r="Q33" s="20">
        <v>9.82474324756204E-2</v>
      </c>
      <c r="R33" s="21">
        <v>0.94607813711635613</v>
      </c>
      <c r="S33" s="20">
        <v>-2.7966060675594002E-2</v>
      </c>
      <c r="T33" s="20">
        <v>-1.013156691407323E-2</v>
      </c>
      <c r="U33" s="20">
        <v>0.12679192226059455</v>
      </c>
      <c r="V33" s="20">
        <v>-7.8002770844701599E-2</v>
      </c>
      <c r="W33" s="20">
        <v>0.35572293583902059</v>
      </c>
      <c r="X33" s="20">
        <v>0.84735091205430413</v>
      </c>
      <c r="Y33" s="20">
        <v>0.56322412157847601</v>
      </c>
      <c r="Z33" s="20">
        <v>0.56482498262991843</v>
      </c>
      <c r="AA33" s="20">
        <v>0.44299978896432002</v>
      </c>
      <c r="AB33" s="20">
        <v>1.9547603147563364</v>
      </c>
      <c r="AC33" s="19">
        <v>2.7686948253393941</v>
      </c>
      <c r="AD33" s="7">
        <f>AVERAGE(E33:P33)</f>
        <v>113.52849166666665</v>
      </c>
    </row>
    <row r="34" spans="1:30" ht="15" x14ac:dyDescent="0.25">
      <c r="A34" s="3" t="s">
        <v>24</v>
      </c>
      <c r="B34" s="15" t="s">
        <v>23</v>
      </c>
      <c r="C34" s="75">
        <v>111.41378784179688</v>
      </c>
      <c r="D34" s="26">
        <v>111.51659393310547</v>
      </c>
      <c r="E34" s="21">
        <v>112.71250000000001</v>
      </c>
      <c r="F34" s="20">
        <v>112.6451</v>
      </c>
      <c r="G34" s="20">
        <v>112.6073</v>
      </c>
      <c r="H34" s="20">
        <v>112.7079</v>
      </c>
      <c r="I34" s="20">
        <v>112.6054</v>
      </c>
      <c r="J34" s="20">
        <v>113.0093</v>
      </c>
      <c r="K34" s="20">
        <v>114.1742</v>
      </c>
      <c r="L34" s="20">
        <v>114.9455</v>
      </c>
      <c r="M34" s="20">
        <v>115.67449999999999</v>
      </c>
      <c r="N34" s="20">
        <v>116.2193</v>
      </c>
      <c r="O34" s="20">
        <v>118.7458</v>
      </c>
      <c r="P34" s="19">
        <v>122.3214</v>
      </c>
      <c r="Q34" s="20">
        <v>9.2274119119416617E-2</v>
      </c>
      <c r="R34" s="21">
        <v>1.0724018952837775</v>
      </c>
      <c r="S34" s="20">
        <v>-5.9798159032943415E-2</v>
      </c>
      <c r="T34" s="20">
        <v>-3.35567192891695E-2</v>
      </c>
      <c r="U34" s="20">
        <v>8.9337014562999043E-2</v>
      </c>
      <c r="V34" s="20">
        <v>-9.0943048357738948E-2</v>
      </c>
      <c r="W34" s="20">
        <v>0.35868617313201057</v>
      </c>
      <c r="X34" s="20">
        <v>1.0308001199901273</v>
      </c>
      <c r="Y34" s="20">
        <v>0.67554666465803703</v>
      </c>
      <c r="Z34" s="20">
        <v>0.63421360557829509</v>
      </c>
      <c r="AA34" s="20">
        <v>0.4709767494132322</v>
      </c>
      <c r="AB34" s="20">
        <v>2.1739074318981428</v>
      </c>
      <c r="AC34" s="19">
        <v>3.0111380781467592</v>
      </c>
    </row>
    <row r="35" spans="1:30" ht="15" x14ac:dyDescent="0.25">
      <c r="A35" s="3" t="s">
        <v>26</v>
      </c>
      <c r="B35" t="s">
        <v>25</v>
      </c>
      <c r="C35" s="76">
        <v>113.30785369873047</v>
      </c>
      <c r="D35" s="14">
        <v>113.17346954345703</v>
      </c>
      <c r="E35" s="10">
        <v>115.194</v>
      </c>
      <c r="F35" s="7">
        <v>114.79949999999999</v>
      </c>
      <c r="G35" s="7">
        <v>114.2486</v>
      </c>
      <c r="H35" s="7">
        <v>113.9265</v>
      </c>
      <c r="I35" s="7">
        <v>113.2719</v>
      </c>
      <c r="J35" s="7">
        <v>113.64149999999999</v>
      </c>
      <c r="K35" s="7">
        <v>115.7538</v>
      </c>
      <c r="L35" s="7">
        <v>117.2501</v>
      </c>
      <c r="M35" s="7">
        <v>118.4605</v>
      </c>
      <c r="N35" s="7">
        <v>119.46680000000001</v>
      </c>
      <c r="O35" s="7">
        <v>121.821</v>
      </c>
      <c r="P35" s="11">
        <v>125.1318</v>
      </c>
      <c r="Q35" s="7">
        <v>-0.11860091854775216</v>
      </c>
      <c r="R35" s="10">
        <v>1.7853393243962674</v>
      </c>
      <c r="S35" s="7">
        <v>-0.34246575342466434</v>
      </c>
      <c r="T35" s="7">
        <v>-0.47988013885077779</v>
      </c>
      <c r="U35" s="7">
        <v>-0.28192905646107858</v>
      </c>
      <c r="V35" s="7">
        <v>-0.57458097984226852</v>
      </c>
      <c r="W35" s="7">
        <v>0.32629451788130265</v>
      </c>
      <c r="X35" s="7">
        <v>1.8587399849526847</v>
      </c>
      <c r="Y35" s="7">
        <v>1.2926573468862406</v>
      </c>
      <c r="Z35" s="7">
        <v>1.0323232133703877</v>
      </c>
      <c r="AA35" s="7">
        <v>0.84948147272720465</v>
      </c>
      <c r="AB35" s="7">
        <v>1.9705893185387</v>
      </c>
      <c r="AC35" s="11">
        <v>2.717758022015909</v>
      </c>
    </row>
    <row r="36" spans="1:30" ht="15" x14ac:dyDescent="0.25">
      <c r="A36" s="3" t="s">
        <v>27</v>
      </c>
      <c r="B36" t="s">
        <v>67</v>
      </c>
      <c r="C36" s="76">
        <v>109.44129943847656</v>
      </c>
      <c r="D36" s="14">
        <v>109.79134368896484</v>
      </c>
      <c r="E36" s="10">
        <v>111.0397</v>
      </c>
      <c r="F36" s="7">
        <v>111.41370000000001</v>
      </c>
      <c r="G36" s="7">
        <v>112.0478</v>
      </c>
      <c r="H36" s="7">
        <v>112.6367</v>
      </c>
      <c r="I36" s="7">
        <v>112.9632</v>
      </c>
      <c r="J36" s="7">
        <v>113.7672</v>
      </c>
      <c r="K36" s="7">
        <v>114.1788</v>
      </c>
      <c r="L36" s="7">
        <v>114.5599</v>
      </c>
      <c r="M36" s="7">
        <v>115.3522</v>
      </c>
      <c r="N36" s="7">
        <v>115.5519</v>
      </c>
      <c r="O36" s="7">
        <v>115.9392</v>
      </c>
      <c r="P36" s="11">
        <v>116.8764</v>
      </c>
      <c r="Q36" s="7">
        <v>0.31984657737462435</v>
      </c>
      <c r="R36" s="10">
        <v>1.1370261708169851</v>
      </c>
      <c r="S36" s="7">
        <v>0.33681647194652853</v>
      </c>
      <c r="T36" s="7">
        <v>0.56914006087221714</v>
      </c>
      <c r="U36" s="7">
        <v>0.5255792617079581</v>
      </c>
      <c r="V36" s="7">
        <v>0.28986999796691115</v>
      </c>
      <c r="W36" s="7">
        <v>0.71173621143877119</v>
      </c>
      <c r="X36" s="7">
        <v>0.36179144779865624</v>
      </c>
      <c r="Y36" s="7">
        <v>0.33377474627514353</v>
      </c>
      <c r="Z36" s="7">
        <v>0.69160325733524319</v>
      </c>
      <c r="AA36" s="7">
        <v>0.17312196906518221</v>
      </c>
      <c r="AB36" s="7">
        <v>0.33517406464108007</v>
      </c>
      <c r="AC36" s="11">
        <v>0.80835472385526563</v>
      </c>
    </row>
    <row r="37" spans="1:30" ht="15" x14ac:dyDescent="0.25">
      <c r="A37" s="3" t="s">
        <v>29</v>
      </c>
      <c r="B37" t="s">
        <v>28</v>
      </c>
      <c r="C37" s="76">
        <v>106.87873840332031</v>
      </c>
      <c r="D37" s="14">
        <v>106.97503662109375</v>
      </c>
      <c r="E37" s="10">
        <v>107.41540000000001</v>
      </c>
      <c r="F37" s="7">
        <v>108.0078</v>
      </c>
      <c r="G37" s="7">
        <v>108.29730000000001</v>
      </c>
      <c r="H37" s="7">
        <v>108.82340000000001</v>
      </c>
      <c r="I37" s="7">
        <v>109.27930000000001</v>
      </c>
      <c r="J37" s="7">
        <v>109.5342</v>
      </c>
      <c r="K37" s="7">
        <v>109.78100000000001</v>
      </c>
      <c r="L37" s="7">
        <v>109.7397</v>
      </c>
      <c r="M37" s="7">
        <v>110.16030000000001</v>
      </c>
      <c r="N37" s="7">
        <v>110.5566</v>
      </c>
      <c r="O37" s="7">
        <v>110.904</v>
      </c>
      <c r="P37" s="11">
        <v>111.66030000000001</v>
      </c>
      <c r="Q37" s="7">
        <v>9.0100443934923807E-2</v>
      </c>
      <c r="R37" s="10">
        <v>0.41165059888320038</v>
      </c>
      <c r="S37" s="7">
        <v>0.55150378809742162</v>
      </c>
      <c r="T37" s="7">
        <v>0.26803619738574797</v>
      </c>
      <c r="U37" s="7">
        <v>0.48579235124051989</v>
      </c>
      <c r="V37" s="7">
        <v>0.41893563332886102</v>
      </c>
      <c r="W37" s="7">
        <v>0.23325552048740439</v>
      </c>
      <c r="X37" s="7">
        <v>0.22531775463737122</v>
      </c>
      <c r="Y37" s="7">
        <v>-3.7620353248746845E-2</v>
      </c>
      <c r="Z37" s="7">
        <v>0.38327059396007773</v>
      </c>
      <c r="AA37" s="7">
        <v>0.35974847563050982</v>
      </c>
      <c r="AB37" s="7">
        <v>0.31422818719098933</v>
      </c>
      <c r="AC37" s="11">
        <v>0.68194113828176639</v>
      </c>
    </row>
    <row r="38" spans="1:30" ht="15" x14ac:dyDescent="0.25">
      <c r="A38" s="3" t="s">
        <v>31</v>
      </c>
      <c r="B38" t="s">
        <v>30</v>
      </c>
      <c r="C38" s="76">
        <v>108.59803009033203</v>
      </c>
      <c r="D38" s="14">
        <v>108.88051605224609</v>
      </c>
      <c r="E38" s="10">
        <v>108.9175</v>
      </c>
      <c r="F38" s="7">
        <v>109.0502</v>
      </c>
      <c r="G38" s="7">
        <v>109.2199</v>
      </c>
      <c r="H38" s="7">
        <v>109.5256</v>
      </c>
      <c r="I38" s="7">
        <v>109.70740000000001</v>
      </c>
      <c r="J38" s="7">
        <v>109.8857</v>
      </c>
      <c r="K38" s="7">
        <v>112.5347</v>
      </c>
      <c r="L38" s="7">
        <v>112.526</v>
      </c>
      <c r="M38" s="7">
        <v>112.38290000000001</v>
      </c>
      <c r="N38" s="7">
        <v>112.71769999999999</v>
      </c>
      <c r="O38" s="7">
        <v>112.96129999999999</v>
      </c>
      <c r="P38" s="11">
        <v>113.98990000000001</v>
      </c>
      <c r="Q38" s="7">
        <v>0.2601207053931735</v>
      </c>
      <c r="R38" s="10">
        <v>3.3967461851635197E-2</v>
      </c>
      <c r="S38" s="7">
        <v>0.12183533408313615</v>
      </c>
      <c r="T38" s="7">
        <v>0.15561640418815531</v>
      </c>
      <c r="U38" s="7">
        <v>0.27989404861202183</v>
      </c>
      <c r="V38" s="7">
        <v>0.16598859079522024</v>
      </c>
      <c r="W38" s="7">
        <v>0.16252322085838602</v>
      </c>
      <c r="X38" s="7">
        <v>2.4106867408589117</v>
      </c>
      <c r="Y38" s="7">
        <v>-7.7309487651405235E-3</v>
      </c>
      <c r="Z38" s="7">
        <v>-0.12717060945913813</v>
      </c>
      <c r="AA38" s="7">
        <v>0.29791009130391466</v>
      </c>
      <c r="AB38" s="7">
        <v>0.21611512655066659</v>
      </c>
      <c r="AC38" s="11">
        <v>0.9105773393188743</v>
      </c>
    </row>
    <row r="39" spans="1:30" ht="15" x14ac:dyDescent="0.25">
      <c r="A39" s="3" t="s">
        <v>33</v>
      </c>
      <c r="B39" t="s">
        <v>32</v>
      </c>
      <c r="C39" s="76">
        <v>107.88890838623047</v>
      </c>
      <c r="D39" s="14">
        <v>108.14667510986328</v>
      </c>
      <c r="E39" s="10">
        <v>109.16930000000001</v>
      </c>
      <c r="F39" s="7">
        <v>109.3677</v>
      </c>
      <c r="G39" s="7">
        <v>109.7118</v>
      </c>
      <c r="H39" s="7">
        <v>109.7603</v>
      </c>
      <c r="I39" s="7">
        <v>109.9539</v>
      </c>
      <c r="J39" s="7">
        <v>110.1927</v>
      </c>
      <c r="K39" s="7">
        <v>110.32380000000001</v>
      </c>
      <c r="L39" s="7">
        <v>110.48</v>
      </c>
      <c r="M39" s="7">
        <v>110.878</v>
      </c>
      <c r="N39" s="7">
        <v>111.3871</v>
      </c>
      <c r="O39" s="7">
        <v>111.9169</v>
      </c>
      <c r="P39" s="11">
        <v>112.73569999999999</v>
      </c>
      <c r="Q39" s="7">
        <v>0.2389186502008491</v>
      </c>
      <c r="R39" s="10">
        <v>0.94559068884722408</v>
      </c>
      <c r="S39" s="7">
        <v>0.18173607415270809</v>
      </c>
      <c r="T39" s="7">
        <v>0.31462671337149578</v>
      </c>
      <c r="U39" s="7">
        <v>4.42067307254135E-2</v>
      </c>
      <c r="V39" s="7">
        <v>0.17638435755004636</v>
      </c>
      <c r="W39" s="7">
        <v>0.21718192806257686</v>
      </c>
      <c r="X39" s="7">
        <v>0.11897339841931774</v>
      </c>
      <c r="Y39" s="7">
        <v>0.14158323045435195</v>
      </c>
      <c r="Z39" s="7">
        <v>0.36024619840694799</v>
      </c>
      <c r="AA39" s="7">
        <v>0.45915330363102119</v>
      </c>
      <c r="AB39" s="7">
        <v>0.47563856137738975</v>
      </c>
      <c r="AC39" s="11">
        <v>0.73161426022343012</v>
      </c>
    </row>
    <row r="40" spans="1:30" ht="15" x14ac:dyDescent="0.25">
      <c r="A40" s="3" t="s">
        <v>34</v>
      </c>
      <c r="B40" t="s">
        <v>68</v>
      </c>
      <c r="C40" s="76">
        <v>101.75565338134766</v>
      </c>
      <c r="D40" s="14">
        <v>101.75566101074219</v>
      </c>
      <c r="E40" s="10">
        <v>101.941</v>
      </c>
      <c r="F40" s="7">
        <v>102.1352</v>
      </c>
      <c r="G40" s="7">
        <v>102.1965</v>
      </c>
      <c r="H40" s="7">
        <v>102.563</v>
      </c>
      <c r="I40" s="7">
        <v>102.60939999999999</v>
      </c>
      <c r="J40" s="7">
        <v>102.6536</v>
      </c>
      <c r="K40" s="7">
        <v>102.986</v>
      </c>
      <c r="L40" s="7">
        <v>103.0278</v>
      </c>
      <c r="M40" s="7">
        <v>103.0278</v>
      </c>
      <c r="N40" s="7">
        <v>103.04519999999999</v>
      </c>
      <c r="O40" s="7">
        <v>103.8301</v>
      </c>
      <c r="P40" s="11">
        <v>104.0123</v>
      </c>
      <c r="Q40" s="7">
        <v>7.4977598567987848E-6</v>
      </c>
      <c r="R40" s="10">
        <v>0.18214120710026055</v>
      </c>
      <c r="S40" s="7">
        <v>0.19050234939817645</v>
      </c>
      <c r="T40" s="7">
        <v>6.0018485301837961E-2</v>
      </c>
      <c r="U40" s="7">
        <v>0.35862284911910103</v>
      </c>
      <c r="V40" s="7">
        <v>4.5240486335219654E-2</v>
      </c>
      <c r="W40" s="7">
        <v>4.3075975495425925E-2</v>
      </c>
      <c r="X40" s="7">
        <v>0.32380744562295616</v>
      </c>
      <c r="Y40" s="7">
        <v>4.0588041092959187E-2</v>
      </c>
      <c r="Z40" s="7">
        <v>0</v>
      </c>
      <c r="AA40" s="7">
        <v>1.6888645588855604E-2</v>
      </c>
      <c r="AB40" s="7">
        <v>0.76170457236242695</v>
      </c>
      <c r="AC40" s="11">
        <v>0.17547897960224884</v>
      </c>
    </row>
    <row r="41" spans="1:30" ht="15" x14ac:dyDescent="0.25">
      <c r="A41" s="2" t="s">
        <v>36</v>
      </c>
      <c r="B41" t="s">
        <v>35</v>
      </c>
      <c r="C41" s="76">
        <v>119.00531768798828</v>
      </c>
      <c r="D41" s="14">
        <v>119.34398651123047</v>
      </c>
      <c r="E41" s="10">
        <v>119.5534</v>
      </c>
      <c r="F41" s="7">
        <v>118.9808</v>
      </c>
      <c r="G41" s="7">
        <v>118.91030000000001</v>
      </c>
      <c r="H41" s="7">
        <v>119.0111</v>
      </c>
      <c r="I41" s="7">
        <v>119.1844</v>
      </c>
      <c r="J41" s="7">
        <v>119.4893</v>
      </c>
      <c r="K41" s="7">
        <v>119.6747</v>
      </c>
      <c r="L41" s="7">
        <v>120.37569999999999</v>
      </c>
      <c r="M41" s="7">
        <v>120.61709999999999</v>
      </c>
      <c r="N41" s="7">
        <v>120.756</v>
      </c>
      <c r="O41" s="7">
        <v>131.45230000000001</v>
      </c>
      <c r="P41" s="11">
        <v>145.8837</v>
      </c>
      <c r="Q41" s="7">
        <v>0.28458293278130614</v>
      </c>
      <c r="R41" s="10">
        <v>0.17547049909366103</v>
      </c>
      <c r="S41" s="7">
        <v>-0.47894915577473679</v>
      </c>
      <c r="T41" s="7">
        <v>-5.9253257668460423E-2</v>
      </c>
      <c r="U41" s="7">
        <v>8.4769780246111939E-2</v>
      </c>
      <c r="V41" s="7">
        <v>0.14561666936949375</v>
      </c>
      <c r="W41" s="7">
        <v>0.25582207067368168</v>
      </c>
      <c r="X41" s="7">
        <v>0.15516033653222616</v>
      </c>
      <c r="Y41" s="7">
        <v>0.58575454962493612</v>
      </c>
      <c r="Z41" s="7">
        <v>0.2005388130660912</v>
      </c>
      <c r="AA41" s="7">
        <v>0.11515780100832028</v>
      </c>
      <c r="AB41" s="7">
        <v>8.8577793235946931</v>
      </c>
      <c r="AC41" s="11">
        <v>10.978430959367007</v>
      </c>
    </row>
    <row r="42" spans="1:30" ht="15" x14ac:dyDescent="0.25">
      <c r="A42" s="3" t="s">
        <v>38</v>
      </c>
      <c r="B42" s="15" t="s">
        <v>37</v>
      </c>
      <c r="C42" s="75">
        <v>105.57089233398438</v>
      </c>
      <c r="D42" s="26">
        <v>105.70672607421875</v>
      </c>
      <c r="E42" s="21">
        <v>106.0278</v>
      </c>
      <c r="F42" s="20">
        <v>106.17140000000001</v>
      </c>
      <c r="G42" s="20">
        <v>106.2873</v>
      </c>
      <c r="H42" s="20">
        <v>106.62520000000001</v>
      </c>
      <c r="I42" s="20">
        <v>106.613</v>
      </c>
      <c r="J42" s="20">
        <v>106.976</v>
      </c>
      <c r="K42" s="20">
        <v>106.8832</v>
      </c>
      <c r="L42" s="20">
        <v>106.8674</v>
      </c>
      <c r="M42" s="20">
        <v>107.0865</v>
      </c>
      <c r="N42" s="20">
        <v>107.405</v>
      </c>
      <c r="O42" s="20">
        <v>108.277</v>
      </c>
      <c r="P42" s="19">
        <v>109.8871</v>
      </c>
      <c r="Q42" s="20">
        <v>0.12866590139699777</v>
      </c>
      <c r="R42" s="21">
        <v>0.30374029894352883</v>
      </c>
      <c r="S42" s="20">
        <v>0.1354361780589679</v>
      </c>
      <c r="T42" s="20">
        <v>0.10916310795562301</v>
      </c>
      <c r="U42" s="20">
        <v>0.31791192362587511</v>
      </c>
      <c r="V42" s="20">
        <v>-1.1441948057313932E-2</v>
      </c>
      <c r="W42" s="20">
        <v>0.3404838059148505</v>
      </c>
      <c r="X42" s="20">
        <v>-8.6748429554289644E-2</v>
      </c>
      <c r="Y42" s="20">
        <v>-1.4782491542168184E-2</v>
      </c>
      <c r="Z42" s="20">
        <v>0.20502042718359142</v>
      </c>
      <c r="AA42" s="20">
        <v>0.29742311122317028</v>
      </c>
      <c r="AB42" s="20">
        <v>0.8118802662818303</v>
      </c>
      <c r="AC42" s="19">
        <v>1.4870194039362032</v>
      </c>
    </row>
    <row r="43" spans="1:30" ht="15" x14ac:dyDescent="0.25">
      <c r="A43" s="3" t="s">
        <v>40</v>
      </c>
      <c r="B43" t="s">
        <v>39</v>
      </c>
      <c r="C43" s="76">
        <v>113.56551361083984</v>
      </c>
      <c r="D43" s="14">
        <v>114.02117156982422</v>
      </c>
      <c r="E43" s="10">
        <v>114.72929999999999</v>
      </c>
      <c r="F43" s="7">
        <v>114.8446</v>
      </c>
      <c r="G43" s="7">
        <v>115.2333</v>
      </c>
      <c r="H43" s="7">
        <v>115.5654</v>
      </c>
      <c r="I43" s="7">
        <v>115.2518</v>
      </c>
      <c r="J43" s="7">
        <v>115.99209999999999</v>
      </c>
      <c r="K43" s="7">
        <v>116.5223</v>
      </c>
      <c r="L43" s="7">
        <v>116.01909999999999</v>
      </c>
      <c r="M43" s="7">
        <v>116.20529999999999</v>
      </c>
      <c r="N43" s="7">
        <v>116.5802</v>
      </c>
      <c r="O43" s="7">
        <v>117.2978</v>
      </c>
      <c r="P43" s="11">
        <v>117.0989</v>
      </c>
      <c r="Q43" s="7">
        <v>0.40122916235451461</v>
      </c>
      <c r="R43" s="10">
        <v>0.62104995101031124</v>
      </c>
      <c r="S43" s="7">
        <v>0.10049743178072632</v>
      </c>
      <c r="T43" s="7">
        <v>0.33845735890063622</v>
      </c>
      <c r="U43" s="7">
        <v>0.28819794278216193</v>
      </c>
      <c r="V43" s="7">
        <v>-0.27136149747242161</v>
      </c>
      <c r="W43" s="7">
        <v>0.64233270109446505</v>
      </c>
      <c r="X43" s="7">
        <v>0.45710009560996634</v>
      </c>
      <c r="Y43" s="7">
        <v>-0.43184866759410584</v>
      </c>
      <c r="Z43" s="7">
        <v>0.160490815736374</v>
      </c>
      <c r="AA43" s="7">
        <v>0.32261867574027253</v>
      </c>
      <c r="AB43" s="7">
        <v>0.6155419187820832</v>
      </c>
      <c r="AC43" s="11">
        <v>-0.16956839770225421</v>
      </c>
    </row>
    <row r="44" spans="1:30" ht="15" x14ac:dyDescent="0.25">
      <c r="A44" s="3" t="s">
        <v>41</v>
      </c>
      <c r="B44" t="s">
        <v>69</v>
      </c>
      <c r="C44" s="76">
        <v>103.72049713134766</v>
      </c>
      <c r="D44" s="14">
        <v>103.76419830322266</v>
      </c>
      <c r="E44" s="10">
        <v>103.8318</v>
      </c>
      <c r="F44" s="7">
        <v>103.992</v>
      </c>
      <c r="G44" s="7">
        <v>104.0042</v>
      </c>
      <c r="H44" s="7">
        <v>104.5565</v>
      </c>
      <c r="I44" s="7">
        <v>104.72499999999999</v>
      </c>
      <c r="J44" s="7">
        <v>105.02030000000001</v>
      </c>
      <c r="K44" s="7">
        <v>104.5416</v>
      </c>
      <c r="L44" s="7">
        <v>104.645</v>
      </c>
      <c r="M44" s="7">
        <v>104.9</v>
      </c>
      <c r="N44" s="7">
        <v>105.4336</v>
      </c>
      <c r="O44" s="7">
        <v>105.5523</v>
      </c>
      <c r="P44" s="11">
        <v>106.77</v>
      </c>
      <c r="Q44" s="7">
        <v>4.2133592764850049E-2</v>
      </c>
      <c r="R44" s="10">
        <v>6.5149346193373342E-2</v>
      </c>
      <c r="S44" s="7">
        <v>0.15428799269588239</v>
      </c>
      <c r="T44" s="7">
        <v>1.1731671667044467E-2</v>
      </c>
      <c r="U44" s="7">
        <v>0.53103624661311999</v>
      </c>
      <c r="V44" s="7">
        <v>0.16115688646807663</v>
      </c>
      <c r="W44" s="7">
        <v>0.2819766053950935</v>
      </c>
      <c r="X44" s="7">
        <v>-0.45581663735487654</v>
      </c>
      <c r="Y44" s="7">
        <v>9.8907994520835249E-2</v>
      </c>
      <c r="Z44" s="7">
        <v>0.24368101677099685</v>
      </c>
      <c r="AA44" s="7">
        <v>0.50867492850332952</v>
      </c>
      <c r="AB44" s="7">
        <v>0.11258270608231534</v>
      </c>
      <c r="AC44" s="11">
        <v>1.1536461071904578</v>
      </c>
    </row>
    <row r="45" spans="1:30" ht="15" x14ac:dyDescent="0.25">
      <c r="A45" s="3" t="s">
        <v>42</v>
      </c>
      <c r="B45" t="s">
        <v>70</v>
      </c>
      <c r="C45" s="76">
        <v>105.2171630859375</v>
      </c>
      <c r="D45" s="14">
        <v>105.2171630859375</v>
      </c>
      <c r="E45" s="10">
        <v>105.462</v>
      </c>
      <c r="F45" s="7">
        <v>105.462</v>
      </c>
      <c r="G45" s="7">
        <v>105.462</v>
      </c>
      <c r="H45" s="7">
        <v>105.6006</v>
      </c>
      <c r="I45" s="7">
        <v>105.6006</v>
      </c>
      <c r="J45" s="7">
        <v>105.6006</v>
      </c>
      <c r="K45" s="7">
        <v>105.6006</v>
      </c>
      <c r="L45" s="7">
        <v>105.6904</v>
      </c>
      <c r="M45" s="7">
        <v>105.6904</v>
      </c>
      <c r="N45" s="7">
        <v>105.6904</v>
      </c>
      <c r="O45" s="7">
        <v>105.6904</v>
      </c>
      <c r="P45" s="11">
        <v>106.02</v>
      </c>
      <c r="Q45" s="7">
        <v>0</v>
      </c>
      <c r="R45" s="10">
        <v>0.23269674536133381</v>
      </c>
      <c r="S45" s="7">
        <v>0</v>
      </c>
      <c r="T45" s="7">
        <v>0</v>
      </c>
      <c r="U45" s="7">
        <v>0.131421744324967</v>
      </c>
      <c r="V45" s="7">
        <v>0</v>
      </c>
      <c r="W45" s="7">
        <v>0</v>
      </c>
      <c r="X45" s="7">
        <v>0</v>
      </c>
      <c r="Y45" s="7">
        <v>8.5037395620855161E-2</v>
      </c>
      <c r="Z45" s="7">
        <v>0</v>
      </c>
      <c r="AA45" s="7">
        <v>0</v>
      </c>
      <c r="AB45" s="7">
        <v>0</v>
      </c>
      <c r="AC45" s="11">
        <v>0.31185424598638972</v>
      </c>
    </row>
    <row r="46" spans="1:30" ht="15" x14ac:dyDescent="0.25">
      <c r="A46" s="3" t="s">
        <v>44</v>
      </c>
      <c r="B46" t="s">
        <v>43</v>
      </c>
      <c r="C46" s="76">
        <v>110.950439453125</v>
      </c>
      <c r="D46" s="14">
        <v>110.95044708251953</v>
      </c>
      <c r="E46" s="10">
        <v>111.163</v>
      </c>
      <c r="F46" s="7">
        <v>111.3206</v>
      </c>
      <c r="G46" s="7">
        <v>111.6767</v>
      </c>
      <c r="H46" s="7">
        <v>112.2835</v>
      </c>
      <c r="I46" s="7">
        <v>111.9716</v>
      </c>
      <c r="J46" s="7">
        <v>112.96169999999999</v>
      </c>
      <c r="K46" s="7">
        <v>112.8604</v>
      </c>
      <c r="L46" s="7">
        <v>112.90130000000001</v>
      </c>
      <c r="M46" s="7">
        <v>112.9395</v>
      </c>
      <c r="N46" s="7">
        <v>113.2101</v>
      </c>
      <c r="O46" s="7">
        <v>118.3523</v>
      </c>
      <c r="P46" s="11">
        <v>125.4508</v>
      </c>
      <c r="Q46" s="7">
        <v>6.876398659487339E-6</v>
      </c>
      <c r="R46" s="10">
        <v>0.19157463811063236</v>
      </c>
      <c r="S46" s="7">
        <v>0.14177379163930642</v>
      </c>
      <c r="T46" s="7">
        <v>0.3198868852665166</v>
      </c>
      <c r="U46" s="7">
        <v>0.54335416429748273</v>
      </c>
      <c r="V46" s="7">
        <v>-0.27777901472612493</v>
      </c>
      <c r="W46" s="7">
        <v>0.884242075669186</v>
      </c>
      <c r="X46" s="7">
        <v>-8.9676412447754275E-2</v>
      </c>
      <c r="Y46" s="7">
        <v>3.6239460430769081E-2</v>
      </c>
      <c r="Z46" s="7">
        <v>3.3834862840365104E-2</v>
      </c>
      <c r="AA46" s="7">
        <v>0.23959730652252023</v>
      </c>
      <c r="AB46" s="7">
        <v>4.5421742406375429</v>
      </c>
      <c r="AC46" s="11">
        <v>5.9977710614833857</v>
      </c>
    </row>
    <row r="47" spans="1:30" ht="15" x14ac:dyDescent="0.25">
      <c r="A47" s="3" t="s">
        <v>46</v>
      </c>
      <c r="B47" t="s">
        <v>45</v>
      </c>
      <c r="C47" s="76">
        <v>99.06256103515625</v>
      </c>
      <c r="D47" s="14">
        <v>99.089790344238281</v>
      </c>
      <c r="E47" s="10">
        <v>99.261120000000005</v>
      </c>
      <c r="F47" s="7">
        <v>99.785380000000004</v>
      </c>
      <c r="G47" s="7">
        <v>99.858509999999995</v>
      </c>
      <c r="H47" s="7">
        <v>99.953270000000003</v>
      </c>
      <c r="I47" s="7">
        <v>100.1306</v>
      </c>
      <c r="J47" s="7">
        <v>100.35509999999999</v>
      </c>
      <c r="K47" s="7">
        <v>100.4071</v>
      </c>
      <c r="L47" s="7">
        <v>100.5498</v>
      </c>
      <c r="M47" s="7">
        <v>101.0127</v>
      </c>
      <c r="N47" s="7">
        <v>101.45</v>
      </c>
      <c r="O47" s="7">
        <v>102.1348</v>
      </c>
      <c r="P47" s="11">
        <v>101.5545</v>
      </c>
      <c r="Q47" s="7">
        <v>2.7486982768765544E-2</v>
      </c>
      <c r="R47" s="10">
        <v>0.17290343956377774</v>
      </c>
      <c r="S47" s="7">
        <v>0.52816248698382429</v>
      </c>
      <c r="T47" s="7">
        <v>7.3287289180030107E-2</v>
      </c>
      <c r="U47" s="7">
        <v>9.4894265896825369E-2</v>
      </c>
      <c r="V47" s="7">
        <v>0.17741290505052787</v>
      </c>
      <c r="W47" s="7">
        <v>0.22420718541583887</v>
      </c>
      <c r="X47" s="7">
        <v>5.1816001379109494E-2</v>
      </c>
      <c r="Y47" s="7">
        <v>0.14212142368418662</v>
      </c>
      <c r="Z47" s="7">
        <v>0.46036889183269436</v>
      </c>
      <c r="AA47" s="7">
        <v>0.43291586107490204</v>
      </c>
      <c r="AB47" s="7">
        <v>0.67501232134055755</v>
      </c>
      <c r="AC47" s="11">
        <v>-0.56817069206577386</v>
      </c>
    </row>
    <row r="48" spans="1:30" ht="15" x14ac:dyDescent="0.25">
      <c r="A48" s="2" t="s">
        <v>47</v>
      </c>
      <c r="B48" t="s">
        <v>71</v>
      </c>
      <c r="C48" s="76">
        <v>102.62651062011719</v>
      </c>
      <c r="D48" s="14">
        <v>102.85932159423828</v>
      </c>
      <c r="E48" s="10">
        <v>103.4785</v>
      </c>
      <c r="F48" s="7">
        <v>103.4785</v>
      </c>
      <c r="G48" s="7">
        <v>103.4785</v>
      </c>
      <c r="H48" s="7">
        <v>103.4785</v>
      </c>
      <c r="I48" s="7">
        <v>103.4785</v>
      </c>
      <c r="J48" s="7">
        <v>103.4785</v>
      </c>
      <c r="K48" s="7">
        <v>103.4785</v>
      </c>
      <c r="L48" s="7">
        <v>103.4785</v>
      </c>
      <c r="M48" s="7">
        <v>103.7323</v>
      </c>
      <c r="N48" s="7">
        <v>103.7323</v>
      </c>
      <c r="O48" s="7">
        <v>103.7323</v>
      </c>
      <c r="P48" s="11">
        <v>105.3956</v>
      </c>
      <c r="Q48" s="7">
        <v>0.2268526647884074</v>
      </c>
      <c r="R48" s="10">
        <v>0.60196625465241183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0.24526834076643772</v>
      </c>
      <c r="AA48" s="7">
        <v>0</v>
      </c>
      <c r="AB48" s="7">
        <v>0</v>
      </c>
      <c r="AC48" s="11">
        <v>1.6034542760548129</v>
      </c>
      <c r="AD48" s="7">
        <f>(AD29/AD32)*100</f>
        <v>103.29314661387106</v>
      </c>
    </row>
    <row r="49" spans="1:30" ht="15" x14ac:dyDescent="0.25">
      <c r="A49" s="2"/>
      <c r="B49" s="15" t="s">
        <v>48</v>
      </c>
      <c r="C49" s="75">
        <v>95.934562683105469</v>
      </c>
      <c r="D49" s="26">
        <v>95.914253234863281</v>
      </c>
      <c r="E49" s="21">
        <v>96.022639999999996</v>
      </c>
      <c r="F49" s="20">
        <v>95.310010000000005</v>
      </c>
      <c r="G49" s="20">
        <v>94.4024</v>
      </c>
      <c r="H49" s="20">
        <v>93.315380000000005</v>
      </c>
      <c r="I49" s="20">
        <v>92.490650000000002</v>
      </c>
      <c r="J49" s="20">
        <v>92.782169999999994</v>
      </c>
      <c r="K49" s="20">
        <v>94.526340000000005</v>
      </c>
      <c r="L49" s="20">
        <v>94.212990000000005</v>
      </c>
      <c r="M49" s="20">
        <v>94.956760000000003</v>
      </c>
      <c r="N49" s="20">
        <v>96.811419999999998</v>
      </c>
      <c r="O49" s="20">
        <v>95.590190000000007</v>
      </c>
      <c r="P49" s="19">
        <v>94.113079999999997</v>
      </c>
      <c r="Q49" s="20">
        <v>-2.1170105615923227E-2</v>
      </c>
      <c r="R49" s="21">
        <v>0.11300381484627717</v>
      </c>
      <c r="S49" s="20">
        <v>-0.74214789345511656</v>
      </c>
      <c r="T49" s="20">
        <v>-0.95227143507802103</v>
      </c>
      <c r="U49" s="20">
        <v>-1.1514749625009484</v>
      </c>
      <c r="V49" s="20">
        <v>-0.88380929274467124</v>
      </c>
      <c r="W49" s="20">
        <v>0.3151886163628338</v>
      </c>
      <c r="X49" s="20">
        <v>1.8798547177760676</v>
      </c>
      <c r="Y49" s="20">
        <v>-0.33149490396010234</v>
      </c>
      <c r="Z49" s="20">
        <v>0.78945589137973204</v>
      </c>
      <c r="AA49" s="20">
        <v>1.9531626816247685</v>
      </c>
      <c r="AB49" s="20">
        <v>-1.2614524195595844</v>
      </c>
      <c r="AC49" s="19">
        <v>-1.5452527084630863</v>
      </c>
      <c r="AD49" s="7"/>
    </row>
    <row r="50" spans="1:30" ht="15" x14ac:dyDescent="0.25">
      <c r="A50" s="2"/>
      <c r="B50" s="15" t="s">
        <v>73</v>
      </c>
      <c r="C50" s="75">
        <v>100.33172607421875</v>
      </c>
      <c r="D50" s="26">
        <v>100.28001403808594</v>
      </c>
      <c r="E50" s="21">
        <v>101.03619999999999</v>
      </c>
      <c r="F50" s="20">
        <v>100.1228</v>
      </c>
      <c r="G50" s="20">
        <v>99.051100000000005</v>
      </c>
      <c r="H50" s="20">
        <v>97.724000000000004</v>
      </c>
      <c r="I50" s="20">
        <v>96.795910000000006</v>
      </c>
      <c r="J50" s="20">
        <v>97.115750000000006</v>
      </c>
      <c r="K50" s="20">
        <v>99.866330000000005</v>
      </c>
      <c r="L50" s="20">
        <v>100.11069999999999</v>
      </c>
      <c r="M50" s="20">
        <v>101.2634</v>
      </c>
      <c r="N50" s="20">
        <v>103.39109999999999</v>
      </c>
      <c r="O50" s="20">
        <v>103.2441</v>
      </c>
      <c r="P50" s="19">
        <v>102.9324</v>
      </c>
      <c r="Q50" s="20">
        <v>-5.1541060994564541E-2</v>
      </c>
      <c r="R50" s="21">
        <v>0.75407444760314857</v>
      </c>
      <c r="S50" s="20">
        <v>-0.90403241610432283</v>
      </c>
      <c r="T50" s="20">
        <v>-1.0703855665243009</v>
      </c>
      <c r="U50" s="20">
        <v>-1.3398134902085908</v>
      </c>
      <c r="V50" s="20">
        <v>-0.94970529245630297</v>
      </c>
      <c r="W50" s="20">
        <v>0.33042718437173557</v>
      </c>
      <c r="X50" s="20">
        <v>2.832269739975235</v>
      </c>
      <c r="Y50" s="20">
        <v>0.24469708659564168</v>
      </c>
      <c r="Z50" s="20">
        <v>1.1514253721130809</v>
      </c>
      <c r="AA50" s="20">
        <v>2.101154020109921</v>
      </c>
      <c r="AB50" s="20">
        <v>-0.14217858210231962</v>
      </c>
      <c r="AC50" s="19">
        <v>-0.30190587161881582</v>
      </c>
      <c r="AD50" s="7"/>
    </row>
    <row r="51" spans="1:30" ht="18" customHeight="1" x14ac:dyDescent="0.2">
      <c r="B51" s="22" t="s">
        <v>53</v>
      </c>
      <c r="C51" s="77"/>
      <c r="D51" s="27"/>
      <c r="E51" s="24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5"/>
      <c r="Q51" s="23"/>
      <c r="R51" s="24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5"/>
    </row>
    <row r="52" spans="1:30" ht="15" x14ac:dyDescent="0.25">
      <c r="A52" s="2" t="s">
        <v>14</v>
      </c>
      <c r="B52" s="15" t="s">
        <v>15</v>
      </c>
      <c r="C52" s="75">
        <v>104.48028564453125</v>
      </c>
      <c r="D52" s="26">
        <v>108.62846374511719</v>
      </c>
      <c r="E52" s="21">
        <v>111.00020000000001</v>
      </c>
      <c r="F52" s="20">
        <v>111.69240000000001</v>
      </c>
      <c r="G52" s="20">
        <v>111.23309999999999</v>
      </c>
      <c r="H52" s="20">
        <v>111.5412</v>
      </c>
      <c r="I52" s="20">
        <v>109.2929</v>
      </c>
      <c r="J52" s="20">
        <v>110.08320000000001</v>
      </c>
      <c r="K52" s="20">
        <v>112.61369999999999</v>
      </c>
      <c r="L52" s="20">
        <v>111.2645</v>
      </c>
      <c r="M52" s="20">
        <v>109.7809</v>
      </c>
      <c r="N52" s="20">
        <v>108.0908</v>
      </c>
      <c r="O52" s="20">
        <v>110.9008</v>
      </c>
      <c r="P52" s="19">
        <v>113.29130000000001</v>
      </c>
      <c r="Q52" s="20">
        <v>3.970297434579289</v>
      </c>
      <c r="R52" s="21">
        <v>2.1833469544849637</v>
      </c>
      <c r="S52" s="20">
        <v>0.62360247999553131</v>
      </c>
      <c r="T52" s="20">
        <v>-0.41121866841433535</v>
      </c>
      <c r="U52" s="20">
        <v>0.27698589718349154</v>
      </c>
      <c r="V52" s="20">
        <v>-2.0156677532606788</v>
      </c>
      <c r="W52" s="20">
        <v>0.72310278160795627</v>
      </c>
      <c r="X52" s="20">
        <v>2.2987158803523053</v>
      </c>
      <c r="Y52" s="20">
        <v>-1.1980780313585258</v>
      </c>
      <c r="Z52" s="20">
        <v>-1.3333992423459375</v>
      </c>
      <c r="AA52" s="20">
        <v>-1.539520991356421</v>
      </c>
      <c r="AB52" s="20">
        <v>2.5996662065596721</v>
      </c>
      <c r="AC52" s="19">
        <v>2.1555299871596985</v>
      </c>
      <c r="AD52" s="7">
        <f>AVERAGE(E52:P52)</f>
        <v>110.89875000000001</v>
      </c>
    </row>
    <row r="53" spans="1:30" ht="15" x14ac:dyDescent="0.25">
      <c r="A53" s="3" t="s">
        <v>16</v>
      </c>
      <c r="B53" t="s">
        <v>75</v>
      </c>
      <c r="C53" s="76">
        <v>104.48028564453125</v>
      </c>
      <c r="D53" s="14">
        <v>108.62846374511719</v>
      </c>
      <c r="E53" s="10">
        <v>111.00020000000001</v>
      </c>
      <c r="F53" s="7">
        <v>111.69240000000001</v>
      </c>
      <c r="G53" s="7">
        <v>111.23309999999999</v>
      </c>
      <c r="H53" s="7">
        <v>111.5412</v>
      </c>
      <c r="I53" s="7">
        <v>109.2929</v>
      </c>
      <c r="J53" s="7">
        <v>110.08320000000001</v>
      </c>
      <c r="K53" s="7">
        <v>112.61369999999999</v>
      </c>
      <c r="L53" s="7">
        <v>111.2645</v>
      </c>
      <c r="M53" s="7">
        <v>109.7809</v>
      </c>
      <c r="N53" s="7">
        <v>108.0908</v>
      </c>
      <c r="O53" s="7">
        <v>110.9008</v>
      </c>
      <c r="P53" s="11">
        <v>113.29130000000001</v>
      </c>
      <c r="Q53" s="7">
        <v>3.970297434579289</v>
      </c>
      <c r="R53" s="10">
        <v>2.1833469544849637</v>
      </c>
      <c r="S53" s="7">
        <v>0.62360247999553131</v>
      </c>
      <c r="T53" s="7">
        <v>-0.41121866841433535</v>
      </c>
      <c r="U53" s="7">
        <v>0.27698589718349154</v>
      </c>
      <c r="V53" s="7">
        <v>-2.0156677532606788</v>
      </c>
      <c r="W53" s="7">
        <v>0.72310278160795627</v>
      </c>
      <c r="X53" s="7">
        <v>2.2987158803523053</v>
      </c>
      <c r="Y53" s="7">
        <v>-1.1980780313585258</v>
      </c>
      <c r="Z53" s="7">
        <v>-1.3333992423459375</v>
      </c>
      <c r="AA53" s="7">
        <v>-1.539520991356421</v>
      </c>
      <c r="AB53" s="7">
        <v>2.5996662065596721</v>
      </c>
      <c r="AC53" s="11">
        <v>2.1555299871596985</v>
      </c>
    </row>
    <row r="54" spans="1:30" ht="15" x14ac:dyDescent="0.25">
      <c r="A54" s="2" t="s">
        <v>20</v>
      </c>
      <c r="B54" s="15" t="s">
        <v>21</v>
      </c>
      <c r="C54" s="75">
        <v>110.42103576660156</v>
      </c>
      <c r="D54" s="26">
        <v>110.576904296875</v>
      </c>
      <c r="E54" s="21">
        <v>111.5682</v>
      </c>
      <c r="F54" s="20">
        <v>111.7744</v>
      </c>
      <c r="G54" s="20">
        <v>111.8729</v>
      </c>
      <c r="H54" s="20">
        <v>111.94289999999999</v>
      </c>
      <c r="I54" s="20">
        <v>111.8103</v>
      </c>
      <c r="J54" s="20">
        <v>112.0766</v>
      </c>
      <c r="K54" s="20">
        <v>113.0585</v>
      </c>
      <c r="L54" s="20">
        <v>113.892</v>
      </c>
      <c r="M54" s="20">
        <v>114.52249999999999</v>
      </c>
      <c r="N54" s="20">
        <v>114.99890000000001</v>
      </c>
      <c r="O54" s="20">
        <v>117.0073</v>
      </c>
      <c r="P54" s="19">
        <v>120.131</v>
      </c>
      <c r="Q54" s="20">
        <v>0.14115836642114002</v>
      </c>
      <c r="R54" s="21">
        <v>0.89647626638523947</v>
      </c>
      <c r="S54" s="20">
        <v>0.18481968876435714</v>
      </c>
      <c r="T54" s="20">
        <v>8.8123935355503016E-2</v>
      </c>
      <c r="U54" s="20">
        <v>6.2571006919453387E-2</v>
      </c>
      <c r="V54" s="20">
        <v>-0.11845324714653319</v>
      </c>
      <c r="W54" s="20">
        <v>0.23817125971399869</v>
      </c>
      <c r="X54" s="20">
        <v>0.87609724063720351</v>
      </c>
      <c r="Y54" s="20">
        <v>0.73722895669056354</v>
      </c>
      <c r="Z54" s="20">
        <v>0.55359463351244853</v>
      </c>
      <c r="AA54" s="20">
        <v>0.41598812460434625</v>
      </c>
      <c r="AB54" s="20">
        <v>1.7464514877968351</v>
      </c>
      <c r="AC54" s="19">
        <v>2.6696624911437148</v>
      </c>
      <c r="AD54" s="7">
        <f>AVERAGE(E54:P54)</f>
        <v>113.72129166666667</v>
      </c>
    </row>
    <row r="55" spans="1:30" ht="15" x14ac:dyDescent="0.25">
      <c r="A55" s="2" t="s">
        <v>22</v>
      </c>
      <c r="B55" s="15" t="s">
        <v>23</v>
      </c>
      <c r="C55" s="75">
        <v>110.82671356201172</v>
      </c>
      <c r="D55" s="26">
        <v>111.01897430419922</v>
      </c>
      <c r="E55" s="21">
        <v>112.1378</v>
      </c>
      <c r="F55" s="20">
        <v>112.27200000000001</v>
      </c>
      <c r="G55" s="20">
        <v>112.3302</v>
      </c>
      <c r="H55" s="20">
        <v>112.3536</v>
      </c>
      <c r="I55" s="20">
        <v>112.19499999999999</v>
      </c>
      <c r="J55" s="20">
        <v>112.51479999999999</v>
      </c>
      <c r="K55" s="20">
        <v>113.6674</v>
      </c>
      <c r="L55" s="20">
        <v>114.5626</v>
      </c>
      <c r="M55" s="20">
        <v>115.24679999999999</v>
      </c>
      <c r="N55" s="20">
        <v>115.77419999999999</v>
      </c>
      <c r="O55" s="20">
        <v>117.9371</v>
      </c>
      <c r="P55" s="19">
        <v>121.0976</v>
      </c>
      <c r="Q55" s="20">
        <v>0.17347870022322992</v>
      </c>
      <c r="R55" s="21">
        <v>1.0077788079136136</v>
      </c>
      <c r="S55" s="20">
        <v>0.11967418658115905</v>
      </c>
      <c r="T55" s="20">
        <v>5.1838392475416273E-2</v>
      </c>
      <c r="U55" s="20">
        <v>2.0831441589167651E-2</v>
      </c>
      <c r="V55" s="20">
        <v>-0.14116147591177047</v>
      </c>
      <c r="W55" s="20">
        <v>0.28503944026026184</v>
      </c>
      <c r="X55" s="20">
        <v>1.0243985680106145</v>
      </c>
      <c r="Y55" s="20">
        <v>0.78756090136662105</v>
      </c>
      <c r="Z55" s="20">
        <v>0.59722806570380726</v>
      </c>
      <c r="AA55" s="20">
        <v>0.45762658919813831</v>
      </c>
      <c r="AB55" s="20">
        <v>1.8682055242014262</v>
      </c>
      <c r="AC55" s="19">
        <v>2.679818309929614</v>
      </c>
    </row>
    <row r="56" spans="1:30" ht="15" x14ac:dyDescent="0.25">
      <c r="A56" s="3" t="s">
        <v>24</v>
      </c>
      <c r="B56" t="s">
        <v>25</v>
      </c>
      <c r="C56" s="76">
        <v>113.26702117919922</v>
      </c>
      <c r="D56" s="14">
        <v>113.42487335205078</v>
      </c>
      <c r="E56" s="10">
        <v>115.3706</v>
      </c>
      <c r="F56" s="7">
        <v>115.4384</v>
      </c>
      <c r="G56" s="7">
        <v>115.17449999999999</v>
      </c>
      <c r="H56" s="7">
        <v>114.74209999999999</v>
      </c>
      <c r="I56" s="7">
        <v>114.1134</v>
      </c>
      <c r="J56" s="7">
        <v>114.3609</v>
      </c>
      <c r="K56" s="7">
        <v>116.4532</v>
      </c>
      <c r="L56" s="7">
        <v>118.25539999999999</v>
      </c>
      <c r="M56" s="7">
        <v>119.2046</v>
      </c>
      <c r="N56" s="7">
        <v>120.16240000000001</v>
      </c>
      <c r="O56" s="7">
        <v>122.5564</v>
      </c>
      <c r="P56" s="11">
        <v>125.9226</v>
      </c>
      <c r="Q56" s="7">
        <v>0.13936287121193497</v>
      </c>
      <c r="R56" s="10">
        <v>1.71543206568988</v>
      </c>
      <c r="S56" s="7">
        <v>5.8767138248397265E-2</v>
      </c>
      <c r="T56" s="7">
        <v>-0.22860677209663913</v>
      </c>
      <c r="U56" s="7">
        <v>-0.37543032528901904</v>
      </c>
      <c r="V56" s="7">
        <v>-0.54792443227027821</v>
      </c>
      <c r="W56" s="7">
        <v>0.2168895151664943</v>
      </c>
      <c r="X56" s="7">
        <v>1.8295588789525044</v>
      </c>
      <c r="Y56" s="7">
        <v>1.547574476270295</v>
      </c>
      <c r="Z56" s="7">
        <v>0.80266947640446429</v>
      </c>
      <c r="AA56" s="7">
        <v>0.8034924826726535</v>
      </c>
      <c r="AB56" s="7">
        <v>1.9923037489264457</v>
      </c>
      <c r="AC56" s="11">
        <v>2.746653785522426</v>
      </c>
    </row>
    <row r="57" spans="1:30" ht="15" x14ac:dyDescent="0.25">
      <c r="A57" s="3" t="s">
        <v>26</v>
      </c>
      <c r="B57" t="s">
        <v>67</v>
      </c>
      <c r="C57" s="76">
        <v>108.43621826171875</v>
      </c>
      <c r="D57" s="14">
        <v>108.57006072998047</v>
      </c>
      <c r="E57" s="10">
        <v>109.49939999999999</v>
      </c>
      <c r="F57" s="7">
        <v>109.7334</v>
      </c>
      <c r="G57" s="7">
        <v>110.223</v>
      </c>
      <c r="H57" s="7">
        <v>110.8103</v>
      </c>
      <c r="I57" s="7">
        <v>111.086</v>
      </c>
      <c r="J57" s="7">
        <v>111.7183</v>
      </c>
      <c r="K57" s="7">
        <v>111.9473</v>
      </c>
      <c r="L57" s="7">
        <v>112.2099</v>
      </c>
      <c r="M57" s="7">
        <v>113.0047</v>
      </c>
      <c r="N57" s="7">
        <v>113.09910000000001</v>
      </c>
      <c r="O57" s="7">
        <v>113.2201</v>
      </c>
      <c r="P57" s="11">
        <v>114.0359</v>
      </c>
      <c r="Q57" s="7">
        <v>0.12342967175291944</v>
      </c>
      <c r="R57" s="10">
        <v>0.85598116439378424</v>
      </c>
      <c r="S57" s="7">
        <v>0.21369980109480863</v>
      </c>
      <c r="T57" s="7">
        <v>0.44617226842510649</v>
      </c>
      <c r="U57" s="7">
        <v>0.532828901408961</v>
      </c>
      <c r="V57" s="7">
        <v>0.24880358594823812</v>
      </c>
      <c r="W57" s="7">
        <v>0.56919863889239042</v>
      </c>
      <c r="X57" s="7">
        <v>0.20497984663210878</v>
      </c>
      <c r="Y57" s="7">
        <v>0.23457466147017944</v>
      </c>
      <c r="Z57" s="7">
        <v>0.70831539819569844</v>
      </c>
      <c r="AA57" s="7">
        <v>8.3536348488166753E-2</v>
      </c>
      <c r="AB57" s="7">
        <v>0.10698582039998117</v>
      </c>
      <c r="AC57" s="11">
        <v>0.72054343707521529</v>
      </c>
    </row>
    <row r="58" spans="1:30" ht="15" x14ac:dyDescent="0.25">
      <c r="A58" s="3" t="s">
        <v>27</v>
      </c>
      <c r="B58" t="s">
        <v>28</v>
      </c>
      <c r="C58" s="76">
        <v>104.71611785888672</v>
      </c>
      <c r="D58" s="14">
        <v>105.01445007324219</v>
      </c>
      <c r="E58" s="10">
        <v>105.3164</v>
      </c>
      <c r="F58" s="7">
        <v>105.932</v>
      </c>
      <c r="G58" s="7">
        <v>106.10469999999999</v>
      </c>
      <c r="H58" s="7">
        <v>106.56529999999999</v>
      </c>
      <c r="I58" s="7">
        <v>106.8587</v>
      </c>
      <c r="J58" s="7">
        <v>107.0665</v>
      </c>
      <c r="K58" s="7">
        <v>107.2859</v>
      </c>
      <c r="L58" s="7">
        <v>107.2295</v>
      </c>
      <c r="M58" s="7">
        <v>107.7298</v>
      </c>
      <c r="N58" s="7">
        <v>108.057</v>
      </c>
      <c r="O58" s="7">
        <v>108.6755</v>
      </c>
      <c r="P58" s="11">
        <v>109.6592</v>
      </c>
      <c r="Q58" s="7">
        <v>0.28489617496849445</v>
      </c>
      <c r="R58" s="10">
        <v>0.28753178876546942</v>
      </c>
      <c r="S58" s="7">
        <v>0.58452434758499205</v>
      </c>
      <c r="T58" s="7">
        <v>0.16302911301588929</v>
      </c>
      <c r="U58" s="7">
        <v>0.43409952622268333</v>
      </c>
      <c r="V58" s="7">
        <v>0.27532414397557692</v>
      </c>
      <c r="W58" s="7">
        <v>0.19446240689808691</v>
      </c>
      <c r="X58" s="7">
        <v>0.20491937253949008</v>
      </c>
      <c r="Y58" s="7">
        <v>-5.2569815791260972E-2</v>
      </c>
      <c r="Z58" s="7">
        <v>0.46656936757141992</v>
      </c>
      <c r="AA58" s="7">
        <v>0.30372283249389198</v>
      </c>
      <c r="AB58" s="7">
        <v>0.57238309410773702</v>
      </c>
      <c r="AC58" s="11">
        <v>0.9051718188552148</v>
      </c>
    </row>
    <row r="59" spans="1:30" ht="15" x14ac:dyDescent="0.25">
      <c r="A59" s="3" t="s">
        <v>29</v>
      </c>
      <c r="B59" t="s">
        <v>30</v>
      </c>
      <c r="C59" s="76">
        <v>108.56369018554688</v>
      </c>
      <c r="D59" s="14">
        <v>108.79775238037109</v>
      </c>
      <c r="E59" s="10">
        <v>108.8237</v>
      </c>
      <c r="F59" s="7">
        <v>108.8904</v>
      </c>
      <c r="G59" s="7">
        <v>109.1331</v>
      </c>
      <c r="H59" s="7">
        <v>109.31440000000001</v>
      </c>
      <c r="I59" s="7">
        <v>109.44880000000001</v>
      </c>
      <c r="J59" s="7">
        <v>109.50839999999999</v>
      </c>
      <c r="K59" s="7">
        <v>111.99760000000001</v>
      </c>
      <c r="L59" s="7">
        <v>112.0074</v>
      </c>
      <c r="M59" s="7">
        <v>111.71129999999999</v>
      </c>
      <c r="N59" s="7">
        <v>112.1074</v>
      </c>
      <c r="O59" s="7">
        <v>112.23779999999999</v>
      </c>
      <c r="P59" s="11">
        <v>113.4842</v>
      </c>
      <c r="Q59" s="7">
        <v>0.21559896722760769</v>
      </c>
      <c r="R59" s="10">
        <v>2.3849407787572961E-2</v>
      </c>
      <c r="S59" s="7">
        <v>6.1291795812858152E-2</v>
      </c>
      <c r="T59" s="7">
        <v>0.22288466200877144</v>
      </c>
      <c r="U59" s="7">
        <v>0.16612741688819191</v>
      </c>
      <c r="V59" s="7">
        <v>0.12294812028424379</v>
      </c>
      <c r="W59" s="7">
        <v>5.4454685661230628E-2</v>
      </c>
      <c r="X59" s="7">
        <v>2.2730676368205645</v>
      </c>
      <c r="Y59" s="7">
        <v>8.7501875040165832E-3</v>
      </c>
      <c r="Z59" s="7">
        <v>-0.26435753352011548</v>
      </c>
      <c r="AA59" s="7">
        <v>0.35457469387609325</v>
      </c>
      <c r="AB59" s="7">
        <v>0.11631703170352228</v>
      </c>
      <c r="AC59" s="11">
        <v>1.1104993148475901</v>
      </c>
    </row>
    <row r="60" spans="1:30" ht="15" x14ac:dyDescent="0.25">
      <c r="A60" s="3" t="s">
        <v>31</v>
      </c>
      <c r="B60" t="s">
        <v>32</v>
      </c>
      <c r="C60" s="76">
        <v>108.06981658935547</v>
      </c>
      <c r="D60" s="14">
        <v>108.41870880126953</v>
      </c>
      <c r="E60" s="10">
        <v>109.1349</v>
      </c>
      <c r="F60" s="7">
        <v>109.5453</v>
      </c>
      <c r="G60" s="7">
        <v>109.9794</v>
      </c>
      <c r="H60" s="7">
        <v>110.0885</v>
      </c>
      <c r="I60" s="7">
        <v>110.3537</v>
      </c>
      <c r="J60" s="7">
        <v>110.5421</v>
      </c>
      <c r="K60" s="7">
        <v>110.6767</v>
      </c>
      <c r="L60" s="7">
        <v>110.9027</v>
      </c>
      <c r="M60" s="7">
        <v>111.3741</v>
      </c>
      <c r="N60" s="7">
        <v>111.9036</v>
      </c>
      <c r="O60" s="7">
        <v>112.601</v>
      </c>
      <c r="P60" s="11">
        <v>113.21680000000001</v>
      </c>
      <c r="Q60" s="7">
        <v>0.32283964470837018</v>
      </c>
      <c r="R60" s="10">
        <v>0.66057897815702848</v>
      </c>
      <c r="S60" s="7">
        <v>0.37604835849943108</v>
      </c>
      <c r="T60" s="7">
        <v>0.39627441798050744</v>
      </c>
      <c r="U60" s="7">
        <v>9.920039571046757E-2</v>
      </c>
      <c r="V60" s="7">
        <v>0.24089709642697213</v>
      </c>
      <c r="W60" s="7">
        <v>0.17072377274164929</v>
      </c>
      <c r="X60" s="7">
        <v>0.12176356338444069</v>
      </c>
      <c r="Y60" s="7">
        <v>0.20419835430582869</v>
      </c>
      <c r="Z60" s="7">
        <v>0.42505727993998588</v>
      </c>
      <c r="AA60" s="7">
        <v>0.47542471723677115</v>
      </c>
      <c r="AB60" s="7">
        <v>0.62321498146619214</v>
      </c>
      <c r="AC60" s="11">
        <v>0.54688679496630332</v>
      </c>
    </row>
    <row r="61" spans="1:30" ht="15" x14ac:dyDescent="0.25">
      <c r="A61" s="3" t="s">
        <v>33</v>
      </c>
      <c r="B61" t="s">
        <v>68</v>
      </c>
      <c r="C61" s="76">
        <v>104.10440063476563</v>
      </c>
      <c r="D61" s="14">
        <v>104.10441589355469</v>
      </c>
      <c r="E61" s="10">
        <v>104.15049999999999</v>
      </c>
      <c r="F61" s="7">
        <v>104.5505</v>
      </c>
      <c r="G61" s="7">
        <v>104.6028</v>
      </c>
      <c r="H61" s="7">
        <v>104.67700000000001</v>
      </c>
      <c r="I61" s="7">
        <v>104.74460000000001</v>
      </c>
      <c r="J61" s="7">
        <v>105.0099</v>
      </c>
      <c r="K61" s="7">
        <v>105.7208</v>
      </c>
      <c r="L61" s="7">
        <v>105.7311</v>
      </c>
      <c r="M61" s="7">
        <v>105.7311</v>
      </c>
      <c r="N61" s="7">
        <v>105.5894</v>
      </c>
      <c r="O61" s="7">
        <v>106.3789</v>
      </c>
      <c r="P61" s="11">
        <v>106.5154</v>
      </c>
      <c r="Q61" s="7">
        <v>1.4657198897895901E-5</v>
      </c>
      <c r="R61" s="10">
        <v>4.4267196592723518E-2</v>
      </c>
      <c r="S61" s="7">
        <v>0.38405960605086459</v>
      </c>
      <c r="T61" s="7">
        <v>5.0023672770577336E-2</v>
      </c>
      <c r="U61" s="7">
        <v>7.0935003651914394E-2</v>
      </c>
      <c r="V61" s="7">
        <v>6.4579611567009726E-2</v>
      </c>
      <c r="W61" s="7">
        <v>0.25328274679553536</v>
      </c>
      <c r="X61" s="7">
        <v>0.6769837891474948</v>
      </c>
      <c r="Y61" s="7">
        <v>9.7426428857905582E-3</v>
      </c>
      <c r="Z61" s="7">
        <v>0</v>
      </c>
      <c r="AA61" s="7">
        <v>-0.13401922423960422</v>
      </c>
      <c r="AB61" s="7">
        <v>0.74770762974314076</v>
      </c>
      <c r="AC61" s="11">
        <v>0.12831491959401542</v>
      </c>
    </row>
    <row r="62" spans="1:30" ht="15" x14ac:dyDescent="0.25">
      <c r="A62" s="3" t="s">
        <v>34</v>
      </c>
      <c r="B62" t="s">
        <v>35</v>
      </c>
      <c r="C62" s="76">
        <v>115.65890502929688</v>
      </c>
      <c r="D62" s="14">
        <v>115.93474578857422</v>
      </c>
      <c r="E62" s="10">
        <v>116.1673</v>
      </c>
      <c r="F62" s="7">
        <v>115.77330000000001</v>
      </c>
      <c r="G62" s="7">
        <v>115.9552</v>
      </c>
      <c r="H62" s="7">
        <v>116.11669999999999</v>
      </c>
      <c r="I62" s="7">
        <v>116.1305</v>
      </c>
      <c r="J62" s="7">
        <v>116.4781</v>
      </c>
      <c r="K62" s="7">
        <v>116.7041</v>
      </c>
      <c r="L62" s="7">
        <v>117.2144</v>
      </c>
      <c r="M62" s="7">
        <v>117.6254</v>
      </c>
      <c r="N62" s="7">
        <v>117.77679999999999</v>
      </c>
      <c r="O62" s="7">
        <v>125.4059</v>
      </c>
      <c r="P62" s="11">
        <v>135.89500000000001</v>
      </c>
      <c r="Q62" s="7">
        <v>0.23849504645359745</v>
      </c>
      <c r="R62" s="10">
        <v>0.20059060797000308</v>
      </c>
      <c r="S62" s="7">
        <v>-0.33916601315515749</v>
      </c>
      <c r="T62" s="7">
        <v>0.15711740098969176</v>
      </c>
      <c r="U62" s="7">
        <v>0.13927792802736705</v>
      </c>
      <c r="V62" s="7">
        <v>1.1884595411343386E-2</v>
      </c>
      <c r="W62" s="7">
        <v>0.29931843916972706</v>
      </c>
      <c r="X62" s="7">
        <v>0.19402789022142281</v>
      </c>
      <c r="Y62" s="7">
        <v>0.43725970210129794</v>
      </c>
      <c r="Z62" s="7">
        <v>0.35063951186885006</v>
      </c>
      <c r="AA62" s="7">
        <v>0.12871369619146489</v>
      </c>
      <c r="AB62" s="7">
        <v>6.4775915120804859</v>
      </c>
      <c r="AC62" s="11">
        <v>8.3641200294404072</v>
      </c>
    </row>
    <row r="63" spans="1:30" ht="15" x14ac:dyDescent="0.25">
      <c r="A63" s="2" t="s">
        <v>36</v>
      </c>
      <c r="B63" s="15" t="s">
        <v>37</v>
      </c>
      <c r="C63" s="75">
        <v>108.24484252929688</v>
      </c>
      <c r="D63" s="26">
        <v>108.20550537109375</v>
      </c>
      <c r="E63" s="21">
        <v>108.51260000000001</v>
      </c>
      <c r="F63" s="20">
        <v>109.105</v>
      </c>
      <c r="G63" s="20">
        <v>109.41970000000001</v>
      </c>
      <c r="H63" s="20">
        <v>109.7393</v>
      </c>
      <c r="I63" s="20">
        <v>109.74679999999999</v>
      </c>
      <c r="J63" s="20">
        <v>109.7253</v>
      </c>
      <c r="K63" s="20">
        <v>109.79179999999999</v>
      </c>
      <c r="L63" s="20">
        <v>110.2946</v>
      </c>
      <c r="M63" s="20">
        <v>110.63679999999999</v>
      </c>
      <c r="N63" s="20">
        <v>110.8399</v>
      </c>
      <c r="O63" s="20">
        <v>112.0193</v>
      </c>
      <c r="P63" s="19">
        <v>114.94580000000001</v>
      </c>
      <c r="Q63" s="20">
        <v>-3.6340907597956225E-2</v>
      </c>
      <c r="R63" s="21">
        <v>0.28380684314819909</v>
      </c>
      <c r="S63" s="20">
        <v>0.54592738539118757</v>
      </c>
      <c r="T63" s="20">
        <v>0.2884377434581385</v>
      </c>
      <c r="U63" s="20">
        <v>0.29208634277008083</v>
      </c>
      <c r="V63" s="20">
        <v>6.8343792971097671E-3</v>
      </c>
      <c r="W63" s="20">
        <v>-1.9590548426003287E-2</v>
      </c>
      <c r="X63" s="20">
        <v>6.0605894902990169E-2</v>
      </c>
      <c r="Y63" s="20">
        <v>0.45795769811589548</v>
      </c>
      <c r="Z63" s="20">
        <v>0.31025997646302822</v>
      </c>
      <c r="AA63" s="20">
        <v>0.18357363915081265</v>
      </c>
      <c r="AB63" s="20">
        <v>1.0640572573594897</v>
      </c>
      <c r="AC63" s="19">
        <v>2.6124962394873061</v>
      </c>
    </row>
    <row r="64" spans="1:30" ht="15" x14ac:dyDescent="0.25">
      <c r="A64" s="3" t="s">
        <v>38</v>
      </c>
      <c r="B64" t="s">
        <v>39</v>
      </c>
      <c r="C64" s="76">
        <v>105.00798034667969</v>
      </c>
      <c r="D64" s="14">
        <v>105.00798034667969</v>
      </c>
      <c r="E64" s="10">
        <v>105.06910000000001</v>
      </c>
      <c r="F64" s="7">
        <v>105.8412</v>
      </c>
      <c r="G64" s="7">
        <v>105.8617</v>
      </c>
      <c r="H64" s="7">
        <v>106.3883</v>
      </c>
      <c r="I64" s="7">
        <v>106.44540000000001</v>
      </c>
      <c r="J64" s="7">
        <v>106.1992</v>
      </c>
      <c r="K64" s="7">
        <v>106.949</v>
      </c>
      <c r="L64" s="7">
        <v>106.9924</v>
      </c>
      <c r="M64" s="7">
        <v>107.746</v>
      </c>
      <c r="N64" s="7">
        <v>107.7717</v>
      </c>
      <c r="O64" s="7">
        <v>108.4072</v>
      </c>
      <c r="P64" s="11">
        <v>108.4072</v>
      </c>
      <c r="Q64" s="7">
        <v>0</v>
      </c>
      <c r="R64" s="10">
        <v>5.8204769883712003E-2</v>
      </c>
      <c r="S64" s="7">
        <v>0.73484973222383621</v>
      </c>
      <c r="T64" s="7">
        <v>1.9368639055489176E-2</v>
      </c>
      <c r="U64" s="7">
        <v>0.49744147316735132</v>
      </c>
      <c r="V64" s="7">
        <v>5.3671315360810795E-2</v>
      </c>
      <c r="W64" s="7">
        <v>-0.23129228693771808</v>
      </c>
      <c r="X64" s="7">
        <v>0.706031683854486</v>
      </c>
      <c r="Y64" s="7">
        <v>4.0580089575410178E-2</v>
      </c>
      <c r="Z64" s="7">
        <v>0.7043490939543291</v>
      </c>
      <c r="AA64" s="7">
        <v>2.3852393592338001E-2</v>
      </c>
      <c r="AB64" s="7">
        <v>0.58967242791939589</v>
      </c>
      <c r="AC64" s="11">
        <v>0</v>
      </c>
    </row>
    <row r="65" spans="1:30" ht="15" x14ac:dyDescent="0.25">
      <c r="A65" s="3" t="s">
        <v>40</v>
      </c>
      <c r="B65" t="s">
        <v>69</v>
      </c>
      <c r="C65" s="76">
        <v>109.35455322265625</v>
      </c>
      <c r="D65" s="14">
        <v>109.21028137207031</v>
      </c>
      <c r="E65" s="10">
        <v>109.65989999999999</v>
      </c>
      <c r="F65" s="7">
        <v>110.50060000000001</v>
      </c>
      <c r="G65" s="7">
        <v>111.0671</v>
      </c>
      <c r="H65" s="7">
        <v>111.6982</v>
      </c>
      <c r="I65" s="7">
        <v>111.47709999999999</v>
      </c>
      <c r="J65" s="7">
        <v>111.5485</v>
      </c>
      <c r="K65" s="7">
        <v>111.2041</v>
      </c>
      <c r="L65" s="7">
        <v>112.3062</v>
      </c>
      <c r="M65" s="7">
        <v>112.5301</v>
      </c>
      <c r="N65" s="7">
        <v>112.7153</v>
      </c>
      <c r="O65" s="7">
        <v>112.6917</v>
      </c>
      <c r="P65" s="11">
        <v>114.25700000000001</v>
      </c>
      <c r="Q65" s="7">
        <v>-0.13193035528405142</v>
      </c>
      <c r="R65" s="10">
        <v>0.41169990799480471</v>
      </c>
      <c r="S65" s="7">
        <v>0.76664304818809115</v>
      </c>
      <c r="T65" s="7">
        <v>0.51266689954623834</v>
      </c>
      <c r="U65" s="7">
        <v>0.56821506998922588</v>
      </c>
      <c r="V65" s="7">
        <v>-0.19794410294884512</v>
      </c>
      <c r="W65" s="7">
        <v>6.4049028903704203E-2</v>
      </c>
      <c r="X65" s="7">
        <v>-0.30874462677670017</v>
      </c>
      <c r="Y65" s="7">
        <v>0.99106058139943332</v>
      </c>
      <c r="Z65" s="7">
        <v>0.19936566280401297</v>
      </c>
      <c r="AA65" s="7">
        <v>0.16457818841358418</v>
      </c>
      <c r="AB65" s="7">
        <v>-2.0937707658145649E-2</v>
      </c>
      <c r="AC65" s="11">
        <v>1.3890109031987339</v>
      </c>
    </row>
    <row r="66" spans="1:30" ht="15" x14ac:dyDescent="0.25">
      <c r="A66" s="3" t="s">
        <v>41</v>
      </c>
      <c r="B66" t="s">
        <v>70</v>
      </c>
      <c r="C66" s="76">
        <v>103.73225402832031</v>
      </c>
      <c r="D66" s="14">
        <v>103.73226165771484</v>
      </c>
      <c r="E66" s="10">
        <v>103.31399999999999</v>
      </c>
      <c r="F66" s="7">
        <v>103.31399999999999</v>
      </c>
      <c r="G66" s="7">
        <v>103.31399999999999</v>
      </c>
      <c r="H66" s="7">
        <v>103.31399999999999</v>
      </c>
      <c r="I66" s="7">
        <v>103.31399999999999</v>
      </c>
      <c r="J66" s="7">
        <v>103.31399999999999</v>
      </c>
      <c r="K66" s="7">
        <v>103.31399999999999</v>
      </c>
      <c r="L66" s="7">
        <v>103.31399999999999</v>
      </c>
      <c r="M66" s="7">
        <v>103.31399999999999</v>
      </c>
      <c r="N66" s="7">
        <v>103.3141</v>
      </c>
      <c r="O66" s="7">
        <v>103.3141</v>
      </c>
      <c r="P66" s="11">
        <v>103.3141</v>
      </c>
      <c r="Q66" s="7">
        <v>7.3548913042678821E-6</v>
      </c>
      <c r="R66" s="10">
        <v>-0.40321270454411579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9.6792303079272566E-5</v>
      </c>
      <c r="AB66" s="7">
        <v>0</v>
      </c>
      <c r="AC66" s="11">
        <v>0</v>
      </c>
    </row>
    <row r="67" spans="1:30" ht="15" x14ac:dyDescent="0.25">
      <c r="A67" s="3" t="s">
        <v>42</v>
      </c>
      <c r="B67" t="s">
        <v>43</v>
      </c>
      <c r="C67" s="76">
        <v>111.74180603027344</v>
      </c>
      <c r="D67" s="14">
        <v>111.73069000244141</v>
      </c>
      <c r="E67" s="10">
        <v>111.92149999999999</v>
      </c>
      <c r="F67" s="7">
        <v>112.3019</v>
      </c>
      <c r="G67" s="7">
        <v>112.78879999999999</v>
      </c>
      <c r="H67" s="7">
        <v>113.2401</v>
      </c>
      <c r="I67" s="7">
        <v>113.61669999999999</v>
      </c>
      <c r="J67" s="7">
        <v>113.47880000000001</v>
      </c>
      <c r="K67" s="7">
        <v>114.2927</v>
      </c>
      <c r="L67" s="7">
        <v>114.6665</v>
      </c>
      <c r="M67" s="7">
        <v>114.6669</v>
      </c>
      <c r="N67" s="7">
        <v>114.7495</v>
      </c>
      <c r="O67" s="7">
        <v>120.0998</v>
      </c>
      <c r="P67" s="11">
        <v>130.6122</v>
      </c>
      <c r="Q67" s="7">
        <v>-9.9479579102378767E-3</v>
      </c>
      <c r="R67" s="10">
        <v>0.17077671099535774</v>
      </c>
      <c r="S67" s="7">
        <v>0.33988107736226619</v>
      </c>
      <c r="T67" s="7">
        <v>0.43356345707418259</v>
      </c>
      <c r="U67" s="7">
        <v>0.40012838154143265</v>
      </c>
      <c r="V67" s="7">
        <v>0.33256770349019144</v>
      </c>
      <c r="W67" s="7">
        <v>-0.12137300238432176</v>
      </c>
      <c r="X67" s="7">
        <v>0.71722647754469515</v>
      </c>
      <c r="Y67" s="7">
        <v>0.32705500876259186</v>
      </c>
      <c r="Z67" s="7">
        <v>3.4883771633307701E-4</v>
      </c>
      <c r="AA67" s="7">
        <v>7.2034737138615718E-2</v>
      </c>
      <c r="AB67" s="7">
        <v>4.6625911224014081</v>
      </c>
      <c r="AC67" s="11">
        <v>8.7530537103309083</v>
      </c>
    </row>
    <row r="68" spans="1:30" ht="15" x14ac:dyDescent="0.25">
      <c r="A68" s="3" t="s">
        <v>44</v>
      </c>
      <c r="B68" t="s">
        <v>45</v>
      </c>
      <c r="C68" s="76">
        <v>106.44906616210938</v>
      </c>
      <c r="D68" s="14">
        <v>106.29008483886719</v>
      </c>
      <c r="E68" s="10">
        <v>106.18729999999999</v>
      </c>
      <c r="F68" s="7">
        <v>107.0881</v>
      </c>
      <c r="G68" s="7">
        <v>107.5031</v>
      </c>
      <c r="H68" s="7">
        <v>107.68510000000001</v>
      </c>
      <c r="I68" s="7">
        <v>107.819</v>
      </c>
      <c r="J68" s="7">
        <v>107.6735</v>
      </c>
      <c r="K68" s="7">
        <v>107.7441</v>
      </c>
      <c r="L68" s="7">
        <v>108.4598</v>
      </c>
      <c r="M68" s="7">
        <v>109.3553</v>
      </c>
      <c r="N68" s="7">
        <v>109.3553</v>
      </c>
      <c r="O68" s="7">
        <v>110.4923</v>
      </c>
      <c r="P68" s="11">
        <v>110.85039999999999</v>
      </c>
      <c r="Q68" s="7">
        <v>-0.14934966456171414</v>
      </c>
      <c r="R68" s="10">
        <v>-9.670218912988271E-2</v>
      </c>
      <c r="S68" s="7">
        <v>0.8483123688049361</v>
      </c>
      <c r="T68" s="7">
        <v>0.38753138770788376</v>
      </c>
      <c r="U68" s="7">
        <v>0.16929744351558434</v>
      </c>
      <c r="V68" s="7">
        <v>0.12434403645443708</v>
      </c>
      <c r="W68" s="7">
        <v>-0.1349483857205116</v>
      </c>
      <c r="X68" s="7">
        <v>6.5568593943726994E-2</v>
      </c>
      <c r="Y68" s="7">
        <v>0.66425911024362194</v>
      </c>
      <c r="Z68" s="7">
        <v>0.82565153171958505</v>
      </c>
      <c r="AA68" s="7">
        <v>0</v>
      </c>
      <c r="AB68" s="7">
        <v>1.0397301273920885</v>
      </c>
      <c r="AC68" s="11">
        <v>0.32409498218427274</v>
      </c>
    </row>
    <row r="69" spans="1:30" ht="15" x14ac:dyDescent="0.25">
      <c r="A69" s="3" t="s">
        <v>46</v>
      </c>
      <c r="B69" t="s">
        <v>71</v>
      </c>
      <c r="C69" s="76">
        <v>106.93338775634766</v>
      </c>
      <c r="D69" s="14">
        <v>107.02214813232422</v>
      </c>
      <c r="E69" s="10">
        <v>107.57510000000001</v>
      </c>
      <c r="F69" s="7">
        <v>108.0389</v>
      </c>
      <c r="G69" s="7">
        <v>108.0389</v>
      </c>
      <c r="H69" s="7">
        <v>108.0389</v>
      </c>
      <c r="I69" s="7">
        <v>108.0389</v>
      </c>
      <c r="J69" s="7">
        <v>108.039</v>
      </c>
      <c r="K69" s="7">
        <v>108.0783</v>
      </c>
      <c r="L69" s="7">
        <v>108.0783</v>
      </c>
      <c r="M69" s="7">
        <v>108.6134</v>
      </c>
      <c r="N69" s="7">
        <v>109.0412</v>
      </c>
      <c r="O69" s="7">
        <v>109.4545</v>
      </c>
      <c r="P69" s="11">
        <v>111.26909999999999</v>
      </c>
      <c r="Q69" s="7">
        <v>8.3005296885203764E-2</v>
      </c>
      <c r="R69" s="10">
        <v>0.51667049982224911</v>
      </c>
      <c r="S69" s="7">
        <v>0.43114066359221787</v>
      </c>
      <c r="T69" s="7">
        <v>0</v>
      </c>
      <c r="U69" s="7">
        <v>0</v>
      </c>
      <c r="V69" s="7">
        <v>0</v>
      </c>
      <c r="W69" s="7">
        <v>9.2559254123579255E-5</v>
      </c>
      <c r="X69" s="7">
        <v>3.6375753200230683E-2</v>
      </c>
      <c r="Y69" s="7">
        <v>0</v>
      </c>
      <c r="Z69" s="7">
        <v>0.49510401255386138</v>
      </c>
      <c r="AA69" s="7">
        <v>0.39387405237291612</v>
      </c>
      <c r="AB69" s="7">
        <v>0.37903104514623137</v>
      </c>
      <c r="AC69" s="11">
        <v>1.6578578313363075</v>
      </c>
    </row>
    <row r="70" spans="1:30" ht="15" x14ac:dyDescent="0.25">
      <c r="A70" s="2" t="s">
        <v>47</v>
      </c>
      <c r="B70" s="15" t="s">
        <v>48</v>
      </c>
      <c r="C70" s="75">
        <v>94.619911193847656</v>
      </c>
      <c r="D70" s="26">
        <v>98.237930297851563</v>
      </c>
      <c r="E70" s="21">
        <v>99.490889999999993</v>
      </c>
      <c r="F70" s="20">
        <v>99.926550000000006</v>
      </c>
      <c r="G70" s="20">
        <v>99.428120000000007</v>
      </c>
      <c r="H70" s="20">
        <v>99.641139999999993</v>
      </c>
      <c r="I70" s="20">
        <v>97.748440000000002</v>
      </c>
      <c r="J70" s="20">
        <v>98.221410000000006</v>
      </c>
      <c r="K70" s="20">
        <v>99.606579999999994</v>
      </c>
      <c r="L70" s="20">
        <v>97.693020000000004</v>
      </c>
      <c r="M70" s="20">
        <v>95.859759999999994</v>
      </c>
      <c r="N70" s="20">
        <v>93.992869999999996</v>
      </c>
      <c r="O70" s="20">
        <v>94.781099999999995</v>
      </c>
      <c r="P70" s="19">
        <v>94.306449999999998</v>
      </c>
      <c r="Q70" s="20">
        <v>3.8237396953286886</v>
      </c>
      <c r="R70" s="21">
        <v>1.2754337335380859</v>
      </c>
      <c r="S70" s="20">
        <v>0.43788933841079608</v>
      </c>
      <c r="T70" s="20">
        <v>-0.49879636593077514</v>
      </c>
      <c r="U70" s="20">
        <v>0.21424522559612508</v>
      </c>
      <c r="V70" s="20">
        <v>-1.8995166052897337</v>
      </c>
      <c r="W70" s="20">
        <v>0.48386449952552041</v>
      </c>
      <c r="X70" s="20">
        <v>1.410252611930523</v>
      </c>
      <c r="Y70" s="20">
        <v>-1.9211180626821942</v>
      </c>
      <c r="Z70" s="20">
        <v>-1.876551671757112</v>
      </c>
      <c r="AA70" s="20">
        <v>-1.947522088517641</v>
      </c>
      <c r="AB70" s="20">
        <v>0.83860616236103724</v>
      </c>
      <c r="AC70" s="19">
        <v>-0.50078549415442208</v>
      </c>
      <c r="AD70" s="7">
        <f>(AD52/AD54)*100</f>
        <v>97.518018283735344</v>
      </c>
    </row>
    <row r="71" spans="1:30" ht="15" x14ac:dyDescent="0.25">
      <c r="A71" s="2"/>
      <c r="B71" s="15" t="s">
        <v>73</v>
      </c>
      <c r="C71" s="75">
        <v>96.522186279296875</v>
      </c>
      <c r="D71" s="26">
        <v>100.39088439941406</v>
      </c>
      <c r="E71" s="21">
        <v>102.2925</v>
      </c>
      <c r="F71" s="20">
        <v>102.37139999999999</v>
      </c>
      <c r="G71" s="20">
        <v>101.65730000000001</v>
      </c>
      <c r="H71" s="20">
        <v>101.642</v>
      </c>
      <c r="I71" s="20">
        <v>99.586389999999994</v>
      </c>
      <c r="J71" s="20">
        <v>100.3261</v>
      </c>
      <c r="K71" s="20">
        <v>102.5702</v>
      </c>
      <c r="L71" s="20">
        <v>100.8794</v>
      </c>
      <c r="M71" s="20">
        <v>99.226429999999993</v>
      </c>
      <c r="N71" s="20">
        <v>97.519729999999996</v>
      </c>
      <c r="O71" s="20">
        <v>99.001530000000002</v>
      </c>
      <c r="P71" s="19">
        <v>98.560550000000006</v>
      </c>
      <c r="Q71" s="20">
        <v>4.008092097005254</v>
      </c>
      <c r="R71" s="21">
        <v>1.8942114236390175</v>
      </c>
      <c r="S71" s="20">
        <v>7.7131754527448443E-2</v>
      </c>
      <c r="T71" s="20">
        <v>-0.6975581070494179</v>
      </c>
      <c r="U71" s="20">
        <v>-1.505056695388381E-2</v>
      </c>
      <c r="V71" s="20">
        <v>-2.0224021565888135</v>
      </c>
      <c r="W71" s="20">
        <v>0.74278222154654094</v>
      </c>
      <c r="X71" s="20">
        <v>2.2368057763632825</v>
      </c>
      <c r="Y71" s="20">
        <v>-1.6484320007175535</v>
      </c>
      <c r="Z71" s="20">
        <v>-1.6385604989720501</v>
      </c>
      <c r="AA71" s="20">
        <v>-1.720005446129623</v>
      </c>
      <c r="AB71" s="20">
        <v>1.5194873898851105</v>
      </c>
      <c r="AC71" s="19">
        <v>-0.44542745955541913</v>
      </c>
      <c r="AD71" s="7"/>
    </row>
    <row r="72" spans="1:30" ht="18" customHeight="1" x14ac:dyDescent="0.2">
      <c r="B72" s="22" t="s">
        <v>60</v>
      </c>
      <c r="C72" s="77"/>
      <c r="D72" s="27"/>
      <c r="E72" s="24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5"/>
      <c r="Q72" s="23"/>
      <c r="R72" s="24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5"/>
    </row>
    <row r="73" spans="1:30" ht="15" x14ac:dyDescent="0.25">
      <c r="A73" s="2" t="s">
        <v>14</v>
      </c>
      <c r="B73" s="15" t="s">
        <v>15</v>
      </c>
      <c r="C73" s="75">
        <v>106.00480651855469</v>
      </c>
      <c r="D73" s="26">
        <v>105.89048767089844</v>
      </c>
      <c r="E73" s="21">
        <v>105.88590000000001</v>
      </c>
      <c r="F73" s="20">
        <v>105.9166</v>
      </c>
      <c r="G73" s="20">
        <v>106.66030000000001</v>
      </c>
      <c r="H73" s="20">
        <v>106.52670000000001</v>
      </c>
      <c r="I73" s="20">
        <v>107.58710000000001</v>
      </c>
      <c r="J73" s="20">
        <v>108.6039</v>
      </c>
      <c r="K73" s="20">
        <v>110.0547</v>
      </c>
      <c r="L73" s="20">
        <v>109.9174</v>
      </c>
      <c r="M73" s="20">
        <v>110.724</v>
      </c>
      <c r="N73" s="20">
        <v>110.47150000000001</v>
      </c>
      <c r="O73" s="20">
        <v>110.7944</v>
      </c>
      <c r="P73" s="19">
        <v>112.9199</v>
      </c>
      <c r="Q73" s="20">
        <v>-0.10784307939493297</v>
      </c>
      <c r="R73" s="21">
        <v>-4.332467438141514E-3</v>
      </c>
      <c r="S73" s="20">
        <v>2.8993473163089659E-2</v>
      </c>
      <c r="T73" s="20">
        <v>0.70215622480329243</v>
      </c>
      <c r="U73" s="20">
        <v>-0.12525747630561818</v>
      </c>
      <c r="V73" s="20">
        <v>0.99543119236773625</v>
      </c>
      <c r="W73" s="20">
        <v>0.94509471860472971</v>
      </c>
      <c r="X73" s="20">
        <v>1.335863629206687</v>
      </c>
      <c r="Y73" s="20">
        <v>-0.12475614399021233</v>
      </c>
      <c r="Z73" s="20">
        <v>0.73382376220689638</v>
      </c>
      <c r="AA73" s="20">
        <v>-0.22804450706260404</v>
      </c>
      <c r="AB73" s="20">
        <v>0.29229258224971139</v>
      </c>
      <c r="AC73" s="19">
        <v>1.9184182594066148</v>
      </c>
      <c r="AD73" s="7">
        <f>AVERAGE(E73:P73)</f>
        <v>108.83853333333336</v>
      </c>
    </row>
    <row r="74" spans="1:30" ht="15" x14ac:dyDescent="0.25">
      <c r="A74" s="3" t="s">
        <v>16</v>
      </c>
      <c r="B74" t="s">
        <v>54</v>
      </c>
      <c r="C74" s="76">
        <v>108.44550323486328</v>
      </c>
      <c r="D74" s="14">
        <v>108.81130981445313</v>
      </c>
      <c r="E74" s="10">
        <v>108.74460000000001</v>
      </c>
      <c r="F74" s="7">
        <v>108.2702</v>
      </c>
      <c r="G74" s="7">
        <v>109.2543</v>
      </c>
      <c r="H74" s="7">
        <v>109.2578</v>
      </c>
      <c r="I74" s="7">
        <v>109.9791</v>
      </c>
      <c r="J74" s="7">
        <v>110.9678</v>
      </c>
      <c r="K74" s="7">
        <v>112.4765</v>
      </c>
      <c r="L74" s="7">
        <v>112.5016</v>
      </c>
      <c r="M74" s="7">
        <v>113.9639</v>
      </c>
      <c r="N74" s="7">
        <v>114.0369</v>
      </c>
      <c r="O74" s="7">
        <v>114.43689999999999</v>
      </c>
      <c r="P74" s="11">
        <v>116.92829999999999</v>
      </c>
      <c r="Q74" s="7">
        <v>0.33731834762904539</v>
      </c>
      <c r="R74" s="10">
        <v>-6.1307794719936949E-2</v>
      </c>
      <c r="S74" s="7">
        <v>-0.43625154720326603</v>
      </c>
      <c r="T74" s="7">
        <v>0.90892969625991082</v>
      </c>
      <c r="U74" s="7">
        <v>3.2035352384322644E-3</v>
      </c>
      <c r="V74" s="7">
        <v>0.66018169869794141</v>
      </c>
      <c r="W74" s="7">
        <v>0.89898898972622465</v>
      </c>
      <c r="X74" s="7">
        <v>1.3595835909155671</v>
      </c>
      <c r="Y74" s="7">
        <v>2.2315772628055452E-2</v>
      </c>
      <c r="Z74" s="7">
        <v>1.2998037361246411</v>
      </c>
      <c r="AA74" s="7">
        <v>6.4055371920412954E-2</v>
      </c>
      <c r="AB74" s="7">
        <v>0.35076365632526968</v>
      </c>
      <c r="AC74" s="11">
        <v>2.1770949754843052</v>
      </c>
    </row>
    <row r="75" spans="1:30" ht="15" x14ac:dyDescent="0.25">
      <c r="A75" s="3" t="s">
        <v>18</v>
      </c>
      <c r="B75" t="s">
        <v>55</v>
      </c>
      <c r="C75" s="76">
        <v>106.44405364990234</v>
      </c>
      <c r="D75" s="14">
        <v>106.67115020751953</v>
      </c>
      <c r="E75" s="10">
        <v>106.64239999999999</v>
      </c>
      <c r="F75" s="7">
        <v>106.87430000000001</v>
      </c>
      <c r="G75" s="7">
        <v>107.9556</v>
      </c>
      <c r="H75" s="7">
        <v>107.61279999999999</v>
      </c>
      <c r="I75" s="7">
        <v>109.1097</v>
      </c>
      <c r="J75" s="7">
        <v>110.123</v>
      </c>
      <c r="K75" s="7">
        <v>111.152</v>
      </c>
      <c r="L75" s="7">
        <v>111.85890000000001</v>
      </c>
      <c r="M75" s="7">
        <v>113.2868</v>
      </c>
      <c r="N75" s="7">
        <v>112.66889999999999</v>
      </c>
      <c r="O75" s="7">
        <v>114.1129</v>
      </c>
      <c r="P75" s="11">
        <v>116.5851</v>
      </c>
      <c r="Q75" s="7">
        <v>0.21334827999327688</v>
      </c>
      <c r="R75" s="10">
        <v>-2.6952186663034214E-2</v>
      </c>
      <c r="S75" s="7">
        <v>0.21745572117657727</v>
      </c>
      <c r="T75" s="7">
        <v>1.0117493167206697</v>
      </c>
      <c r="U75" s="7">
        <v>-0.31753795078718572</v>
      </c>
      <c r="V75" s="7">
        <v>1.3910055309405673</v>
      </c>
      <c r="W75" s="7">
        <v>0.92869836503995606</v>
      </c>
      <c r="X75" s="7">
        <v>0.93440970551110691</v>
      </c>
      <c r="Y75" s="7">
        <v>0.63597596084641261</v>
      </c>
      <c r="Z75" s="7">
        <v>1.2765189001500943</v>
      </c>
      <c r="AA75" s="7">
        <v>-0.54542982942408647</v>
      </c>
      <c r="AB75" s="7">
        <v>1.2816313996142703</v>
      </c>
      <c r="AC75" s="11">
        <v>2.1664509446346565</v>
      </c>
    </row>
    <row r="76" spans="1:30" ht="15" x14ac:dyDescent="0.25">
      <c r="A76" s="3" t="s">
        <v>56</v>
      </c>
      <c r="B76" t="s">
        <v>57</v>
      </c>
      <c r="C76" s="76">
        <v>101.30361938476563</v>
      </c>
      <c r="D76" s="14">
        <v>100.03077697753906</v>
      </c>
      <c r="E76" s="10">
        <v>99.814869999999999</v>
      </c>
      <c r="F76" s="7">
        <v>100.5162</v>
      </c>
      <c r="G76" s="7">
        <v>100.834</v>
      </c>
      <c r="H76" s="7">
        <v>100.6429</v>
      </c>
      <c r="I76" s="7">
        <v>102.0376</v>
      </c>
      <c r="J76" s="7">
        <v>103.113</v>
      </c>
      <c r="K76" s="7">
        <v>104.82129999999999</v>
      </c>
      <c r="L76" s="7">
        <v>104.0467</v>
      </c>
      <c r="M76" s="7">
        <v>103.6951</v>
      </c>
      <c r="N76" s="7">
        <v>103.0497</v>
      </c>
      <c r="O76" s="7">
        <v>102.6576</v>
      </c>
      <c r="P76" s="11">
        <v>104.14919999999999</v>
      </c>
      <c r="Q76" s="7">
        <v>-1.2564629131286269</v>
      </c>
      <c r="R76" s="10">
        <v>-0.21584054834198002</v>
      </c>
      <c r="S76" s="7">
        <v>0.70263078036368598</v>
      </c>
      <c r="T76" s="7">
        <v>0.31616794108810858</v>
      </c>
      <c r="U76" s="7">
        <v>-0.18951940813615031</v>
      </c>
      <c r="V76" s="7">
        <v>1.3857907512601488</v>
      </c>
      <c r="W76" s="7">
        <v>1.0539252197229276</v>
      </c>
      <c r="X76" s="7">
        <v>1.6567261160086451</v>
      </c>
      <c r="Y76" s="7">
        <v>-0.73897194558738777</v>
      </c>
      <c r="Z76" s="7">
        <v>-0.33792518167323404</v>
      </c>
      <c r="AA76" s="7">
        <v>-0.62240163710724528</v>
      </c>
      <c r="AB76" s="7">
        <v>-0.38049601308882919</v>
      </c>
      <c r="AC76" s="11">
        <v>1.4529854584560626</v>
      </c>
    </row>
    <row r="77" spans="1:30" ht="15" x14ac:dyDescent="0.25">
      <c r="A77" s="3" t="s">
        <v>58</v>
      </c>
      <c r="B77" t="s">
        <v>59</v>
      </c>
      <c r="C77" s="76">
        <v>106.24256134033203</v>
      </c>
      <c r="D77" s="14">
        <v>106.92368316650391</v>
      </c>
      <c r="E77" s="10">
        <v>108.8969</v>
      </c>
      <c r="F77" s="7">
        <v>109.9405</v>
      </c>
      <c r="G77" s="7">
        <v>109.761</v>
      </c>
      <c r="H77" s="7">
        <v>108.9997</v>
      </c>
      <c r="I77" s="7">
        <v>110.67959999999999</v>
      </c>
      <c r="J77" s="7">
        <v>111.66370000000001</v>
      </c>
      <c r="K77" s="7">
        <v>112.0094</v>
      </c>
      <c r="L77" s="7">
        <v>111.7891</v>
      </c>
      <c r="M77" s="7">
        <v>110.7993</v>
      </c>
      <c r="N77" s="7">
        <v>110.244</v>
      </c>
      <c r="O77" s="7">
        <v>111.18210000000001</v>
      </c>
      <c r="P77" s="11">
        <v>112.2323</v>
      </c>
      <c r="Q77" s="7">
        <v>0.64110072044479793</v>
      </c>
      <c r="R77" s="10">
        <v>1.8454441289899821</v>
      </c>
      <c r="S77" s="7">
        <v>0.95833765699482532</v>
      </c>
      <c r="T77" s="7">
        <v>-0.16327013248075498</v>
      </c>
      <c r="U77" s="7">
        <v>-0.69359790818231559</v>
      </c>
      <c r="V77" s="7">
        <v>1.5411969023767857</v>
      </c>
      <c r="W77" s="7">
        <v>0.88914307605015941</v>
      </c>
      <c r="X77" s="7">
        <v>0.30959031448894642</v>
      </c>
      <c r="Y77" s="7">
        <v>-0.19667992150658301</v>
      </c>
      <c r="Z77" s="7">
        <v>-0.88541727234587486</v>
      </c>
      <c r="AA77" s="7">
        <v>-0.50117645147577883</v>
      </c>
      <c r="AB77" s="7">
        <v>0.85093066289322394</v>
      </c>
      <c r="AC77" s="11">
        <v>0.94457651006770826</v>
      </c>
    </row>
    <row r="78" spans="1:30" ht="15" x14ac:dyDescent="0.25">
      <c r="A78" s="2" t="s">
        <v>20</v>
      </c>
      <c r="B78" s="15" t="s">
        <v>21</v>
      </c>
      <c r="C78" s="75">
        <v>108.54015350341797</v>
      </c>
      <c r="D78" s="26">
        <v>108.64237213134766</v>
      </c>
      <c r="E78" s="21">
        <v>109.2955</v>
      </c>
      <c r="F78" s="20">
        <v>109.322</v>
      </c>
      <c r="G78" s="20">
        <v>109.4706</v>
      </c>
      <c r="H78" s="20">
        <v>109.6037</v>
      </c>
      <c r="I78" s="20">
        <v>109.4786</v>
      </c>
      <c r="J78" s="20">
        <v>109.8447</v>
      </c>
      <c r="K78" s="20">
        <v>110.4756</v>
      </c>
      <c r="L78" s="20">
        <v>110.83920000000001</v>
      </c>
      <c r="M78" s="20">
        <v>111.3032</v>
      </c>
      <c r="N78" s="20">
        <v>111.46550000000001</v>
      </c>
      <c r="O78" s="20">
        <v>112.80459999999999</v>
      </c>
      <c r="P78" s="19">
        <v>115.1114</v>
      </c>
      <c r="Q78" s="20">
        <v>9.4175864535209625E-2</v>
      </c>
      <c r="R78" s="21">
        <v>0.60117231963853113</v>
      </c>
      <c r="S78" s="20">
        <v>2.4246194948555646E-2</v>
      </c>
      <c r="T78" s="20">
        <v>0.13592872431898595</v>
      </c>
      <c r="U78" s="20">
        <v>0.12158515619718799</v>
      </c>
      <c r="V78" s="20">
        <v>-0.11413848255123077</v>
      </c>
      <c r="W78" s="20">
        <v>0.3344032532385352</v>
      </c>
      <c r="X78" s="20">
        <v>0.57435634127090052</v>
      </c>
      <c r="Y78" s="20">
        <v>0.32912244875792057</v>
      </c>
      <c r="Z78" s="20">
        <v>0.41862445777306101</v>
      </c>
      <c r="AA78" s="20">
        <v>0.14581790999719854</v>
      </c>
      <c r="AB78" s="20">
        <v>1.2013582678048256</v>
      </c>
      <c r="AC78" s="19">
        <v>2.0449520675575377</v>
      </c>
      <c r="AD78" s="7">
        <f>AVERAGE(E78:P78)</f>
        <v>110.75121666666666</v>
      </c>
    </row>
    <row r="79" spans="1:30" ht="15" x14ac:dyDescent="0.25">
      <c r="A79" s="2" t="s">
        <v>22</v>
      </c>
      <c r="B79" s="15" t="s">
        <v>23</v>
      </c>
      <c r="C79" s="75">
        <v>111.63981628417969</v>
      </c>
      <c r="D79" s="26">
        <v>111.86107635498047</v>
      </c>
      <c r="E79" s="21">
        <v>113.09520000000001</v>
      </c>
      <c r="F79" s="20">
        <v>112.9941</v>
      </c>
      <c r="G79" s="20">
        <v>113.0629</v>
      </c>
      <c r="H79" s="20">
        <v>113.05200000000001</v>
      </c>
      <c r="I79" s="20">
        <v>112.85760000000001</v>
      </c>
      <c r="J79" s="20">
        <v>113.2086</v>
      </c>
      <c r="K79" s="20">
        <v>114.33329999999999</v>
      </c>
      <c r="L79" s="20">
        <v>115.2689</v>
      </c>
      <c r="M79" s="20">
        <v>115.9327</v>
      </c>
      <c r="N79" s="20">
        <v>116.54179999999999</v>
      </c>
      <c r="O79" s="20">
        <v>118.9106</v>
      </c>
      <c r="P79" s="19">
        <v>122.2813</v>
      </c>
      <c r="Q79" s="20">
        <v>0.19819100224740846</v>
      </c>
      <c r="R79" s="21">
        <v>1.1032645896443576</v>
      </c>
      <c r="S79" s="20">
        <v>-8.9393714322095363E-2</v>
      </c>
      <c r="T79" s="20">
        <v>6.0888134867215171E-2</v>
      </c>
      <c r="U79" s="20">
        <v>-9.6406513542394191E-3</v>
      </c>
      <c r="V79" s="20">
        <v>-0.17195626791211271</v>
      </c>
      <c r="W79" s="20">
        <v>0.31101139843484094</v>
      </c>
      <c r="X79" s="20">
        <v>0.99347576067541687</v>
      </c>
      <c r="Y79" s="20">
        <v>0.81830927647501484</v>
      </c>
      <c r="Z79" s="20">
        <v>0.57587085501813129</v>
      </c>
      <c r="AA79" s="20">
        <v>0.52539102427528905</v>
      </c>
      <c r="AB79" s="20">
        <v>2.0325754364528499</v>
      </c>
      <c r="AC79" s="19">
        <v>2.8346505694193782</v>
      </c>
    </row>
    <row r="80" spans="1:30" ht="15" x14ac:dyDescent="0.25">
      <c r="A80" s="3" t="s">
        <v>24</v>
      </c>
      <c r="B80" t="s">
        <v>25</v>
      </c>
      <c r="C80" s="76">
        <v>114.51013946533203</v>
      </c>
      <c r="D80" s="14">
        <v>114.59872436523438</v>
      </c>
      <c r="E80" s="10">
        <v>116.7548</v>
      </c>
      <c r="F80" s="7">
        <v>116.3197</v>
      </c>
      <c r="G80" s="7">
        <v>116.0609</v>
      </c>
      <c r="H80" s="7">
        <v>115.5528</v>
      </c>
      <c r="I80" s="7">
        <v>114.82640000000001</v>
      </c>
      <c r="J80" s="7">
        <v>115.1344</v>
      </c>
      <c r="K80" s="7">
        <v>117.2119</v>
      </c>
      <c r="L80" s="7">
        <v>119.1571</v>
      </c>
      <c r="M80" s="7">
        <v>120.0963</v>
      </c>
      <c r="N80" s="7">
        <v>121.23090000000001</v>
      </c>
      <c r="O80" s="7">
        <v>123.9447</v>
      </c>
      <c r="P80" s="11">
        <v>127.5651</v>
      </c>
      <c r="Q80" s="7">
        <v>7.735987425739084E-2</v>
      </c>
      <c r="R80" s="10">
        <v>1.8814132938286992</v>
      </c>
      <c r="S80" s="7">
        <v>-0.37266133812057883</v>
      </c>
      <c r="T80" s="7">
        <v>-0.22249025745423495</v>
      </c>
      <c r="U80" s="7">
        <v>-0.43778740299273822</v>
      </c>
      <c r="V80" s="7">
        <v>-0.62863037503201835</v>
      </c>
      <c r="W80" s="7">
        <v>0.26823099914304782</v>
      </c>
      <c r="X80" s="7">
        <v>1.8044129295849032</v>
      </c>
      <c r="Y80" s="7">
        <v>1.6595584578016396</v>
      </c>
      <c r="Z80" s="7">
        <v>0.78820313686721111</v>
      </c>
      <c r="AA80" s="7">
        <v>0.9447418446696576</v>
      </c>
      <c r="AB80" s="7">
        <v>2.2385381944702147</v>
      </c>
      <c r="AC80" s="11">
        <v>2.9209800822463596</v>
      </c>
    </row>
    <row r="81" spans="1:30" ht="15" x14ac:dyDescent="0.25">
      <c r="A81" s="3" t="s">
        <v>26</v>
      </c>
      <c r="B81" t="s">
        <v>67</v>
      </c>
      <c r="C81" s="76">
        <v>108.56331634521484</v>
      </c>
      <c r="D81" s="14">
        <v>108.74064636230469</v>
      </c>
      <c r="E81" s="10">
        <v>109.67149999999999</v>
      </c>
      <c r="F81" s="7">
        <v>109.89490000000001</v>
      </c>
      <c r="G81" s="7">
        <v>110.35550000000001</v>
      </c>
      <c r="H81" s="7">
        <v>110.9198</v>
      </c>
      <c r="I81" s="7">
        <v>111.2603</v>
      </c>
      <c r="J81" s="7">
        <v>111.88890000000001</v>
      </c>
      <c r="K81" s="7">
        <v>112.0848</v>
      </c>
      <c r="L81" s="7">
        <v>112.367</v>
      </c>
      <c r="M81" s="7">
        <v>113.203</v>
      </c>
      <c r="N81" s="7">
        <v>113.2865</v>
      </c>
      <c r="O81" s="7">
        <v>113.4516</v>
      </c>
      <c r="P81" s="11">
        <v>114.1724</v>
      </c>
      <c r="Q81" s="7">
        <v>0.16334248350148151</v>
      </c>
      <c r="R81" s="10">
        <v>0.85603099561673257</v>
      </c>
      <c r="S81" s="7">
        <v>0.20369922906134436</v>
      </c>
      <c r="T81" s="7">
        <v>0.41912773022223904</v>
      </c>
      <c r="U81" s="7">
        <v>0.51134741811689377</v>
      </c>
      <c r="V81" s="7">
        <v>0.3069785556771702</v>
      </c>
      <c r="W81" s="7">
        <v>0.5649813994749302</v>
      </c>
      <c r="X81" s="7">
        <v>0.17508439174931081</v>
      </c>
      <c r="Y81" s="7">
        <v>0.25177365708820743</v>
      </c>
      <c r="Z81" s="7">
        <v>0.74399067341835101</v>
      </c>
      <c r="AA81" s="7">
        <v>7.3761296078726529E-2</v>
      </c>
      <c r="AB81" s="7">
        <v>0.14573669413389534</v>
      </c>
      <c r="AC81" s="11">
        <v>0.63533700714665731</v>
      </c>
    </row>
    <row r="82" spans="1:30" ht="15" x14ac:dyDescent="0.25">
      <c r="A82" s="3" t="s">
        <v>27</v>
      </c>
      <c r="B82" t="s">
        <v>28</v>
      </c>
      <c r="C82" s="76">
        <v>107.24050140380859</v>
      </c>
      <c r="D82" s="14">
        <v>107.78019714355469</v>
      </c>
      <c r="E82" s="10">
        <v>108.39960000000001</v>
      </c>
      <c r="F82" s="7">
        <v>108.85290000000001</v>
      </c>
      <c r="G82" s="7">
        <v>109.1103</v>
      </c>
      <c r="H82" s="7">
        <v>109.5394</v>
      </c>
      <c r="I82" s="7">
        <v>109.7304</v>
      </c>
      <c r="J82" s="7">
        <v>109.93259999999999</v>
      </c>
      <c r="K82" s="7">
        <v>110.23609999999999</v>
      </c>
      <c r="L82" s="7">
        <v>110.1532</v>
      </c>
      <c r="M82" s="7">
        <v>110.6033</v>
      </c>
      <c r="N82" s="7">
        <v>111.03959999999999</v>
      </c>
      <c r="O82" s="7">
        <v>111.72629999999999</v>
      </c>
      <c r="P82" s="11">
        <v>113.19929999999999</v>
      </c>
      <c r="Q82" s="7">
        <v>0.50325738194182545</v>
      </c>
      <c r="R82" s="10">
        <v>0.57469078073806412</v>
      </c>
      <c r="S82" s="7">
        <v>0.418174974815404</v>
      </c>
      <c r="T82" s="7">
        <v>0.23646590949803803</v>
      </c>
      <c r="U82" s="7">
        <v>0.39327176261086749</v>
      </c>
      <c r="V82" s="7">
        <v>0.17436648365793725</v>
      </c>
      <c r="W82" s="7">
        <v>0.1842698103715931</v>
      </c>
      <c r="X82" s="7">
        <v>0.27607825158324251</v>
      </c>
      <c r="Y82" s="7">
        <v>-7.5202225042427198E-2</v>
      </c>
      <c r="Z82" s="7">
        <v>0.40861273208586418</v>
      </c>
      <c r="AA82" s="7">
        <v>0.39447285930888909</v>
      </c>
      <c r="AB82" s="7">
        <v>0.61842802027385002</v>
      </c>
      <c r="AC82" s="11">
        <v>1.3184004124364621</v>
      </c>
    </row>
    <row r="83" spans="1:30" ht="15" x14ac:dyDescent="0.25">
      <c r="A83" s="3" t="s">
        <v>29</v>
      </c>
      <c r="B83" t="s">
        <v>30</v>
      </c>
      <c r="C83" s="76">
        <v>109.66700744628906</v>
      </c>
      <c r="D83" s="14">
        <v>109.97072601318359</v>
      </c>
      <c r="E83" s="10">
        <v>109.9128</v>
      </c>
      <c r="F83" s="7">
        <v>109.9833</v>
      </c>
      <c r="G83" s="7">
        <v>110.256</v>
      </c>
      <c r="H83" s="7">
        <v>110.50530000000001</v>
      </c>
      <c r="I83" s="7">
        <v>110.6944</v>
      </c>
      <c r="J83" s="7">
        <v>110.8486</v>
      </c>
      <c r="K83" s="7">
        <v>113.4952</v>
      </c>
      <c r="L83" s="7">
        <v>113.486</v>
      </c>
      <c r="M83" s="7">
        <v>113.2676</v>
      </c>
      <c r="N83" s="7">
        <v>113.67189999999999</v>
      </c>
      <c r="O83" s="7">
        <v>113.7924</v>
      </c>
      <c r="P83" s="11">
        <v>114.8235</v>
      </c>
      <c r="Q83" s="7">
        <v>0.27694616089828261</v>
      </c>
      <c r="R83" s="10">
        <v>-5.2674029974709033E-2</v>
      </c>
      <c r="S83" s="7">
        <v>6.4141756010214976E-2</v>
      </c>
      <c r="T83" s="7">
        <v>0.24794673373139411</v>
      </c>
      <c r="U83" s="7">
        <v>0.22611014366565557</v>
      </c>
      <c r="V83" s="7">
        <v>0.17112301400927943</v>
      </c>
      <c r="W83" s="7">
        <v>0.13930243987049301</v>
      </c>
      <c r="X83" s="7">
        <v>2.3875808986310991</v>
      </c>
      <c r="Y83" s="7">
        <v>-8.1060696839978866E-3</v>
      </c>
      <c r="Z83" s="7">
        <v>-0.19244664540119713</v>
      </c>
      <c r="AA83" s="7">
        <v>0.35694232066362497</v>
      </c>
      <c r="AB83" s="7">
        <v>0.10600684953801859</v>
      </c>
      <c r="AC83" s="11">
        <v>0.90612378331065613</v>
      </c>
    </row>
    <row r="84" spans="1:30" ht="15" x14ac:dyDescent="0.25">
      <c r="A84" s="3" t="s">
        <v>31</v>
      </c>
      <c r="B84" t="s">
        <v>32</v>
      </c>
      <c r="C84" s="76">
        <v>107.80105590820313</v>
      </c>
      <c r="D84" s="14">
        <v>108.21547698974609</v>
      </c>
      <c r="E84" s="10">
        <v>109.0243</v>
      </c>
      <c r="F84" s="7">
        <v>109.4029</v>
      </c>
      <c r="G84" s="7">
        <v>109.86320000000001</v>
      </c>
      <c r="H84" s="7">
        <v>109.9657</v>
      </c>
      <c r="I84" s="7">
        <v>110.163</v>
      </c>
      <c r="J84" s="7">
        <v>110.46899999999999</v>
      </c>
      <c r="K84" s="7">
        <v>110.6721</v>
      </c>
      <c r="L84" s="7">
        <v>110.9464</v>
      </c>
      <c r="M84" s="7">
        <v>111.28959999999999</v>
      </c>
      <c r="N84" s="7">
        <v>111.9143</v>
      </c>
      <c r="O84" s="7">
        <v>112.6075</v>
      </c>
      <c r="P84" s="11">
        <v>113.1743</v>
      </c>
      <c r="Q84" s="7">
        <v>0.38443137504688707</v>
      </c>
      <c r="R84" s="10">
        <v>0.74741897624361309</v>
      </c>
      <c r="S84" s="7">
        <v>0.34726203240929393</v>
      </c>
      <c r="T84" s="7">
        <v>0.42073838993299417</v>
      </c>
      <c r="U84" s="7">
        <v>9.3297846776711435E-2</v>
      </c>
      <c r="V84" s="7">
        <v>0.17941958265168001</v>
      </c>
      <c r="W84" s="7">
        <v>0.27777021322948486</v>
      </c>
      <c r="X84" s="7">
        <v>0.18385248350216465</v>
      </c>
      <c r="Y84" s="7">
        <v>0.24784927727945585</v>
      </c>
      <c r="Z84" s="7">
        <v>0.30933856348650879</v>
      </c>
      <c r="AA84" s="7">
        <v>0.56132828224740172</v>
      </c>
      <c r="AB84" s="7">
        <v>0.61940252496776949</v>
      </c>
      <c r="AC84" s="11">
        <v>0.5033412516928274</v>
      </c>
    </row>
    <row r="85" spans="1:30" ht="15" x14ac:dyDescent="0.25">
      <c r="A85" s="3" t="s">
        <v>33</v>
      </c>
      <c r="B85" t="s">
        <v>68</v>
      </c>
      <c r="C85" s="76">
        <v>101.71289825439453</v>
      </c>
      <c r="D85" s="14">
        <v>101.71289825439453</v>
      </c>
      <c r="E85" s="10">
        <v>101.7851</v>
      </c>
      <c r="F85" s="7">
        <v>102.0299</v>
      </c>
      <c r="G85" s="7">
        <v>102.0664</v>
      </c>
      <c r="H85" s="7">
        <v>102.1425</v>
      </c>
      <c r="I85" s="7">
        <v>102.1455</v>
      </c>
      <c r="J85" s="7">
        <v>102.34650000000001</v>
      </c>
      <c r="K85" s="7">
        <v>102.73139999999999</v>
      </c>
      <c r="L85" s="7">
        <v>102.7294</v>
      </c>
      <c r="M85" s="7">
        <v>102.7294</v>
      </c>
      <c r="N85" s="7">
        <v>102.6426</v>
      </c>
      <c r="O85" s="7">
        <v>102.8896</v>
      </c>
      <c r="P85" s="11">
        <v>102.9529</v>
      </c>
      <c r="Q85" s="7">
        <v>0</v>
      </c>
      <c r="R85" s="10">
        <v>7.0985830553057877E-2</v>
      </c>
      <c r="S85" s="7">
        <v>0.24050671463701259</v>
      </c>
      <c r="T85" s="7">
        <v>3.5773827084025128E-2</v>
      </c>
      <c r="U85" s="7">
        <v>7.4559306490673452E-2</v>
      </c>
      <c r="V85" s="7">
        <v>2.9370732065497848E-3</v>
      </c>
      <c r="W85" s="7">
        <v>0.19677812532124042</v>
      </c>
      <c r="X85" s="7">
        <v>0.37607539095131498</v>
      </c>
      <c r="Y85" s="7">
        <v>-1.9468244373145299E-3</v>
      </c>
      <c r="Z85" s="7">
        <v>0</v>
      </c>
      <c r="AA85" s="7">
        <v>-8.4493825526087626E-2</v>
      </c>
      <c r="AB85" s="7">
        <v>0.24064082554416966</v>
      </c>
      <c r="AC85" s="11">
        <v>6.1522252977947368E-2</v>
      </c>
    </row>
    <row r="86" spans="1:30" ht="15" x14ac:dyDescent="0.25">
      <c r="A86" s="3" t="s">
        <v>34</v>
      </c>
      <c r="B86" t="s">
        <v>35</v>
      </c>
      <c r="C86" s="76">
        <v>117.39459991455078</v>
      </c>
      <c r="D86" s="14">
        <v>117.78813171386719</v>
      </c>
      <c r="E86" s="10">
        <v>118.04170000000001</v>
      </c>
      <c r="F86" s="7">
        <v>117.6084</v>
      </c>
      <c r="G86" s="7">
        <v>117.7897</v>
      </c>
      <c r="H86" s="7">
        <v>117.9409</v>
      </c>
      <c r="I86" s="7">
        <v>117.9692</v>
      </c>
      <c r="J86" s="7">
        <v>118.3374</v>
      </c>
      <c r="K86" s="7">
        <v>118.59869999999999</v>
      </c>
      <c r="L86" s="7">
        <v>119.1224</v>
      </c>
      <c r="M86" s="7">
        <v>119.477</v>
      </c>
      <c r="N86" s="7">
        <v>119.6283</v>
      </c>
      <c r="O86" s="7">
        <v>128.4091</v>
      </c>
      <c r="P86" s="11">
        <v>140.37180000000001</v>
      </c>
      <c r="Q86" s="7">
        <v>0.33522138122439216</v>
      </c>
      <c r="R86" s="10">
        <v>0.21527490286439932</v>
      </c>
      <c r="S86" s="7">
        <v>-0.36707366972858124</v>
      </c>
      <c r="T86" s="7">
        <v>0.15415565554840735</v>
      </c>
      <c r="U86" s="7">
        <v>0.12836436462611153</v>
      </c>
      <c r="V86" s="7">
        <v>2.3995068716621243E-2</v>
      </c>
      <c r="W86" s="7">
        <v>0.31211536570562626</v>
      </c>
      <c r="X86" s="7">
        <v>0.22080931303205195</v>
      </c>
      <c r="Y86" s="7">
        <v>0.44157313697368117</v>
      </c>
      <c r="Z86" s="7">
        <v>0.29767701120864332</v>
      </c>
      <c r="AA86" s="7">
        <v>0.12663525197317643</v>
      </c>
      <c r="AB86" s="7">
        <v>7.3400691976731256</v>
      </c>
      <c r="AC86" s="11">
        <v>9.3160842962064319</v>
      </c>
    </row>
    <row r="87" spans="1:30" ht="15" x14ac:dyDescent="0.25">
      <c r="A87" s="2" t="s">
        <v>36</v>
      </c>
      <c r="B87" s="15" t="s">
        <v>37</v>
      </c>
      <c r="C87" s="75">
        <v>105.64102172851563</v>
      </c>
      <c r="D87" s="26">
        <v>105.63188934326172</v>
      </c>
      <c r="E87" s="21">
        <v>105.74160000000001</v>
      </c>
      <c r="F87" s="20">
        <v>105.8874</v>
      </c>
      <c r="G87" s="20">
        <v>106.1105</v>
      </c>
      <c r="H87" s="20">
        <v>106.3784</v>
      </c>
      <c r="I87" s="20">
        <v>106.3181</v>
      </c>
      <c r="J87" s="20">
        <v>106.69840000000001</v>
      </c>
      <c r="K87" s="20">
        <v>106.8674</v>
      </c>
      <c r="L87" s="20">
        <v>106.6961</v>
      </c>
      <c r="M87" s="20">
        <v>106.9731</v>
      </c>
      <c r="N87" s="20">
        <v>106.71769999999999</v>
      </c>
      <c r="O87" s="20">
        <v>107.0936</v>
      </c>
      <c r="P87" s="19">
        <v>108.4054</v>
      </c>
      <c r="Q87" s="20">
        <v>-8.6447339343000227E-3</v>
      </c>
      <c r="R87" s="21">
        <v>0.10386130307843924</v>
      </c>
      <c r="S87" s="20">
        <v>0.13788329285729944</v>
      </c>
      <c r="T87" s="20">
        <v>0.21069551240279985</v>
      </c>
      <c r="U87" s="20">
        <v>0.25247265821949511</v>
      </c>
      <c r="V87" s="20">
        <v>-5.6684439698282754E-2</v>
      </c>
      <c r="W87" s="20">
        <v>0.35770014701166158</v>
      </c>
      <c r="X87" s="20">
        <v>0.15839037886228557</v>
      </c>
      <c r="Y87" s="20">
        <v>-0.16029210030374297</v>
      </c>
      <c r="Z87" s="20">
        <v>0.25961586224801192</v>
      </c>
      <c r="AA87" s="20">
        <v>-0.23875161138642212</v>
      </c>
      <c r="AB87" s="20">
        <v>0.3522377262628425</v>
      </c>
      <c r="AC87" s="19">
        <v>1.224909798531383</v>
      </c>
    </row>
    <row r="88" spans="1:30" ht="15" x14ac:dyDescent="0.25">
      <c r="A88" s="3" t="s">
        <v>38</v>
      </c>
      <c r="B88" t="s">
        <v>39</v>
      </c>
      <c r="C88" s="76">
        <v>110.23301696777344</v>
      </c>
      <c r="D88" s="14">
        <v>110.17902374267578</v>
      </c>
      <c r="E88" s="10">
        <v>109.84229999999999</v>
      </c>
      <c r="F88" s="7">
        <v>109.8443</v>
      </c>
      <c r="G88" s="7">
        <v>110.37090000000001</v>
      </c>
      <c r="H88" s="7">
        <v>110.99550000000001</v>
      </c>
      <c r="I88" s="7">
        <v>110.3724</v>
      </c>
      <c r="J88" s="7">
        <v>111.0819</v>
      </c>
      <c r="K88" s="7">
        <v>111.0365</v>
      </c>
      <c r="L88" s="7">
        <v>110.4543</v>
      </c>
      <c r="M88" s="7">
        <v>110.33880000000001</v>
      </c>
      <c r="N88" s="7">
        <v>109.8383</v>
      </c>
      <c r="O88" s="7">
        <v>110.7226</v>
      </c>
      <c r="P88" s="11">
        <v>109.31319999999999</v>
      </c>
      <c r="Q88" s="7">
        <v>-4.8980991886887336E-2</v>
      </c>
      <c r="R88" s="10">
        <v>-0.30561510824620158</v>
      </c>
      <c r="S88" s="7">
        <v>1.820792172058988E-3</v>
      </c>
      <c r="T88" s="7">
        <v>0.47940584991665652</v>
      </c>
      <c r="U88" s="7">
        <v>0.5659100360692908</v>
      </c>
      <c r="V88" s="7">
        <v>-0.5613741097612136</v>
      </c>
      <c r="W88" s="7">
        <v>0.64282374941561982</v>
      </c>
      <c r="X88" s="7">
        <v>-4.0870744918839859E-2</v>
      </c>
      <c r="Y88" s="7">
        <v>-0.52433208899776218</v>
      </c>
      <c r="Z88" s="7">
        <v>-0.10456813360819567</v>
      </c>
      <c r="AA88" s="7">
        <v>-0.45360290305858175</v>
      </c>
      <c r="AB88" s="7">
        <v>0.80509257699727332</v>
      </c>
      <c r="AC88" s="11">
        <v>-1.2729108601134773</v>
      </c>
    </row>
    <row r="89" spans="1:30" ht="15" x14ac:dyDescent="0.25">
      <c r="A89" s="3" t="s">
        <v>40</v>
      </c>
      <c r="B89" t="s">
        <v>76</v>
      </c>
      <c r="C89" s="76">
        <v>101.23616027832031</v>
      </c>
      <c r="D89" s="14">
        <v>101.20906829833984</v>
      </c>
      <c r="E89" s="10">
        <v>101.51260000000001</v>
      </c>
      <c r="F89" s="7">
        <v>101.899</v>
      </c>
      <c r="G89" s="7">
        <v>102.0493</v>
      </c>
      <c r="H89" s="7">
        <v>102.1186</v>
      </c>
      <c r="I89" s="7">
        <v>102.53449999999999</v>
      </c>
      <c r="J89" s="7">
        <v>103.0489</v>
      </c>
      <c r="K89" s="7">
        <v>103.48779999999999</v>
      </c>
      <c r="L89" s="7">
        <v>103.28100000000001</v>
      </c>
      <c r="M89" s="7">
        <v>103.5647</v>
      </c>
      <c r="N89" s="7">
        <v>103.1797</v>
      </c>
      <c r="O89" s="7">
        <v>102.9324</v>
      </c>
      <c r="P89" s="11">
        <v>104.3244</v>
      </c>
      <c r="Q89" s="7">
        <v>-2.6761169038796988E-2</v>
      </c>
      <c r="R89" s="10">
        <v>0.29990563767015854</v>
      </c>
      <c r="S89" s="7">
        <v>0.38064240301203467</v>
      </c>
      <c r="T89" s="7">
        <v>0.14749899410200437</v>
      </c>
      <c r="U89" s="7">
        <v>6.7908354099438573E-2</v>
      </c>
      <c r="V89" s="7">
        <v>0.40727154504663543</v>
      </c>
      <c r="W89" s="7">
        <v>0.50168479877505523</v>
      </c>
      <c r="X89" s="7">
        <v>0.42591429893961957</v>
      </c>
      <c r="Y89" s="7">
        <v>-0.19983031816309457</v>
      </c>
      <c r="Z89" s="7">
        <v>0.27468750302572209</v>
      </c>
      <c r="AA89" s="7">
        <v>-0.37174828875090171</v>
      </c>
      <c r="AB89" s="7">
        <v>-0.23967892909166785</v>
      </c>
      <c r="AC89" s="11">
        <v>1.3523438684029478</v>
      </c>
    </row>
    <row r="90" spans="1:30" ht="15" x14ac:dyDescent="0.25">
      <c r="A90" s="3" t="s">
        <v>41</v>
      </c>
      <c r="B90" t="s">
        <v>70</v>
      </c>
      <c r="C90" s="76">
        <v>101.03643798828125</v>
      </c>
      <c r="D90" s="14">
        <v>101.33765411376953</v>
      </c>
      <c r="E90" s="10">
        <v>101.68689999999999</v>
      </c>
      <c r="F90" s="7">
        <v>101.69450000000001</v>
      </c>
      <c r="G90" s="7">
        <v>101.81440000000001</v>
      </c>
      <c r="H90" s="7">
        <v>101.7675</v>
      </c>
      <c r="I90" s="7">
        <v>101.7401</v>
      </c>
      <c r="J90" s="7">
        <v>101.85129999999999</v>
      </c>
      <c r="K90" s="7">
        <v>101.52889999999999</v>
      </c>
      <c r="L90" s="7">
        <v>101.52889999999999</v>
      </c>
      <c r="M90" s="7">
        <v>101.68210000000001</v>
      </c>
      <c r="N90" s="7">
        <v>101.6786</v>
      </c>
      <c r="O90" s="7">
        <v>101.5367</v>
      </c>
      <c r="P90" s="11">
        <v>102.1649</v>
      </c>
      <c r="Q90" s="7">
        <v>0.29812623196714233</v>
      </c>
      <c r="R90" s="10">
        <v>0.34463585059742202</v>
      </c>
      <c r="S90" s="7">
        <v>7.4739224029945935E-3</v>
      </c>
      <c r="T90" s="7">
        <v>0.11790214810043927</v>
      </c>
      <c r="U90" s="7">
        <v>-4.6064210956414747E-2</v>
      </c>
      <c r="V90" s="7">
        <v>-2.6924116245363294E-2</v>
      </c>
      <c r="W90" s="7">
        <v>0.10929810369755548</v>
      </c>
      <c r="X90" s="7">
        <v>-0.31653989688889766</v>
      </c>
      <c r="Y90" s="7">
        <v>0</v>
      </c>
      <c r="Z90" s="7">
        <v>0.1508929969693481</v>
      </c>
      <c r="AA90" s="7">
        <v>-3.4421004286914812E-3</v>
      </c>
      <c r="AB90" s="7">
        <v>-0.1395573896572207</v>
      </c>
      <c r="AC90" s="11">
        <v>0.61869255156018155</v>
      </c>
    </row>
    <row r="91" spans="1:30" ht="15" x14ac:dyDescent="0.25">
      <c r="A91" s="3" t="s">
        <v>42</v>
      </c>
      <c r="B91" t="s">
        <v>43</v>
      </c>
      <c r="C91" s="76">
        <v>106.83676147460938</v>
      </c>
      <c r="D91" s="14">
        <v>106.80333709716797</v>
      </c>
      <c r="E91" s="10">
        <v>106.9166</v>
      </c>
      <c r="F91" s="7">
        <v>107.26819999999999</v>
      </c>
      <c r="G91" s="7">
        <v>107.8212</v>
      </c>
      <c r="H91" s="7">
        <v>108.3879</v>
      </c>
      <c r="I91" s="7">
        <v>107.8496</v>
      </c>
      <c r="J91" s="7">
        <v>107.74979999999999</v>
      </c>
      <c r="K91" s="7">
        <v>107.8389</v>
      </c>
      <c r="L91" s="7">
        <v>108.6861</v>
      </c>
      <c r="M91" s="7">
        <v>108.67829999999999</v>
      </c>
      <c r="N91" s="7">
        <v>108.72150000000001</v>
      </c>
      <c r="O91" s="7">
        <v>113.9872</v>
      </c>
      <c r="P91" s="11">
        <v>126.131</v>
      </c>
      <c r="Q91" s="7">
        <v>-3.1285464834451972E-2</v>
      </c>
      <c r="R91" s="10">
        <v>0.10604809354317177</v>
      </c>
      <c r="S91" s="7">
        <v>0.32885445291001636</v>
      </c>
      <c r="T91" s="7">
        <v>0.51553023169961976</v>
      </c>
      <c r="U91" s="7">
        <v>0.5255923695896515</v>
      </c>
      <c r="V91" s="7">
        <v>-0.49664215286024233</v>
      </c>
      <c r="W91" s="7">
        <v>-9.2536272735366562E-2</v>
      </c>
      <c r="X91" s="7">
        <v>8.2691568801057602E-2</v>
      </c>
      <c r="Y91" s="7">
        <v>0.78561632212494836</v>
      </c>
      <c r="Z91" s="7">
        <v>-7.1766306823072487E-3</v>
      </c>
      <c r="AA91" s="7">
        <v>3.9750345745206736E-2</v>
      </c>
      <c r="AB91" s="7">
        <v>4.8432922650993548</v>
      </c>
      <c r="AC91" s="11">
        <v>10.653652339911849</v>
      </c>
    </row>
    <row r="92" spans="1:30" ht="15" x14ac:dyDescent="0.25">
      <c r="A92" s="3" t="s">
        <v>44</v>
      </c>
      <c r="B92" t="s">
        <v>45</v>
      </c>
      <c r="C92" s="76">
        <v>108.77141571044922</v>
      </c>
      <c r="D92" s="14">
        <v>108.78189086914063</v>
      </c>
      <c r="E92" s="10">
        <v>109.009</v>
      </c>
      <c r="F92" s="7">
        <v>108.92010000000001</v>
      </c>
      <c r="G92" s="7">
        <v>108.9594</v>
      </c>
      <c r="H92" s="7">
        <v>109.2586</v>
      </c>
      <c r="I92" s="7">
        <v>108.98699999999999</v>
      </c>
      <c r="J92" s="7">
        <v>109.069</v>
      </c>
      <c r="K92" s="7">
        <v>109.069</v>
      </c>
      <c r="L92" s="7">
        <v>109.069</v>
      </c>
      <c r="M92" s="7">
        <v>109.6567</v>
      </c>
      <c r="N92" s="7">
        <v>109.68389999999999</v>
      </c>
      <c r="O92" s="7">
        <v>109.6746</v>
      </c>
      <c r="P92" s="11">
        <v>111.6129</v>
      </c>
      <c r="Q92" s="7">
        <v>9.630433347756772E-3</v>
      </c>
      <c r="R92" s="10">
        <v>0.20877475933248549</v>
      </c>
      <c r="S92" s="7">
        <v>-8.1552899301888207E-2</v>
      </c>
      <c r="T92" s="7">
        <v>3.6081494600167664E-2</v>
      </c>
      <c r="U92" s="7">
        <v>0.27459769418700819</v>
      </c>
      <c r="V92" s="7">
        <v>-0.24858455078136324</v>
      </c>
      <c r="W92" s="7">
        <v>7.5238331177120074E-2</v>
      </c>
      <c r="X92" s="7">
        <v>0</v>
      </c>
      <c r="Y92" s="7">
        <v>0</v>
      </c>
      <c r="Z92" s="7">
        <v>0.5388332156708121</v>
      </c>
      <c r="AA92" s="7">
        <v>2.4804685896979803E-2</v>
      </c>
      <c r="AB92" s="7">
        <v>-8.4789107608282434E-3</v>
      </c>
      <c r="AC92" s="11">
        <v>1.7673189599050263</v>
      </c>
    </row>
    <row r="93" spans="1:30" ht="15" x14ac:dyDescent="0.25">
      <c r="A93" s="3" t="s">
        <v>46</v>
      </c>
      <c r="B93" t="s">
        <v>71</v>
      </c>
      <c r="C93" s="76">
        <v>106.11501312255859</v>
      </c>
      <c r="D93" s="14">
        <v>106.11503601074219</v>
      </c>
      <c r="E93" s="10">
        <v>106.1151</v>
      </c>
      <c r="F93" s="7">
        <v>106.1151</v>
      </c>
      <c r="G93" s="7">
        <v>106.1151</v>
      </c>
      <c r="H93" s="7">
        <v>106.1151</v>
      </c>
      <c r="I93" s="7">
        <v>106.4034</v>
      </c>
      <c r="J93" s="7">
        <v>106.4034</v>
      </c>
      <c r="K93" s="7">
        <v>106.75700000000001</v>
      </c>
      <c r="L93" s="7">
        <v>106.75700000000001</v>
      </c>
      <c r="M93" s="7">
        <v>107.65600000000001</v>
      </c>
      <c r="N93" s="7">
        <v>107.65600000000001</v>
      </c>
      <c r="O93" s="7">
        <v>107.65600000000001</v>
      </c>
      <c r="P93" s="11">
        <v>107.9152</v>
      </c>
      <c r="Q93" s="7">
        <v>2.156922278972445E-5</v>
      </c>
      <c r="R93" s="10">
        <v>6.030178211900717E-5</v>
      </c>
      <c r="S93" s="7">
        <v>0</v>
      </c>
      <c r="T93" s="7">
        <v>0</v>
      </c>
      <c r="U93" s="7">
        <v>0</v>
      </c>
      <c r="V93" s="7">
        <v>0.27168612195625941</v>
      </c>
      <c r="W93" s="7">
        <v>0</v>
      </c>
      <c r="X93" s="7">
        <v>0.33232020781290833</v>
      </c>
      <c r="Y93" s="7">
        <v>0</v>
      </c>
      <c r="Z93" s="7">
        <v>0.84209934711541246</v>
      </c>
      <c r="AA93" s="7">
        <v>0</v>
      </c>
      <c r="AB93" s="7">
        <v>0</v>
      </c>
      <c r="AC93" s="11">
        <v>0.24076688712193722</v>
      </c>
    </row>
    <row r="94" spans="1:30" ht="15" x14ac:dyDescent="0.25">
      <c r="A94" s="2" t="s">
        <v>47</v>
      </c>
      <c r="B94" s="15" t="s">
        <v>48</v>
      </c>
      <c r="C94" s="75">
        <v>97.664138793945313</v>
      </c>
      <c r="D94" s="26">
        <v>97.467025756835938</v>
      </c>
      <c r="E94" s="21">
        <v>96.880390000000006</v>
      </c>
      <c r="F94" s="20">
        <v>96.88503</v>
      </c>
      <c r="G94" s="20">
        <v>97.432879999999997</v>
      </c>
      <c r="H94" s="20">
        <v>97.19256</v>
      </c>
      <c r="I94" s="20">
        <v>98.272319999999993</v>
      </c>
      <c r="J94" s="20">
        <v>98.870440000000002</v>
      </c>
      <c r="K94" s="20">
        <v>99.619020000000006</v>
      </c>
      <c r="L94" s="20">
        <v>99.168279999999996</v>
      </c>
      <c r="M94" s="20">
        <v>99.479650000000007</v>
      </c>
      <c r="N94" s="20">
        <v>99.108159999999998</v>
      </c>
      <c r="O94" s="20">
        <v>98.21799</v>
      </c>
      <c r="P94" s="19">
        <v>98.096199999999996</v>
      </c>
      <c r="Q94" s="20">
        <v>-0.2018274461266176</v>
      </c>
      <c r="R94" s="21">
        <v>-0.601881253973514</v>
      </c>
      <c r="S94" s="20">
        <v>4.7894109427045767E-3</v>
      </c>
      <c r="T94" s="20">
        <v>0.56546403505267728</v>
      </c>
      <c r="U94" s="20">
        <v>-0.24665184894462422</v>
      </c>
      <c r="V94" s="20">
        <v>1.1109492331511726</v>
      </c>
      <c r="W94" s="20">
        <v>0.6086352698298042</v>
      </c>
      <c r="X94" s="20">
        <v>0.75713226319211691</v>
      </c>
      <c r="Y94" s="20">
        <v>-0.45246379657219105</v>
      </c>
      <c r="Z94" s="20">
        <v>0.31398144648673026</v>
      </c>
      <c r="AA94" s="20">
        <v>-0.37343315944518152</v>
      </c>
      <c r="AB94" s="20">
        <v>-0.89818033146816334</v>
      </c>
      <c r="AC94" s="19">
        <v>-0.12399968681908913</v>
      </c>
      <c r="AD94" s="7">
        <f>(AD73/AD78)*100</f>
        <v>98.272991131925892</v>
      </c>
    </row>
    <row r="95" spans="1:30" ht="15" x14ac:dyDescent="0.25">
      <c r="A95" s="2"/>
      <c r="B95" s="15" t="s">
        <v>73</v>
      </c>
      <c r="C95" s="75">
        <v>100.3443603515625</v>
      </c>
      <c r="D95" s="26">
        <v>100.24481201171875</v>
      </c>
      <c r="E95" s="21">
        <v>100.1365</v>
      </c>
      <c r="F95" s="20">
        <v>100.02760000000001</v>
      </c>
      <c r="G95" s="20">
        <v>100.5181</v>
      </c>
      <c r="H95" s="20">
        <v>100.13930000000001</v>
      </c>
      <c r="I95" s="20">
        <v>101.1936</v>
      </c>
      <c r="J95" s="20">
        <v>101.7859</v>
      </c>
      <c r="K95" s="20">
        <v>102.9824</v>
      </c>
      <c r="L95" s="20">
        <v>103.01909999999999</v>
      </c>
      <c r="M95" s="20">
        <v>103.5064</v>
      </c>
      <c r="N95" s="20">
        <v>103.5175</v>
      </c>
      <c r="O95" s="20">
        <v>103.45569999999999</v>
      </c>
      <c r="P95" s="19">
        <v>104.1645</v>
      </c>
      <c r="Q95" s="20">
        <v>-9.9206711264067465E-2</v>
      </c>
      <c r="R95" s="21">
        <v>-0.10804749846415006</v>
      </c>
      <c r="S95" s="20">
        <v>-0.10875155412860579</v>
      </c>
      <c r="T95" s="20">
        <v>0.49036465935401558</v>
      </c>
      <c r="U95" s="20">
        <v>-0.37684755282879229</v>
      </c>
      <c r="V95" s="20">
        <v>1.0528334030695219</v>
      </c>
      <c r="W95" s="20">
        <v>0.58531369572778758</v>
      </c>
      <c r="X95" s="20">
        <v>1.1755066271458035</v>
      </c>
      <c r="Y95" s="20">
        <v>3.5637157417186024E-2</v>
      </c>
      <c r="Z95" s="20">
        <v>0.47301908092771605</v>
      </c>
      <c r="AA95" s="20">
        <v>1.0723974556161744E-2</v>
      </c>
      <c r="AB95" s="20">
        <v>-5.9700050716067508E-2</v>
      </c>
      <c r="AC95" s="19">
        <v>0.68512416425582234</v>
      </c>
      <c r="AD95" s="7"/>
    </row>
    <row r="96" spans="1:30" ht="18" customHeight="1" x14ac:dyDescent="0.2">
      <c r="B96" s="22" t="s">
        <v>62</v>
      </c>
      <c r="C96" s="77"/>
      <c r="D96" s="27"/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5"/>
      <c r="Q96" s="23"/>
      <c r="R96" s="24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5"/>
    </row>
    <row r="97" spans="1:30" ht="15" x14ac:dyDescent="0.25">
      <c r="A97" s="2" t="s">
        <v>14</v>
      </c>
      <c r="B97" s="15" t="s">
        <v>15</v>
      </c>
      <c r="C97" s="75">
        <v>106.70441436767578</v>
      </c>
      <c r="D97" s="26">
        <v>107.24613189697266</v>
      </c>
      <c r="E97" s="21">
        <v>109.2469</v>
      </c>
      <c r="F97" s="20">
        <v>109.9024</v>
      </c>
      <c r="G97" s="20">
        <v>110.75060000000001</v>
      </c>
      <c r="H97" s="20">
        <v>111.2718</v>
      </c>
      <c r="I97" s="20">
        <v>112.36239999999999</v>
      </c>
      <c r="J97" s="20">
        <v>113.12269999999999</v>
      </c>
      <c r="K97" s="20">
        <v>115.7547</v>
      </c>
      <c r="L97" s="20">
        <v>116.00279999999999</v>
      </c>
      <c r="M97" s="20">
        <v>115.85250000000001</v>
      </c>
      <c r="N97" s="20">
        <v>116.8185</v>
      </c>
      <c r="O97" s="20">
        <v>117.3279</v>
      </c>
      <c r="P97" s="19">
        <v>118.1842</v>
      </c>
      <c r="Q97" s="20">
        <v>0.50768052334766267</v>
      </c>
      <c r="R97" s="21">
        <v>1.8655853294078741</v>
      </c>
      <c r="S97" s="20">
        <v>0.6000170256547358</v>
      </c>
      <c r="T97" s="20">
        <v>0.77177568460743862</v>
      </c>
      <c r="U97" s="20">
        <v>0.47060693124912473</v>
      </c>
      <c r="V97" s="20">
        <v>0.98012254677285249</v>
      </c>
      <c r="W97" s="20">
        <v>0.67664984016005436</v>
      </c>
      <c r="X97" s="20">
        <v>2.3266771390711196</v>
      </c>
      <c r="Y97" s="20">
        <v>0.21433254977983074</v>
      </c>
      <c r="Z97" s="20">
        <v>-0.12956583806596672</v>
      </c>
      <c r="AA97" s="20">
        <v>0.83381886450442921</v>
      </c>
      <c r="AB97" s="20">
        <v>0.43606106909436382</v>
      </c>
      <c r="AC97" s="19">
        <v>0.72983493269717137</v>
      </c>
      <c r="AD97" s="7">
        <f>AVERAGE(E97:P97)</f>
        <v>113.88311666666665</v>
      </c>
    </row>
    <row r="98" spans="1:30" ht="15" x14ac:dyDescent="0.25">
      <c r="A98" s="3" t="s">
        <v>16</v>
      </c>
      <c r="B98" t="s">
        <v>77</v>
      </c>
      <c r="C98" s="76">
        <v>106.38278961181641</v>
      </c>
      <c r="D98" s="14">
        <v>107.30539703369141</v>
      </c>
      <c r="E98" s="10">
        <v>109.9833</v>
      </c>
      <c r="F98" s="7">
        <v>111.26300000000001</v>
      </c>
      <c r="G98" s="7">
        <v>112.7818</v>
      </c>
      <c r="H98" s="7">
        <v>112.8593</v>
      </c>
      <c r="I98" s="7">
        <v>113.4885</v>
      </c>
      <c r="J98" s="7">
        <v>114.87179999999999</v>
      </c>
      <c r="K98" s="7">
        <v>118.6861</v>
      </c>
      <c r="L98" s="7">
        <v>118.6182</v>
      </c>
      <c r="M98" s="7">
        <v>118.1857</v>
      </c>
      <c r="N98" s="7">
        <v>119.3442</v>
      </c>
      <c r="O98" s="7">
        <v>119.7013</v>
      </c>
      <c r="P98" s="11">
        <v>123.04470000000001</v>
      </c>
      <c r="Q98" s="7">
        <v>0.86725251823300753</v>
      </c>
      <c r="R98" s="10">
        <v>2.4955901942823941</v>
      </c>
      <c r="S98" s="7">
        <v>1.1635402829338686</v>
      </c>
      <c r="T98" s="7">
        <v>1.3650539712213392</v>
      </c>
      <c r="U98" s="7">
        <v>6.8716761037685661E-2</v>
      </c>
      <c r="V98" s="7">
        <v>0.55750833116987009</v>
      </c>
      <c r="W98" s="7">
        <v>1.2188900196936177</v>
      </c>
      <c r="X98" s="7">
        <v>3.3204842267640999</v>
      </c>
      <c r="Y98" s="7">
        <v>-5.7209732226431338E-2</v>
      </c>
      <c r="Z98" s="7">
        <v>-0.36461521081925413</v>
      </c>
      <c r="AA98" s="7">
        <v>0.98023703375281745</v>
      </c>
      <c r="AB98" s="7">
        <v>0.29921856277892234</v>
      </c>
      <c r="AC98" s="11">
        <v>2.7931192058899965</v>
      </c>
    </row>
    <row r="99" spans="1:30" ht="15" x14ac:dyDescent="0.25">
      <c r="A99" s="3" t="s">
        <v>18</v>
      </c>
      <c r="B99" t="s">
        <v>61</v>
      </c>
      <c r="C99" s="76">
        <v>107.04609680175781</v>
      </c>
      <c r="D99" s="14">
        <v>107.18317413330078</v>
      </c>
      <c r="E99" s="10">
        <v>108.4645</v>
      </c>
      <c r="F99" s="7">
        <v>108.4569</v>
      </c>
      <c r="G99" s="7">
        <v>108.5928</v>
      </c>
      <c r="H99" s="7">
        <v>109.5853</v>
      </c>
      <c r="I99" s="7">
        <v>111.1661</v>
      </c>
      <c r="J99" s="7">
        <v>111.2647</v>
      </c>
      <c r="K99" s="7">
        <v>112.64060000000001</v>
      </c>
      <c r="L99" s="7">
        <v>113.2244</v>
      </c>
      <c r="M99" s="7">
        <v>113.37390000000001</v>
      </c>
      <c r="N99" s="7">
        <v>114.1354</v>
      </c>
      <c r="O99" s="7">
        <v>114.8065</v>
      </c>
      <c r="P99" s="11">
        <v>113.02079999999999</v>
      </c>
      <c r="Q99" s="7">
        <v>0.12805448833583047</v>
      </c>
      <c r="R99" s="10">
        <v>1.1954543024688462</v>
      </c>
      <c r="S99" s="7">
        <v>-7.0069008753984013E-3</v>
      </c>
      <c r="T99" s="7">
        <v>0.12530323105306565</v>
      </c>
      <c r="U99" s="7">
        <v>0.91396483008082208</v>
      </c>
      <c r="V99" s="7">
        <v>1.4425292443420754</v>
      </c>
      <c r="W99" s="7">
        <v>8.8696104297987147E-2</v>
      </c>
      <c r="X99" s="7">
        <v>1.2366006469257558</v>
      </c>
      <c r="Y99" s="7">
        <v>0.51828559151850795</v>
      </c>
      <c r="Z99" s="7">
        <v>0.13203867717559403</v>
      </c>
      <c r="AA99" s="7">
        <v>0.6716713458741369</v>
      </c>
      <c r="AB99" s="7">
        <v>0.58798584838708723</v>
      </c>
      <c r="AC99" s="11">
        <v>-1.5553997378197277</v>
      </c>
    </row>
    <row r="100" spans="1:30" ht="15" x14ac:dyDescent="0.25">
      <c r="A100" s="2" t="s">
        <v>20</v>
      </c>
      <c r="B100" s="15" t="s">
        <v>21</v>
      </c>
      <c r="C100" s="75">
        <v>109.20222473144531</v>
      </c>
      <c r="D100" s="26">
        <v>109.49047088623047</v>
      </c>
      <c r="E100" s="21">
        <v>110.2899</v>
      </c>
      <c r="F100" s="20">
        <v>110.5074</v>
      </c>
      <c r="G100" s="20">
        <v>110.63509999999999</v>
      </c>
      <c r="H100" s="20">
        <v>110.9768</v>
      </c>
      <c r="I100" s="20">
        <v>111.0241</v>
      </c>
      <c r="J100" s="20">
        <v>111.0956</v>
      </c>
      <c r="K100" s="20">
        <v>112.1386</v>
      </c>
      <c r="L100" s="20">
        <v>112.4558</v>
      </c>
      <c r="M100" s="20">
        <v>112.89919999999999</v>
      </c>
      <c r="N100" s="20">
        <v>113.0981</v>
      </c>
      <c r="O100" s="20">
        <v>115.3725</v>
      </c>
      <c r="P100" s="19">
        <v>118.7788</v>
      </c>
      <c r="Q100" s="20">
        <v>0.26395630262480757</v>
      </c>
      <c r="R100" s="21">
        <v>0.73013578925987654</v>
      </c>
      <c r="S100" s="20">
        <v>0.19720754121637712</v>
      </c>
      <c r="T100" s="20">
        <v>0.11555787214249014</v>
      </c>
      <c r="U100" s="20">
        <v>0.30885315781339107</v>
      </c>
      <c r="V100" s="20">
        <v>4.2621520894463534E-2</v>
      </c>
      <c r="W100" s="20">
        <v>6.4400431978282505E-2</v>
      </c>
      <c r="X100" s="20">
        <v>0.93883106081608281</v>
      </c>
      <c r="Y100" s="20">
        <v>0.28286424121578091</v>
      </c>
      <c r="Z100" s="20">
        <v>0.39428824480373348</v>
      </c>
      <c r="AA100" s="20">
        <v>0.17617485332049207</v>
      </c>
      <c r="AB100" s="20">
        <v>2.0109975322308684</v>
      </c>
      <c r="AC100" s="19">
        <v>2.9524366725172824</v>
      </c>
      <c r="AD100" s="7">
        <f>AVERAGE(E100:P100)</f>
        <v>112.439325</v>
      </c>
    </row>
    <row r="101" spans="1:30" ht="15" x14ac:dyDescent="0.25">
      <c r="A101" s="2" t="s">
        <v>22</v>
      </c>
      <c r="B101" s="15" t="s">
        <v>23</v>
      </c>
      <c r="C101" s="75">
        <v>110.35107421875</v>
      </c>
      <c r="D101" s="26">
        <v>110.78277587890625</v>
      </c>
      <c r="E101" s="21">
        <v>111.63249999999999</v>
      </c>
      <c r="F101" s="20">
        <v>111.8965</v>
      </c>
      <c r="G101" s="20">
        <v>111.97280000000001</v>
      </c>
      <c r="H101" s="20">
        <v>112.3426</v>
      </c>
      <c r="I101" s="20">
        <v>112.3006</v>
      </c>
      <c r="J101" s="20">
        <v>112.46259999999999</v>
      </c>
      <c r="K101" s="20">
        <v>113.9264</v>
      </c>
      <c r="L101" s="20">
        <v>114.3706</v>
      </c>
      <c r="M101" s="20">
        <v>114.92449999999999</v>
      </c>
      <c r="N101" s="20">
        <v>115.226</v>
      </c>
      <c r="O101" s="20">
        <v>116.9241</v>
      </c>
      <c r="P101" s="19">
        <v>119.5252</v>
      </c>
      <c r="Q101" s="20">
        <v>0.39120748321895227</v>
      </c>
      <c r="R101" s="21">
        <v>0.76701826105400572</v>
      </c>
      <c r="S101" s="20">
        <v>0.23649026941079884</v>
      </c>
      <c r="T101" s="20">
        <v>6.8188013029901171E-2</v>
      </c>
      <c r="U101" s="20">
        <v>0.33025877713158724</v>
      </c>
      <c r="V101" s="20">
        <v>-3.738563999765146E-2</v>
      </c>
      <c r="W101" s="20">
        <v>0.14425568518778342</v>
      </c>
      <c r="X101" s="20">
        <v>1.3015882613419985</v>
      </c>
      <c r="Y101" s="20">
        <v>0.38990084826694693</v>
      </c>
      <c r="Z101" s="20">
        <v>0.48430278410710337</v>
      </c>
      <c r="AA101" s="20">
        <v>0.26234614899347342</v>
      </c>
      <c r="AB101" s="20">
        <v>1.4737125301581211</v>
      </c>
      <c r="AC101" s="19">
        <v>2.2246055347015736</v>
      </c>
    </row>
    <row r="102" spans="1:30" ht="15" x14ac:dyDescent="0.25">
      <c r="A102" s="3" t="s">
        <v>24</v>
      </c>
      <c r="B102" t="s">
        <v>25</v>
      </c>
      <c r="C102" s="76">
        <v>112.51564788818359</v>
      </c>
      <c r="D102" s="14">
        <v>113.13845062255859</v>
      </c>
      <c r="E102" s="10">
        <v>114.6024</v>
      </c>
      <c r="F102" s="7">
        <v>115.1023</v>
      </c>
      <c r="G102" s="7">
        <v>115.00490000000001</v>
      </c>
      <c r="H102" s="7">
        <v>115.30540000000001</v>
      </c>
      <c r="I102" s="7">
        <v>114.75579999999999</v>
      </c>
      <c r="J102" s="7">
        <v>114.5731</v>
      </c>
      <c r="K102" s="7">
        <v>117.00709999999999</v>
      </c>
      <c r="L102" s="7">
        <v>117.7439</v>
      </c>
      <c r="M102" s="7">
        <v>118.61190000000001</v>
      </c>
      <c r="N102" s="7">
        <v>119.1793</v>
      </c>
      <c r="O102" s="7">
        <v>121.4423</v>
      </c>
      <c r="P102" s="11">
        <v>124.41759999999999</v>
      </c>
      <c r="Q102" s="7">
        <v>0.55352543940726562</v>
      </c>
      <c r="R102" s="10">
        <v>1.2939450464327937</v>
      </c>
      <c r="S102" s="7">
        <v>0.43620377932748061</v>
      </c>
      <c r="T102" s="7">
        <v>-8.462037682999668E-2</v>
      </c>
      <c r="U102" s="7">
        <v>0.26129321446303549</v>
      </c>
      <c r="V102" s="7">
        <v>-0.47664723421454003</v>
      </c>
      <c r="W102" s="7">
        <v>-0.15920763917814787</v>
      </c>
      <c r="X102" s="7">
        <v>2.1244079107574096</v>
      </c>
      <c r="Y102" s="7">
        <v>0.62970537685320149</v>
      </c>
      <c r="Z102" s="7">
        <v>0.73719317943435647</v>
      </c>
      <c r="AA102" s="7">
        <v>0.4783668417755656</v>
      </c>
      <c r="AB102" s="7">
        <v>1.8988196775782415</v>
      </c>
      <c r="AC102" s="11">
        <v>2.4499700680899403</v>
      </c>
    </row>
    <row r="103" spans="1:30" ht="15" x14ac:dyDescent="0.25">
      <c r="A103" s="3" t="s">
        <v>26</v>
      </c>
      <c r="B103" t="s">
        <v>67</v>
      </c>
      <c r="C103" s="76">
        <v>109.25890350341797</v>
      </c>
      <c r="D103" s="14">
        <v>109.44632720947266</v>
      </c>
      <c r="E103" s="10">
        <v>110.0133</v>
      </c>
      <c r="F103" s="7">
        <v>110.24460000000001</v>
      </c>
      <c r="G103" s="7">
        <v>110.526</v>
      </c>
      <c r="H103" s="7">
        <v>111.09139999999999</v>
      </c>
      <c r="I103" s="7">
        <v>111.6634</v>
      </c>
      <c r="J103" s="7">
        <v>112.19240000000001</v>
      </c>
      <c r="K103" s="7">
        <v>112.6</v>
      </c>
      <c r="L103" s="7">
        <v>113.01479999999999</v>
      </c>
      <c r="M103" s="7">
        <v>113.4579</v>
      </c>
      <c r="N103" s="7">
        <v>113.57210000000001</v>
      </c>
      <c r="O103" s="7">
        <v>113.8832</v>
      </c>
      <c r="P103" s="11">
        <v>115.2633</v>
      </c>
      <c r="Q103" s="7">
        <v>0.17154089968404662</v>
      </c>
      <c r="R103" s="10">
        <v>0.51803729278388511</v>
      </c>
      <c r="S103" s="7">
        <v>0.21024730646204093</v>
      </c>
      <c r="T103" s="7">
        <v>0.25525059730815913</v>
      </c>
      <c r="U103" s="7">
        <v>0.51155384253478531</v>
      </c>
      <c r="V103" s="7">
        <v>0.51489134172402429</v>
      </c>
      <c r="W103" s="7">
        <v>0.47374520209845894</v>
      </c>
      <c r="X103" s="7">
        <v>0.36330446625617063</v>
      </c>
      <c r="Y103" s="7">
        <v>0.3683836589698043</v>
      </c>
      <c r="Z103" s="7">
        <v>0.39207254271122116</v>
      </c>
      <c r="AA103" s="7">
        <v>0.10065407521204868</v>
      </c>
      <c r="AB103" s="7">
        <v>0.27392290888342835</v>
      </c>
      <c r="AC103" s="11">
        <v>1.2118556556190894</v>
      </c>
    </row>
    <row r="104" spans="1:30" ht="15" x14ac:dyDescent="0.25">
      <c r="A104" s="3" t="s">
        <v>27</v>
      </c>
      <c r="B104" t="s">
        <v>28</v>
      </c>
      <c r="C104" s="76">
        <v>104.96326446533203</v>
      </c>
      <c r="D104" s="14">
        <v>105.32827758789063</v>
      </c>
      <c r="E104" s="10">
        <v>105.3211</v>
      </c>
      <c r="F104" s="7">
        <v>105.3394</v>
      </c>
      <c r="G104" s="7">
        <v>105.5172</v>
      </c>
      <c r="H104" s="7">
        <v>105.989</v>
      </c>
      <c r="I104" s="7">
        <v>106.4379</v>
      </c>
      <c r="J104" s="7">
        <v>107.0478</v>
      </c>
      <c r="K104" s="7">
        <v>107.3272</v>
      </c>
      <c r="L104" s="7">
        <v>107.1082</v>
      </c>
      <c r="M104" s="7">
        <v>107.4182</v>
      </c>
      <c r="N104" s="7">
        <v>106.9131</v>
      </c>
      <c r="O104" s="7">
        <v>107.3516</v>
      </c>
      <c r="P104" s="11">
        <v>108.2266</v>
      </c>
      <c r="Q104" s="7">
        <v>0.34775321100950773</v>
      </c>
      <c r="R104" s="10">
        <v>-6.8144927981324162E-3</v>
      </c>
      <c r="S104" s="7">
        <v>1.7375435691420266E-2</v>
      </c>
      <c r="T104" s="7">
        <v>0.1687877470348273</v>
      </c>
      <c r="U104" s="7">
        <v>0.44713089429969882</v>
      </c>
      <c r="V104" s="7">
        <v>0.42353451773296735</v>
      </c>
      <c r="W104" s="7">
        <v>0.57301017776562302</v>
      </c>
      <c r="X104" s="7">
        <v>0.26100489687785239</v>
      </c>
      <c r="Y104" s="7">
        <v>-0.20404892701943989</v>
      </c>
      <c r="Z104" s="7">
        <v>0.2894269533051646</v>
      </c>
      <c r="AA104" s="7">
        <v>-0.47021826841261422</v>
      </c>
      <c r="AB104" s="7">
        <v>0.41014618414394943</v>
      </c>
      <c r="AC104" s="11">
        <v>0.81507867605140494</v>
      </c>
    </row>
    <row r="105" spans="1:30" ht="15" x14ac:dyDescent="0.25">
      <c r="A105" s="3" t="s">
        <v>29</v>
      </c>
      <c r="B105" t="s">
        <v>30</v>
      </c>
      <c r="C105" s="76">
        <v>109.85254669189453</v>
      </c>
      <c r="D105" s="14">
        <v>110.00494384765625</v>
      </c>
      <c r="E105" s="10">
        <v>110.1247</v>
      </c>
      <c r="F105" s="7">
        <v>110.10420000000001</v>
      </c>
      <c r="G105" s="7">
        <v>110.4635</v>
      </c>
      <c r="H105" s="7">
        <v>110.5831</v>
      </c>
      <c r="I105" s="7">
        <v>111.0539</v>
      </c>
      <c r="J105" s="7">
        <v>111.44289999999999</v>
      </c>
      <c r="K105" s="7">
        <v>113.7809</v>
      </c>
      <c r="L105" s="7">
        <v>113.8492</v>
      </c>
      <c r="M105" s="7">
        <v>113.6764</v>
      </c>
      <c r="N105" s="7">
        <v>114.4864</v>
      </c>
      <c r="O105" s="7">
        <v>114.7316</v>
      </c>
      <c r="P105" s="11">
        <v>116.1883</v>
      </c>
      <c r="Q105" s="7">
        <v>0.13872883274081016</v>
      </c>
      <c r="R105" s="10">
        <v>0.10886433659709173</v>
      </c>
      <c r="S105" s="7">
        <v>-1.8615260699914194E-2</v>
      </c>
      <c r="T105" s="7">
        <v>0.32632724273914199</v>
      </c>
      <c r="U105" s="7">
        <v>0.10827105786074628</v>
      </c>
      <c r="V105" s="7">
        <v>0.42574317413781759</v>
      </c>
      <c r="W105" s="7">
        <v>0.35028035935702917</v>
      </c>
      <c r="X105" s="7">
        <v>2.0979353552357378</v>
      </c>
      <c r="Y105" s="7">
        <v>6.0027649631874583E-2</v>
      </c>
      <c r="Z105" s="7">
        <v>-0.15177972265066</v>
      </c>
      <c r="AA105" s="7">
        <v>0.71254895475226365</v>
      </c>
      <c r="AB105" s="7">
        <v>0.21417391061296101</v>
      </c>
      <c r="AC105" s="11">
        <v>1.2696589257013744</v>
      </c>
    </row>
    <row r="106" spans="1:30" ht="15" x14ac:dyDescent="0.25">
      <c r="A106" s="3" t="s">
        <v>31</v>
      </c>
      <c r="B106" t="s">
        <v>32</v>
      </c>
      <c r="C106" s="76">
        <v>108.91867065429688</v>
      </c>
      <c r="D106" s="14">
        <v>109.23812866210938</v>
      </c>
      <c r="E106" s="10">
        <v>109.8032</v>
      </c>
      <c r="F106" s="7">
        <v>110.2175</v>
      </c>
      <c r="G106" s="7">
        <v>110.8344</v>
      </c>
      <c r="H106" s="7">
        <v>110.9739</v>
      </c>
      <c r="I106" s="7">
        <v>111.21380000000001</v>
      </c>
      <c r="J106" s="7">
        <v>111.35290000000001</v>
      </c>
      <c r="K106" s="7">
        <v>111.50369999999999</v>
      </c>
      <c r="L106" s="7">
        <v>111.78449999999999</v>
      </c>
      <c r="M106" s="7">
        <v>111.93980000000001</v>
      </c>
      <c r="N106" s="7">
        <v>112.72029999999999</v>
      </c>
      <c r="O106" s="7">
        <v>113.2548</v>
      </c>
      <c r="P106" s="11">
        <v>114.0151</v>
      </c>
      <c r="Q106" s="7">
        <v>0.29329958389452421</v>
      </c>
      <c r="R106" s="10">
        <v>0.51728397841607388</v>
      </c>
      <c r="S106" s="7">
        <v>0.37731140804639324</v>
      </c>
      <c r="T106" s="7">
        <v>0.55971147957447875</v>
      </c>
      <c r="U106" s="7">
        <v>0.12586345033671692</v>
      </c>
      <c r="V106" s="7">
        <v>0.21617695692411079</v>
      </c>
      <c r="W106" s="7">
        <v>0.12507440623375796</v>
      </c>
      <c r="X106" s="7">
        <v>0.13542530100247915</v>
      </c>
      <c r="Y106" s="7">
        <v>0.25183020832492492</v>
      </c>
      <c r="Z106" s="7">
        <v>0.1389280266942296</v>
      </c>
      <c r="AA106" s="7">
        <v>0.69724977175230729</v>
      </c>
      <c r="AB106" s="7">
        <v>0.47418255629199751</v>
      </c>
      <c r="AC106" s="11">
        <v>0.67131812514789735</v>
      </c>
    </row>
    <row r="107" spans="1:30" ht="15" x14ac:dyDescent="0.25">
      <c r="A107" s="3" t="s">
        <v>33</v>
      </c>
      <c r="B107" t="s">
        <v>68</v>
      </c>
      <c r="C107" s="76">
        <v>101.47396850585938</v>
      </c>
      <c r="D107" s="14">
        <v>101.47396850585938</v>
      </c>
      <c r="E107" s="10">
        <v>101.5172</v>
      </c>
      <c r="F107" s="7">
        <v>102.01909999999999</v>
      </c>
      <c r="G107" s="7">
        <v>102.0675</v>
      </c>
      <c r="H107" s="7">
        <v>102.2906</v>
      </c>
      <c r="I107" s="7">
        <v>102.5732</v>
      </c>
      <c r="J107" s="7">
        <v>102.74079999999999</v>
      </c>
      <c r="K107" s="7">
        <v>103.79859999999999</v>
      </c>
      <c r="L107" s="7">
        <v>103.8768</v>
      </c>
      <c r="M107" s="7">
        <v>103.8593</v>
      </c>
      <c r="N107" s="7">
        <v>103.86450000000001</v>
      </c>
      <c r="O107" s="7">
        <v>106.3322</v>
      </c>
      <c r="P107" s="11">
        <v>106.8203</v>
      </c>
      <c r="Q107" s="7">
        <v>0</v>
      </c>
      <c r="R107" s="10">
        <v>4.2603531503876531E-2</v>
      </c>
      <c r="S107" s="7">
        <v>0.49439897869522803</v>
      </c>
      <c r="T107" s="7">
        <v>4.7442096627005034E-2</v>
      </c>
      <c r="U107" s="7">
        <v>0.21858084111005199</v>
      </c>
      <c r="V107" s="7">
        <v>0.27627171998209238</v>
      </c>
      <c r="W107" s="7">
        <v>0.16339550681853846</v>
      </c>
      <c r="X107" s="7">
        <v>1.0295812374441315</v>
      </c>
      <c r="Y107" s="7">
        <v>7.5338203020088521E-2</v>
      </c>
      <c r="Z107" s="7">
        <v>-1.6846880150330288E-2</v>
      </c>
      <c r="AA107" s="7">
        <v>5.0067735869605244E-3</v>
      </c>
      <c r="AB107" s="7">
        <v>2.3758839642033549</v>
      </c>
      <c r="AC107" s="11">
        <v>0.45903310568200684</v>
      </c>
    </row>
    <row r="108" spans="1:30" ht="15" x14ac:dyDescent="0.25">
      <c r="A108" s="3" t="s">
        <v>34</v>
      </c>
      <c r="B108" t="s">
        <v>35</v>
      </c>
      <c r="C108" s="76">
        <v>115.37815093994141</v>
      </c>
      <c r="D108" s="14">
        <v>115.73626708984375</v>
      </c>
      <c r="E108" s="10">
        <v>116.0003</v>
      </c>
      <c r="F108" s="7">
        <v>115.2375</v>
      </c>
      <c r="G108" s="7">
        <v>115.2778</v>
      </c>
      <c r="H108" s="7">
        <v>115.7821</v>
      </c>
      <c r="I108" s="7">
        <v>115.9085</v>
      </c>
      <c r="J108" s="7">
        <v>116.35980000000001</v>
      </c>
      <c r="K108" s="7">
        <v>116.45</v>
      </c>
      <c r="L108" s="7">
        <v>116.9714</v>
      </c>
      <c r="M108" s="7">
        <v>117.1648</v>
      </c>
      <c r="N108" s="7">
        <v>117.38549999999999</v>
      </c>
      <c r="O108" s="7">
        <v>123.37690000000001</v>
      </c>
      <c r="P108" s="11">
        <v>133.76920000000001</v>
      </c>
      <c r="Q108" s="7">
        <v>0.31038471927735822</v>
      </c>
      <c r="R108" s="10">
        <v>0.22813325225988348</v>
      </c>
      <c r="S108" s="7">
        <v>-0.65758450624696541</v>
      </c>
      <c r="T108" s="7">
        <v>3.4971255016814841E-2</v>
      </c>
      <c r="U108" s="7">
        <v>0.43746497591036665</v>
      </c>
      <c r="V108" s="7">
        <v>0.10917058854521021</v>
      </c>
      <c r="W108" s="7">
        <v>0.38935884771177554</v>
      </c>
      <c r="X108" s="7">
        <v>7.7518180677515633E-2</v>
      </c>
      <c r="Y108" s="7">
        <v>0.44774581365392863</v>
      </c>
      <c r="Z108" s="7">
        <v>0.16533956163643154</v>
      </c>
      <c r="AA108" s="7">
        <v>0.18836715464029613</v>
      </c>
      <c r="AB108" s="7">
        <v>5.1040375514863534</v>
      </c>
      <c r="AC108" s="11">
        <v>8.4232137458470788</v>
      </c>
    </row>
    <row r="109" spans="1:30" ht="15" x14ac:dyDescent="0.25">
      <c r="A109" s="2" t="s">
        <v>36</v>
      </c>
      <c r="B109" s="15" t="s">
        <v>37</v>
      </c>
      <c r="C109" s="75">
        <v>107.14464569091797</v>
      </c>
      <c r="D109" s="26">
        <v>107.18099975585938</v>
      </c>
      <c r="E109" s="21">
        <v>107.89019999999999</v>
      </c>
      <c r="F109" s="20">
        <v>108.0318</v>
      </c>
      <c r="G109" s="20">
        <v>108.2513</v>
      </c>
      <c r="H109" s="20">
        <v>108.5425</v>
      </c>
      <c r="I109" s="20">
        <v>108.74460000000001</v>
      </c>
      <c r="J109" s="20">
        <v>108.66289999999999</v>
      </c>
      <c r="K109" s="20">
        <v>108.977</v>
      </c>
      <c r="L109" s="20">
        <v>109.06950000000001</v>
      </c>
      <c r="M109" s="20">
        <v>109.31699999999999</v>
      </c>
      <c r="N109" s="20">
        <v>109.32980000000001</v>
      </c>
      <c r="O109" s="20">
        <v>112.5167</v>
      </c>
      <c r="P109" s="19">
        <v>117.2085</v>
      </c>
      <c r="Q109" s="20">
        <v>3.3929894216345124E-2</v>
      </c>
      <c r="R109" s="21">
        <v>0.66168466962993355</v>
      </c>
      <c r="S109" s="20">
        <v>0.13124454306323563</v>
      </c>
      <c r="T109" s="20">
        <v>0.20318091524902526</v>
      </c>
      <c r="U109" s="20">
        <v>0.26900369787707257</v>
      </c>
      <c r="V109" s="20">
        <v>0.18619434783610245</v>
      </c>
      <c r="W109" s="20">
        <v>-7.5130167383035198E-2</v>
      </c>
      <c r="X109" s="20">
        <v>0.2890590992878071</v>
      </c>
      <c r="Y109" s="20">
        <v>8.4880295842242978E-2</v>
      </c>
      <c r="Z109" s="20">
        <v>0.22691953295833212</v>
      </c>
      <c r="AA109" s="20">
        <v>1.1709066293451888E-2</v>
      </c>
      <c r="AB109" s="20">
        <v>2.9149417633618593</v>
      </c>
      <c r="AC109" s="19">
        <v>4.1698698948689401</v>
      </c>
    </row>
    <row r="110" spans="1:30" ht="15" x14ac:dyDescent="0.25">
      <c r="A110" s="3" t="s">
        <v>38</v>
      </c>
      <c r="B110" t="s">
        <v>39</v>
      </c>
      <c r="C110" s="76">
        <v>108.16162872314453</v>
      </c>
      <c r="D110" s="14">
        <v>107.57675933837891</v>
      </c>
      <c r="E110" s="10">
        <v>107.9817</v>
      </c>
      <c r="F110" s="7">
        <v>108.2676</v>
      </c>
      <c r="G110" s="7">
        <v>108.2676</v>
      </c>
      <c r="H110" s="7">
        <v>108.20010000000001</v>
      </c>
      <c r="I110" s="7">
        <v>108.5395</v>
      </c>
      <c r="J110" s="7">
        <v>108.15940000000001</v>
      </c>
      <c r="K110" s="7">
        <v>109.21429999999999</v>
      </c>
      <c r="L110" s="7">
        <v>108.854</v>
      </c>
      <c r="M110" s="7">
        <v>109.2572</v>
      </c>
      <c r="N110" s="7">
        <v>108.42319999999999</v>
      </c>
      <c r="O110" s="7">
        <v>108.4789</v>
      </c>
      <c r="P110" s="11">
        <v>109.1404</v>
      </c>
      <c r="Q110" s="7">
        <v>-0.54073648082970682</v>
      </c>
      <c r="R110" s="10">
        <v>0.37642020833456297</v>
      </c>
      <c r="S110" s="7">
        <v>0.26476708553393585</v>
      </c>
      <c r="T110" s="7">
        <v>0</v>
      </c>
      <c r="U110" s="7">
        <v>-6.2345521651902741E-2</v>
      </c>
      <c r="V110" s="7">
        <v>0.31367808347681536</v>
      </c>
      <c r="W110" s="7">
        <v>-0.35019509026667595</v>
      </c>
      <c r="X110" s="7">
        <v>0.97531975954007633</v>
      </c>
      <c r="Y110" s="7">
        <v>-0.32990185351185258</v>
      </c>
      <c r="Z110" s="7">
        <v>0.37040439487754079</v>
      </c>
      <c r="AA110" s="7">
        <v>-0.76333642084915521</v>
      </c>
      <c r="AB110" s="7">
        <v>5.1372768927684886E-2</v>
      </c>
      <c r="AC110" s="11">
        <v>0.60979600641231035</v>
      </c>
    </row>
    <row r="111" spans="1:30" ht="15" x14ac:dyDescent="0.25">
      <c r="A111" s="3" t="s">
        <v>40</v>
      </c>
      <c r="B111" t="s">
        <v>78</v>
      </c>
      <c r="C111" s="76">
        <v>100.49252319335938</v>
      </c>
      <c r="D111" s="14">
        <v>100.69514465332031</v>
      </c>
      <c r="E111" s="10">
        <v>101.7612</v>
      </c>
      <c r="F111" s="7">
        <v>102.2097</v>
      </c>
      <c r="G111" s="7">
        <v>102.6735</v>
      </c>
      <c r="H111" s="7">
        <v>102.88030000000001</v>
      </c>
      <c r="I111" s="7">
        <v>102.9748</v>
      </c>
      <c r="J111" s="7">
        <v>103.327</v>
      </c>
      <c r="K111" s="7">
        <v>103.5067</v>
      </c>
      <c r="L111" s="7">
        <v>103.3584</v>
      </c>
      <c r="M111" s="7">
        <v>103.44540000000001</v>
      </c>
      <c r="N111" s="7">
        <v>103.3841</v>
      </c>
      <c r="O111" s="7">
        <v>103.791</v>
      </c>
      <c r="P111" s="11">
        <v>103.9605</v>
      </c>
      <c r="Q111" s="7">
        <v>0.20162839335924534</v>
      </c>
      <c r="R111" s="10">
        <v>1.0586958788827141</v>
      </c>
      <c r="S111" s="7">
        <v>0.44073772714943976</v>
      </c>
      <c r="T111" s="7">
        <v>0.45377297849421944</v>
      </c>
      <c r="U111" s="7">
        <v>0.2014151655490474</v>
      </c>
      <c r="V111" s="7">
        <v>9.1854320020447522E-2</v>
      </c>
      <c r="W111" s="7">
        <v>0.34202542758033644</v>
      </c>
      <c r="X111" s="7">
        <v>0.17391388504456423</v>
      </c>
      <c r="Y111" s="7">
        <v>-0.14327574929931289</v>
      </c>
      <c r="Z111" s="7">
        <v>8.4173129615012707E-2</v>
      </c>
      <c r="AA111" s="7">
        <v>-5.9258314047799895E-2</v>
      </c>
      <c r="AB111" s="7">
        <v>0.39358083109491032</v>
      </c>
      <c r="AC111" s="11">
        <v>0.16330895742405346</v>
      </c>
    </row>
    <row r="112" spans="1:30" ht="15" x14ac:dyDescent="0.25">
      <c r="A112" s="3" t="s">
        <v>41</v>
      </c>
      <c r="B112" t="s">
        <v>70</v>
      </c>
      <c r="C112" s="76">
        <v>100.83943176269531</v>
      </c>
      <c r="D112" s="14">
        <v>100.83944702148438</v>
      </c>
      <c r="E112" s="10">
        <v>101.50060000000001</v>
      </c>
      <c r="F112" s="7">
        <v>101.50060000000001</v>
      </c>
      <c r="G112" s="7">
        <v>102.13200000000001</v>
      </c>
      <c r="H112" s="7">
        <v>102.4922</v>
      </c>
      <c r="I112" s="7">
        <v>102.4922</v>
      </c>
      <c r="J112" s="7">
        <v>102.57689999999999</v>
      </c>
      <c r="K112" s="7">
        <v>102.8082</v>
      </c>
      <c r="L112" s="7">
        <v>102.8869</v>
      </c>
      <c r="M112" s="7">
        <v>102.9367</v>
      </c>
      <c r="N112" s="7">
        <v>102.9367</v>
      </c>
      <c r="O112" s="7">
        <v>103.0275</v>
      </c>
      <c r="P112" s="11">
        <v>103.86279999999999</v>
      </c>
      <c r="Q112" s="7">
        <v>1.5131768194021954E-5</v>
      </c>
      <c r="R112" s="10">
        <v>0.65564915124412437</v>
      </c>
      <c r="S112" s="7">
        <v>0</v>
      </c>
      <c r="T112" s="7">
        <v>0.62206528828400942</v>
      </c>
      <c r="U112" s="7">
        <v>0.35268084439743841</v>
      </c>
      <c r="V112" s="7">
        <v>0</v>
      </c>
      <c r="W112" s="7">
        <v>8.2640435077008786E-2</v>
      </c>
      <c r="X112" s="7">
        <v>0.22548936456454086</v>
      </c>
      <c r="Y112" s="7">
        <v>7.6550314080003123E-2</v>
      </c>
      <c r="Z112" s="7">
        <v>4.8402663507214942E-2</v>
      </c>
      <c r="AA112" s="7">
        <v>0</v>
      </c>
      <c r="AB112" s="7">
        <v>8.8209550141010493E-2</v>
      </c>
      <c r="AC112" s="11">
        <v>0.81075441023026817</v>
      </c>
    </row>
    <row r="113" spans="1:30" ht="15" x14ac:dyDescent="0.25">
      <c r="A113" s="3" t="s">
        <v>42</v>
      </c>
      <c r="B113" t="s">
        <v>43</v>
      </c>
      <c r="C113" s="76">
        <v>118.77427673339844</v>
      </c>
      <c r="D113" s="14">
        <v>119.08656311035156</v>
      </c>
      <c r="E113" s="10">
        <v>120.02670000000001</v>
      </c>
      <c r="F113" s="7">
        <v>120.2146</v>
      </c>
      <c r="G113" s="7">
        <v>120.51739999999999</v>
      </c>
      <c r="H113" s="7">
        <v>121.0137</v>
      </c>
      <c r="I113" s="7">
        <v>121.089</v>
      </c>
      <c r="J113" s="7">
        <v>121.4923</v>
      </c>
      <c r="K113" s="7">
        <v>121.6135</v>
      </c>
      <c r="L113" s="7">
        <v>121.7711</v>
      </c>
      <c r="M113" s="7">
        <v>121.98180000000001</v>
      </c>
      <c r="N113" s="7">
        <v>122.0801</v>
      </c>
      <c r="O113" s="7">
        <v>134.15889999999999</v>
      </c>
      <c r="P113" s="11">
        <v>152.0831</v>
      </c>
      <c r="Q113" s="7">
        <v>0.26292425055476043</v>
      </c>
      <c r="R113" s="10">
        <v>0.78945673222365564</v>
      </c>
      <c r="S113" s="7">
        <v>0.15654850129179512</v>
      </c>
      <c r="T113" s="7">
        <v>0.25188288277795762</v>
      </c>
      <c r="U113" s="7">
        <v>0.41180775556061205</v>
      </c>
      <c r="V113" s="7">
        <v>6.2224359721253536E-2</v>
      </c>
      <c r="W113" s="7">
        <v>0.3330608065142181</v>
      </c>
      <c r="X113" s="7">
        <v>9.9759408620959319E-2</v>
      </c>
      <c r="Y113" s="7">
        <v>0.12959087601294444</v>
      </c>
      <c r="Z113" s="7">
        <v>0.17302956120130536</v>
      </c>
      <c r="AA113" s="7">
        <v>8.0585792306716836E-2</v>
      </c>
      <c r="AB113" s="7">
        <v>9.8941596541942438</v>
      </c>
      <c r="AC113" s="11">
        <v>13.360425584884799</v>
      </c>
    </row>
    <row r="114" spans="1:30" ht="15" x14ac:dyDescent="0.25">
      <c r="A114" s="3" t="s">
        <v>44</v>
      </c>
      <c r="B114" t="s">
        <v>45</v>
      </c>
      <c r="C114" s="76">
        <v>105.95011901855469</v>
      </c>
      <c r="D114" s="14">
        <v>106.22632598876953</v>
      </c>
      <c r="E114" s="10">
        <v>107.09690000000001</v>
      </c>
      <c r="F114" s="7">
        <v>107.2788</v>
      </c>
      <c r="G114" s="7">
        <v>107.49939999999999</v>
      </c>
      <c r="H114" s="7">
        <v>107.4867</v>
      </c>
      <c r="I114" s="7">
        <v>108.0705</v>
      </c>
      <c r="J114" s="7">
        <v>107.7753</v>
      </c>
      <c r="K114" s="7">
        <v>108.0183</v>
      </c>
      <c r="L114" s="7">
        <v>108.36669999999999</v>
      </c>
      <c r="M114" s="7">
        <v>108.5363</v>
      </c>
      <c r="N114" s="7">
        <v>108.8139</v>
      </c>
      <c r="O114" s="7">
        <v>108.81399999999999</v>
      </c>
      <c r="P114" s="11">
        <v>109.7011</v>
      </c>
      <c r="Q114" s="7">
        <v>0.26069529017373977</v>
      </c>
      <c r="R114" s="10">
        <v>0.81954638186631135</v>
      </c>
      <c r="S114" s="7">
        <v>0.16984618602405749</v>
      </c>
      <c r="T114" s="7">
        <v>0.20563242691006087</v>
      </c>
      <c r="U114" s="7">
        <v>-1.1814019427080776E-2</v>
      </c>
      <c r="V114" s="7">
        <v>0.54313696485239249</v>
      </c>
      <c r="W114" s="7">
        <v>-0.27315502380390033</v>
      </c>
      <c r="X114" s="7">
        <v>0.22546910099066764</v>
      </c>
      <c r="Y114" s="7">
        <v>0.32253794033047922</v>
      </c>
      <c r="Z114" s="7">
        <v>0.15650564241598447</v>
      </c>
      <c r="AA114" s="7">
        <v>0.25576696460078957</v>
      </c>
      <c r="AB114" s="7">
        <v>9.1900023792097142E-5</v>
      </c>
      <c r="AC114" s="11">
        <v>0.81524436193872474</v>
      </c>
    </row>
    <row r="115" spans="1:30" ht="15" x14ac:dyDescent="0.25">
      <c r="A115" s="3" t="s">
        <v>46</v>
      </c>
      <c r="B115" t="s">
        <v>71</v>
      </c>
      <c r="C115" s="76">
        <v>104.45626831054688</v>
      </c>
      <c r="D115" s="14">
        <v>104.45629119873047</v>
      </c>
      <c r="E115" s="10">
        <v>104.4563</v>
      </c>
      <c r="F115" s="7">
        <v>104.4563</v>
      </c>
      <c r="G115" s="7">
        <v>104.4563</v>
      </c>
      <c r="H115" s="7">
        <v>104.8989</v>
      </c>
      <c r="I115" s="7">
        <v>104.8989</v>
      </c>
      <c r="J115" s="7">
        <v>104.8989</v>
      </c>
      <c r="K115" s="7">
        <v>105.16330000000001</v>
      </c>
      <c r="L115" s="7">
        <v>105.3858</v>
      </c>
      <c r="M115" s="7">
        <v>105.9354</v>
      </c>
      <c r="N115" s="7">
        <v>105.9354</v>
      </c>
      <c r="O115" s="7">
        <v>105.9355</v>
      </c>
      <c r="P115" s="11">
        <v>106.53149999999999</v>
      </c>
      <c r="Q115" s="7">
        <v>2.1911737767334157E-5</v>
      </c>
      <c r="R115" s="10">
        <v>8.4257917154296062E-6</v>
      </c>
      <c r="S115" s="7">
        <v>0</v>
      </c>
      <c r="T115" s="7">
        <v>0</v>
      </c>
      <c r="U115" s="7">
        <v>0.4237178609619513</v>
      </c>
      <c r="V115" s="7">
        <v>0</v>
      </c>
      <c r="W115" s="7">
        <v>0</v>
      </c>
      <c r="X115" s="7">
        <v>0.25205221408423639</v>
      </c>
      <c r="Y115" s="7">
        <v>0.2115757112985201</v>
      </c>
      <c r="Z115" s="7">
        <v>0.52151238591916371</v>
      </c>
      <c r="AA115" s="7">
        <v>0</v>
      </c>
      <c r="AB115" s="7">
        <v>9.4397151474690861E-5</v>
      </c>
      <c r="AC115" s="11">
        <v>0.56260649168596877</v>
      </c>
    </row>
    <row r="116" spans="1:30" ht="15" x14ac:dyDescent="0.25">
      <c r="A116" s="2" t="s">
        <v>47</v>
      </c>
      <c r="B116" s="15" t="s">
        <v>48</v>
      </c>
      <c r="C116" s="75">
        <v>97.712677001953125</v>
      </c>
      <c r="D116" s="26">
        <v>97.9501953125</v>
      </c>
      <c r="E116" s="21">
        <v>99.054259999999999</v>
      </c>
      <c r="F116" s="20">
        <v>99.452500000000001</v>
      </c>
      <c r="G116" s="20">
        <v>100.1044</v>
      </c>
      <c r="H116" s="20">
        <v>100.2658</v>
      </c>
      <c r="I116" s="20">
        <v>101.2054</v>
      </c>
      <c r="J116" s="20">
        <v>101.82470000000001</v>
      </c>
      <c r="K116" s="20">
        <v>103.2246</v>
      </c>
      <c r="L116" s="20">
        <v>103.1541</v>
      </c>
      <c r="M116" s="20">
        <v>102.6159</v>
      </c>
      <c r="N116" s="20">
        <v>103.28959999999999</v>
      </c>
      <c r="O116" s="20">
        <v>101.6948</v>
      </c>
      <c r="P116" s="19">
        <v>99.499420000000001</v>
      </c>
      <c r="Q116" s="20">
        <v>0.2430782963219065</v>
      </c>
      <c r="R116" s="21">
        <v>1.1271694599256232</v>
      </c>
      <c r="S116" s="20">
        <v>0.40204227460787778</v>
      </c>
      <c r="T116" s="20">
        <v>0.65548880118649377</v>
      </c>
      <c r="U116" s="20">
        <v>0.16123167413220643</v>
      </c>
      <c r="V116" s="20">
        <v>0.9371091638425052</v>
      </c>
      <c r="W116" s="20">
        <v>0.61192386967494794</v>
      </c>
      <c r="X116" s="20">
        <v>1.3748137730825509</v>
      </c>
      <c r="Y116" s="20">
        <v>-6.8297673229051573E-2</v>
      </c>
      <c r="Z116" s="20">
        <v>-0.52174368250995684</v>
      </c>
      <c r="AA116" s="20">
        <v>0.65652593798816428</v>
      </c>
      <c r="AB116" s="20">
        <v>-1.5440083028688196</v>
      </c>
      <c r="AC116" s="19">
        <v>-2.1587927799651507</v>
      </c>
      <c r="AD116" s="7">
        <f>(AD97/AD100)*100</f>
        <v>101.28406290829889</v>
      </c>
    </row>
    <row r="117" spans="1:30" ht="15" x14ac:dyDescent="0.25">
      <c r="A117" s="2"/>
      <c r="B117" s="15" t="s">
        <v>73</v>
      </c>
      <c r="C117" s="75">
        <v>99.589126586914063</v>
      </c>
      <c r="D117" s="26">
        <v>100.06076812744141</v>
      </c>
      <c r="E117" s="21">
        <v>101.2574</v>
      </c>
      <c r="F117" s="20">
        <v>101.7315</v>
      </c>
      <c r="G117" s="20">
        <v>102.30880000000001</v>
      </c>
      <c r="H117" s="20">
        <v>102.5145</v>
      </c>
      <c r="I117" s="20">
        <v>103.32689999999999</v>
      </c>
      <c r="J117" s="20">
        <v>104.10420000000001</v>
      </c>
      <c r="K117" s="20">
        <v>106.2193</v>
      </c>
      <c r="L117" s="20">
        <v>106.35680000000001</v>
      </c>
      <c r="M117" s="20">
        <v>105.9785</v>
      </c>
      <c r="N117" s="20">
        <v>106.8496</v>
      </c>
      <c r="O117" s="20">
        <v>104.27589999999999</v>
      </c>
      <c r="P117" s="19">
        <v>100.83240000000001</v>
      </c>
      <c r="Q117" s="20">
        <v>0.47358738518078047</v>
      </c>
      <c r="R117" s="21">
        <v>1.1959051433969798</v>
      </c>
      <c r="S117" s="20">
        <v>0.46821269359078233</v>
      </c>
      <c r="T117" s="20">
        <v>0.56747418449546905</v>
      </c>
      <c r="U117" s="20">
        <v>0.20105797350764851</v>
      </c>
      <c r="V117" s="20">
        <v>0.79247325988030648</v>
      </c>
      <c r="W117" s="20">
        <v>0.75227264149027118</v>
      </c>
      <c r="X117" s="20">
        <v>2.0317143784784841</v>
      </c>
      <c r="Y117" s="20">
        <v>0.12944916790075142</v>
      </c>
      <c r="Z117" s="20">
        <v>-0.35568952807907911</v>
      </c>
      <c r="AA117" s="20">
        <v>0.82195917096392046</v>
      </c>
      <c r="AB117" s="20">
        <v>-2.4087128075350797</v>
      </c>
      <c r="AC117" s="19">
        <v>-3.3022970791908643</v>
      </c>
      <c r="AD117" s="7"/>
    </row>
    <row r="118" spans="1:30" ht="24" hidden="1" customHeight="1" x14ac:dyDescent="0.2">
      <c r="A118" s="2"/>
      <c r="B118" s="22" t="s">
        <v>82</v>
      </c>
      <c r="C118" s="77"/>
      <c r="D118" s="27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4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5"/>
      <c r="AD118" s="7"/>
    </row>
    <row r="119" spans="1:30" customFormat="1" ht="15" hidden="1" x14ac:dyDescent="0.25">
      <c r="A119" s="17"/>
      <c r="B119" s="15" t="s">
        <v>15</v>
      </c>
      <c r="C119" s="75">
        <v>106.38278961181641</v>
      </c>
      <c r="D119" s="26">
        <v>107.30539703369141</v>
      </c>
      <c r="E119" s="20">
        <v>109.9833</v>
      </c>
      <c r="F119" s="20">
        <v>111.26300000000001</v>
      </c>
      <c r="G119" s="20">
        <v>112.7818</v>
      </c>
      <c r="H119" s="20">
        <v>112.8593</v>
      </c>
      <c r="I119" s="20">
        <v>113.4885</v>
      </c>
      <c r="J119" s="20">
        <v>114.87179999999999</v>
      </c>
      <c r="K119" s="20">
        <v>118.6861</v>
      </c>
      <c r="L119" s="20">
        <v>118.6182</v>
      </c>
      <c r="M119" s="20">
        <v>118.1857</v>
      </c>
      <c r="N119" s="20">
        <v>119.3442</v>
      </c>
      <c r="O119" s="20">
        <v>119.7013</v>
      </c>
      <c r="P119" s="20">
        <v>123.04470000000001</v>
      </c>
      <c r="Q119" s="20">
        <v>0.86725251823300753</v>
      </c>
      <c r="R119" s="21">
        <v>2.4955901942823941</v>
      </c>
      <c r="S119" s="20">
        <v>1.1635402829338686</v>
      </c>
      <c r="T119" s="20">
        <v>1.3650539712213392</v>
      </c>
      <c r="U119" s="20">
        <v>6.8716761037685661E-2</v>
      </c>
      <c r="V119" s="20">
        <v>0.55750833116987009</v>
      </c>
      <c r="W119" s="20">
        <v>1.2188900196936177</v>
      </c>
      <c r="X119" s="20">
        <v>3.3204842267640999</v>
      </c>
      <c r="Y119" s="20">
        <v>-5.7209732226431338E-2</v>
      </c>
      <c r="Z119" s="20">
        <v>-0.36461521081925413</v>
      </c>
      <c r="AA119" s="20">
        <v>0.98023703375281745</v>
      </c>
      <c r="AB119" s="20">
        <v>0.29921856277892234</v>
      </c>
      <c r="AC119" s="19">
        <v>2.7931192058899965</v>
      </c>
    </row>
    <row r="120" spans="1:30" customFormat="1" ht="15" hidden="1" x14ac:dyDescent="0.25">
      <c r="A120" s="18"/>
      <c r="B120" t="s">
        <v>79</v>
      </c>
      <c r="C120" s="76">
        <v>109.095458984375</v>
      </c>
      <c r="D120" s="14">
        <v>107.49114227294922</v>
      </c>
      <c r="E120" s="7">
        <v>109.53489999999999</v>
      </c>
      <c r="F120" s="7">
        <v>110.0908</v>
      </c>
      <c r="G120" s="7">
        <v>110.79689999999999</v>
      </c>
      <c r="H120" s="7">
        <v>111.9097</v>
      </c>
      <c r="I120" s="7">
        <v>110.12479999999999</v>
      </c>
      <c r="J120" s="7">
        <v>112.3082</v>
      </c>
      <c r="K120" s="7">
        <v>115.3193</v>
      </c>
      <c r="L120" s="7">
        <v>114.8257</v>
      </c>
      <c r="M120" s="7">
        <v>115.18510000000001</v>
      </c>
      <c r="N120" s="7">
        <v>116.0419</v>
      </c>
      <c r="O120" s="7">
        <v>116.80889999999999</v>
      </c>
      <c r="P120" s="7">
        <v>120.49809999999999</v>
      </c>
      <c r="Q120" s="7">
        <v>-1.4705623188730124</v>
      </c>
      <c r="R120" s="10">
        <v>1.9013266431396909</v>
      </c>
      <c r="S120" s="7">
        <v>0.50750947871409779</v>
      </c>
      <c r="T120" s="7">
        <v>0.6413796611524234</v>
      </c>
      <c r="U120" s="7">
        <v>1.0043602302952583</v>
      </c>
      <c r="V120" s="7">
        <v>-1.5949466400142325</v>
      </c>
      <c r="W120" s="7">
        <v>1.9826596733887429</v>
      </c>
      <c r="X120" s="7">
        <v>2.6811043182955467</v>
      </c>
      <c r="Y120" s="7">
        <v>-0.42802895959306092</v>
      </c>
      <c r="Z120" s="7">
        <v>0.31299613239893853</v>
      </c>
      <c r="AA120" s="7">
        <v>0.74384620927532519</v>
      </c>
      <c r="AB120" s="7">
        <v>0.66096815029743206</v>
      </c>
      <c r="AC120" s="11">
        <v>3.1583209841030948</v>
      </c>
    </row>
    <row r="121" spans="1:30" customFormat="1" ht="15" hidden="1" x14ac:dyDescent="0.25">
      <c r="A121" s="18"/>
      <c r="B121" t="s">
        <v>80</v>
      </c>
      <c r="C121" s="76">
        <v>106.21876525878906</v>
      </c>
      <c r="D121" s="14">
        <v>107.29416656494141</v>
      </c>
      <c r="E121" s="7">
        <v>110.0104</v>
      </c>
      <c r="F121" s="7">
        <v>111.3339</v>
      </c>
      <c r="G121" s="7">
        <v>112.90179999999999</v>
      </c>
      <c r="H121" s="7">
        <v>112.91670000000001</v>
      </c>
      <c r="I121" s="7">
        <v>113.6919</v>
      </c>
      <c r="J121" s="7">
        <v>115.02679999999999</v>
      </c>
      <c r="K121" s="7">
        <v>118.8897</v>
      </c>
      <c r="L121" s="7">
        <v>118.8475</v>
      </c>
      <c r="M121" s="7">
        <v>118.36709999999999</v>
      </c>
      <c r="N121" s="7">
        <v>119.54389999999999</v>
      </c>
      <c r="O121" s="7">
        <v>119.8762</v>
      </c>
      <c r="P121" s="7">
        <v>123.1987</v>
      </c>
      <c r="Q121" s="7">
        <v>1.0124400368732018</v>
      </c>
      <c r="R121" s="10">
        <v>2.5315760604883928</v>
      </c>
      <c r="S121" s="7">
        <v>1.2030680735639498</v>
      </c>
      <c r="T121" s="7">
        <v>1.408286245249645</v>
      </c>
      <c r="U121" s="7">
        <v>1.319730952031895E-2</v>
      </c>
      <c r="V121" s="7">
        <v>0.68652378257600344</v>
      </c>
      <c r="W121" s="7">
        <v>1.174138175191012</v>
      </c>
      <c r="X121" s="7">
        <v>3.3582608574697472</v>
      </c>
      <c r="Y121" s="7">
        <v>-3.5495084940081634E-2</v>
      </c>
      <c r="Z121" s="7">
        <v>-0.4042154862323592</v>
      </c>
      <c r="AA121" s="7">
        <v>0.99419517754511189</v>
      </c>
      <c r="AB121" s="7">
        <v>0.27797319645753871</v>
      </c>
      <c r="AC121" s="11">
        <v>2.7716093770072838</v>
      </c>
    </row>
    <row r="122" spans="1:30" customFormat="1" ht="15" hidden="1" x14ac:dyDescent="0.25">
      <c r="A122" s="17"/>
      <c r="B122" s="15" t="s">
        <v>21</v>
      </c>
      <c r="C122" s="75">
        <v>109.88692474365234</v>
      </c>
      <c r="D122" s="26">
        <v>110.16005706787109</v>
      </c>
      <c r="E122" s="20">
        <v>110.9824</v>
      </c>
      <c r="F122" s="20">
        <v>111.1527</v>
      </c>
      <c r="G122" s="20">
        <v>111.2496</v>
      </c>
      <c r="H122" s="20">
        <v>111.6079</v>
      </c>
      <c r="I122" s="20">
        <v>111.6464</v>
      </c>
      <c r="J122" s="20">
        <v>111.6609</v>
      </c>
      <c r="K122" s="20">
        <v>112.6827</v>
      </c>
      <c r="L122" s="20">
        <v>113.0427</v>
      </c>
      <c r="M122" s="20">
        <v>113.53319999999999</v>
      </c>
      <c r="N122" s="20">
        <v>113.8117</v>
      </c>
      <c r="O122" s="20">
        <v>117.0671</v>
      </c>
      <c r="P122" s="20">
        <v>121.7144</v>
      </c>
      <c r="Q122" s="20">
        <v>0.24855761944009414</v>
      </c>
      <c r="R122" s="21">
        <v>0.74649828078996738</v>
      </c>
      <c r="S122" s="20">
        <v>0.15344775387809009</v>
      </c>
      <c r="T122" s="20">
        <v>8.7177369510596778E-2</v>
      </c>
      <c r="U122" s="20">
        <v>0.32206857372970316</v>
      </c>
      <c r="V122" s="20">
        <v>3.4495765980722772E-2</v>
      </c>
      <c r="W122" s="20">
        <v>1.2987431748805319E-2</v>
      </c>
      <c r="X122" s="20">
        <v>0.91509203311096277</v>
      </c>
      <c r="Y122" s="20">
        <v>0.31948116259195014</v>
      </c>
      <c r="Z122" s="20">
        <v>0.43390683343550468</v>
      </c>
      <c r="AA122" s="20">
        <v>0.24530269559917997</v>
      </c>
      <c r="AB122" s="20">
        <v>2.8603386119353233</v>
      </c>
      <c r="AC122" s="19">
        <v>3.969774599353705</v>
      </c>
    </row>
    <row r="123" spans="1:30" customFormat="1" ht="15" hidden="1" x14ac:dyDescent="0.25">
      <c r="A123" s="17"/>
      <c r="B123" s="15" t="s">
        <v>23</v>
      </c>
      <c r="C123" s="75">
        <v>110.44401550292969</v>
      </c>
      <c r="D123" s="26">
        <v>110.84075927734375</v>
      </c>
      <c r="E123" s="20">
        <v>111.685</v>
      </c>
      <c r="F123" s="20">
        <v>111.95820000000001</v>
      </c>
      <c r="G123" s="20">
        <v>112.0275</v>
      </c>
      <c r="H123" s="20">
        <v>112.39579999999999</v>
      </c>
      <c r="I123" s="20">
        <v>112.3386</v>
      </c>
      <c r="J123" s="20">
        <v>112.4914</v>
      </c>
      <c r="K123" s="20">
        <v>113.9825</v>
      </c>
      <c r="L123" s="20">
        <v>114.43049999999999</v>
      </c>
      <c r="M123" s="20">
        <v>114.9982</v>
      </c>
      <c r="N123" s="20">
        <v>115.3013</v>
      </c>
      <c r="O123" s="20">
        <v>116.9954</v>
      </c>
      <c r="P123" s="20">
        <v>119.5753</v>
      </c>
      <c r="Q123" s="20">
        <v>0.35922614059929603</v>
      </c>
      <c r="R123" s="21">
        <v>0.76166992012731383</v>
      </c>
      <c r="S123" s="20">
        <v>0.24461655549089201</v>
      </c>
      <c r="T123" s="20">
        <v>6.1898101255645731E-2</v>
      </c>
      <c r="U123" s="20">
        <v>0.32875856374550061</v>
      </c>
      <c r="V123" s="20">
        <v>-5.0891581358017468E-2</v>
      </c>
      <c r="W123" s="20">
        <v>0.13601736179727997</v>
      </c>
      <c r="X123" s="20">
        <v>1.3255235511336894</v>
      </c>
      <c r="Y123" s="20">
        <v>0.39304279165660805</v>
      </c>
      <c r="Z123" s="20">
        <v>0.49610899192086211</v>
      </c>
      <c r="AA123" s="20">
        <v>0.2635693428244969</v>
      </c>
      <c r="AB123" s="20">
        <v>1.4692809187754223</v>
      </c>
      <c r="AC123" s="19">
        <v>2.2051294324392194</v>
      </c>
    </row>
    <row r="124" spans="1:30" customFormat="1" ht="15" hidden="1" x14ac:dyDescent="0.25">
      <c r="A124" s="18"/>
      <c r="B124" t="s">
        <v>25</v>
      </c>
      <c r="C124" s="76">
        <v>112.62674713134766</v>
      </c>
      <c r="D124" s="14">
        <v>113.15706634521484</v>
      </c>
      <c r="E124" s="7">
        <v>114.5697</v>
      </c>
      <c r="F124" s="7">
        <v>115.0702</v>
      </c>
      <c r="G124" s="7">
        <v>114.97150000000001</v>
      </c>
      <c r="H124" s="7">
        <v>115.2715</v>
      </c>
      <c r="I124" s="7">
        <v>114.7227</v>
      </c>
      <c r="J124" s="7">
        <v>114.54040000000001</v>
      </c>
      <c r="K124" s="7">
        <v>116.97239999999999</v>
      </c>
      <c r="L124" s="7">
        <v>117.7086</v>
      </c>
      <c r="M124" s="7">
        <v>118.5788</v>
      </c>
      <c r="N124" s="7">
        <v>119.145</v>
      </c>
      <c r="O124" s="7">
        <v>121.4064</v>
      </c>
      <c r="P124" s="7">
        <v>124.3772</v>
      </c>
      <c r="Q124" s="7">
        <v>0.47086436159673345</v>
      </c>
      <c r="R124" s="10">
        <v>1.2483830664852604</v>
      </c>
      <c r="S124" s="7">
        <v>0.4368519774425545</v>
      </c>
      <c r="T124" s="7">
        <v>-8.5773727689700541E-2</v>
      </c>
      <c r="U124" s="7">
        <v>0.26093423152694112</v>
      </c>
      <c r="V124" s="7">
        <v>-0.47609339689342117</v>
      </c>
      <c r="W124" s="7">
        <v>-0.15890490722411335</v>
      </c>
      <c r="X124" s="7">
        <v>2.1232682966010139</v>
      </c>
      <c r="Y124" s="7">
        <v>0.6293792381792721</v>
      </c>
      <c r="Z124" s="7">
        <v>0.73928328091575035</v>
      </c>
      <c r="AA124" s="7">
        <v>0.47748838746891931</v>
      </c>
      <c r="AB124" s="7">
        <v>1.8980234168450283</v>
      </c>
      <c r="AC124" s="11">
        <v>2.4469879676853914</v>
      </c>
    </row>
    <row r="125" spans="1:30" customFormat="1" ht="15" hidden="1" x14ac:dyDescent="0.25">
      <c r="A125" s="18"/>
      <c r="B125" t="s">
        <v>67</v>
      </c>
      <c r="C125" s="76">
        <v>109.28453063964844</v>
      </c>
      <c r="D125" s="14">
        <v>109.47478485107422</v>
      </c>
      <c r="E125" s="7">
        <v>110.0427</v>
      </c>
      <c r="F125" s="7">
        <v>110.27500000000001</v>
      </c>
      <c r="G125" s="7">
        <v>110.5539</v>
      </c>
      <c r="H125" s="7">
        <v>111.1191</v>
      </c>
      <c r="I125" s="7">
        <v>111.6923</v>
      </c>
      <c r="J125" s="7">
        <v>112.2216</v>
      </c>
      <c r="K125" s="7">
        <v>112.6297</v>
      </c>
      <c r="L125" s="7">
        <v>113.0445</v>
      </c>
      <c r="M125" s="7">
        <v>113.4879</v>
      </c>
      <c r="N125" s="7">
        <v>113.6027</v>
      </c>
      <c r="O125" s="7">
        <v>113.91370000000001</v>
      </c>
      <c r="P125" s="7">
        <v>115.29559999999999</v>
      </c>
      <c r="Q125" s="7">
        <v>0.17409070644510505</v>
      </c>
      <c r="R125" s="10">
        <v>0.51876343004313752</v>
      </c>
      <c r="S125" s="7">
        <v>0.21109987304928837</v>
      </c>
      <c r="T125" s="7">
        <v>0.2529131716164072</v>
      </c>
      <c r="U125" s="7">
        <v>0.51124383671675477</v>
      </c>
      <c r="V125" s="7">
        <v>0.51584291089470657</v>
      </c>
      <c r="W125" s="7">
        <v>0.47389121721013183</v>
      </c>
      <c r="X125" s="7">
        <v>0.36365548165415978</v>
      </c>
      <c r="Y125" s="7">
        <v>0.36828651767695342</v>
      </c>
      <c r="Z125" s="7">
        <v>0.39223491633825341</v>
      </c>
      <c r="AA125" s="7">
        <v>0.10115615849795656</v>
      </c>
      <c r="AB125" s="7">
        <v>0.27376109898797041</v>
      </c>
      <c r="AC125" s="11">
        <v>1.2131113290148483</v>
      </c>
    </row>
    <row r="126" spans="1:30" customFormat="1" ht="15" hidden="1" x14ac:dyDescent="0.25">
      <c r="A126" s="18"/>
      <c r="B126" t="s">
        <v>28</v>
      </c>
      <c r="C126" s="76">
        <v>104.99777984619141</v>
      </c>
      <c r="D126" s="14">
        <v>105.36859893798828</v>
      </c>
      <c r="E126" s="7">
        <v>105.373</v>
      </c>
      <c r="F126" s="7">
        <v>105.3954</v>
      </c>
      <c r="G126" s="7">
        <v>105.5714</v>
      </c>
      <c r="H126" s="7">
        <v>106.04559999999999</v>
      </c>
      <c r="I126" s="7">
        <v>106.4949</v>
      </c>
      <c r="J126" s="7">
        <v>107.1023</v>
      </c>
      <c r="K126" s="7">
        <v>107.3805</v>
      </c>
      <c r="L126" s="7">
        <v>107.164</v>
      </c>
      <c r="M126" s="7">
        <v>107.47790000000001</v>
      </c>
      <c r="N126" s="7">
        <v>106.9783</v>
      </c>
      <c r="O126" s="7">
        <v>107.4152</v>
      </c>
      <c r="P126" s="7">
        <v>108.27979999999999</v>
      </c>
      <c r="Q126" s="7">
        <v>0.35316850731518179</v>
      </c>
      <c r="R126" s="10">
        <v>4.1768250276474992E-3</v>
      </c>
      <c r="S126" s="7">
        <v>2.1257817467463608E-2</v>
      </c>
      <c r="T126" s="7">
        <v>0.16699021019892893</v>
      </c>
      <c r="U126" s="7">
        <v>0.44917468177934194</v>
      </c>
      <c r="V126" s="7">
        <v>0.4236856597539248</v>
      </c>
      <c r="W126" s="7">
        <v>0.57035595131785499</v>
      </c>
      <c r="X126" s="7">
        <v>0.25975165799427113</v>
      </c>
      <c r="Y126" s="7">
        <v>-0.20161947467184113</v>
      </c>
      <c r="Z126" s="7">
        <v>0.29291553133515347</v>
      </c>
      <c r="AA126" s="7">
        <v>-0.46483974845061254</v>
      </c>
      <c r="AB126" s="7">
        <v>0.40840058217413649</v>
      </c>
      <c r="AC126" s="11">
        <v>0.80491401589346379</v>
      </c>
    </row>
    <row r="127" spans="1:30" customFormat="1" ht="15" hidden="1" x14ac:dyDescent="0.25">
      <c r="A127" s="18"/>
      <c r="B127" t="s">
        <v>30</v>
      </c>
      <c r="C127" s="76">
        <v>109.89794158935547</v>
      </c>
      <c r="D127" s="14">
        <v>110.04812622070313</v>
      </c>
      <c r="E127" s="7">
        <v>110.17059999999999</v>
      </c>
      <c r="F127" s="7">
        <v>110.15009999999999</v>
      </c>
      <c r="G127" s="7">
        <v>110.5123</v>
      </c>
      <c r="H127" s="7">
        <v>110.6317</v>
      </c>
      <c r="I127" s="7">
        <v>111.10339999999999</v>
      </c>
      <c r="J127" s="7">
        <v>111.49379999999999</v>
      </c>
      <c r="K127" s="7">
        <v>113.83159999999999</v>
      </c>
      <c r="L127" s="7">
        <v>113.899</v>
      </c>
      <c r="M127" s="7">
        <v>113.7277</v>
      </c>
      <c r="N127" s="7">
        <v>114.5407</v>
      </c>
      <c r="O127" s="7">
        <v>114.7856</v>
      </c>
      <c r="P127" s="7">
        <v>116.2431</v>
      </c>
      <c r="Q127" s="7">
        <v>0.13665827510112608</v>
      </c>
      <c r="R127" s="10">
        <v>0.11129110826589202</v>
      </c>
      <c r="S127" s="7">
        <v>-1.8607505087562752E-2</v>
      </c>
      <c r="T127" s="7">
        <v>0.32882403193460691</v>
      </c>
      <c r="U127" s="7">
        <v>0.10804227221766159</v>
      </c>
      <c r="V127" s="7">
        <v>0.42636965715974579</v>
      </c>
      <c r="W127" s="7">
        <v>0.35138438607639338</v>
      </c>
      <c r="X127" s="7">
        <v>2.0967982076133396</v>
      </c>
      <c r="Y127" s="7">
        <v>5.9210272015860578E-2</v>
      </c>
      <c r="Z127" s="7">
        <v>-0.15039640383146669</v>
      </c>
      <c r="AA127" s="7">
        <v>0.71486541977020757</v>
      </c>
      <c r="AB127" s="7">
        <v>0.21381046213267532</v>
      </c>
      <c r="AC127" s="11">
        <v>1.2697585759886223</v>
      </c>
    </row>
    <row r="128" spans="1:30" customFormat="1" ht="15" hidden="1" x14ac:dyDescent="0.25">
      <c r="A128" s="18"/>
      <c r="B128" t="s">
        <v>32</v>
      </c>
      <c r="C128" s="76">
        <v>108.91867828369141</v>
      </c>
      <c r="D128" s="14">
        <v>109.23812103271484</v>
      </c>
      <c r="E128" s="7">
        <v>109.8032</v>
      </c>
      <c r="F128" s="7">
        <v>110.2175</v>
      </c>
      <c r="G128" s="7">
        <v>110.8344</v>
      </c>
      <c r="H128" s="7">
        <v>110.9739</v>
      </c>
      <c r="I128" s="7">
        <v>111.21380000000001</v>
      </c>
      <c r="J128" s="7">
        <v>111.35290000000001</v>
      </c>
      <c r="K128" s="7">
        <v>111.50369999999999</v>
      </c>
      <c r="L128" s="7">
        <v>111.78449999999999</v>
      </c>
      <c r="M128" s="7">
        <v>111.93980000000001</v>
      </c>
      <c r="N128" s="7">
        <v>112.72029999999999</v>
      </c>
      <c r="O128" s="7">
        <v>113.2548</v>
      </c>
      <c r="P128" s="7">
        <v>114.0151</v>
      </c>
      <c r="Q128" s="7">
        <v>0.29328555400884648</v>
      </c>
      <c r="R128" s="10">
        <v>0.51729099873104667</v>
      </c>
      <c r="S128" s="7">
        <v>0.37731140804639324</v>
      </c>
      <c r="T128" s="7">
        <v>0.55971147957447875</v>
      </c>
      <c r="U128" s="7">
        <v>0.12586345033671692</v>
      </c>
      <c r="V128" s="7">
        <v>0.21617695692411079</v>
      </c>
      <c r="W128" s="7">
        <v>0.12507440623375796</v>
      </c>
      <c r="X128" s="7">
        <v>0.13542530100247915</v>
      </c>
      <c r="Y128" s="7">
        <v>0.25183020832492492</v>
      </c>
      <c r="Z128" s="7">
        <v>0.1389280266942296</v>
      </c>
      <c r="AA128" s="7">
        <v>0.69724977175230729</v>
      </c>
      <c r="AB128" s="7">
        <v>0.47418255629199751</v>
      </c>
      <c r="AC128" s="11">
        <v>0.67131812514789735</v>
      </c>
    </row>
    <row r="129" spans="1:29" customFormat="1" ht="15" hidden="1" x14ac:dyDescent="0.25">
      <c r="A129" s="18"/>
      <c r="B129" t="s">
        <v>68</v>
      </c>
      <c r="C129" s="76">
        <v>101.40721893310547</v>
      </c>
      <c r="D129" s="14">
        <v>101.40721893310547</v>
      </c>
      <c r="E129" s="7">
        <v>101.4515</v>
      </c>
      <c r="F129" s="7">
        <v>101.9532</v>
      </c>
      <c r="G129" s="7">
        <v>102.0016</v>
      </c>
      <c r="H129" s="7">
        <v>102.22450000000001</v>
      </c>
      <c r="I129" s="7">
        <v>102.50700000000001</v>
      </c>
      <c r="J129" s="7">
        <v>102.67449999999999</v>
      </c>
      <c r="K129" s="7">
        <v>103.7321</v>
      </c>
      <c r="L129" s="7">
        <v>103.8105</v>
      </c>
      <c r="M129" s="7">
        <v>103.7932</v>
      </c>
      <c r="N129" s="7">
        <v>103.7985</v>
      </c>
      <c r="O129" s="7">
        <v>106.2653</v>
      </c>
      <c r="P129" s="7">
        <v>106.75369999999999</v>
      </c>
      <c r="Q129" s="7">
        <v>0</v>
      </c>
      <c r="R129" s="10">
        <v>4.3666582478450178E-2</v>
      </c>
      <c r="S129" s="7">
        <v>0.49452201298157206</v>
      </c>
      <c r="T129" s="7">
        <v>4.7472762012375179E-2</v>
      </c>
      <c r="U129" s="7">
        <v>0.2185259839061445</v>
      </c>
      <c r="V129" s="7">
        <v>0.27635253779671098</v>
      </c>
      <c r="W129" s="7">
        <v>0.16340347488463203</v>
      </c>
      <c r="X129" s="7">
        <v>1.0300512785550531</v>
      </c>
      <c r="Y129" s="7">
        <v>7.5579304766800276E-2</v>
      </c>
      <c r="Z129" s="7">
        <v>-1.6664980902708171E-2</v>
      </c>
      <c r="AA129" s="7">
        <v>5.10630754231049E-3</v>
      </c>
      <c r="AB129" s="7">
        <v>2.3765275991464154</v>
      </c>
      <c r="AC129" s="11">
        <v>0.45960440520094392</v>
      </c>
    </row>
    <row r="130" spans="1:29" customFormat="1" ht="15" hidden="1" x14ac:dyDescent="0.25">
      <c r="A130" s="18"/>
      <c r="B130" t="s">
        <v>35</v>
      </c>
      <c r="C130" s="76">
        <v>115.39208221435547</v>
      </c>
      <c r="D130" s="14">
        <v>115.75026702880859</v>
      </c>
      <c r="E130" s="7">
        <v>116.01439999999999</v>
      </c>
      <c r="F130" s="7">
        <v>115.2516</v>
      </c>
      <c r="G130" s="7">
        <v>115.2919</v>
      </c>
      <c r="H130" s="7">
        <v>115.7963</v>
      </c>
      <c r="I130" s="7">
        <v>115.92270000000001</v>
      </c>
      <c r="J130" s="7">
        <v>116.3741</v>
      </c>
      <c r="K130" s="7">
        <v>116.46420000000001</v>
      </c>
      <c r="L130" s="7">
        <v>116.98560000000001</v>
      </c>
      <c r="M130" s="7">
        <v>117.17910000000001</v>
      </c>
      <c r="N130" s="7">
        <v>117.40009999999999</v>
      </c>
      <c r="O130" s="7">
        <v>123.39149999999999</v>
      </c>
      <c r="P130" s="7">
        <v>133.78399999999999</v>
      </c>
      <c r="Q130" s="7">
        <v>0.31040675198819201</v>
      </c>
      <c r="R130" s="10">
        <v>0.22819210527234651</v>
      </c>
      <c r="S130" s="7">
        <v>-0.6575045856376438</v>
      </c>
      <c r="T130" s="7">
        <v>3.4966976597289756E-2</v>
      </c>
      <c r="U130" s="7">
        <v>0.4374982110625325</v>
      </c>
      <c r="V130" s="7">
        <v>0.10915720105046867</v>
      </c>
      <c r="W130" s="7">
        <v>0.38939741741694461</v>
      </c>
      <c r="X130" s="7">
        <v>7.7422725503360906E-2</v>
      </c>
      <c r="Y130" s="7">
        <v>0.44769122185186505</v>
      </c>
      <c r="Z130" s="7">
        <v>0.16540497291974415</v>
      </c>
      <c r="AA130" s="7">
        <v>0.18860018552795629</v>
      </c>
      <c r="AB130" s="7">
        <v>5.1034028080044216</v>
      </c>
      <c r="AC130" s="11">
        <v>8.4223791752268191</v>
      </c>
    </row>
    <row r="131" spans="1:29" customFormat="1" ht="15" hidden="1" x14ac:dyDescent="0.25">
      <c r="A131" s="17"/>
      <c r="B131" s="15" t="s">
        <v>37</v>
      </c>
      <c r="C131" s="75">
        <v>108.96492767333984</v>
      </c>
      <c r="D131" s="26">
        <v>109.03347778320313</v>
      </c>
      <c r="E131" s="20">
        <v>109.81959999999999</v>
      </c>
      <c r="F131" s="20">
        <v>109.81959999999999</v>
      </c>
      <c r="G131" s="20">
        <v>109.9622</v>
      </c>
      <c r="H131" s="20">
        <v>110.304</v>
      </c>
      <c r="I131" s="20">
        <v>110.50069999999999</v>
      </c>
      <c r="J131" s="20">
        <v>110.2863</v>
      </c>
      <c r="K131" s="20">
        <v>110.5316</v>
      </c>
      <c r="L131" s="20">
        <v>110.7458</v>
      </c>
      <c r="M131" s="20">
        <v>111.1087</v>
      </c>
      <c r="N131" s="20">
        <v>111.3463</v>
      </c>
      <c r="O131" s="20">
        <v>117.1857</v>
      </c>
      <c r="P131" s="20">
        <v>125.2546</v>
      </c>
      <c r="Q131" s="20">
        <v>6.2910251332230466E-2</v>
      </c>
      <c r="R131" s="21">
        <v>0.72099160072648183</v>
      </c>
      <c r="S131" s="20">
        <v>0</v>
      </c>
      <c r="T131" s="20">
        <v>0.12984931651545045</v>
      </c>
      <c r="U131" s="20">
        <v>0.31083408662249967</v>
      </c>
      <c r="V131" s="20">
        <v>0.17832535538148461</v>
      </c>
      <c r="W131" s="20">
        <v>-0.19402592019778853</v>
      </c>
      <c r="X131" s="20">
        <v>0.22242109854079817</v>
      </c>
      <c r="Y131" s="20">
        <v>0.19379073495724777</v>
      </c>
      <c r="Z131" s="20">
        <v>0.32768737053684766</v>
      </c>
      <c r="AA131" s="20">
        <v>0.21384464042869772</v>
      </c>
      <c r="AB131" s="20">
        <v>5.2443592647443138</v>
      </c>
      <c r="AC131" s="19">
        <v>6.8855670956439212</v>
      </c>
    </row>
    <row r="132" spans="1:29" customFormat="1" ht="15" hidden="1" x14ac:dyDescent="0.25">
      <c r="A132" s="18"/>
      <c r="B132" t="s">
        <v>70</v>
      </c>
      <c r="C132" s="76">
        <v>98.65399169921875</v>
      </c>
      <c r="D132" s="14">
        <v>98.653999328613281</v>
      </c>
      <c r="E132" s="7">
        <v>99.937520000000006</v>
      </c>
      <c r="F132" s="7">
        <v>99.937529999999995</v>
      </c>
      <c r="G132" s="7">
        <v>100.3357</v>
      </c>
      <c r="H132" s="7">
        <v>100.3357</v>
      </c>
      <c r="I132" s="7">
        <v>100.3357</v>
      </c>
      <c r="J132" s="7">
        <v>100.19</v>
      </c>
      <c r="K132" s="7">
        <v>100.19</v>
      </c>
      <c r="L132" s="7">
        <v>100.19</v>
      </c>
      <c r="M132" s="7">
        <v>100.19</v>
      </c>
      <c r="N132" s="7">
        <v>100.19</v>
      </c>
      <c r="O132" s="7">
        <v>100.19</v>
      </c>
      <c r="P132" s="7">
        <v>101.09010000000001</v>
      </c>
      <c r="Q132" s="7">
        <v>7.7334879206012087E-6</v>
      </c>
      <c r="R132" s="10">
        <v>1.3010325786300454</v>
      </c>
      <c r="S132" s="7">
        <v>1.000625189514737E-5</v>
      </c>
      <c r="T132" s="7">
        <v>0.39841889228201599</v>
      </c>
      <c r="U132" s="7">
        <v>0</v>
      </c>
      <c r="V132" s="7">
        <v>0</v>
      </c>
      <c r="W132" s="7">
        <v>-0.14521252156511097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11">
        <v>0.89839305319893115</v>
      </c>
    </row>
    <row r="133" spans="1:29" customFormat="1" ht="15" hidden="1" x14ac:dyDescent="0.25">
      <c r="A133" s="18"/>
      <c r="B133" t="s">
        <v>43</v>
      </c>
      <c r="C133" s="76">
        <v>119.92172241210938</v>
      </c>
      <c r="D133" s="14">
        <v>119.91903686523438</v>
      </c>
      <c r="E133" s="7">
        <v>120.7291</v>
      </c>
      <c r="F133" s="7">
        <v>120.72920000000001</v>
      </c>
      <c r="G133" s="7">
        <v>120.946</v>
      </c>
      <c r="H133" s="7">
        <v>121.9297</v>
      </c>
      <c r="I133" s="7">
        <v>121.8155</v>
      </c>
      <c r="J133" s="7">
        <v>121.8155</v>
      </c>
      <c r="K133" s="7">
        <v>121.8154</v>
      </c>
      <c r="L133" s="7">
        <v>121.8154</v>
      </c>
      <c r="M133" s="7">
        <v>121.98990000000001</v>
      </c>
      <c r="N133" s="7">
        <v>122.1541</v>
      </c>
      <c r="O133" s="7">
        <v>138.5694</v>
      </c>
      <c r="P133" s="7">
        <v>160.3175</v>
      </c>
      <c r="Q133" s="7">
        <v>-2.2394165302022217E-3</v>
      </c>
      <c r="R133" s="10">
        <v>0.6755083729332988</v>
      </c>
      <c r="S133" s="7">
        <v>8.2830071625912603E-5</v>
      </c>
      <c r="T133" s="7">
        <v>0.1795754465365397</v>
      </c>
      <c r="U133" s="7">
        <v>0.81333818398293367</v>
      </c>
      <c r="V133" s="7">
        <v>-9.3660527336651159E-2</v>
      </c>
      <c r="W133" s="7">
        <v>0</v>
      </c>
      <c r="X133" s="7">
        <v>-8.2091359476683715E-5</v>
      </c>
      <c r="Y133" s="7">
        <v>0</v>
      </c>
      <c r="Z133" s="7">
        <v>0.14324953987755981</v>
      </c>
      <c r="AA133" s="7">
        <v>0.1346013071573908</v>
      </c>
      <c r="AB133" s="7">
        <v>13.438189958421374</v>
      </c>
      <c r="AC133" s="11">
        <v>15.69473491261418</v>
      </c>
    </row>
    <row r="134" spans="1:29" customFormat="1" ht="15" hidden="1" x14ac:dyDescent="0.25">
      <c r="A134" s="18"/>
      <c r="B134" t="s">
        <v>45</v>
      </c>
      <c r="C134" s="76">
        <v>105.09754943847656</v>
      </c>
      <c r="D134" s="14">
        <v>105.30667877197266</v>
      </c>
      <c r="E134" s="7">
        <v>106.17</v>
      </c>
      <c r="F134" s="7">
        <v>106.17</v>
      </c>
      <c r="G134" s="7">
        <v>106.17</v>
      </c>
      <c r="H134" s="7">
        <v>106.1454</v>
      </c>
      <c r="I134" s="7">
        <v>106.8596</v>
      </c>
      <c r="J134" s="7">
        <v>106.2865</v>
      </c>
      <c r="K134" s="7">
        <v>107.02460000000001</v>
      </c>
      <c r="L134" s="7">
        <v>107.6692</v>
      </c>
      <c r="M134" s="7">
        <v>108.12860000000001</v>
      </c>
      <c r="N134" s="7">
        <v>108.66759999999999</v>
      </c>
      <c r="O134" s="7">
        <v>108.66759999999999</v>
      </c>
      <c r="P134" s="7">
        <v>109.2226</v>
      </c>
      <c r="Q134" s="7">
        <v>0.19898592746781096</v>
      </c>
      <c r="R134" s="10">
        <v>0.81981621497792234</v>
      </c>
      <c r="S134" s="7">
        <v>0</v>
      </c>
      <c r="T134" s="7">
        <v>0</v>
      </c>
      <c r="U134" s="7">
        <v>-2.3170387115010471E-2</v>
      </c>
      <c r="V134" s="7">
        <v>0.67285063695648162</v>
      </c>
      <c r="W134" s="7">
        <v>-0.5363111971222021</v>
      </c>
      <c r="X134" s="7">
        <v>0.69444379107412779</v>
      </c>
      <c r="Y134" s="7">
        <v>0.60229143580073818</v>
      </c>
      <c r="Z134" s="7">
        <v>0.42667726703644338</v>
      </c>
      <c r="AA134" s="7">
        <v>0.49848051301874546</v>
      </c>
      <c r="AB134" s="7">
        <v>0</v>
      </c>
      <c r="AC134" s="11">
        <v>0.51073180966544474</v>
      </c>
    </row>
    <row r="135" spans="1:29" customFormat="1" ht="15" hidden="1" x14ac:dyDescent="0.25">
      <c r="A135" s="18"/>
      <c r="B135" t="s">
        <v>71</v>
      </c>
      <c r="C135" s="76">
        <v>102.74649047851563</v>
      </c>
      <c r="D135" s="14">
        <v>102.74650573730469</v>
      </c>
      <c r="E135" s="7">
        <v>102.7465</v>
      </c>
      <c r="F135" s="7">
        <v>102.7465</v>
      </c>
      <c r="G135" s="7">
        <v>102.7465</v>
      </c>
      <c r="H135" s="7">
        <v>102.7465</v>
      </c>
      <c r="I135" s="7">
        <v>102.7465</v>
      </c>
      <c r="J135" s="7">
        <v>102.7465</v>
      </c>
      <c r="K135" s="7">
        <v>102.7465</v>
      </c>
      <c r="L135" s="7">
        <v>102.7465</v>
      </c>
      <c r="M135" s="7">
        <v>103.751</v>
      </c>
      <c r="N135" s="7">
        <v>103.75109999999999</v>
      </c>
      <c r="O135" s="7">
        <v>103.75109999999999</v>
      </c>
      <c r="P135" s="7">
        <v>103.75109999999999</v>
      </c>
      <c r="Q135" s="7">
        <v>1.4850910227138732E-5</v>
      </c>
      <c r="R135" s="10">
        <v>-5.5839414185722903E-6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0.97764887368426889</v>
      </c>
      <c r="AA135" s="7">
        <v>9.6384613149857646E-5</v>
      </c>
      <c r="AB135" s="7">
        <v>0</v>
      </c>
      <c r="AC135" s="11">
        <v>0</v>
      </c>
    </row>
    <row r="136" spans="1:29" customFormat="1" ht="15" hidden="1" x14ac:dyDescent="0.25">
      <c r="A136" s="17"/>
      <c r="B136" s="15" t="s">
        <v>48</v>
      </c>
      <c r="C136" s="75">
        <v>96.811141967773438</v>
      </c>
      <c r="D136" s="26">
        <v>97.408622741699219</v>
      </c>
      <c r="E136" s="20">
        <v>99.09975</v>
      </c>
      <c r="F136" s="20">
        <v>100.0992</v>
      </c>
      <c r="G136" s="20">
        <v>101.37730000000001</v>
      </c>
      <c r="H136" s="20">
        <v>101.1212</v>
      </c>
      <c r="I136" s="20">
        <v>101.6499</v>
      </c>
      <c r="J136" s="20">
        <v>102.87560000000001</v>
      </c>
      <c r="K136" s="20">
        <v>105.32769999999999</v>
      </c>
      <c r="L136" s="20">
        <v>104.93219999999999</v>
      </c>
      <c r="M136" s="20">
        <v>104.0979</v>
      </c>
      <c r="N136" s="20">
        <v>104.8612</v>
      </c>
      <c r="O136" s="20">
        <v>102.25020000000001</v>
      </c>
      <c r="P136" s="20">
        <v>101.093</v>
      </c>
      <c r="Q136" s="20">
        <v>0.61716116738367888</v>
      </c>
      <c r="R136" s="21">
        <v>1.7361165887594818</v>
      </c>
      <c r="S136" s="20">
        <v>1.008529284887193</v>
      </c>
      <c r="T136" s="20">
        <v>1.2768333812857737</v>
      </c>
      <c r="U136" s="20">
        <v>-0.2526206557089245</v>
      </c>
      <c r="V136" s="20">
        <v>0.52283794100544756</v>
      </c>
      <c r="W136" s="20">
        <v>1.2058054164342544</v>
      </c>
      <c r="X136" s="20">
        <v>2.383558394799143</v>
      </c>
      <c r="Y136" s="20">
        <v>-0.37549476538460297</v>
      </c>
      <c r="Z136" s="20">
        <v>-0.795084826202061</v>
      </c>
      <c r="AA136" s="20">
        <v>0.73325206368236151</v>
      </c>
      <c r="AB136" s="20">
        <v>-2.4899581542076477</v>
      </c>
      <c r="AC136" s="19">
        <v>-1.1317337276601935</v>
      </c>
    </row>
    <row r="137" spans="1:29" customFormat="1" ht="15" hidden="1" x14ac:dyDescent="0.25">
      <c r="A137" s="17"/>
      <c r="B137" s="15" t="s">
        <v>81</v>
      </c>
      <c r="C137" s="75">
        <v>97.630302429199219</v>
      </c>
      <c r="D137" s="26">
        <v>98.415092468261719</v>
      </c>
      <c r="E137" s="20">
        <v>100.1491</v>
      </c>
      <c r="F137" s="20">
        <v>101.3143</v>
      </c>
      <c r="G137" s="20">
        <v>102.5641</v>
      </c>
      <c r="H137" s="20">
        <v>102.31659999999999</v>
      </c>
      <c r="I137" s="20">
        <v>102.7038</v>
      </c>
      <c r="J137" s="20">
        <v>104.15779999999999</v>
      </c>
      <c r="K137" s="20">
        <v>107.3775</v>
      </c>
      <c r="L137" s="20">
        <v>107.10850000000001</v>
      </c>
      <c r="M137" s="20">
        <v>106.3694</v>
      </c>
      <c r="N137" s="20">
        <v>107.18300000000001</v>
      </c>
      <c r="O137" s="20">
        <v>102.1467</v>
      </c>
      <c r="P137" s="20">
        <v>98.23563</v>
      </c>
      <c r="Q137" s="20">
        <v>0.80383858242334538</v>
      </c>
      <c r="R137" s="21">
        <v>1.7619325331604934</v>
      </c>
      <c r="S137" s="20">
        <v>1.1634652732775419</v>
      </c>
      <c r="T137" s="20">
        <v>1.2335869664992931</v>
      </c>
      <c r="U137" s="20">
        <v>-0.24131250603281487</v>
      </c>
      <c r="V137" s="20">
        <v>0.37843321611547603</v>
      </c>
      <c r="W137" s="20">
        <v>1.415721716236394</v>
      </c>
      <c r="X137" s="20">
        <v>3.0911751208262879</v>
      </c>
      <c r="Y137" s="20">
        <v>-0.25051803217619262</v>
      </c>
      <c r="Z137" s="20">
        <v>-0.6900479420400879</v>
      </c>
      <c r="AA137" s="20">
        <v>0.76488162949119587</v>
      </c>
      <c r="AB137" s="20">
        <v>-4.6987861881081994</v>
      </c>
      <c r="AC137" s="19">
        <v>-3.8288755290185543</v>
      </c>
    </row>
    <row r="138" spans="1:29" customFormat="1" ht="23.25" hidden="1" customHeight="1" x14ac:dyDescent="0.25">
      <c r="A138" s="17"/>
      <c r="B138" s="22" t="s">
        <v>85</v>
      </c>
      <c r="C138" s="77"/>
      <c r="D138" s="39"/>
      <c r="E138" s="28"/>
      <c r="F138" s="28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4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5"/>
    </row>
    <row r="139" spans="1:29" customFormat="1" ht="15" hidden="1" x14ac:dyDescent="0.25">
      <c r="A139" s="17"/>
      <c r="B139" s="15" t="s">
        <v>15</v>
      </c>
      <c r="C139" s="75">
        <v>107.04609680175781</v>
      </c>
      <c r="D139" s="26">
        <v>107.18317413330078</v>
      </c>
      <c r="E139" s="20">
        <v>108.4645</v>
      </c>
      <c r="F139" s="20">
        <v>108.4569</v>
      </c>
      <c r="G139" s="20">
        <v>108.5928</v>
      </c>
      <c r="H139" s="20">
        <v>109.5853</v>
      </c>
      <c r="I139" s="20">
        <v>111.1661</v>
      </c>
      <c r="J139" s="20">
        <v>111.2647</v>
      </c>
      <c r="K139" s="20">
        <v>112.64060000000001</v>
      </c>
      <c r="L139" s="20">
        <v>113.2244</v>
      </c>
      <c r="M139" s="20">
        <v>113.37390000000001</v>
      </c>
      <c r="N139" s="20">
        <v>114.1354</v>
      </c>
      <c r="O139" s="20">
        <v>114.8065</v>
      </c>
      <c r="P139" s="20">
        <v>113.02079999999999</v>
      </c>
      <c r="Q139" s="20">
        <v>0.12805448833583047</v>
      </c>
      <c r="R139" s="21">
        <v>1.1954543024688462</v>
      </c>
      <c r="S139" s="20">
        <v>-7.0069008753984013E-3</v>
      </c>
      <c r="T139" s="20">
        <v>0.12530323105306565</v>
      </c>
      <c r="U139" s="20">
        <v>0.91396483008082208</v>
      </c>
      <c r="V139" s="20">
        <v>1.4425292443420754</v>
      </c>
      <c r="W139" s="20">
        <v>8.8696104297987147E-2</v>
      </c>
      <c r="X139" s="20">
        <v>1.2366006469257558</v>
      </c>
      <c r="Y139" s="20">
        <v>0.51828559151850795</v>
      </c>
      <c r="Z139" s="20">
        <v>0.13203867717559403</v>
      </c>
      <c r="AA139" s="20">
        <v>0.6716713458741369</v>
      </c>
      <c r="AB139" s="20">
        <v>0.58798584838708723</v>
      </c>
      <c r="AC139" s="19">
        <v>-1.5553997378197277</v>
      </c>
    </row>
    <row r="140" spans="1:29" customFormat="1" ht="15" hidden="1" x14ac:dyDescent="0.25">
      <c r="A140" s="17"/>
      <c r="B140" t="s">
        <v>83</v>
      </c>
      <c r="C140" s="76">
        <v>107.10895538330078</v>
      </c>
      <c r="D140" s="14">
        <v>107.25099182128906</v>
      </c>
      <c r="E140" s="7">
        <v>108.57850000000001</v>
      </c>
      <c r="F140" s="7">
        <v>108.5707</v>
      </c>
      <c r="G140" s="7">
        <v>108.7115</v>
      </c>
      <c r="H140" s="7">
        <v>109.7398</v>
      </c>
      <c r="I140" s="7">
        <v>111.3775</v>
      </c>
      <c r="J140" s="7">
        <v>111.44799999999999</v>
      </c>
      <c r="K140" s="7">
        <v>112.797</v>
      </c>
      <c r="L140" s="7">
        <v>113.42440000000001</v>
      </c>
      <c r="M140" s="7">
        <v>113.6092</v>
      </c>
      <c r="N140" s="7">
        <v>114.3981</v>
      </c>
      <c r="O140" s="7">
        <v>115.1011</v>
      </c>
      <c r="P140" s="7">
        <v>113.1709</v>
      </c>
      <c r="Q140" s="7">
        <v>0.13260930188329142</v>
      </c>
      <c r="R140" s="10">
        <v>1.2377584171183726</v>
      </c>
      <c r="S140" s="7">
        <v>-7.183742637817926E-3</v>
      </c>
      <c r="T140" s="7">
        <v>0.12968508078146196</v>
      </c>
      <c r="U140" s="7">
        <v>0.94589808805876241</v>
      </c>
      <c r="V140" s="7">
        <v>1.4923482638021897</v>
      </c>
      <c r="W140" s="7">
        <v>6.3298242463689314E-2</v>
      </c>
      <c r="X140" s="7">
        <v>1.210429976311826</v>
      </c>
      <c r="Y140" s="7">
        <v>0.5562204668563957</v>
      </c>
      <c r="Z140" s="7">
        <v>0.16292790616480723</v>
      </c>
      <c r="AA140" s="7">
        <v>0.69439798889526394</v>
      </c>
      <c r="AB140" s="7">
        <v>0.61452069571085788</v>
      </c>
      <c r="AC140" s="11">
        <v>-1.6769605155815184</v>
      </c>
    </row>
    <row r="141" spans="1:29" customFormat="1" ht="15" hidden="1" x14ac:dyDescent="0.25">
      <c r="A141" s="17"/>
      <c r="B141" t="s">
        <v>84</v>
      </c>
      <c r="C141" s="76">
        <v>105.30284881591797</v>
      </c>
      <c r="D141" s="14">
        <v>105.3028564453125</v>
      </c>
      <c r="E141" s="7">
        <v>105.30289999999999</v>
      </c>
      <c r="F141" s="7">
        <v>105.30289999999999</v>
      </c>
      <c r="G141" s="7">
        <v>105.30289999999999</v>
      </c>
      <c r="H141" s="7">
        <v>105.30289999999999</v>
      </c>
      <c r="I141" s="7">
        <v>105.30289999999999</v>
      </c>
      <c r="J141" s="7">
        <v>106.18040000000001</v>
      </c>
      <c r="K141" s="7">
        <v>108.304</v>
      </c>
      <c r="L141" s="7">
        <v>107.67919999999999</v>
      </c>
      <c r="M141" s="7">
        <v>106.8509</v>
      </c>
      <c r="N141" s="7">
        <v>106.8509</v>
      </c>
      <c r="O141" s="7">
        <v>106.63720000000001</v>
      </c>
      <c r="P141" s="7">
        <v>108.8588</v>
      </c>
      <c r="Q141" s="7">
        <v>7.2451929050723956E-6</v>
      </c>
      <c r="R141" s="10">
        <v>4.1361354254023827E-5</v>
      </c>
      <c r="S141" s="7">
        <v>0</v>
      </c>
      <c r="T141" s="7">
        <v>0</v>
      </c>
      <c r="U141" s="7">
        <v>0</v>
      </c>
      <c r="V141" s="7">
        <v>0</v>
      </c>
      <c r="W141" s="7">
        <v>0.83331038366465882</v>
      </c>
      <c r="X141" s="7">
        <v>1.999992465652791</v>
      </c>
      <c r="Y141" s="7">
        <v>-0.5768946668636501</v>
      </c>
      <c r="Z141" s="7">
        <v>-0.76922934048544078</v>
      </c>
      <c r="AA141" s="7">
        <v>0</v>
      </c>
      <c r="AB141" s="7">
        <v>-0.1999983154095929</v>
      </c>
      <c r="AC141" s="11">
        <v>2.083325518674529</v>
      </c>
    </row>
    <row r="142" spans="1:29" customFormat="1" ht="15" hidden="1" x14ac:dyDescent="0.25">
      <c r="A142" s="17"/>
      <c r="B142" s="15" t="s">
        <v>21</v>
      </c>
      <c r="C142" s="75">
        <v>108.47484588623047</v>
      </c>
      <c r="D142" s="26">
        <v>108.77914428710938</v>
      </c>
      <c r="E142" s="20">
        <v>109.55419999999999</v>
      </c>
      <c r="F142" s="20">
        <v>109.8218</v>
      </c>
      <c r="G142" s="20">
        <v>109.98220000000001</v>
      </c>
      <c r="H142" s="20">
        <v>110.3064</v>
      </c>
      <c r="I142" s="20">
        <v>110.363</v>
      </c>
      <c r="J142" s="20">
        <v>110.49509999999999</v>
      </c>
      <c r="K142" s="20">
        <v>111.56059999999999</v>
      </c>
      <c r="L142" s="20">
        <v>111.83240000000001</v>
      </c>
      <c r="M142" s="20">
        <v>112.2256</v>
      </c>
      <c r="N142" s="20">
        <v>112.34010000000001</v>
      </c>
      <c r="O142" s="20">
        <v>113.5723</v>
      </c>
      <c r="P142" s="20">
        <v>115.6602</v>
      </c>
      <c r="Q142" s="20">
        <v>0.28052439106302812</v>
      </c>
      <c r="R142" s="21">
        <v>0.71250396201403621</v>
      </c>
      <c r="S142" s="20">
        <v>0.24426265720529347</v>
      </c>
      <c r="T142" s="20">
        <v>0.14605479057892867</v>
      </c>
      <c r="U142" s="20">
        <v>0.29477497267738823</v>
      </c>
      <c r="V142" s="20">
        <v>5.1311619271414075E-2</v>
      </c>
      <c r="W142" s="20">
        <v>0.11969591257939174</v>
      </c>
      <c r="X142" s="20">
        <v>0.96429615430910531</v>
      </c>
      <c r="Y142" s="20">
        <v>0.24363440139261813</v>
      </c>
      <c r="Z142" s="20">
        <v>0.35159756921964752</v>
      </c>
      <c r="AA142" s="20">
        <v>0.10202663206969417</v>
      </c>
      <c r="AB142" s="20">
        <v>1.0968478753356918</v>
      </c>
      <c r="AC142" s="19">
        <v>1.8383884098499412</v>
      </c>
    </row>
    <row r="143" spans="1:29" customFormat="1" ht="15" hidden="1" x14ac:dyDescent="0.25">
      <c r="A143" s="17"/>
      <c r="B143" s="15" t="s">
        <v>23</v>
      </c>
      <c r="C143" s="75">
        <v>110.25234985351563</v>
      </c>
      <c r="D143" s="26">
        <v>110.72118377685547</v>
      </c>
      <c r="E143" s="20">
        <v>111.5766</v>
      </c>
      <c r="F143" s="20">
        <v>111.831</v>
      </c>
      <c r="G143" s="20">
        <v>111.9147</v>
      </c>
      <c r="H143" s="20">
        <v>112.286</v>
      </c>
      <c r="I143" s="20">
        <v>112.2603</v>
      </c>
      <c r="J143" s="20">
        <v>112.43210000000001</v>
      </c>
      <c r="K143" s="20">
        <v>113.8669</v>
      </c>
      <c r="L143" s="20">
        <v>114.3069</v>
      </c>
      <c r="M143" s="20">
        <v>114.8462</v>
      </c>
      <c r="N143" s="20">
        <v>115.146</v>
      </c>
      <c r="O143" s="20">
        <v>116.8484</v>
      </c>
      <c r="P143" s="20">
        <v>119.47199999999999</v>
      </c>
      <c r="Q143" s="20">
        <v>0.42523712552408149</v>
      </c>
      <c r="R143" s="21">
        <v>0.77258587197596573</v>
      </c>
      <c r="S143" s="20">
        <v>0.22800479670468896</v>
      </c>
      <c r="T143" s="20">
        <v>7.4845078734870674E-2</v>
      </c>
      <c r="U143" s="20">
        <v>0.3317705359528329</v>
      </c>
      <c r="V143" s="20">
        <v>-2.2887982473327483E-2</v>
      </c>
      <c r="W143" s="20">
        <v>0.15303718233427543</v>
      </c>
      <c r="X143" s="20">
        <v>1.2761480039952964</v>
      </c>
      <c r="Y143" s="20">
        <v>0.38641606999048689</v>
      </c>
      <c r="Z143" s="20">
        <v>0.47180004006757009</v>
      </c>
      <c r="AA143" s="20">
        <v>0.26104477118093999</v>
      </c>
      <c r="AB143" s="20">
        <v>1.4784708109704177</v>
      </c>
      <c r="AC143" s="19">
        <v>2.2453024602818661</v>
      </c>
    </row>
    <row r="144" spans="1:29" customFormat="1" ht="15" hidden="1" x14ac:dyDescent="0.25">
      <c r="A144" s="17"/>
      <c r="B144" t="s">
        <v>25</v>
      </c>
      <c r="C144" s="76">
        <v>112.39760589599609</v>
      </c>
      <c r="D144" s="14">
        <v>113.11866760253906</v>
      </c>
      <c r="E144" s="7">
        <v>114.6371</v>
      </c>
      <c r="F144" s="7">
        <v>115.13639999999999</v>
      </c>
      <c r="G144" s="7">
        <v>115.04049999999999</v>
      </c>
      <c r="H144" s="7">
        <v>115.34139999999999</v>
      </c>
      <c r="I144" s="7">
        <v>114.791</v>
      </c>
      <c r="J144" s="7">
        <v>114.6079</v>
      </c>
      <c r="K144" s="7">
        <v>117.044</v>
      </c>
      <c r="L144" s="7">
        <v>117.78149999999999</v>
      </c>
      <c r="M144" s="7">
        <v>118.64700000000001</v>
      </c>
      <c r="N144" s="7">
        <v>119.2157</v>
      </c>
      <c r="O144" s="7">
        <v>121.4804</v>
      </c>
      <c r="P144" s="7">
        <v>124.4605</v>
      </c>
      <c r="Q144" s="7">
        <v>0.64152763824007297</v>
      </c>
      <c r="R144" s="10">
        <v>1.3423358227628721</v>
      </c>
      <c r="S144" s="7">
        <v>0.43554835214776971</v>
      </c>
      <c r="T144" s="7">
        <v>-8.329251218554716E-2</v>
      </c>
      <c r="U144" s="7">
        <v>0.26156005928346854</v>
      </c>
      <c r="V144" s="7">
        <v>-0.47719205766532768</v>
      </c>
      <c r="W144" s="7">
        <v>-0.15950727844517085</v>
      </c>
      <c r="X144" s="7">
        <v>2.1255951814839955</v>
      </c>
      <c r="Y144" s="7">
        <v>0.63010491780868494</v>
      </c>
      <c r="Z144" s="7">
        <v>0.7348352669986471</v>
      </c>
      <c r="AA144" s="7">
        <v>0.4793210110664346</v>
      </c>
      <c r="AB144" s="7">
        <v>1.8996658997095222</v>
      </c>
      <c r="AC144" s="11">
        <v>2.4531529366054055</v>
      </c>
    </row>
    <row r="145" spans="1:29" customFormat="1" ht="15" hidden="1" x14ac:dyDescent="0.25">
      <c r="A145" s="17"/>
      <c r="B145" t="s">
        <v>67</v>
      </c>
      <c r="C145" s="76">
        <v>109.23168182373047</v>
      </c>
      <c r="D145" s="14">
        <v>109.41609954833984</v>
      </c>
      <c r="E145" s="7">
        <v>109.982</v>
      </c>
      <c r="F145" s="7">
        <v>110.2123</v>
      </c>
      <c r="G145" s="7">
        <v>110.49630000000001</v>
      </c>
      <c r="H145" s="7">
        <v>111.062</v>
      </c>
      <c r="I145" s="7">
        <v>111.6327</v>
      </c>
      <c r="J145" s="7">
        <v>112.1615</v>
      </c>
      <c r="K145" s="7">
        <v>112.5684</v>
      </c>
      <c r="L145" s="7">
        <v>112.9833</v>
      </c>
      <c r="M145" s="7">
        <v>113.426</v>
      </c>
      <c r="N145" s="7">
        <v>113.5397</v>
      </c>
      <c r="O145" s="7">
        <v>113.85080000000001</v>
      </c>
      <c r="P145" s="7">
        <v>115.229</v>
      </c>
      <c r="Q145" s="7">
        <v>0.1688317176210597</v>
      </c>
      <c r="R145" s="10">
        <v>0.51720035168146505</v>
      </c>
      <c r="S145" s="7">
        <v>0.20939790147478654</v>
      </c>
      <c r="T145" s="7">
        <v>0.25768448712167885</v>
      </c>
      <c r="U145" s="7">
        <v>0.51196284400472458</v>
      </c>
      <c r="V145" s="7">
        <v>0.51385712484918533</v>
      </c>
      <c r="W145" s="7">
        <v>0.4736963273306154</v>
      </c>
      <c r="X145" s="7">
        <v>0.3627804549689449</v>
      </c>
      <c r="Y145" s="7">
        <v>0.36857590584924627</v>
      </c>
      <c r="Z145" s="7">
        <v>0.39182781880154155</v>
      </c>
      <c r="AA145" s="7">
        <v>0.10024156718917564</v>
      </c>
      <c r="AB145" s="7">
        <v>0.27400107627553211</v>
      </c>
      <c r="AC145" s="11">
        <v>1.2105316783017708</v>
      </c>
    </row>
    <row r="146" spans="1:29" customFormat="1" ht="15" hidden="1" x14ac:dyDescent="0.25">
      <c r="A146" s="17"/>
      <c r="B146" t="s">
        <v>28</v>
      </c>
      <c r="C146" s="76">
        <v>104.92659759521484</v>
      </c>
      <c r="D146" s="14">
        <v>105.28546142578125</v>
      </c>
      <c r="E146" s="7">
        <v>105.2659</v>
      </c>
      <c r="F146" s="7">
        <v>105.27979999999999</v>
      </c>
      <c r="G146" s="7">
        <v>105.45959999999999</v>
      </c>
      <c r="H146" s="7">
        <v>105.9289</v>
      </c>
      <c r="I146" s="7">
        <v>106.3772</v>
      </c>
      <c r="J146" s="7">
        <v>106.98990000000001</v>
      </c>
      <c r="K146" s="7">
        <v>107.2705</v>
      </c>
      <c r="L146" s="7">
        <v>107.0488</v>
      </c>
      <c r="M146" s="7">
        <v>107.35469999999999</v>
      </c>
      <c r="N146" s="7">
        <v>106.8439</v>
      </c>
      <c r="O146" s="7">
        <v>107.2839</v>
      </c>
      <c r="P146" s="7">
        <v>108.17</v>
      </c>
      <c r="Q146" s="7">
        <v>0.34201416875331159</v>
      </c>
      <c r="R146" s="10">
        <v>-1.8579417819275443E-2</v>
      </c>
      <c r="S146" s="7">
        <v>1.3204656018703562E-2</v>
      </c>
      <c r="T146" s="7">
        <v>0.17078299920782544</v>
      </c>
      <c r="U146" s="7">
        <v>0.44500453254137512</v>
      </c>
      <c r="V146" s="7">
        <v>0.4232083973306654</v>
      </c>
      <c r="W146" s="7">
        <v>0.57596928665165448</v>
      </c>
      <c r="X146" s="7">
        <v>0.26226774676861331</v>
      </c>
      <c r="Y146" s="7">
        <v>-0.20667378263362102</v>
      </c>
      <c r="Z146" s="7">
        <v>0.28575752367144147</v>
      </c>
      <c r="AA146" s="7">
        <v>-0.47580590323478067</v>
      </c>
      <c r="AB146" s="7">
        <v>0.41181574240550722</v>
      </c>
      <c r="AC146" s="11">
        <v>0.82593940004045252</v>
      </c>
    </row>
    <row r="147" spans="1:29" customFormat="1" ht="15" hidden="1" x14ac:dyDescent="0.25">
      <c r="A147" s="17"/>
      <c r="B147" t="s">
        <v>30</v>
      </c>
      <c r="C147" s="76">
        <v>109.80432891845703</v>
      </c>
      <c r="D147" s="14">
        <v>109.95905303955078</v>
      </c>
      <c r="E147" s="7">
        <v>110.07599999999999</v>
      </c>
      <c r="F147" s="7">
        <v>110.05549999999999</v>
      </c>
      <c r="G147" s="7">
        <v>110.41160000000001</v>
      </c>
      <c r="H147" s="7">
        <v>110.53149999999999</v>
      </c>
      <c r="I147" s="7">
        <v>111.0013</v>
      </c>
      <c r="J147" s="7">
        <v>111.3888</v>
      </c>
      <c r="K147" s="7">
        <v>113.727</v>
      </c>
      <c r="L147" s="7">
        <v>113.7963</v>
      </c>
      <c r="M147" s="7">
        <v>113.6219</v>
      </c>
      <c r="N147" s="7">
        <v>114.4288</v>
      </c>
      <c r="O147" s="7">
        <v>114.6742</v>
      </c>
      <c r="P147" s="7">
        <v>116.1302</v>
      </c>
      <c r="Q147" s="7">
        <v>0.14090894468163576</v>
      </c>
      <c r="R147" s="10">
        <v>0.10635500872051701</v>
      </c>
      <c r="S147" s="7">
        <v>-1.8623496493330435E-2</v>
      </c>
      <c r="T147" s="7">
        <v>0.32356401997175255</v>
      </c>
      <c r="U147" s="7">
        <v>0.10859366226011308</v>
      </c>
      <c r="V147" s="7">
        <v>0.42503720658817301</v>
      </c>
      <c r="W147" s="7">
        <v>0.34909501059897752</v>
      </c>
      <c r="X147" s="7">
        <v>2.0991338446953378</v>
      </c>
      <c r="Y147" s="7">
        <v>6.0935397926612289E-2</v>
      </c>
      <c r="Z147" s="7">
        <v>-0.15325630095179338</v>
      </c>
      <c r="AA147" s="7">
        <v>0.71016238946893062</v>
      </c>
      <c r="AB147" s="7">
        <v>0.21445650046142545</v>
      </c>
      <c r="AC147" s="11">
        <v>1.2696840265726757</v>
      </c>
    </row>
    <row r="148" spans="1:29" customFormat="1" ht="15" hidden="1" x14ac:dyDescent="0.25">
      <c r="A148" s="17"/>
      <c r="B148" t="s">
        <v>32</v>
      </c>
      <c r="C148" s="76">
        <v>108.91867828369141</v>
      </c>
      <c r="D148" s="14">
        <v>109.23812103271484</v>
      </c>
      <c r="E148" s="7">
        <v>109.8032</v>
      </c>
      <c r="F148" s="7">
        <v>110.2175</v>
      </c>
      <c r="G148" s="7">
        <v>110.8344</v>
      </c>
      <c r="H148" s="7">
        <v>110.9739</v>
      </c>
      <c r="I148" s="7">
        <v>111.21380000000001</v>
      </c>
      <c r="J148" s="7">
        <v>111.35290000000001</v>
      </c>
      <c r="K148" s="7">
        <v>111.50369999999999</v>
      </c>
      <c r="L148" s="7">
        <v>111.78449999999999</v>
      </c>
      <c r="M148" s="7">
        <v>111.93980000000001</v>
      </c>
      <c r="N148" s="7">
        <v>112.72029999999999</v>
      </c>
      <c r="O148" s="7">
        <v>113.25490000000001</v>
      </c>
      <c r="P148" s="7">
        <v>114.0151</v>
      </c>
      <c r="Q148" s="7">
        <v>0.29328555400884648</v>
      </c>
      <c r="R148" s="10">
        <v>0.51729099873104667</v>
      </c>
      <c r="S148" s="7">
        <v>0.37731140804639324</v>
      </c>
      <c r="T148" s="7">
        <v>0.55971147957447875</v>
      </c>
      <c r="U148" s="7">
        <v>0.12586345033671692</v>
      </c>
      <c r="V148" s="7">
        <v>0.21617695692411079</v>
      </c>
      <c r="W148" s="7">
        <v>0.12507440623375796</v>
      </c>
      <c r="X148" s="7">
        <v>0.13542530100247915</v>
      </c>
      <c r="Y148" s="7">
        <v>0.25183020832492492</v>
      </c>
      <c r="Z148" s="7">
        <v>0.1389280266942296</v>
      </c>
      <c r="AA148" s="7">
        <v>0.69724977175230729</v>
      </c>
      <c r="AB148" s="7">
        <v>0.47427127145688203</v>
      </c>
      <c r="AC148" s="11">
        <v>0.67122923599773388</v>
      </c>
    </row>
    <row r="149" spans="1:29" customFormat="1" ht="15" hidden="1" x14ac:dyDescent="0.25">
      <c r="A149" s="17"/>
      <c r="B149" t="s">
        <v>68</v>
      </c>
      <c r="C149" s="76">
        <v>101.54486083984375</v>
      </c>
      <c r="D149" s="14">
        <v>101.54486846923828</v>
      </c>
      <c r="E149" s="7">
        <v>101.587</v>
      </c>
      <c r="F149" s="7">
        <v>102.0891</v>
      </c>
      <c r="G149" s="7">
        <v>102.1375</v>
      </c>
      <c r="H149" s="7">
        <v>102.3609</v>
      </c>
      <c r="I149" s="7">
        <v>102.64360000000001</v>
      </c>
      <c r="J149" s="7">
        <v>102.8111</v>
      </c>
      <c r="K149" s="7">
        <v>103.8693</v>
      </c>
      <c r="L149" s="7">
        <v>103.9473</v>
      </c>
      <c r="M149" s="7">
        <v>103.9295</v>
      </c>
      <c r="N149" s="7">
        <v>103.9346</v>
      </c>
      <c r="O149" s="7">
        <v>106.4032</v>
      </c>
      <c r="P149" s="7">
        <v>106.89109999999999</v>
      </c>
      <c r="Q149" s="7">
        <v>7.5133241290103866E-6</v>
      </c>
      <c r="R149" s="10">
        <v>4.1490556240648693E-2</v>
      </c>
      <c r="S149" s="7">
        <v>0.49425615482295832</v>
      </c>
      <c r="T149" s="7">
        <v>4.7409566741210267E-2</v>
      </c>
      <c r="U149" s="7">
        <v>0.21872475829151686</v>
      </c>
      <c r="V149" s="7">
        <v>0.27617967407477417</v>
      </c>
      <c r="W149" s="7">
        <v>0.16318601452013545</v>
      </c>
      <c r="X149" s="7">
        <v>1.0292662951762985</v>
      </c>
      <c r="Y149" s="7">
        <v>7.5094373409662879E-2</v>
      </c>
      <c r="Z149" s="7">
        <v>-1.7124061904440081E-2</v>
      </c>
      <c r="AA149" s="7">
        <v>4.9071726506899121E-3</v>
      </c>
      <c r="AB149" s="7">
        <v>2.3751474484916426</v>
      </c>
      <c r="AC149" s="11">
        <v>0.45853884093711111</v>
      </c>
    </row>
    <row r="150" spans="1:29" customFormat="1" ht="15" hidden="1" x14ac:dyDescent="0.25">
      <c r="A150" s="17"/>
      <c r="B150" t="s">
        <v>35</v>
      </c>
      <c r="C150" s="76">
        <v>115.36334991455078</v>
      </c>
      <c r="D150" s="14">
        <v>115.72141265869141</v>
      </c>
      <c r="E150" s="7">
        <v>115.9853</v>
      </c>
      <c r="F150" s="7">
        <v>115.2225</v>
      </c>
      <c r="G150" s="7">
        <v>115.2627</v>
      </c>
      <c r="H150" s="7">
        <v>115.767</v>
      </c>
      <c r="I150" s="7">
        <v>115.8934</v>
      </c>
      <c r="J150" s="7">
        <v>116.3447</v>
      </c>
      <c r="K150" s="7">
        <v>116.4348</v>
      </c>
      <c r="L150" s="7">
        <v>116.9562</v>
      </c>
      <c r="M150" s="7">
        <v>117.1497</v>
      </c>
      <c r="N150" s="7">
        <v>117.37</v>
      </c>
      <c r="O150" s="7">
        <v>123.3613</v>
      </c>
      <c r="P150" s="7">
        <v>133.7535</v>
      </c>
      <c r="Q150" s="7">
        <v>0.31037824786280976</v>
      </c>
      <c r="R150" s="10">
        <v>0.22803674380202904</v>
      </c>
      <c r="S150" s="7">
        <v>-0.65766954950325485</v>
      </c>
      <c r="T150" s="7">
        <v>3.488901907179473E-2</v>
      </c>
      <c r="U150" s="7">
        <v>0.43752228604743826</v>
      </c>
      <c r="V150" s="7">
        <v>0.10918482814619353</v>
      </c>
      <c r="W150" s="7">
        <v>0.38940957811230265</v>
      </c>
      <c r="X150" s="7">
        <v>7.7442290022658983E-2</v>
      </c>
      <c r="Y150" s="7">
        <v>0.44780426470436668</v>
      </c>
      <c r="Z150" s="7">
        <v>0.16544655178605344</v>
      </c>
      <c r="AA150" s="7">
        <v>0.18804999073835343</v>
      </c>
      <c r="AB150" s="7">
        <v>5.104626395160599</v>
      </c>
      <c r="AC150" s="11">
        <v>8.4241978643221191</v>
      </c>
    </row>
    <row r="151" spans="1:29" customFormat="1" ht="15" hidden="1" x14ac:dyDescent="0.25">
      <c r="A151" s="17"/>
      <c r="B151" s="15" t="s">
        <v>37</v>
      </c>
      <c r="C151" s="75">
        <v>105.21091461181641</v>
      </c>
      <c r="D151" s="26">
        <v>105.21307373046875</v>
      </c>
      <c r="E151" s="20">
        <v>105.84059999999999</v>
      </c>
      <c r="F151" s="20">
        <v>106.1326</v>
      </c>
      <c r="G151" s="20">
        <v>106.4337</v>
      </c>
      <c r="H151" s="20">
        <v>106.6712</v>
      </c>
      <c r="I151" s="20">
        <v>106.879</v>
      </c>
      <c r="J151" s="20">
        <v>106.9384</v>
      </c>
      <c r="K151" s="20">
        <v>107.32559999999999</v>
      </c>
      <c r="L151" s="20">
        <v>107.2886</v>
      </c>
      <c r="M151" s="20">
        <v>107.4135</v>
      </c>
      <c r="N151" s="20">
        <v>107.18770000000001</v>
      </c>
      <c r="O151" s="20">
        <v>107.5568</v>
      </c>
      <c r="P151" s="20">
        <v>108.6609</v>
      </c>
      <c r="Q151" s="20">
        <v>2.0521812402353699E-3</v>
      </c>
      <c r="R151" s="21">
        <v>0.59643373896557783</v>
      </c>
      <c r="S151" s="20">
        <v>0.27588656904817394</v>
      </c>
      <c r="T151" s="20">
        <v>0.28370170899422542</v>
      </c>
      <c r="U151" s="20">
        <v>0.22314360958981708</v>
      </c>
      <c r="V151" s="20">
        <v>0.19480422082062074</v>
      </c>
      <c r="W151" s="20">
        <v>5.557686729853064E-2</v>
      </c>
      <c r="X151" s="20">
        <v>0.36207760729540828</v>
      </c>
      <c r="Y151" s="20">
        <v>-3.447453356887073E-2</v>
      </c>
      <c r="Z151" s="20">
        <v>0.11641497791936579</v>
      </c>
      <c r="AA151" s="20">
        <v>-0.21021566190468835</v>
      </c>
      <c r="AB151" s="20">
        <v>0.34434921170991528</v>
      </c>
      <c r="AC151" s="11">
        <v>1.0265273790220633</v>
      </c>
    </row>
    <row r="152" spans="1:29" customFormat="1" ht="15" hidden="1" x14ac:dyDescent="0.25">
      <c r="A152" s="17"/>
      <c r="B152" t="s">
        <v>39</v>
      </c>
      <c r="C152" s="76">
        <v>108.16162872314453</v>
      </c>
      <c r="D152" s="14">
        <v>107.57675933837891</v>
      </c>
      <c r="E152" s="7">
        <v>107.9817</v>
      </c>
      <c r="F152" s="7">
        <v>108.2676</v>
      </c>
      <c r="G152" s="7">
        <v>108.2676</v>
      </c>
      <c r="H152" s="7">
        <v>108.20010000000001</v>
      </c>
      <c r="I152" s="7">
        <v>108.5395</v>
      </c>
      <c r="J152" s="7">
        <v>108.15940000000001</v>
      </c>
      <c r="K152" s="7">
        <v>109.21429999999999</v>
      </c>
      <c r="L152" s="7">
        <v>108.854</v>
      </c>
      <c r="M152" s="7">
        <v>109.2572</v>
      </c>
      <c r="N152" s="7">
        <v>108.42319999999999</v>
      </c>
      <c r="O152" s="7">
        <v>108.4789</v>
      </c>
      <c r="P152" s="7">
        <v>109.1404</v>
      </c>
      <c r="Q152" s="7">
        <v>-0.54073648082970682</v>
      </c>
      <c r="R152" s="10">
        <v>0.37642020833456297</v>
      </c>
      <c r="S152" s="7">
        <v>0.26476708553393585</v>
      </c>
      <c r="T152" s="7">
        <v>0</v>
      </c>
      <c r="U152" s="7">
        <v>-6.2345521651902741E-2</v>
      </c>
      <c r="V152" s="7">
        <v>0.31367808347681536</v>
      </c>
      <c r="W152" s="7">
        <v>-0.35019509026667595</v>
      </c>
      <c r="X152" s="7">
        <v>0.97531975954007633</v>
      </c>
      <c r="Y152" s="7">
        <v>-0.32990185351185258</v>
      </c>
      <c r="Z152" s="7">
        <v>0.37040439487754079</v>
      </c>
      <c r="AA152" s="7">
        <v>-0.76333642084915521</v>
      </c>
      <c r="AB152" s="7">
        <v>5.1372768927684886E-2</v>
      </c>
      <c r="AC152" s="11">
        <v>0.60979600641231035</v>
      </c>
    </row>
    <row r="153" spans="1:29" customFormat="1" ht="15" hidden="1" x14ac:dyDescent="0.25">
      <c r="A153" s="17"/>
      <c r="B153" t="s">
        <v>78</v>
      </c>
      <c r="C153" s="76">
        <v>100.49252319335938</v>
      </c>
      <c r="D153" s="14">
        <v>100.69514465332031</v>
      </c>
      <c r="E153" s="7">
        <v>101.7612</v>
      </c>
      <c r="F153" s="7">
        <v>102.2097</v>
      </c>
      <c r="G153" s="7">
        <v>102.6735</v>
      </c>
      <c r="H153" s="7">
        <v>102.88030000000001</v>
      </c>
      <c r="I153" s="7">
        <v>102.9748</v>
      </c>
      <c r="J153" s="7">
        <v>103.327</v>
      </c>
      <c r="K153" s="7">
        <v>103.5067</v>
      </c>
      <c r="L153" s="7">
        <v>103.3584</v>
      </c>
      <c r="M153" s="7">
        <v>103.44540000000001</v>
      </c>
      <c r="N153" s="7">
        <v>103.3841</v>
      </c>
      <c r="O153" s="7">
        <v>103.791</v>
      </c>
      <c r="P153" s="7">
        <v>103.9605</v>
      </c>
      <c r="Q153" s="7">
        <v>0.20162839335924534</v>
      </c>
      <c r="R153" s="10">
        <v>1.0586958788827141</v>
      </c>
      <c r="S153" s="7">
        <v>0.44073772714943976</v>
      </c>
      <c r="T153" s="7">
        <v>0.45377297849421944</v>
      </c>
      <c r="U153" s="7">
        <v>0.2014151655490474</v>
      </c>
      <c r="V153" s="7">
        <v>9.1854320020447522E-2</v>
      </c>
      <c r="W153" s="7">
        <v>0.34202542758033644</v>
      </c>
      <c r="X153" s="7">
        <v>0.17391388504456423</v>
      </c>
      <c r="Y153" s="7">
        <v>-0.14327574929931289</v>
      </c>
      <c r="Z153" s="7">
        <v>8.4173129615012707E-2</v>
      </c>
      <c r="AA153" s="7">
        <v>-5.9258314047799895E-2</v>
      </c>
      <c r="AB153" s="7">
        <v>0.39358083109491032</v>
      </c>
      <c r="AC153" s="11">
        <v>0.16330895742405346</v>
      </c>
    </row>
    <row r="154" spans="1:29" customFormat="1" ht="15" hidden="1" x14ac:dyDescent="0.25">
      <c r="A154" s="17"/>
      <c r="B154" t="s">
        <v>70</v>
      </c>
      <c r="C154" s="76">
        <v>103.16107940673828</v>
      </c>
      <c r="D154" s="14">
        <v>103.16109466552734</v>
      </c>
      <c r="E154" s="7">
        <v>103.1611</v>
      </c>
      <c r="F154" s="7">
        <v>103.1611</v>
      </c>
      <c r="G154" s="7">
        <v>104.0403</v>
      </c>
      <c r="H154" s="7">
        <v>104.7831</v>
      </c>
      <c r="I154" s="7">
        <v>104.7831</v>
      </c>
      <c r="J154" s="7">
        <v>105.1126</v>
      </c>
      <c r="K154" s="7">
        <v>105.58969999999999</v>
      </c>
      <c r="L154" s="7">
        <v>105.7518</v>
      </c>
      <c r="M154" s="7">
        <v>105.8545</v>
      </c>
      <c r="N154" s="7">
        <v>105.8545</v>
      </c>
      <c r="O154" s="7">
        <v>106.04170000000001</v>
      </c>
      <c r="P154" s="7">
        <v>106.8083</v>
      </c>
      <c r="Q154" s="7">
        <v>1.4791226643081562E-5</v>
      </c>
      <c r="R154" s="10">
        <v>5.1710120741055713E-6</v>
      </c>
      <c r="S154" s="7">
        <v>0</v>
      </c>
      <c r="T154" s="7">
        <v>0.85225923337381748</v>
      </c>
      <c r="U154" s="7">
        <v>0.71395411201236691</v>
      </c>
      <c r="V154" s="7">
        <v>0</v>
      </c>
      <c r="W154" s="7">
        <v>0.31445910647804454</v>
      </c>
      <c r="X154" s="7">
        <v>0.453894204881235</v>
      </c>
      <c r="Y154" s="7">
        <v>0.15351876177317436</v>
      </c>
      <c r="Z154" s="7">
        <v>9.7114186236072278E-2</v>
      </c>
      <c r="AA154" s="7">
        <v>0</v>
      </c>
      <c r="AB154" s="7">
        <v>0.17684652045969163</v>
      </c>
      <c r="AC154" s="11">
        <v>0.7229231519298509</v>
      </c>
    </row>
    <row r="155" spans="1:29" customFormat="1" ht="15" hidden="1" x14ac:dyDescent="0.25">
      <c r="A155" s="17"/>
      <c r="B155" t="s">
        <v>43</v>
      </c>
      <c r="C155" s="76">
        <v>117.55532836914063</v>
      </c>
      <c r="D155" s="14">
        <v>118.20219421386719</v>
      </c>
      <c r="E155" s="7">
        <v>119.2804</v>
      </c>
      <c r="F155" s="7">
        <v>119.6681</v>
      </c>
      <c r="G155" s="7">
        <v>120.0621</v>
      </c>
      <c r="H155" s="7">
        <v>120.0406</v>
      </c>
      <c r="I155" s="7">
        <v>120.3172</v>
      </c>
      <c r="J155" s="7">
        <v>121.1489</v>
      </c>
      <c r="K155" s="7">
        <v>121.3991</v>
      </c>
      <c r="L155" s="7">
        <v>121.72410000000001</v>
      </c>
      <c r="M155" s="7">
        <v>121.97329999999999</v>
      </c>
      <c r="N155" s="7">
        <v>122.0014</v>
      </c>
      <c r="O155" s="7">
        <v>129.4735</v>
      </c>
      <c r="P155" s="7">
        <v>143.3355</v>
      </c>
      <c r="Q155" s="7">
        <v>0.55026501452602028</v>
      </c>
      <c r="R155" s="10">
        <v>0.91217070317830051</v>
      </c>
      <c r="S155" s="7">
        <v>0.32503244455920277</v>
      </c>
      <c r="T155" s="7">
        <v>0.32924396727281996</v>
      </c>
      <c r="U155" s="7">
        <v>-1.7907399587382848E-2</v>
      </c>
      <c r="V155" s="7">
        <v>0.23042204054295126</v>
      </c>
      <c r="W155" s="7">
        <v>0.69125611300794731</v>
      </c>
      <c r="X155" s="7">
        <v>0.2065227170861697</v>
      </c>
      <c r="Y155" s="7">
        <v>0.2677120341089867</v>
      </c>
      <c r="Z155" s="7">
        <v>0.20472527625999093</v>
      </c>
      <c r="AA155" s="7">
        <v>2.303782877073025E-2</v>
      </c>
      <c r="AB155" s="7">
        <v>6.1246018488312401</v>
      </c>
      <c r="AC155" s="11">
        <v>10.706437996964626</v>
      </c>
    </row>
    <row r="156" spans="1:29" customFormat="1" ht="15" hidden="1" x14ac:dyDescent="0.25">
      <c r="A156" s="17"/>
      <c r="B156" t="s">
        <v>45</v>
      </c>
      <c r="C156" s="76">
        <v>106.85582733154297</v>
      </c>
      <c r="D156" s="14">
        <v>107.20328521728516</v>
      </c>
      <c r="E156" s="7">
        <v>108.08150000000001</v>
      </c>
      <c r="F156" s="7">
        <v>108.4567</v>
      </c>
      <c r="G156" s="7">
        <v>108.9115</v>
      </c>
      <c r="H156" s="7">
        <v>108.91160000000001</v>
      </c>
      <c r="I156" s="7">
        <v>109.35680000000001</v>
      </c>
      <c r="J156" s="7">
        <v>109.35680000000001</v>
      </c>
      <c r="K156" s="7">
        <v>109.074</v>
      </c>
      <c r="L156" s="7">
        <v>109.10769999999999</v>
      </c>
      <c r="M156" s="7">
        <v>108.9695</v>
      </c>
      <c r="N156" s="7">
        <v>108.9695</v>
      </c>
      <c r="O156" s="7">
        <v>108.9695</v>
      </c>
      <c r="P156" s="7">
        <v>110.20950000000001</v>
      </c>
      <c r="Q156" s="7">
        <v>0.32516512615088872</v>
      </c>
      <c r="R156" s="10">
        <v>0.81920510265598501</v>
      </c>
      <c r="S156" s="7">
        <v>0.34714544117170132</v>
      </c>
      <c r="T156" s="7">
        <v>0.41933785556817221</v>
      </c>
      <c r="U156" s="7">
        <v>9.1817668476992461E-5</v>
      </c>
      <c r="V156" s="7">
        <v>0.40877188472118653</v>
      </c>
      <c r="W156" s="7">
        <v>0</v>
      </c>
      <c r="X156" s="7">
        <v>-0.25860303154445707</v>
      </c>
      <c r="Y156" s="7">
        <v>3.0896455617283738E-2</v>
      </c>
      <c r="Z156" s="7">
        <v>-0.12666383765765171</v>
      </c>
      <c r="AA156" s="7">
        <v>0</v>
      </c>
      <c r="AB156" s="7">
        <v>0</v>
      </c>
      <c r="AC156" s="11">
        <v>1.137933091369612</v>
      </c>
    </row>
    <row r="157" spans="1:29" customFormat="1" ht="15" hidden="1" x14ac:dyDescent="0.25">
      <c r="A157" s="17"/>
      <c r="B157" t="s">
        <v>71</v>
      </c>
      <c r="C157" s="76">
        <v>106.27261352539063</v>
      </c>
      <c r="D157" s="14">
        <v>106.27262878417969</v>
      </c>
      <c r="E157" s="7">
        <v>106.2726</v>
      </c>
      <c r="F157" s="7">
        <v>106.2726</v>
      </c>
      <c r="G157" s="7">
        <v>106.2726</v>
      </c>
      <c r="H157" s="7">
        <v>107.1855</v>
      </c>
      <c r="I157" s="7">
        <v>107.1855</v>
      </c>
      <c r="J157" s="7">
        <v>107.1855</v>
      </c>
      <c r="K157" s="7">
        <v>107.7306</v>
      </c>
      <c r="L157" s="7">
        <v>108.1896</v>
      </c>
      <c r="M157" s="7">
        <v>108.256</v>
      </c>
      <c r="N157" s="7">
        <v>108.256</v>
      </c>
      <c r="O157" s="7">
        <v>108.256</v>
      </c>
      <c r="P157" s="7">
        <v>109.48520000000001</v>
      </c>
      <c r="Q157" s="7">
        <v>1.4358157343005753E-5</v>
      </c>
      <c r="R157" s="10">
        <v>-2.7085224125666955E-5</v>
      </c>
      <c r="S157" s="7">
        <v>0</v>
      </c>
      <c r="T157" s="7">
        <v>0</v>
      </c>
      <c r="U157" s="7">
        <v>0.85901728197108917</v>
      </c>
      <c r="V157" s="7">
        <v>0</v>
      </c>
      <c r="W157" s="7">
        <v>0</v>
      </c>
      <c r="X157" s="7">
        <v>0.50855759407754852</v>
      </c>
      <c r="Y157" s="7">
        <v>0.42606278995940167</v>
      </c>
      <c r="Z157" s="7">
        <v>6.1373736477444756E-2</v>
      </c>
      <c r="AA157" s="7">
        <v>0</v>
      </c>
      <c r="AB157" s="7">
        <v>0</v>
      </c>
      <c r="AC157" s="11">
        <v>1.1354566952409157</v>
      </c>
    </row>
    <row r="158" spans="1:29" customFormat="1" ht="15" hidden="1" x14ac:dyDescent="0.25">
      <c r="A158" s="17"/>
      <c r="B158" s="15" t="s">
        <v>48</v>
      </c>
      <c r="C158" s="75">
        <v>98.682876586914063</v>
      </c>
      <c r="D158" s="26">
        <v>98.5328369140625</v>
      </c>
      <c r="E158" s="20">
        <v>99.005300000000005</v>
      </c>
      <c r="F158" s="20">
        <v>98.757159999999999</v>
      </c>
      <c r="G158" s="20">
        <v>98.736729999999994</v>
      </c>
      <c r="H158" s="20">
        <v>99.346350000000001</v>
      </c>
      <c r="I158" s="20">
        <v>100.7277</v>
      </c>
      <c r="J158" s="20">
        <v>100.6965</v>
      </c>
      <c r="K158" s="20">
        <v>100.96810000000001</v>
      </c>
      <c r="L158" s="20">
        <v>101.2448</v>
      </c>
      <c r="M158" s="20">
        <v>101.0232</v>
      </c>
      <c r="N158" s="20">
        <v>101.5981</v>
      </c>
      <c r="O158" s="20">
        <v>101.08669999999999</v>
      </c>
      <c r="P158" s="20">
        <v>97.717929999999996</v>
      </c>
      <c r="Q158" s="20">
        <v>-0.15204225701651125</v>
      </c>
      <c r="R158" s="21">
        <v>0.47949810513379826</v>
      </c>
      <c r="S158" s="20">
        <v>-0.25063304691769678</v>
      </c>
      <c r="T158" s="20">
        <v>-2.0687107648705787E-2</v>
      </c>
      <c r="U158" s="20">
        <v>0.61741967756072813</v>
      </c>
      <c r="V158" s="20">
        <v>1.3904386019214572</v>
      </c>
      <c r="W158" s="20">
        <v>-3.0974597851433461E-2</v>
      </c>
      <c r="X158" s="20">
        <v>0.26972139051506905</v>
      </c>
      <c r="Y158" s="20">
        <v>0.27404695146287888</v>
      </c>
      <c r="Z158" s="20">
        <v>-0.2188754385410363</v>
      </c>
      <c r="AA158" s="20">
        <v>0.56907720206843526</v>
      </c>
      <c r="AB158" s="20">
        <v>-0.50335586984403147</v>
      </c>
      <c r="AC158" s="19">
        <v>-3.3325551234732145</v>
      </c>
    </row>
    <row r="159" spans="1:29" customFormat="1" ht="15" hidden="1" x14ac:dyDescent="0.25">
      <c r="A159" s="17"/>
      <c r="B159" s="15" t="s">
        <v>73</v>
      </c>
      <c r="C159" s="75">
        <v>101.74428558349609</v>
      </c>
      <c r="D159" s="26">
        <v>101.87248992919922</v>
      </c>
      <c r="E159" s="20">
        <v>102.4791</v>
      </c>
      <c r="F159" s="20">
        <v>102.19</v>
      </c>
      <c r="G159" s="20">
        <v>102.0286</v>
      </c>
      <c r="H159" s="20">
        <v>102.7319</v>
      </c>
      <c r="I159" s="20">
        <v>104.0112</v>
      </c>
      <c r="J159" s="20">
        <v>104.04559999999999</v>
      </c>
      <c r="K159" s="20">
        <v>104.9522</v>
      </c>
      <c r="L159" s="20">
        <v>105.5325</v>
      </c>
      <c r="M159" s="20">
        <v>105.5491</v>
      </c>
      <c r="N159" s="20">
        <v>106.48180000000001</v>
      </c>
      <c r="O159" s="20">
        <v>106.74039999999999</v>
      </c>
      <c r="P159" s="20">
        <v>104.0124</v>
      </c>
      <c r="Q159" s="20">
        <v>0.12600643364674721</v>
      </c>
      <c r="R159" s="21">
        <v>0.59546013965337863</v>
      </c>
      <c r="S159" s="20">
        <v>-0.28210630265098424</v>
      </c>
      <c r="T159" s="20">
        <v>-0.15794109012623586</v>
      </c>
      <c r="U159" s="20">
        <v>0.68931652497436868</v>
      </c>
      <c r="V159" s="20">
        <v>1.2452801904763822</v>
      </c>
      <c r="W159" s="20">
        <v>3.3073361330309504E-2</v>
      </c>
      <c r="X159" s="20">
        <v>0.87134871633208111</v>
      </c>
      <c r="Y159" s="20">
        <v>0.55291837617505313</v>
      </c>
      <c r="Z159" s="20">
        <v>1.5729751498350594E-2</v>
      </c>
      <c r="AA159" s="20">
        <v>0.88366456938051696</v>
      </c>
      <c r="AB159" s="20">
        <v>0.24285840397137073</v>
      </c>
      <c r="AC159" s="19">
        <v>-2.555733349322276</v>
      </c>
    </row>
    <row r="160" spans="1:29" ht="18" customHeight="1" x14ac:dyDescent="0.2">
      <c r="B160" s="22" t="s">
        <v>63</v>
      </c>
      <c r="C160" s="77"/>
      <c r="D160" s="27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4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5"/>
    </row>
    <row r="161" spans="2:31" ht="15" x14ac:dyDescent="0.25">
      <c r="B161" t="s">
        <v>15</v>
      </c>
      <c r="C161" s="76">
        <v>105.18980407714844</v>
      </c>
      <c r="D161" s="14">
        <v>107.25928497314453</v>
      </c>
      <c r="E161" s="10">
        <v>109.0425</v>
      </c>
      <c r="F161" s="7">
        <v>109.4862</v>
      </c>
      <c r="G161" s="7">
        <v>109.4247</v>
      </c>
      <c r="H161" s="7">
        <v>109.2115</v>
      </c>
      <c r="I161" s="7">
        <v>108.1551</v>
      </c>
      <c r="J161" s="7">
        <v>108.7017</v>
      </c>
      <c r="K161" s="7">
        <v>110.69240000000001</v>
      </c>
      <c r="L161" s="7">
        <v>110.13930000000001</v>
      </c>
      <c r="M161" s="7">
        <v>109.70140000000001</v>
      </c>
      <c r="N161" s="7">
        <v>109.35720000000001</v>
      </c>
      <c r="O161" s="7">
        <v>111.41549999999999</v>
      </c>
      <c r="P161" s="11">
        <v>113.5667</v>
      </c>
      <c r="Q161" s="7">
        <v>1.9673778406111417</v>
      </c>
      <c r="R161" s="10">
        <v>1.6625274234318759</v>
      </c>
      <c r="S161" s="7">
        <v>0.40690556434417097</v>
      </c>
      <c r="T161" s="7">
        <v>-5.6171462704884476E-2</v>
      </c>
      <c r="U161" s="7">
        <v>-0.19483718027099961</v>
      </c>
      <c r="V161" s="7">
        <v>-0.96729739999908104</v>
      </c>
      <c r="W161" s="7">
        <v>0.50538532163531624</v>
      </c>
      <c r="X161" s="7">
        <v>1.8313421041253299</v>
      </c>
      <c r="Y161" s="7">
        <v>-0.49967296761114638</v>
      </c>
      <c r="Z161" s="7">
        <v>-0.39758741884141174</v>
      </c>
      <c r="AA161" s="7">
        <v>-0.31376080888666935</v>
      </c>
      <c r="AB161" s="7">
        <v>1.882180597162316</v>
      </c>
      <c r="AC161" s="11">
        <v>1.9307905991536214</v>
      </c>
      <c r="AD161" s="7">
        <f>AVERAGE(E161:P161)</f>
        <v>109.90785000000001</v>
      </c>
    </row>
    <row r="162" spans="2:31" ht="15" x14ac:dyDescent="0.25">
      <c r="B162" t="s">
        <v>21</v>
      </c>
      <c r="C162" s="76">
        <v>110.20421600341797</v>
      </c>
      <c r="D162" s="14">
        <v>110.33335876464844</v>
      </c>
      <c r="E162" s="10">
        <v>111.30970000000001</v>
      </c>
      <c r="F162" s="7">
        <v>111.38679999999999</v>
      </c>
      <c r="G162" s="7">
        <v>111.459</v>
      </c>
      <c r="H162" s="7">
        <v>111.539</v>
      </c>
      <c r="I162" s="7">
        <v>111.4191</v>
      </c>
      <c r="J162" s="7">
        <v>111.72620000000001</v>
      </c>
      <c r="K162" s="7">
        <v>112.67910000000001</v>
      </c>
      <c r="L162" s="7">
        <v>113.4087</v>
      </c>
      <c r="M162" s="7">
        <v>114.0252</v>
      </c>
      <c r="N162" s="7">
        <v>114.479</v>
      </c>
      <c r="O162" s="7">
        <v>116.447</v>
      </c>
      <c r="P162" s="11">
        <v>119.4686</v>
      </c>
      <c r="Q162" s="7">
        <v>0.11718495527109725</v>
      </c>
      <c r="R162" s="10">
        <v>0.88490121780321929</v>
      </c>
      <c r="S162" s="7">
        <v>6.9266200519799523E-2</v>
      </c>
      <c r="T162" s="7">
        <v>6.4819170673732773E-2</v>
      </c>
      <c r="U162" s="7">
        <v>7.1775271624542017E-2</v>
      </c>
      <c r="V162" s="7">
        <v>-0.10749603277777391</v>
      </c>
      <c r="W162" s="7">
        <v>0.27562599231191554</v>
      </c>
      <c r="X162" s="7">
        <v>0.85288857940214524</v>
      </c>
      <c r="Y162" s="7">
        <v>0.64750250933845821</v>
      </c>
      <c r="Z162" s="7">
        <v>0.54360908819164855</v>
      </c>
      <c r="AA162" s="7">
        <v>0.39798220042587173</v>
      </c>
      <c r="AB162" s="7">
        <v>1.7190925846661864</v>
      </c>
      <c r="AC162" s="11">
        <v>2.5948285486100908</v>
      </c>
      <c r="AD162" s="7">
        <f>AVERAGE(E162:P162)</f>
        <v>113.27894999999999</v>
      </c>
    </row>
    <row r="163" spans="2:31" ht="15" x14ac:dyDescent="0.25">
      <c r="B163" s="16" t="s">
        <v>23</v>
      </c>
      <c r="C163" s="78">
        <v>111.24308776855469</v>
      </c>
      <c r="D163" s="26">
        <v>111.40443420410156</v>
      </c>
      <c r="E163" s="21">
        <v>112.58150000000001</v>
      </c>
      <c r="F163" s="20">
        <v>112.58710000000001</v>
      </c>
      <c r="G163" s="20">
        <v>112.6112</v>
      </c>
      <c r="H163" s="20">
        <v>112.63849999999999</v>
      </c>
      <c r="I163" s="20">
        <v>112.47499999999999</v>
      </c>
      <c r="J163" s="20">
        <v>112.8244</v>
      </c>
      <c r="K163" s="20">
        <v>113.9997</v>
      </c>
      <c r="L163" s="20">
        <v>114.8931</v>
      </c>
      <c r="M163" s="20">
        <v>115.5891</v>
      </c>
      <c r="N163" s="20">
        <v>116.16500000000001</v>
      </c>
      <c r="O163" s="20">
        <v>118.43389999999999</v>
      </c>
      <c r="P163" s="19">
        <v>121.6996</v>
      </c>
      <c r="Q163" s="20">
        <v>0.14503951551808966</v>
      </c>
      <c r="R163" s="21">
        <v>1.0565699689672738</v>
      </c>
      <c r="S163" s="20">
        <v>4.9741742648669266E-3</v>
      </c>
      <c r="T163" s="20">
        <v>2.1405649492695005E-2</v>
      </c>
      <c r="U163" s="20">
        <v>2.424270410047737E-2</v>
      </c>
      <c r="V163" s="20">
        <v>-0.14515463185322877</v>
      </c>
      <c r="W163" s="20">
        <v>0.31064681040231412</v>
      </c>
      <c r="X163" s="20">
        <v>1.0417072902670053</v>
      </c>
      <c r="Y163" s="20">
        <v>0.78368627285861259</v>
      </c>
      <c r="Z163" s="20">
        <v>0.605780503790043</v>
      </c>
      <c r="AA163" s="20">
        <v>0.49823036947255778</v>
      </c>
      <c r="AB163" s="20">
        <v>1.9531700598286814</v>
      </c>
      <c r="AC163" s="19">
        <v>2.7574030746264455</v>
      </c>
      <c r="AE163" s="7"/>
    </row>
    <row r="164" spans="2:31" ht="15" x14ac:dyDescent="0.25">
      <c r="B164" t="s">
        <v>25</v>
      </c>
      <c r="C164" s="76">
        <v>113.72836303710938</v>
      </c>
      <c r="D164" s="14">
        <v>113.779296875</v>
      </c>
      <c r="E164" s="10">
        <v>115.80540000000001</v>
      </c>
      <c r="F164" s="7">
        <v>115.586</v>
      </c>
      <c r="G164" s="7">
        <v>115.2272</v>
      </c>
      <c r="H164" s="7">
        <v>114.7878</v>
      </c>
      <c r="I164" s="7">
        <v>114.10639999999999</v>
      </c>
      <c r="J164" s="7">
        <v>114.3772</v>
      </c>
      <c r="K164" s="7">
        <v>116.4774</v>
      </c>
      <c r="L164" s="7">
        <v>118.2666</v>
      </c>
      <c r="M164" s="7">
        <v>119.2752</v>
      </c>
      <c r="N164" s="7">
        <v>120.3282</v>
      </c>
      <c r="O164" s="7">
        <v>122.8276</v>
      </c>
      <c r="P164" s="11">
        <v>126.2379</v>
      </c>
      <c r="Q164" s="7">
        <v>4.4785519223560243E-2</v>
      </c>
      <c r="R164" s="10">
        <v>1.780730924384178</v>
      </c>
      <c r="S164" s="7">
        <v>-0.18945575940328116</v>
      </c>
      <c r="T164" s="7">
        <v>-0.3104182167390534</v>
      </c>
      <c r="U164" s="7">
        <v>-0.381333574017239</v>
      </c>
      <c r="V164" s="7">
        <v>-0.59361709171184618</v>
      </c>
      <c r="W164" s="7">
        <v>0.23732235878093461</v>
      </c>
      <c r="X164" s="7">
        <v>1.8362051178031993</v>
      </c>
      <c r="Y164" s="7">
        <v>1.5360919800750994</v>
      </c>
      <c r="Z164" s="7">
        <v>0.85281897002196849</v>
      </c>
      <c r="AA164" s="7">
        <v>0.88283230713509364</v>
      </c>
      <c r="AB164" s="7">
        <v>2.0771523217333998</v>
      </c>
      <c r="AC164" s="11">
        <v>2.7764932311630219</v>
      </c>
    </row>
    <row r="165" spans="2:31" ht="15" x14ac:dyDescent="0.25">
      <c r="B165" t="s">
        <v>67</v>
      </c>
      <c r="C165" s="76">
        <v>108.72563171386719</v>
      </c>
      <c r="D165" s="14">
        <v>108.91522216796875</v>
      </c>
      <c r="E165" s="10">
        <v>109.9515</v>
      </c>
      <c r="F165" s="7">
        <v>110.2286</v>
      </c>
      <c r="G165" s="7">
        <v>110.7436</v>
      </c>
      <c r="H165" s="7">
        <v>111.34569999999999</v>
      </c>
      <c r="I165" s="7">
        <v>111.6781</v>
      </c>
      <c r="J165" s="7">
        <v>112.3862</v>
      </c>
      <c r="K165" s="7">
        <v>112.6495</v>
      </c>
      <c r="L165" s="7">
        <v>112.94580000000001</v>
      </c>
      <c r="M165" s="7">
        <v>113.7735</v>
      </c>
      <c r="N165" s="7">
        <v>113.9016</v>
      </c>
      <c r="O165" s="7">
        <v>114.1264</v>
      </c>
      <c r="P165" s="11">
        <v>114.9722</v>
      </c>
      <c r="Q165" s="7">
        <v>0.17437512306252398</v>
      </c>
      <c r="R165" s="10">
        <v>0.95145362732961325</v>
      </c>
      <c r="S165" s="7">
        <v>0.25202020891029625</v>
      </c>
      <c r="T165" s="7">
        <v>0.46721086904850512</v>
      </c>
      <c r="U165" s="7">
        <v>0.54368830343242669</v>
      </c>
      <c r="V165" s="7">
        <v>0.2985297142143854</v>
      </c>
      <c r="W165" s="7">
        <v>0.63405448337677828</v>
      </c>
      <c r="X165" s="7">
        <v>0.23428143312969116</v>
      </c>
      <c r="Y165" s="7">
        <v>0.26302824246889889</v>
      </c>
      <c r="Z165" s="7">
        <v>0.73282937479746302</v>
      </c>
      <c r="AA165" s="7">
        <v>0.11259212382497105</v>
      </c>
      <c r="AB165" s="7">
        <v>0.19736333817962337</v>
      </c>
      <c r="AC165" s="11">
        <v>0.7411081046979463</v>
      </c>
    </row>
    <row r="166" spans="2:31" ht="15" x14ac:dyDescent="0.25">
      <c r="B166" t="s">
        <v>28</v>
      </c>
      <c r="C166" s="76">
        <v>105.54514312744141</v>
      </c>
      <c r="D166" s="14">
        <v>105.80831909179688</v>
      </c>
      <c r="E166" s="10">
        <v>106.12739999999999</v>
      </c>
      <c r="F166" s="7">
        <v>106.7011</v>
      </c>
      <c r="G166" s="7">
        <v>106.9224</v>
      </c>
      <c r="H166" s="7">
        <v>107.4092</v>
      </c>
      <c r="I166" s="7">
        <v>107.732</v>
      </c>
      <c r="J166" s="7">
        <v>107.9772</v>
      </c>
      <c r="K166" s="7">
        <v>108.22799999999999</v>
      </c>
      <c r="L166" s="7">
        <v>108.1613</v>
      </c>
      <c r="M166" s="7">
        <v>108.60939999999999</v>
      </c>
      <c r="N166" s="7">
        <v>108.92230000000001</v>
      </c>
      <c r="O166" s="7">
        <v>109.4503</v>
      </c>
      <c r="P166" s="11">
        <v>110.4422</v>
      </c>
      <c r="Q166" s="7">
        <v>0.24934919462631702</v>
      </c>
      <c r="R166" s="10">
        <v>0.30156504794891609</v>
      </c>
      <c r="S166" s="7">
        <v>0.54057670309458483</v>
      </c>
      <c r="T166" s="7">
        <v>0.20740179810704801</v>
      </c>
      <c r="U166" s="7">
        <v>0.45528345790966385</v>
      </c>
      <c r="V166" s="7">
        <v>0.30053291524376019</v>
      </c>
      <c r="W166" s="7">
        <v>0.22760182675527885</v>
      </c>
      <c r="X166" s="7">
        <v>0.23227125726542097</v>
      </c>
      <c r="Y166" s="7">
        <v>-6.1629153269022172E-2</v>
      </c>
      <c r="Z166" s="7">
        <v>0.4142886596222462</v>
      </c>
      <c r="AA166" s="7">
        <v>0.28809661042231455</v>
      </c>
      <c r="AB166" s="7">
        <v>0.48474922031575862</v>
      </c>
      <c r="AC166" s="11">
        <v>0.90625608152741577</v>
      </c>
    </row>
    <row r="167" spans="2:31" ht="15" x14ac:dyDescent="0.25">
      <c r="B167" t="s">
        <v>30</v>
      </c>
      <c r="C167" s="76">
        <v>108.69120025634766</v>
      </c>
      <c r="D167" s="14">
        <v>108.95085906982422</v>
      </c>
      <c r="E167" s="10">
        <v>108.9769</v>
      </c>
      <c r="F167" s="7">
        <v>109.0586</v>
      </c>
      <c r="G167" s="7">
        <v>109.2941</v>
      </c>
      <c r="H167" s="7">
        <v>109.498</v>
      </c>
      <c r="I167" s="7">
        <v>109.6627</v>
      </c>
      <c r="J167" s="7">
        <v>109.77249999999999</v>
      </c>
      <c r="K167" s="7">
        <v>112.32380000000001</v>
      </c>
      <c r="L167" s="7">
        <v>112.324</v>
      </c>
      <c r="M167" s="7">
        <v>112.0731</v>
      </c>
      <c r="N167" s="7">
        <v>112.4783</v>
      </c>
      <c r="O167" s="7">
        <v>112.62309999999999</v>
      </c>
      <c r="P167" s="11">
        <v>113.8095</v>
      </c>
      <c r="Q167" s="7">
        <v>0.23889589301080352</v>
      </c>
      <c r="R167" s="10">
        <v>2.3901537260108005E-2</v>
      </c>
      <c r="S167" s="7">
        <v>7.497001658149377E-2</v>
      </c>
      <c r="T167" s="7">
        <v>0.21593895392018769</v>
      </c>
      <c r="U167" s="7">
        <v>0.18656084820681484</v>
      </c>
      <c r="V167" s="7">
        <v>0.15041370618641098</v>
      </c>
      <c r="W167" s="7">
        <v>0.10012520209696897</v>
      </c>
      <c r="X167" s="7">
        <v>2.3241704434170782</v>
      </c>
      <c r="Y167" s="7">
        <v>1.7805665405944994E-4</v>
      </c>
      <c r="Z167" s="7">
        <v>-0.22337167479790734</v>
      </c>
      <c r="AA167" s="7">
        <v>0.36154973851888433</v>
      </c>
      <c r="AB167" s="7">
        <v>0.12873594284407694</v>
      </c>
      <c r="AC167" s="11">
        <v>1.0534250966276069</v>
      </c>
    </row>
    <row r="168" spans="2:31" ht="15" x14ac:dyDescent="0.25">
      <c r="B168" t="s">
        <v>32</v>
      </c>
      <c r="C168" s="76">
        <v>108.22503662109375</v>
      </c>
      <c r="D168" s="14">
        <v>108.60577392578125</v>
      </c>
      <c r="E168" s="10">
        <v>109.4187</v>
      </c>
      <c r="F168" s="7">
        <v>109.8065</v>
      </c>
      <c r="G168" s="7">
        <v>110.2538</v>
      </c>
      <c r="H168" s="7">
        <v>110.3507</v>
      </c>
      <c r="I168" s="7">
        <v>110.613</v>
      </c>
      <c r="J168" s="7">
        <v>110.85639999999999</v>
      </c>
      <c r="K168" s="7">
        <v>111.0176</v>
      </c>
      <c r="L168" s="7">
        <v>111.2636</v>
      </c>
      <c r="M168" s="7">
        <v>111.7266</v>
      </c>
      <c r="N168" s="7">
        <v>112.30929999999999</v>
      </c>
      <c r="O168" s="7">
        <v>112.9961</v>
      </c>
      <c r="P168" s="11">
        <v>113.6853</v>
      </c>
      <c r="Q168" s="7">
        <v>0.35180150229054474</v>
      </c>
      <c r="R168" s="10">
        <v>0.74851091690050164</v>
      </c>
      <c r="S168" s="7">
        <v>0.35441839466197145</v>
      </c>
      <c r="T168" s="7">
        <v>0.40735293448019788</v>
      </c>
      <c r="U168" s="7">
        <v>8.7888127211946512E-2</v>
      </c>
      <c r="V168" s="7">
        <v>0.23769672507740883</v>
      </c>
      <c r="W168" s="7">
        <v>0.22004646831746186</v>
      </c>
      <c r="X168" s="7">
        <v>0.14541334555335372</v>
      </c>
      <c r="Y168" s="7">
        <v>0.2215864871876127</v>
      </c>
      <c r="Z168" s="7">
        <v>0.41612890469120911</v>
      </c>
      <c r="AA168" s="7">
        <v>0.52154097591798954</v>
      </c>
      <c r="AB168" s="7">
        <v>0.61152549254603594</v>
      </c>
      <c r="AC168" s="11">
        <v>0.6099325551943825</v>
      </c>
    </row>
    <row r="169" spans="2:31" ht="15" x14ac:dyDescent="0.25">
      <c r="B169" t="s">
        <v>68</v>
      </c>
      <c r="C169" s="76">
        <v>103.16093444824219</v>
      </c>
      <c r="D169" s="14">
        <v>103.16094970703125</v>
      </c>
      <c r="E169" s="10">
        <v>103.24639999999999</v>
      </c>
      <c r="F169" s="7">
        <v>103.5959</v>
      </c>
      <c r="G169" s="7">
        <v>103.64619999999999</v>
      </c>
      <c r="H169" s="7">
        <v>103.76049999999999</v>
      </c>
      <c r="I169" s="7">
        <v>103.80929999999999</v>
      </c>
      <c r="J169" s="7">
        <v>104.02719999999999</v>
      </c>
      <c r="K169" s="7">
        <v>104.602</v>
      </c>
      <c r="L169" s="7">
        <v>104.6176</v>
      </c>
      <c r="M169" s="7">
        <v>104.619</v>
      </c>
      <c r="N169" s="7">
        <v>104.52030000000001</v>
      </c>
      <c r="O169" s="7">
        <v>105.1874</v>
      </c>
      <c r="P169" s="11">
        <v>105.32250000000001</v>
      </c>
      <c r="Q169" s="7">
        <v>1.4791247427247402E-5</v>
      </c>
      <c r="R169" s="10">
        <v>8.283201464451044E-2</v>
      </c>
      <c r="S169" s="7">
        <v>0.33851059213687468</v>
      </c>
      <c r="T169" s="7">
        <v>4.8554045092511294E-2</v>
      </c>
      <c r="U169" s="7">
        <v>0.11027900685215673</v>
      </c>
      <c r="V169" s="7">
        <v>4.7031384775516653E-2</v>
      </c>
      <c r="W169" s="7">
        <v>0.20990412227035554</v>
      </c>
      <c r="X169" s="7">
        <v>0.55254779519203667</v>
      </c>
      <c r="Y169" s="7">
        <v>1.4913672778715572E-2</v>
      </c>
      <c r="Z169" s="7">
        <v>1.3382069556210833E-3</v>
      </c>
      <c r="AA169" s="7">
        <v>-9.4342327875427789E-2</v>
      </c>
      <c r="AB169" s="7">
        <v>0.63824922048634636</v>
      </c>
      <c r="AC169" s="11">
        <v>0.12843743642300165</v>
      </c>
    </row>
    <row r="170" spans="2:31" ht="15" x14ac:dyDescent="0.25">
      <c r="B170" t="s">
        <v>35</v>
      </c>
      <c r="C170" s="76">
        <v>116.89469909667969</v>
      </c>
      <c r="D170" s="14">
        <v>117.20735168457031</v>
      </c>
      <c r="E170" s="10">
        <v>117.4466</v>
      </c>
      <c r="F170" s="7">
        <v>116.9843</v>
      </c>
      <c r="G170" s="7">
        <v>117.1311</v>
      </c>
      <c r="H170" s="7">
        <v>117.30370000000001</v>
      </c>
      <c r="I170" s="7">
        <v>117.3454</v>
      </c>
      <c r="J170" s="7">
        <v>117.70569999999999</v>
      </c>
      <c r="K170" s="7">
        <v>117.9282</v>
      </c>
      <c r="L170" s="7">
        <v>118.4607</v>
      </c>
      <c r="M170" s="7">
        <v>118.81229999999999</v>
      </c>
      <c r="N170" s="7">
        <v>118.96720000000001</v>
      </c>
      <c r="O170" s="7">
        <v>127.3044</v>
      </c>
      <c r="P170" s="11">
        <v>138.86320000000001</v>
      </c>
      <c r="Q170" s="7">
        <v>0.26746515479888489</v>
      </c>
      <c r="R170" s="10">
        <v>0.2041239836845378</v>
      </c>
      <c r="S170" s="7">
        <v>-0.39362569882823256</v>
      </c>
      <c r="T170" s="7">
        <v>0.12548692431377453</v>
      </c>
      <c r="U170" s="7">
        <v>0.1473562529507558</v>
      </c>
      <c r="V170" s="7">
        <v>3.5548750806659667E-2</v>
      </c>
      <c r="W170" s="7">
        <v>0.30704228712842191</v>
      </c>
      <c r="X170" s="7">
        <v>0.18903077760891002</v>
      </c>
      <c r="Y170" s="7">
        <v>0.45154594066559045</v>
      </c>
      <c r="Z170" s="7">
        <v>0.29680729558409713</v>
      </c>
      <c r="AA170" s="7">
        <v>0.13037370709935928</v>
      </c>
      <c r="AB170" s="7">
        <v>7.0079820320222685</v>
      </c>
      <c r="AC170" s="11">
        <v>9.0796547487753809</v>
      </c>
    </row>
    <row r="171" spans="2:31" ht="15" x14ac:dyDescent="0.25">
      <c r="B171" s="15" t="s">
        <v>37</v>
      </c>
      <c r="C171" s="75">
        <v>107.05007934570313</v>
      </c>
      <c r="D171" s="26">
        <v>107.09654998779297</v>
      </c>
      <c r="E171" s="21">
        <v>107.4229</v>
      </c>
      <c r="F171" s="20">
        <v>107.7907</v>
      </c>
      <c r="G171" s="20">
        <v>108.05249999999999</v>
      </c>
      <c r="H171" s="20">
        <v>108.316</v>
      </c>
      <c r="I171" s="20">
        <v>108.3616</v>
      </c>
      <c r="J171" s="20">
        <v>108.45229999999999</v>
      </c>
      <c r="K171" s="20">
        <v>108.6208</v>
      </c>
      <c r="L171" s="20">
        <v>108.89700000000001</v>
      </c>
      <c r="M171" s="20">
        <v>109.24469999999999</v>
      </c>
      <c r="N171" s="20">
        <v>109.3729</v>
      </c>
      <c r="O171" s="20">
        <v>110.4081</v>
      </c>
      <c r="P171" s="19">
        <v>112.7996</v>
      </c>
      <c r="Q171" s="20">
        <v>4.3410189300068965E-2</v>
      </c>
      <c r="R171" s="21">
        <v>0.30472504692656077</v>
      </c>
      <c r="S171" s="20">
        <v>0.34238509666002553</v>
      </c>
      <c r="T171" s="20">
        <v>0.24287809616227912</v>
      </c>
      <c r="U171" s="20">
        <v>0.24386293699822553</v>
      </c>
      <c r="V171" s="20">
        <v>4.2099043539267696E-2</v>
      </c>
      <c r="W171" s="20">
        <v>8.3701237338686604E-2</v>
      </c>
      <c r="X171" s="20">
        <v>0.15536784374329429</v>
      </c>
      <c r="Y171" s="20">
        <v>0.25427910676408472</v>
      </c>
      <c r="Z171" s="20">
        <v>0.31929254249427347</v>
      </c>
      <c r="AA171" s="20">
        <v>0.11735123076909613</v>
      </c>
      <c r="AB171" s="20">
        <v>0.94648674397405863</v>
      </c>
      <c r="AC171" s="19">
        <v>2.1660548456136763</v>
      </c>
      <c r="AD171" s="7">
        <f>AVERAGE(E171:P171)</f>
        <v>108.97825833333336</v>
      </c>
    </row>
    <row r="172" spans="2:31" ht="15" x14ac:dyDescent="0.25">
      <c r="B172" t="s">
        <v>39</v>
      </c>
      <c r="C172" s="76">
        <v>106.87925720214844</v>
      </c>
      <c r="D172" s="14">
        <v>107.08071136474609</v>
      </c>
      <c r="E172" s="10">
        <v>107.28789999999999</v>
      </c>
      <c r="F172" s="7">
        <v>107.6232</v>
      </c>
      <c r="G172" s="7">
        <v>107.8522</v>
      </c>
      <c r="H172" s="7">
        <v>108.334</v>
      </c>
      <c r="I172" s="7">
        <v>108.1772</v>
      </c>
      <c r="J172" s="7">
        <v>108.2838</v>
      </c>
      <c r="K172" s="7">
        <v>108.9314</v>
      </c>
      <c r="L172" s="7">
        <v>108.7564</v>
      </c>
      <c r="M172" s="7">
        <v>109.2437</v>
      </c>
      <c r="N172" s="7">
        <v>109.2311</v>
      </c>
      <c r="O172" s="7">
        <v>109.73009999999999</v>
      </c>
      <c r="P172" s="11">
        <v>109.78360000000001</v>
      </c>
      <c r="Q172" s="7">
        <v>0.18848761478256859</v>
      </c>
      <c r="R172" s="10">
        <v>0.19348828805232593</v>
      </c>
      <c r="S172" s="7">
        <v>0.31252359306128996</v>
      </c>
      <c r="T172" s="7">
        <v>0.21277940072400672</v>
      </c>
      <c r="U172" s="7">
        <v>0.44672245906899161</v>
      </c>
      <c r="V172" s="7">
        <v>-0.14473757084572159</v>
      </c>
      <c r="W172" s="7">
        <v>9.8542021793871767E-2</v>
      </c>
      <c r="X172" s="7">
        <v>0.59805806593414446</v>
      </c>
      <c r="Y172" s="7">
        <v>-0.16065156603146308</v>
      </c>
      <c r="Z172" s="7">
        <v>0.44806558510580047</v>
      </c>
      <c r="AA172" s="7">
        <v>-1.153384588768612E-2</v>
      </c>
      <c r="AB172" s="7">
        <v>0.4568296025582414</v>
      </c>
      <c r="AC172" s="11">
        <v>4.8755993114026029E-2</v>
      </c>
    </row>
    <row r="173" spans="2:31" ht="15" x14ac:dyDescent="0.25">
      <c r="B173" t="s">
        <v>78</v>
      </c>
      <c r="C173" s="76">
        <v>106.55625915527344</v>
      </c>
      <c r="D173" s="14">
        <v>106.49771118164063</v>
      </c>
      <c r="E173" s="10">
        <v>106.87560000000001</v>
      </c>
      <c r="F173" s="7">
        <v>107.4344</v>
      </c>
      <c r="G173" s="7">
        <v>107.7799</v>
      </c>
      <c r="H173" s="7">
        <v>108.19840000000001</v>
      </c>
      <c r="I173" s="7">
        <v>108.22669999999999</v>
      </c>
      <c r="J173" s="7">
        <v>108.3888</v>
      </c>
      <c r="K173" s="7">
        <v>108.2188</v>
      </c>
      <c r="L173" s="7">
        <v>108.9062</v>
      </c>
      <c r="M173" s="7">
        <v>109.25579999999999</v>
      </c>
      <c r="N173" s="7">
        <v>109.3944</v>
      </c>
      <c r="O173" s="7">
        <v>109.3874</v>
      </c>
      <c r="P173" s="11">
        <v>110.735</v>
      </c>
      <c r="Q173" s="7">
        <v>-5.4945597843761185E-2</v>
      </c>
      <c r="R173" s="10">
        <v>0.35483280735945599</v>
      </c>
      <c r="S173" s="7">
        <v>0.52285086586647544</v>
      </c>
      <c r="T173" s="7">
        <v>0.32159159449859753</v>
      </c>
      <c r="U173" s="7">
        <v>0.3882913233358064</v>
      </c>
      <c r="V173" s="7">
        <v>2.6155654797101743E-2</v>
      </c>
      <c r="W173" s="7">
        <v>0.14977819706228637</v>
      </c>
      <c r="X173" s="7">
        <v>-0.15684277342308586</v>
      </c>
      <c r="Y173" s="7">
        <v>0.63519462422425377</v>
      </c>
      <c r="Z173" s="7">
        <v>0.32101019042074302</v>
      </c>
      <c r="AA173" s="7">
        <v>0.12685825374946771</v>
      </c>
      <c r="AB173" s="7">
        <v>-6.3988650241739997E-3</v>
      </c>
      <c r="AC173" s="11">
        <v>1.2319517604404162</v>
      </c>
    </row>
    <row r="174" spans="2:31" ht="15" x14ac:dyDescent="0.25">
      <c r="B174" t="s">
        <v>70</v>
      </c>
      <c r="C174" s="76">
        <v>103.72962951660156</v>
      </c>
      <c r="D174" s="14">
        <v>103.775390625</v>
      </c>
      <c r="E174" s="10">
        <v>103.819</v>
      </c>
      <c r="F174" s="7">
        <v>103.8202</v>
      </c>
      <c r="G174" s="7">
        <v>103.85720000000001</v>
      </c>
      <c r="H174" s="7">
        <v>103.8646</v>
      </c>
      <c r="I174" s="7">
        <v>103.8604</v>
      </c>
      <c r="J174" s="7">
        <v>103.7861</v>
      </c>
      <c r="K174" s="7">
        <v>103.8835</v>
      </c>
      <c r="L174" s="7">
        <v>104.0217</v>
      </c>
      <c r="M174" s="7">
        <v>104.04649999999999</v>
      </c>
      <c r="N174" s="7">
        <v>104.0459</v>
      </c>
      <c r="O174" s="7">
        <v>104.17529999999999</v>
      </c>
      <c r="P174" s="11">
        <v>104.3053</v>
      </c>
      <c r="Q174" s="7">
        <v>4.4115754208023654E-2</v>
      </c>
      <c r="R174" s="10">
        <v>4.2022848324019611E-2</v>
      </c>
      <c r="S174" s="7">
        <v>1.1558577909604247E-3</v>
      </c>
      <c r="T174" s="7">
        <v>3.5638536623899916E-2</v>
      </c>
      <c r="U174" s="7">
        <v>7.1251680191550112E-3</v>
      </c>
      <c r="V174" s="7">
        <v>-4.0437261588619385E-3</v>
      </c>
      <c r="W174" s="7">
        <v>-7.1538334148524188E-2</v>
      </c>
      <c r="X174" s="7">
        <v>9.384686388639063E-2</v>
      </c>
      <c r="Y174" s="7">
        <v>0.13303363864328566</v>
      </c>
      <c r="Z174" s="7">
        <v>2.3841179292396725E-2</v>
      </c>
      <c r="AA174" s="7">
        <v>-5.7666524101386996E-4</v>
      </c>
      <c r="AB174" s="7">
        <v>0.12436818750185231</v>
      </c>
      <c r="AC174" s="11">
        <v>0.12478965743320121</v>
      </c>
    </row>
    <row r="175" spans="2:31" ht="15" x14ac:dyDescent="0.25">
      <c r="B175" t="s">
        <v>43</v>
      </c>
      <c r="C175" s="76">
        <v>111.15248870849609</v>
      </c>
      <c r="D175" s="14">
        <v>111.16426086425781</v>
      </c>
      <c r="E175" s="10">
        <v>111.52030000000001</v>
      </c>
      <c r="F175" s="7">
        <v>111.7619</v>
      </c>
      <c r="G175" s="7">
        <v>112.3659</v>
      </c>
      <c r="H175" s="7">
        <v>112.7748</v>
      </c>
      <c r="I175" s="7">
        <v>112.92100000000001</v>
      </c>
      <c r="J175" s="7">
        <v>112.9958</v>
      </c>
      <c r="K175" s="7">
        <v>113.4122</v>
      </c>
      <c r="L175" s="7">
        <v>113.74039999999999</v>
      </c>
      <c r="M175" s="7">
        <v>113.751</v>
      </c>
      <c r="N175" s="7">
        <v>113.8853</v>
      </c>
      <c r="O175" s="7">
        <v>119.57250000000001</v>
      </c>
      <c r="P175" s="11">
        <v>130.43299999999999</v>
      </c>
      <c r="Q175" s="7">
        <v>1.0590996115788211E-2</v>
      </c>
      <c r="R175" s="10">
        <v>0.32028201597719552</v>
      </c>
      <c r="S175" s="7">
        <v>0.21664217187363299</v>
      </c>
      <c r="T175" s="7">
        <v>0.54043462038494272</v>
      </c>
      <c r="U175" s="7">
        <v>0.36390043598636485</v>
      </c>
      <c r="V175" s="7">
        <v>0.12963889095791561</v>
      </c>
      <c r="W175" s="7">
        <v>6.6241000345370837E-2</v>
      </c>
      <c r="X175" s="7">
        <v>0.36850927202603628</v>
      </c>
      <c r="Y175" s="7">
        <v>0.28938685608778897</v>
      </c>
      <c r="Z175" s="7">
        <v>9.3194678408119042E-3</v>
      </c>
      <c r="AA175" s="7">
        <v>0.11806489613277781</v>
      </c>
      <c r="AB175" s="7">
        <v>4.9937963898764846</v>
      </c>
      <c r="AC175" s="11">
        <v>9.0827740492169919</v>
      </c>
    </row>
    <row r="176" spans="2:31" ht="15" x14ac:dyDescent="0.25">
      <c r="B176" t="s">
        <v>45</v>
      </c>
      <c r="C176" s="76">
        <v>105.19900512695313</v>
      </c>
      <c r="D176" s="14">
        <v>105.27629089355469</v>
      </c>
      <c r="E176" s="10">
        <v>105.3993</v>
      </c>
      <c r="F176" s="7">
        <v>105.867</v>
      </c>
      <c r="G176" s="7">
        <v>106.1643</v>
      </c>
      <c r="H176" s="7">
        <v>106.3353</v>
      </c>
      <c r="I176" s="7">
        <v>106.4777</v>
      </c>
      <c r="J176" s="7">
        <v>106.51260000000001</v>
      </c>
      <c r="K176" s="7">
        <v>106.6369</v>
      </c>
      <c r="L176" s="7">
        <v>107.1009</v>
      </c>
      <c r="M176" s="7">
        <v>107.76739999999999</v>
      </c>
      <c r="N176" s="7">
        <v>107.95</v>
      </c>
      <c r="O176" s="7">
        <v>108.8193</v>
      </c>
      <c r="P176" s="11">
        <v>109.4462</v>
      </c>
      <c r="Q176" s="7">
        <v>7.346625237405506E-2</v>
      </c>
      <c r="R176" s="10">
        <v>0.11684407324882312</v>
      </c>
      <c r="S176" s="7">
        <v>0.44374108746453511</v>
      </c>
      <c r="T176" s="7">
        <v>0.28082405282098555</v>
      </c>
      <c r="U176" s="7">
        <v>0.16107109452048052</v>
      </c>
      <c r="V176" s="7">
        <v>0.13391601848115817</v>
      </c>
      <c r="W176" s="7">
        <v>3.2776816178418093E-2</v>
      </c>
      <c r="X176" s="7">
        <v>0.11669980828558403</v>
      </c>
      <c r="Y176" s="7">
        <v>0.43512142607296217</v>
      </c>
      <c r="Z176" s="7">
        <v>0.62231036340497536</v>
      </c>
      <c r="AA176" s="7">
        <v>0.1694389954661687</v>
      </c>
      <c r="AB176" s="7">
        <v>0.8052802223251464</v>
      </c>
      <c r="AC176" s="11">
        <v>0.57609266003365789</v>
      </c>
    </row>
    <row r="177" spans="2:31" ht="15" x14ac:dyDescent="0.25">
      <c r="B177" t="s">
        <v>71</v>
      </c>
      <c r="C177" s="76">
        <v>105.90470886230469</v>
      </c>
      <c r="D177" s="14">
        <v>106.03234100341797</v>
      </c>
      <c r="E177" s="10">
        <v>106.4503</v>
      </c>
      <c r="F177" s="7">
        <v>106.7568</v>
      </c>
      <c r="G177" s="7">
        <v>106.78360000000001</v>
      </c>
      <c r="H177" s="7">
        <v>106.7967</v>
      </c>
      <c r="I177" s="7">
        <v>106.9098</v>
      </c>
      <c r="J177" s="7">
        <v>106.9098</v>
      </c>
      <c r="K177" s="7">
        <v>107.1711</v>
      </c>
      <c r="L177" s="7">
        <v>107.1777</v>
      </c>
      <c r="M177" s="7">
        <v>107.7693</v>
      </c>
      <c r="N177" s="7">
        <v>107.9786</v>
      </c>
      <c r="O177" s="7">
        <v>108.2453</v>
      </c>
      <c r="P177" s="11">
        <v>109.6563</v>
      </c>
      <c r="Q177" s="7">
        <v>0.12051602094409811</v>
      </c>
      <c r="R177" s="10">
        <v>0.39418067414785918</v>
      </c>
      <c r="S177" s="7">
        <v>0.2879277935336958</v>
      </c>
      <c r="T177" s="7">
        <v>2.5103787299739781E-2</v>
      </c>
      <c r="U177" s="7">
        <v>1.2267801422685074E-2</v>
      </c>
      <c r="V177" s="7">
        <v>0.10590214866189954</v>
      </c>
      <c r="W177" s="7">
        <v>0</v>
      </c>
      <c r="X177" s="7">
        <v>0.24441164420847425</v>
      </c>
      <c r="Y177" s="7">
        <v>6.1583766519200936E-3</v>
      </c>
      <c r="Z177" s="7">
        <v>0.55198049594271914</v>
      </c>
      <c r="AA177" s="7">
        <v>0.19421115289790222</v>
      </c>
      <c r="AB177" s="7">
        <v>0.24699338572643112</v>
      </c>
      <c r="AC177" s="11">
        <v>1.3035207995173936</v>
      </c>
    </row>
    <row r="178" spans="2:31" ht="15" x14ac:dyDescent="0.25">
      <c r="B178" s="15" t="s">
        <v>48</v>
      </c>
      <c r="C178" s="75">
        <v>95.44989013671875</v>
      </c>
      <c r="D178" s="26">
        <v>97.213829040527344</v>
      </c>
      <c r="E178" s="21">
        <v>97.96311</v>
      </c>
      <c r="F178" s="20">
        <v>98.293710000000004</v>
      </c>
      <c r="G178" s="20">
        <v>98.174869999999999</v>
      </c>
      <c r="H178" s="20">
        <v>97.91328</v>
      </c>
      <c r="I178" s="20">
        <v>97.07047</v>
      </c>
      <c r="J178" s="20">
        <v>97.292900000000003</v>
      </c>
      <c r="K178" s="20">
        <v>98.236789999999999</v>
      </c>
      <c r="L178" s="20">
        <v>97.117140000000006</v>
      </c>
      <c r="M178" s="20">
        <v>96.208039999999997</v>
      </c>
      <c r="N178" s="20">
        <v>95.525980000000004</v>
      </c>
      <c r="O178" s="20">
        <v>95.679130000000001</v>
      </c>
      <c r="P178" s="19">
        <v>95.059849999999997</v>
      </c>
      <c r="Q178" s="20">
        <v>1.8480261226932744</v>
      </c>
      <c r="R178" s="21">
        <v>0.77075552610965448</v>
      </c>
      <c r="S178" s="20">
        <v>0.33747397362129888</v>
      </c>
      <c r="T178" s="20">
        <v>-0.1209029550314113</v>
      </c>
      <c r="U178" s="20">
        <v>-0.26645311575151381</v>
      </c>
      <c r="V178" s="20">
        <v>-0.86077189937871557</v>
      </c>
      <c r="W178" s="20">
        <v>0.22914280728217631</v>
      </c>
      <c r="X178" s="20">
        <v>0.97015301219307482</v>
      </c>
      <c r="Y178" s="20">
        <v>-1.1397461175186943</v>
      </c>
      <c r="Z178" s="20">
        <v>-0.93608605030997549</v>
      </c>
      <c r="AA178" s="20">
        <v>-0.70894282847877665</v>
      </c>
      <c r="AB178" s="20">
        <v>0.1603228776087893</v>
      </c>
      <c r="AC178" s="19">
        <v>-0.64724668796633433</v>
      </c>
      <c r="AD178" s="7">
        <f>(AD161/AD162)*100</f>
        <v>97.024071992192745</v>
      </c>
      <c r="AE178" s="7"/>
    </row>
    <row r="179" spans="2:31" ht="15" x14ac:dyDescent="0.25">
      <c r="B179" s="15" t="s">
        <v>73</v>
      </c>
      <c r="C179" s="75">
        <v>98.262237548828125</v>
      </c>
      <c r="D179" s="26">
        <v>100.15195465087891</v>
      </c>
      <c r="E179" s="21">
        <v>101.5077</v>
      </c>
      <c r="F179" s="20">
        <v>101.5729</v>
      </c>
      <c r="G179" s="20">
        <v>101.27</v>
      </c>
      <c r="H179" s="20">
        <v>100.82680000000001</v>
      </c>
      <c r="I179" s="20">
        <v>99.809359999999998</v>
      </c>
      <c r="J179" s="20">
        <v>100.2299</v>
      </c>
      <c r="K179" s="20">
        <v>101.9072</v>
      </c>
      <c r="L179" s="20">
        <v>101.1408</v>
      </c>
      <c r="M179" s="20">
        <v>100.41800000000001</v>
      </c>
      <c r="N179" s="20">
        <v>99.985609999999994</v>
      </c>
      <c r="O179" s="20">
        <v>100.91240000000001</v>
      </c>
      <c r="P179" s="19">
        <v>100.68</v>
      </c>
      <c r="Q179" s="20">
        <v>1.9231366486151404</v>
      </c>
      <c r="R179" s="21">
        <v>1.3536883567046747</v>
      </c>
      <c r="S179" s="20">
        <v>6.4231580461388021E-2</v>
      </c>
      <c r="T179" s="20">
        <v>-0.29820946335096088</v>
      </c>
      <c r="U179" s="20">
        <v>-0.43764194726966554</v>
      </c>
      <c r="V179" s="20">
        <v>-1.0090967877588177</v>
      </c>
      <c r="W179" s="20">
        <v>0.42134324876945667</v>
      </c>
      <c r="X179" s="20">
        <v>1.6734527321687465</v>
      </c>
      <c r="Y179" s="20">
        <v>-0.75205677322113096</v>
      </c>
      <c r="Z179" s="20">
        <v>-0.71464730356096884</v>
      </c>
      <c r="AA179" s="20">
        <v>-0.43059013324305623</v>
      </c>
      <c r="AB179" s="20">
        <v>0.92692338427500831</v>
      </c>
      <c r="AC179" s="19">
        <v>-0.23029875416697887</v>
      </c>
      <c r="AD179" s="7">
        <f>AD161/AD171*100</f>
        <v>100.85300653624259</v>
      </c>
    </row>
    <row r="180" spans="2:31" ht="24" customHeight="1" x14ac:dyDescent="0.2">
      <c r="B180" s="22" t="s">
        <v>86</v>
      </c>
      <c r="C180" s="77"/>
      <c r="D180" s="27"/>
      <c r="E180" s="24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5"/>
      <c r="Q180" s="23"/>
      <c r="R180" s="24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5"/>
    </row>
    <row r="181" spans="2:31" ht="15" x14ac:dyDescent="0.25">
      <c r="B181" t="s">
        <v>15</v>
      </c>
      <c r="C181" s="76">
        <v>105.14334869384766</v>
      </c>
      <c r="D181" s="14">
        <v>107.25968933105469</v>
      </c>
      <c r="E181" s="10">
        <v>109.03619999999999</v>
      </c>
      <c r="F181" s="7">
        <v>109.4734</v>
      </c>
      <c r="G181" s="7">
        <v>109.3841</v>
      </c>
      <c r="H181" s="7">
        <v>109.14830000000001</v>
      </c>
      <c r="I181" s="7">
        <v>108.026</v>
      </c>
      <c r="J181" s="7">
        <v>108.56610000000001</v>
      </c>
      <c r="K181" s="7">
        <v>110.5371</v>
      </c>
      <c r="L181" s="7">
        <v>109.95950000000001</v>
      </c>
      <c r="M181" s="7">
        <v>109.5127</v>
      </c>
      <c r="N181" s="7">
        <v>109.1284</v>
      </c>
      <c r="O181" s="7">
        <v>111.2342</v>
      </c>
      <c r="P181" s="11">
        <v>113.4251</v>
      </c>
      <c r="Q181" s="7">
        <v>2.0128145655407175</v>
      </c>
      <c r="R181" s="10">
        <v>1.6562705710084102</v>
      </c>
      <c r="S181" s="7">
        <v>0.40096775199429574</v>
      </c>
      <c r="T181" s="7">
        <v>-8.1572327158921154E-2</v>
      </c>
      <c r="U181" s="7">
        <v>-0.21557063595165799</v>
      </c>
      <c r="V181" s="7">
        <v>-1.0282340631965956</v>
      </c>
      <c r="W181" s="7">
        <v>0.49997222890786436</v>
      </c>
      <c r="X181" s="7">
        <v>1.815483838877872</v>
      </c>
      <c r="Y181" s="7">
        <v>-0.52253949126581911</v>
      </c>
      <c r="Z181" s="7">
        <v>-0.40633142202357259</v>
      </c>
      <c r="AA181" s="7">
        <v>-0.35091820400738555</v>
      </c>
      <c r="AB181" s="7">
        <v>1.9296535090773823</v>
      </c>
      <c r="AC181" s="11">
        <v>1.9696280460505846</v>
      </c>
    </row>
    <row r="182" spans="2:31" ht="15" x14ac:dyDescent="0.25">
      <c r="B182" t="s">
        <v>21</v>
      </c>
      <c r="C182" s="76">
        <v>110.23494720458984</v>
      </c>
      <c r="D182" s="14">
        <v>110.35919952392578</v>
      </c>
      <c r="E182" s="10">
        <v>111.34099999999999</v>
      </c>
      <c r="F182" s="7">
        <v>111.41379999999999</v>
      </c>
      <c r="G182" s="7">
        <v>111.4843</v>
      </c>
      <c r="H182" s="7">
        <v>111.55629999999999</v>
      </c>
      <c r="I182" s="7">
        <v>111.4312</v>
      </c>
      <c r="J182" s="7">
        <v>111.7456</v>
      </c>
      <c r="K182" s="7">
        <v>112.6957</v>
      </c>
      <c r="L182" s="7">
        <v>113.4379</v>
      </c>
      <c r="M182" s="7">
        <v>114.05970000000001</v>
      </c>
      <c r="N182" s="7">
        <v>114.5214</v>
      </c>
      <c r="O182" s="7">
        <v>116.48</v>
      </c>
      <c r="P182" s="11">
        <v>119.4897</v>
      </c>
      <c r="Q182" s="7">
        <v>0.11271590587813519</v>
      </c>
      <c r="R182" s="10">
        <v>0.88964080956509595</v>
      </c>
      <c r="S182" s="7">
        <v>6.5384719016355938E-2</v>
      </c>
      <c r="T182" s="7">
        <v>6.3277619110029271E-2</v>
      </c>
      <c r="U182" s="7">
        <v>6.4583084793095089E-2</v>
      </c>
      <c r="V182" s="7">
        <v>-0.11214068591373963</v>
      </c>
      <c r="W182" s="7">
        <v>0.28214719037396352</v>
      </c>
      <c r="X182" s="7">
        <v>0.85023481908907927</v>
      </c>
      <c r="Y182" s="7">
        <v>0.65858768346973029</v>
      </c>
      <c r="Z182" s="7">
        <v>0.54814131784880316</v>
      </c>
      <c r="AA182" s="7">
        <v>0.4047880189058829</v>
      </c>
      <c r="AB182" s="7">
        <v>1.7102480409774978</v>
      </c>
      <c r="AC182" s="11">
        <v>2.5838770604395562</v>
      </c>
    </row>
    <row r="183" spans="2:31" ht="15" x14ac:dyDescent="0.25">
      <c r="B183" s="16" t="s">
        <v>23</v>
      </c>
      <c r="C183" s="78"/>
      <c r="D183" s="26"/>
      <c r="E183" s="21">
        <v>112.61060000000001</v>
      </c>
      <c r="F183" s="20">
        <v>112.6083</v>
      </c>
      <c r="G183" s="20">
        <v>112.6307</v>
      </c>
      <c r="H183" s="20">
        <v>112.6476</v>
      </c>
      <c r="I183" s="20">
        <v>112.4803</v>
      </c>
      <c r="J183" s="20">
        <v>112.8355</v>
      </c>
      <c r="K183" s="20">
        <v>114.002</v>
      </c>
      <c r="L183" s="20">
        <v>114.9091</v>
      </c>
      <c r="M183" s="20">
        <v>115.6095</v>
      </c>
      <c r="N183" s="20">
        <v>116.19370000000001</v>
      </c>
      <c r="O183" s="20">
        <v>118.4802</v>
      </c>
      <c r="P183" s="19">
        <v>121.7663</v>
      </c>
      <c r="Q183" s="20"/>
      <c r="R183" s="21"/>
      <c r="S183" s="20">
        <v>-2.0424365024298758E-3</v>
      </c>
      <c r="T183" s="20">
        <v>1.9891961782572545E-2</v>
      </c>
      <c r="U183" s="20">
        <v>1.5004789990644279E-2</v>
      </c>
      <c r="V183" s="20">
        <v>-0.14851625778090022</v>
      </c>
      <c r="W183" s="20">
        <v>0.31578863143145636</v>
      </c>
      <c r="X183" s="20">
        <v>1.0338058501092291</v>
      </c>
      <c r="Y183" s="20">
        <v>0.79568779495096564</v>
      </c>
      <c r="Z183" s="20">
        <v>0.60952526823376207</v>
      </c>
      <c r="AA183" s="20">
        <v>0.50532179448921577</v>
      </c>
      <c r="AB183" s="20">
        <v>1.9678347449130111</v>
      </c>
      <c r="AC183" s="19">
        <v>2.7735435963139872</v>
      </c>
    </row>
    <row r="184" spans="2:31" ht="15" x14ac:dyDescent="0.25">
      <c r="B184" t="s">
        <v>25</v>
      </c>
      <c r="C184" s="76"/>
      <c r="D184" s="14"/>
      <c r="E184" s="10">
        <v>115.84229999999999</v>
      </c>
      <c r="F184" s="7">
        <v>115.60080000000001</v>
      </c>
      <c r="G184" s="7">
        <v>115.23399999999999</v>
      </c>
      <c r="H184" s="7">
        <v>114.7719</v>
      </c>
      <c r="I184" s="7">
        <v>114.0865</v>
      </c>
      <c r="J184" s="7">
        <v>114.3711</v>
      </c>
      <c r="K184" s="7">
        <v>116.4611</v>
      </c>
      <c r="L184" s="7">
        <v>118.28270000000001</v>
      </c>
      <c r="M184" s="7">
        <v>119.2955</v>
      </c>
      <c r="N184" s="7">
        <v>120.3634</v>
      </c>
      <c r="O184" s="7">
        <v>122.87009999999999</v>
      </c>
      <c r="P184" s="11">
        <v>126.2938</v>
      </c>
      <c r="Q184" s="7"/>
      <c r="R184" s="10"/>
      <c r="S184" s="7">
        <v>-0.2084730707176807</v>
      </c>
      <c r="T184" s="7">
        <v>-0.31729884222255555</v>
      </c>
      <c r="U184" s="7">
        <v>-0.40101011854139612</v>
      </c>
      <c r="V184" s="7">
        <v>-0.59718450247839527</v>
      </c>
      <c r="W184" s="7">
        <v>0.24945983968304533</v>
      </c>
      <c r="X184" s="7">
        <v>1.8273847151946632</v>
      </c>
      <c r="Y184" s="7">
        <v>1.5641274210873877</v>
      </c>
      <c r="Z184" s="7">
        <v>0.85625370404970347</v>
      </c>
      <c r="AA184" s="7">
        <v>0.89517207271019827</v>
      </c>
      <c r="AB184" s="7">
        <v>2.0826098298984532</v>
      </c>
      <c r="AC184" s="11">
        <v>2.7864386860595141</v>
      </c>
    </row>
    <row r="185" spans="2:31" ht="15" x14ac:dyDescent="0.25">
      <c r="B185" t="s">
        <v>67</v>
      </c>
      <c r="C185" s="76"/>
      <c r="D185" s="14"/>
      <c r="E185" s="10">
        <v>109.9496</v>
      </c>
      <c r="F185" s="7">
        <v>110.2281</v>
      </c>
      <c r="G185" s="7">
        <v>110.7503</v>
      </c>
      <c r="H185" s="7">
        <v>111.3535</v>
      </c>
      <c r="I185" s="7">
        <v>111.6786</v>
      </c>
      <c r="J185" s="7">
        <v>112.3921</v>
      </c>
      <c r="K185" s="7">
        <v>112.651</v>
      </c>
      <c r="L185" s="7">
        <v>112.9436</v>
      </c>
      <c r="M185" s="7">
        <v>113.7831</v>
      </c>
      <c r="N185" s="7">
        <v>113.9117</v>
      </c>
      <c r="O185" s="7">
        <v>114.13379999999999</v>
      </c>
      <c r="P185" s="11">
        <v>114.9632</v>
      </c>
      <c r="Q185" s="7"/>
      <c r="R185" s="10"/>
      <c r="S185" s="7">
        <v>0.2532978746625672</v>
      </c>
      <c r="T185" s="7">
        <v>0.47374489807952602</v>
      </c>
      <c r="U185" s="7">
        <v>0.54464863752062176</v>
      </c>
      <c r="V185" s="7">
        <v>0.29195310430296861</v>
      </c>
      <c r="W185" s="7">
        <v>0.63888694879770724</v>
      </c>
      <c r="X185" s="7">
        <v>0.23035426867190578</v>
      </c>
      <c r="Y185" s="7">
        <v>0.25974025974026627</v>
      </c>
      <c r="Z185" s="7">
        <v>0.74329134187328982</v>
      </c>
      <c r="AA185" s="7">
        <v>0.11302205687838669</v>
      </c>
      <c r="AB185" s="7">
        <v>0.19497558196392253</v>
      </c>
      <c r="AC185" s="11">
        <v>0.72669095395054473</v>
      </c>
    </row>
    <row r="186" spans="2:31" ht="15" x14ac:dyDescent="0.25">
      <c r="B186" t="s">
        <v>28</v>
      </c>
      <c r="C186" s="76"/>
      <c r="D186" s="14"/>
      <c r="E186" s="10">
        <v>106.1521</v>
      </c>
      <c r="F186" s="7">
        <v>106.7428</v>
      </c>
      <c r="G186" s="7">
        <v>106.9654</v>
      </c>
      <c r="H186" s="7">
        <v>107.4528</v>
      </c>
      <c r="I186" s="7">
        <v>107.7717</v>
      </c>
      <c r="J186" s="7">
        <v>108.0057</v>
      </c>
      <c r="K186" s="7">
        <v>108.2556</v>
      </c>
      <c r="L186" s="7">
        <v>108.1936</v>
      </c>
      <c r="M186" s="7">
        <v>108.6459</v>
      </c>
      <c r="N186" s="7">
        <v>108.98399999999999</v>
      </c>
      <c r="O186" s="7">
        <v>109.5147</v>
      </c>
      <c r="P186" s="11">
        <v>110.5102</v>
      </c>
      <c r="Q186" s="7"/>
      <c r="R186" s="10"/>
      <c r="S186" s="7">
        <v>0.55646567519624968</v>
      </c>
      <c r="T186" s="7">
        <v>0.20853865553461209</v>
      </c>
      <c r="U186" s="7">
        <v>0.45566136339413849</v>
      </c>
      <c r="V186" s="7">
        <v>0.29678147056195769</v>
      </c>
      <c r="W186" s="7">
        <v>0.21712564615758023</v>
      </c>
      <c r="X186" s="7">
        <v>0.2313766773420261</v>
      </c>
      <c r="Y186" s="7">
        <v>-5.7271863995948122E-2</v>
      </c>
      <c r="Z186" s="7">
        <v>0.41804690850474879</v>
      </c>
      <c r="AA186" s="7">
        <v>0.31119443991903717</v>
      </c>
      <c r="AB186" s="7">
        <v>0.48695221316891485</v>
      </c>
      <c r="AC186" s="11">
        <v>0.90901038855970262</v>
      </c>
    </row>
    <row r="187" spans="2:31" ht="15" x14ac:dyDescent="0.25">
      <c r="B187" t="s">
        <v>30</v>
      </c>
      <c r="C187" s="76"/>
      <c r="D187" s="14"/>
      <c r="E187" s="10">
        <v>108.9417</v>
      </c>
      <c r="F187" s="7">
        <v>109.0265</v>
      </c>
      <c r="G187" s="7">
        <v>109.25830000000001</v>
      </c>
      <c r="H187" s="7">
        <v>109.46469999999999</v>
      </c>
      <c r="I187" s="7">
        <v>109.62009999999999</v>
      </c>
      <c r="J187" s="7">
        <v>109.7213</v>
      </c>
      <c r="K187" s="7">
        <v>112.2791</v>
      </c>
      <c r="L187" s="7">
        <v>112.27719999999999</v>
      </c>
      <c r="M187" s="7">
        <v>112.0239</v>
      </c>
      <c r="N187" s="7">
        <v>112.41670000000001</v>
      </c>
      <c r="O187" s="7">
        <v>112.55840000000001</v>
      </c>
      <c r="P187" s="11">
        <v>113.73650000000001</v>
      </c>
      <c r="Q187" s="7"/>
      <c r="R187" s="10"/>
      <c r="S187" s="7">
        <v>7.7839798718031136E-2</v>
      </c>
      <c r="T187" s="7">
        <v>0.21260886114844274</v>
      </c>
      <c r="U187" s="7">
        <v>0.1889101331431918</v>
      </c>
      <c r="V187" s="7">
        <v>0.14196357364520273</v>
      </c>
      <c r="W187" s="7">
        <v>9.2318835687985809E-2</v>
      </c>
      <c r="X187" s="7">
        <v>2.3311790873786586</v>
      </c>
      <c r="Y187" s="7">
        <v>-1.6922116404622322E-3</v>
      </c>
      <c r="Z187" s="7">
        <v>-0.22560234847323934</v>
      </c>
      <c r="AA187" s="7">
        <v>0.35063946175772159</v>
      </c>
      <c r="AB187" s="7">
        <v>0.12604888775422171</v>
      </c>
      <c r="AC187" s="11">
        <v>1.0466566688936592</v>
      </c>
    </row>
    <row r="188" spans="2:31" ht="15" x14ac:dyDescent="0.25">
      <c r="B188" t="s">
        <v>32</v>
      </c>
      <c r="C188" s="76"/>
      <c r="D188" s="14"/>
      <c r="E188" s="10">
        <v>109.40689999999999</v>
      </c>
      <c r="F188" s="7">
        <v>109.79389999999999</v>
      </c>
      <c r="G188" s="7">
        <v>110.236</v>
      </c>
      <c r="H188" s="7">
        <v>110.33159999999999</v>
      </c>
      <c r="I188" s="7">
        <v>110.5946</v>
      </c>
      <c r="J188" s="7">
        <v>110.8412</v>
      </c>
      <c r="K188" s="7">
        <v>111.0027</v>
      </c>
      <c r="L188" s="7">
        <v>111.24769999999999</v>
      </c>
      <c r="M188" s="7">
        <v>111.72</v>
      </c>
      <c r="N188" s="7">
        <v>112.2967</v>
      </c>
      <c r="O188" s="7">
        <v>112.98820000000001</v>
      </c>
      <c r="P188" s="11">
        <v>113.6752</v>
      </c>
      <c r="Q188" s="7"/>
      <c r="R188" s="10"/>
      <c r="S188" s="7">
        <v>0.35372540488762633</v>
      </c>
      <c r="T188" s="7">
        <v>0.40266353595237137</v>
      </c>
      <c r="U188" s="7">
        <v>8.6723030588909567E-2</v>
      </c>
      <c r="V188" s="7">
        <v>0.23837232488245005</v>
      </c>
      <c r="W188" s="7">
        <v>0.22297652869127499</v>
      </c>
      <c r="X188" s="7">
        <v>0.14570394402081874</v>
      </c>
      <c r="Y188" s="7">
        <v>0.22071535196890738</v>
      </c>
      <c r="Z188" s="7">
        <v>0.42454810301696505</v>
      </c>
      <c r="AA188" s="7">
        <v>0.51620121732903901</v>
      </c>
      <c r="AB188" s="7">
        <v>0.61577944855013977</v>
      </c>
      <c r="AC188" s="11">
        <v>0.60802809496920707</v>
      </c>
    </row>
    <row r="189" spans="2:31" ht="15" x14ac:dyDescent="0.25">
      <c r="B189" t="s">
        <v>68</v>
      </c>
      <c r="C189" s="76"/>
      <c r="D189" s="14"/>
      <c r="E189" s="10">
        <v>103.29940000000001</v>
      </c>
      <c r="F189" s="7">
        <v>103.6442</v>
      </c>
      <c r="G189" s="7">
        <v>103.69459999999999</v>
      </c>
      <c r="H189" s="7">
        <v>103.8056</v>
      </c>
      <c r="I189" s="7">
        <v>103.8472</v>
      </c>
      <c r="J189" s="7">
        <v>104.06659999999999</v>
      </c>
      <c r="K189" s="7">
        <v>104.6267</v>
      </c>
      <c r="L189" s="7">
        <v>104.6403</v>
      </c>
      <c r="M189" s="7">
        <v>104.64230000000001</v>
      </c>
      <c r="N189" s="7">
        <v>104.54040000000001</v>
      </c>
      <c r="O189" s="7">
        <v>105.1523</v>
      </c>
      <c r="P189" s="11">
        <v>105.2766</v>
      </c>
      <c r="Q189" s="7"/>
      <c r="R189" s="10"/>
      <c r="S189" s="7">
        <v>0.33378703070878646</v>
      </c>
      <c r="T189" s="7">
        <v>4.8627901995477049E-2</v>
      </c>
      <c r="U189" s="7">
        <v>0.10704511131727613</v>
      </c>
      <c r="V189" s="7">
        <v>4.0074909253453112E-2</v>
      </c>
      <c r="W189" s="7">
        <v>0.21127194570483671</v>
      </c>
      <c r="X189" s="7">
        <v>0.53821302896414958</v>
      </c>
      <c r="Y189" s="7">
        <v>1.2998594049125822E-2</v>
      </c>
      <c r="Z189" s="7">
        <v>1.9113095050468604E-3</v>
      </c>
      <c r="AA189" s="7">
        <v>-9.7379358060746504E-2</v>
      </c>
      <c r="AB189" s="7">
        <v>0.58532395131450754</v>
      </c>
      <c r="AC189" s="11">
        <v>0.11820949232684895</v>
      </c>
    </row>
    <row r="190" spans="2:31" ht="15" x14ac:dyDescent="0.25">
      <c r="B190" t="s">
        <v>35</v>
      </c>
      <c r="C190" s="76"/>
      <c r="D190" s="14"/>
      <c r="E190" s="10">
        <v>117.491</v>
      </c>
      <c r="F190" s="7">
        <v>117.03789999999999</v>
      </c>
      <c r="G190" s="7">
        <v>117.188</v>
      </c>
      <c r="H190" s="7">
        <v>117.35039999999999</v>
      </c>
      <c r="I190" s="7">
        <v>117.3895</v>
      </c>
      <c r="J190" s="7">
        <v>117.747</v>
      </c>
      <c r="K190" s="7">
        <v>117.9735</v>
      </c>
      <c r="L190" s="7">
        <v>118.5064</v>
      </c>
      <c r="M190" s="7">
        <v>118.86279999999999</v>
      </c>
      <c r="N190" s="7">
        <v>119.0157</v>
      </c>
      <c r="O190" s="7">
        <v>127.42489999999999</v>
      </c>
      <c r="P190" s="11">
        <v>139.01939999999999</v>
      </c>
      <c r="Q190" s="7"/>
      <c r="R190" s="10"/>
      <c r="S190" s="7">
        <v>-0.38564656016206028</v>
      </c>
      <c r="T190" s="7">
        <v>0.12824905436615747</v>
      </c>
      <c r="U190" s="7">
        <v>0.13858074205549287</v>
      </c>
      <c r="V190" s="7">
        <v>3.3319017233860986E-2</v>
      </c>
      <c r="W190" s="7">
        <v>0.30454171795603668</v>
      </c>
      <c r="X190" s="7">
        <v>0.19236158883028992</v>
      </c>
      <c r="Y190" s="7">
        <v>0.45171161320126801</v>
      </c>
      <c r="Z190" s="7">
        <v>0.30074325099740912</v>
      </c>
      <c r="AA190" s="7">
        <v>0.12863570435830426</v>
      </c>
      <c r="AB190" s="7">
        <v>7.065622434687187</v>
      </c>
      <c r="AC190" s="11">
        <v>9.099085029691997</v>
      </c>
    </row>
    <row r="191" spans="2:31" ht="15" x14ac:dyDescent="0.25">
      <c r="B191" s="15" t="s">
        <v>37</v>
      </c>
      <c r="C191" s="75">
        <v>111.27043914794922</v>
      </c>
      <c r="D191" s="26">
        <v>111.42349243164063</v>
      </c>
      <c r="E191" s="21">
        <v>107.4085</v>
      </c>
      <c r="F191" s="20">
        <v>107.7833</v>
      </c>
      <c r="G191" s="20">
        <v>108.04640000000001</v>
      </c>
      <c r="H191" s="20">
        <v>108.309</v>
      </c>
      <c r="I191" s="20">
        <v>108.34990000000001</v>
      </c>
      <c r="J191" s="20">
        <v>108.44589999999999</v>
      </c>
      <c r="K191" s="20">
        <v>108.6099</v>
      </c>
      <c r="L191" s="20">
        <v>108.8917</v>
      </c>
      <c r="M191" s="20">
        <v>109.24250000000001</v>
      </c>
      <c r="N191" s="20">
        <v>109.37430000000001</v>
      </c>
      <c r="O191" s="20">
        <v>110.34350000000001</v>
      </c>
      <c r="P191" s="19">
        <v>112.6644</v>
      </c>
      <c r="Q191" s="20">
        <v>0.13755071415499767</v>
      </c>
      <c r="R191" s="21">
        <v>-3.6033625800267006</v>
      </c>
      <c r="S191" s="20">
        <v>0.34894817449270155</v>
      </c>
      <c r="T191" s="20">
        <v>0.24410089503662308</v>
      </c>
      <c r="U191" s="20">
        <v>0.24304372936071161</v>
      </c>
      <c r="V191" s="20">
        <v>3.776232815371549E-2</v>
      </c>
      <c r="W191" s="20">
        <v>8.8601835350092084E-2</v>
      </c>
      <c r="X191" s="20">
        <v>0.15122747840167447</v>
      </c>
      <c r="Y191" s="20">
        <v>0.25946069373050157</v>
      </c>
      <c r="Z191" s="20">
        <v>0.32215494844878595</v>
      </c>
      <c r="AA191" s="20">
        <v>0.12064901480650694</v>
      </c>
      <c r="AB191" s="20">
        <v>0.88613138552658222</v>
      </c>
      <c r="AC191" s="19">
        <v>2.1033409308205688</v>
      </c>
    </row>
    <row r="192" spans="2:31" ht="15" x14ac:dyDescent="0.25">
      <c r="B192" t="s">
        <v>39</v>
      </c>
      <c r="C192" s="76"/>
      <c r="D192" s="14"/>
      <c r="E192" s="10">
        <v>107.2666</v>
      </c>
      <c r="F192" s="7">
        <v>107.60339999999999</v>
      </c>
      <c r="G192" s="7">
        <v>107.8395</v>
      </c>
      <c r="H192" s="7">
        <v>108.3381</v>
      </c>
      <c r="I192" s="7">
        <v>108.1661</v>
      </c>
      <c r="J192" s="7">
        <v>108.2876</v>
      </c>
      <c r="K192" s="7">
        <v>108.92270000000001</v>
      </c>
      <c r="L192" s="7">
        <v>108.7534</v>
      </c>
      <c r="M192" s="7">
        <v>109.2433</v>
      </c>
      <c r="N192" s="7">
        <v>109.2559</v>
      </c>
      <c r="O192" s="7">
        <v>109.7684</v>
      </c>
      <c r="P192" s="11">
        <v>109.8034</v>
      </c>
      <c r="Q192" s="7"/>
      <c r="R192" s="10"/>
      <c r="S192" s="7">
        <v>0.31398403603730951</v>
      </c>
      <c r="T192" s="7">
        <v>0.21941685857510781</v>
      </c>
      <c r="U192" s="7">
        <v>0.46235377575006947</v>
      </c>
      <c r="V192" s="7">
        <v>-0.15876224523043789</v>
      </c>
      <c r="W192" s="7">
        <v>0.11232724485767491</v>
      </c>
      <c r="X192" s="7">
        <v>0.58649374443612057</v>
      </c>
      <c r="Y192" s="7">
        <v>-0.15543132882310748</v>
      </c>
      <c r="Z192" s="7">
        <v>0.45046867500235005</v>
      </c>
      <c r="AA192" s="7">
        <v>1.1533888119447097E-2</v>
      </c>
      <c r="AB192" s="7">
        <v>0.46908221890076679</v>
      </c>
      <c r="AC192" s="11">
        <v>3.1885314899366836E-2</v>
      </c>
    </row>
    <row r="193" spans="2:29" ht="15" x14ac:dyDescent="0.25">
      <c r="B193" t="s">
        <v>78</v>
      </c>
      <c r="C193" s="76"/>
      <c r="D193" s="14"/>
      <c r="E193" s="10">
        <v>107.0324</v>
      </c>
      <c r="F193" s="7">
        <v>107.5946</v>
      </c>
      <c r="G193" s="7">
        <v>107.9365</v>
      </c>
      <c r="H193" s="7">
        <v>108.3614</v>
      </c>
      <c r="I193" s="7">
        <v>108.3878</v>
      </c>
      <c r="J193" s="7">
        <v>108.5441</v>
      </c>
      <c r="K193" s="7">
        <v>108.3633</v>
      </c>
      <c r="L193" s="7">
        <v>109.0763</v>
      </c>
      <c r="M193" s="7">
        <v>109.434</v>
      </c>
      <c r="N193" s="7">
        <v>109.5787</v>
      </c>
      <c r="O193" s="7">
        <v>109.559</v>
      </c>
      <c r="P193" s="11">
        <v>110.94280000000001</v>
      </c>
      <c r="Q193" s="7"/>
      <c r="R193" s="10"/>
      <c r="S193" s="7">
        <v>0.52526150959896656</v>
      </c>
      <c r="T193" s="7">
        <v>0.31776687677633958</v>
      </c>
      <c r="U193" s="7">
        <v>0.39365738188657967</v>
      </c>
      <c r="V193" s="7">
        <v>2.4362918899160878E-2</v>
      </c>
      <c r="W193" s="7">
        <v>0.14420442153083801</v>
      </c>
      <c r="X193" s="7">
        <v>-0.16656824276953328</v>
      </c>
      <c r="Y193" s="7">
        <v>0.65797184101998374</v>
      </c>
      <c r="Z193" s="7">
        <v>0.32793558270677881</v>
      </c>
      <c r="AA193" s="7">
        <v>0.13222581647385662</v>
      </c>
      <c r="AB193" s="7">
        <v>-1.7977946443971569E-2</v>
      </c>
      <c r="AC193" s="11">
        <v>1.2630637373470075</v>
      </c>
    </row>
    <row r="194" spans="2:29" ht="15" x14ac:dyDescent="0.25">
      <c r="B194" t="s">
        <v>70</v>
      </c>
      <c r="C194" s="76"/>
      <c r="D194" s="14"/>
      <c r="E194" s="10">
        <v>103.8901</v>
      </c>
      <c r="F194" s="7">
        <v>103.8913</v>
      </c>
      <c r="G194" s="7">
        <v>103.9101</v>
      </c>
      <c r="H194" s="7">
        <v>103.9067</v>
      </c>
      <c r="I194" s="7">
        <v>103.9024</v>
      </c>
      <c r="J194" s="7">
        <v>103.8232</v>
      </c>
      <c r="K194" s="7">
        <v>103.9165</v>
      </c>
      <c r="L194" s="7">
        <v>104.0565</v>
      </c>
      <c r="M194" s="7">
        <v>104.0805</v>
      </c>
      <c r="N194" s="7">
        <v>104.08</v>
      </c>
      <c r="O194" s="7">
        <v>104.2105</v>
      </c>
      <c r="P194" s="11">
        <v>104.3188</v>
      </c>
      <c r="Q194" s="7"/>
      <c r="R194" s="10"/>
      <c r="S194" s="7">
        <v>1.1550667484170323E-3</v>
      </c>
      <c r="T194" s="7">
        <v>1.8095836706248567E-2</v>
      </c>
      <c r="U194" s="7">
        <v>-3.2720592127225179E-3</v>
      </c>
      <c r="V194" s="7">
        <v>-4.1383279422795996E-3</v>
      </c>
      <c r="W194" s="7">
        <v>-7.6225380741927196E-2</v>
      </c>
      <c r="X194" s="7">
        <v>8.9864307784771863E-2</v>
      </c>
      <c r="Y194" s="7">
        <v>0.1347235520826823</v>
      </c>
      <c r="Z194" s="7">
        <v>2.3064392901933958E-2</v>
      </c>
      <c r="AA194" s="7">
        <v>-4.8039738471893144E-4</v>
      </c>
      <c r="AB194" s="7">
        <v>0.12538431975403327</v>
      </c>
      <c r="AC194" s="11">
        <v>0.10392426866774446</v>
      </c>
    </row>
    <row r="195" spans="2:29" ht="15" x14ac:dyDescent="0.25">
      <c r="B195" t="s">
        <v>43</v>
      </c>
      <c r="C195" s="76"/>
      <c r="D195" s="14"/>
      <c r="E195" s="10">
        <v>111.2594</v>
      </c>
      <c r="F195" s="7">
        <v>111.5027</v>
      </c>
      <c r="G195" s="7">
        <v>112.1159</v>
      </c>
      <c r="H195" s="7">
        <v>112.5222</v>
      </c>
      <c r="I195" s="7">
        <v>112.6705</v>
      </c>
      <c r="J195" s="7">
        <v>112.7353</v>
      </c>
      <c r="K195" s="7">
        <v>113.16070000000001</v>
      </c>
      <c r="L195" s="7">
        <v>113.4941</v>
      </c>
      <c r="M195" s="7">
        <v>113.4986</v>
      </c>
      <c r="N195" s="7">
        <v>113.634</v>
      </c>
      <c r="O195" s="7">
        <v>119.12520000000001</v>
      </c>
      <c r="P195" s="11">
        <v>129.76910000000001</v>
      </c>
      <c r="Q195" s="7"/>
      <c r="R195" s="10"/>
      <c r="S195" s="7">
        <v>0.21867815213816086</v>
      </c>
      <c r="T195" s="7">
        <v>0.54994183997337465</v>
      </c>
      <c r="U195" s="7">
        <v>0.36239284526102156</v>
      </c>
      <c r="V195" s="7">
        <v>0.1317962144359123</v>
      </c>
      <c r="W195" s="7">
        <v>5.7512836101722357E-2</v>
      </c>
      <c r="X195" s="7">
        <v>0.37734409719050771</v>
      </c>
      <c r="Y195" s="7">
        <v>0.29462525417392915</v>
      </c>
      <c r="Z195" s="7">
        <v>3.9649638174962974E-3</v>
      </c>
      <c r="AA195" s="7">
        <v>0.11929662568525444</v>
      </c>
      <c r="AB195" s="7">
        <v>4.8323565130154762</v>
      </c>
      <c r="AC195" s="11">
        <v>8.9350532045276747</v>
      </c>
    </row>
    <row r="196" spans="2:29" ht="15" x14ac:dyDescent="0.25">
      <c r="B196" t="s">
        <v>45</v>
      </c>
      <c r="C196" s="76"/>
      <c r="D196" s="14"/>
      <c r="E196" s="10">
        <v>105.3472</v>
      </c>
      <c r="F196" s="7">
        <v>105.8237</v>
      </c>
      <c r="G196" s="7">
        <v>106.1234</v>
      </c>
      <c r="H196" s="7">
        <v>106.3</v>
      </c>
      <c r="I196" s="7">
        <v>106.4289</v>
      </c>
      <c r="J196" s="7">
        <v>106.4738</v>
      </c>
      <c r="K196" s="7">
        <v>106.5945</v>
      </c>
      <c r="L196" s="7">
        <v>107.0621</v>
      </c>
      <c r="M196" s="7">
        <v>107.74379999999999</v>
      </c>
      <c r="N196" s="7">
        <v>107.9235</v>
      </c>
      <c r="O196" s="7">
        <v>108.81950000000001</v>
      </c>
      <c r="P196" s="11">
        <v>109.4383</v>
      </c>
      <c r="Q196" s="7"/>
      <c r="R196" s="10"/>
      <c r="S196" s="7">
        <v>0.45231387260411426</v>
      </c>
      <c r="T196" s="7">
        <v>0.28320688087829232</v>
      </c>
      <c r="U196" s="7">
        <v>0.16641004717149416</v>
      </c>
      <c r="V196" s="7">
        <v>0.12126058325494034</v>
      </c>
      <c r="W196" s="7">
        <v>4.2187789218904252E-2</v>
      </c>
      <c r="X196" s="7">
        <v>0.11336122125818686</v>
      </c>
      <c r="Y196" s="7">
        <v>0.43867178888216979</v>
      </c>
      <c r="Z196" s="7">
        <v>0.63673326041614364</v>
      </c>
      <c r="AA196" s="7">
        <v>0.16678453887834946</v>
      </c>
      <c r="AB196" s="7">
        <v>0.83021770050081845</v>
      </c>
      <c r="AC196" s="11">
        <v>0.56864808237493569</v>
      </c>
    </row>
    <row r="197" spans="2:29" ht="15" x14ac:dyDescent="0.25">
      <c r="B197" t="s">
        <v>71</v>
      </c>
      <c r="C197" s="76"/>
      <c r="D197" s="14"/>
      <c r="E197" s="10">
        <v>106.5115</v>
      </c>
      <c r="F197" s="7">
        <v>106.8274</v>
      </c>
      <c r="G197" s="7">
        <v>106.8549</v>
      </c>
      <c r="H197" s="7">
        <v>106.8549</v>
      </c>
      <c r="I197" s="7">
        <v>106.97150000000001</v>
      </c>
      <c r="J197" s="7">
        <v>106.97150000000001</v>
      </c>
      <c r="K197" s="7">
        <v>107.23260000000001</v>
      </c>
      <c r="L197" s="7">
        <v>107.23260000000001</v>
      </c>
      <c r="M197" s="7">
        <v>107.82550000000001</v>
      </c>
      <c r="N197" s="7">
        <v>108.0412</v>
      </c>
      <c r="O197" s="7">
        <v>108.31610000000001</v>
      </c>
      <c r="P197" s="11">
        <v>109.7521</v>
      </c>
      <c r="Q197" s="7"/>
      <c r="R197" s="10"/>
      <c r="S197" s="7">
        <v>0.29658769240880017</v>
      </c>
      <c r="T197" s="7">
        <v>2.5742459331597894E-2</v>
      </c>
      <c r="U197" s="7">
        <v>0</v>
      </c>
      <c r="V197" s="7">
        <v>0.10911993741045602</v>
      </c>
      <c r="W197" s="7">
        <v>0</v>
      </c>
      <c r="X197" s="7">
        <v>0.2440837045381237</v>
      </c>
      <c r="Y197" s="7">
        <v>0</v>
      </c>
      <c r="Z197" s="7">
        <v>0.55291021573663246</v>
      </c>
      <c r="AA197" s="7">
        <v>0.20004544379576095</v>
      </c>
      <c r="AB197" s="7">
        <v>0.25443997289922948</v>
      </c>
      <c r="AC197" s="11">
        <v>1.3257493576670438</v>
      </c>
    </row>
    <row r="198" spans="2:29" ht="15" x14ac:dyDescent="0.25">
      <c r="B198" s="15" t="s">
        <v>48</v>
      </c>
      <c r="C198" s="75">
        <v>107.04717254638672</v>
      </c>
      <c r="D198" s="26">
        <v>107.09395599365234</v>
      </c>
      <c r="E198" s="21">
        <v>97.929959999999994</v>
      </c>
      <c r="F198" s="20">
        <v>98.258470000000003</v>
      </c>
      <c r="G198" s="20">
        <v>98.116159999999994</v>
      </c>
      <c r="H198" s="20">
        <v>97.84151</v>
      </c>
      <c r="I198" s="20">
        <v>96.944119999999998</v>
      </c>
      <c r="J198" s="20">
        <v>97.154740000000004</v>
      </c>
      <c r="K198" s="20">
        <v>98.084590000000006</v>
      </c>
      <c r="L198" s="20">
        <v>96.933620000000005</v>
      </c>
      <c r="M198" s="20">
        <v>96.01352</v>
      </c>
      <c r="N198" s="20">
        <v>95.290850000000006</v>
      </c>
      <c r="O198" s="20">
        <v>95.496399999999994</v>
      </c>
      <c r="P198" s="19">
        <v>94.924520000000001</v>
      </c>
      <c r="Q198" s="20">
        <v>4.3703580536283981E-2</v>
      </c>
      <c r="R198" s="21">
        <v>-8.5569684195768403</v>
      </c>
      <c r="S198" s="20">
        <v>0.33545403265763463</v>
      </c>
      <c r="T198" s="20">
        <v>-0.14483229791793933</v>
      </c>
      <c r="U198" s="20">
        <v>-0.27992330723093328</v>
      </c>
      <c r="V198" s="20">
        <v>-0.91718739827298412</v>
      </c>
      <c r="W198" s="20">
        <v>0.21725917982442444</v>
      </c>
      <c r="X198" s="20">
        <v>0.95708145583015491</v>
      </c>
      <c r="Y198" s="20">
        <v>-1.1734463079266588</v>
      </c>
      <c r="Z198" s="20">
        <v>-0.94920627126068835</v>
      </c>
      <c r="AA198" s="20">
        <v>-0.75267524823586685</v>
      </c>
      <c r="AB198" s="20">
        <v>0.21570801393836669</v>
      </c>
      <c r="AC198" s="19">
        <v>-0.5988497995735893</v>
      </c>
    </row>
    <row r="199" spans="2:29" ht="15" x14ac:dyDescent="0.25">
      <c r="B199" s="15" t="s">
        <v>73</v>
      </c>
      <c r="C199" s="75">
        <v>95.381141662597656</v>
      </c>
      <c r="D199" s="26">
        <v>97.191436767578125</v>
      </c>
      <c r="E199" s="21">
        <v>101.5154</v>
      </c>
      <c r="F199" s="20">
        <v>101.5681</v>
      </c>
      <c r="G199" s="20">
        <v>101.238</v>
      </c>
      <c r="H199" s="20">
        <v>100.7749</v>
      </c>
      <c r="I199" s="20">
        <v>99.701089999999994</v>
      </c>
      <c r="J199" s="20">
        <v>100.1109</v>
      </c>
      <c r="K199" s="20">
        <v>101.7745</v>
      </c>
      <c r="L199" s="20">
        <v>100.9806</v>
      </c>
      <c r="M199" s="20">
        <v>100.2474</v>
      </c>
      <c r="N199" s="20">
        <v>99.775189999999995</v>
      </c>
      <c r="O199" s="20">
        <v>100.80719999999999</v>
      </c>
      <c r="P199" s="19">
        <v>100.6752</v>
      </c>
      <c r="Q199" s="20">
        <v>1.8979591493926833</v>
      </c>
      <c r="R199" s="21">
        <v>4.4489137893517547</v>
      </c>
      <c r="S199" s="20">
        <v>5.1913305764447096E-2</v>
      </c>
      <c r="T199" s="20">
        <v>-0.32500361826203461</v>
      </c>
      <c r="U199" s="20">
        <v>-0.45743693079673364</v>
      </c>
      <c r="V199" s="20">
        <v>-1.0655530295738411</v>
      </c>
      <c r="W199" s="20">
        <v>0.41103863558563641</v>
      </c>
      <c r="X199" s="20">
        <v>1.6617571113635001</v>
      </c>
      <c r="Y199" s="20">
        <v>-0.78005787304286223</v>
      </c>
      <c r="Z199" s="20">
        <v>-0.72608005894201122</v>
      </c>
      <c r="AA199" s="20">
        <v>-0.47104463557159981</v>
      </c>
      <c r="AB199" s="20">
        <v>1.0343352891635684</v>
      </c>
      <c r="AC199" s="19">
        <v>-0.1309430278789519</v>
      </c>
    </row>
  </sheetData>
  <mergeCells count="3">
    <mergeCell ref="B4:B5"/>
    <mergeCell ref="E4:P4"/>
    <mergeCell ref="R4:A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39997558519241921"/>
  </sheetPr>
  <dimension ref="A1:AD199"/>
  <sheetViews>
    <sheetView zoomScale="90" zoomScaleNormal="90" workbookViewId="0">
      <pane xSplit="2" ySplit="5" topLeftCell="C182" activePane="bottomRight" state="frozen"/>
      <selection activeCell="E19" sqref="E19"/>
      <selection pane="topRight" activeCell="E19" sqref="E19"/>
      <selection pane="bottomLeft" activeCell="E19" sqref="E19"/>
      <selection pane="bottomRight" activeCell="E19" sqref="E19"/>
    </sheetView>
  </sheetViews>
  <sheetFormatPr defaultColWidth="9.140625" defaultRowHeight="12" x14ac:dyDescent="0.2"/>
  <cols>
    <col min="1" max="1" width="3.42578125" style="1" customWidth="1"/>
    <col min="2" max="2" width="49.140625" style="1" bestFit="1" customWidth="1"/>
    <col min="3" max="3" width="8.28515625" style="1" bestFit="1" customWidth="1"/>
    <col min="4" max="4" width="7.7109375" style="1" customWidth="1"/>
    <col min="5" max="5" width="7.140625" style="1" bestFit="1" customWidth="1"/>
    <col min="6" max="7" width="6.42578125" style="1" bestFit="1" customWidth="1"/>
    <col min="8" max="15" width="6.28515625" style="1" bestFit="1" customWidth="1"/>
    <col min="16" max="16" width="6.28515625" style="1" customWidth="1"/>
    <col min="17" max="17" width="5.28515625" style="1" customWidth="1"/>
    <col min="18" max="18" width="6.42578125" style="1" bestFit="1" customWidth="1"/>
    <col min="19" max="27" width="5.28515625" style="1" customWidth="1"/>
    <col min="28" max="16384" width="9.140625" style="1"/>
  </cols>
  <sheetData>
    <row r="1" spans="1:28" x14ac:dyDescent="0.2">
      <c r="A1" s="1" t="s">
        <v>65</v>
      </c>
    </row>
    <row r="2" spans="1:28" x14ac:dyDescent="0.2">
      <c r="A2" s="1" t="s">
        <v>298</v>
      </c>
    </row>
    <row r="4" spans="1:28" x14ac:dyDescent="0.2">
      <c r="A4" s="4"/>
      <c r="B4" s="309" t="s">
        <v>2</v>
      </c>
      <c r="C4" s="12" t="s">
        <v>64</v>
      </c>
      <c r="D4" s="311" t="s">
        <v>88</v>
      </c>
      <c r="E4" s="312"/>
      <c r="F4" s="312"/>
      <c r="G4" s="312"/>
      <c r="H4" s="312"/>
      <c r="I4" s="312"/>
      <c r="J4" s="312"/>
      <c r="K4" s="312"/>
      <c r="L4" s="312"/>
      <c r="M4" s="312"/>
      <c r="N4" s="312"/>
      <c r="O4" s="313"/>
      <c r="P4" s="311" t="s">
        <v>1</v>
      </c>
      <c r="Q4" s="312"/>
      <c r="R4" s="312"/>
      <c r="S4" s="312"/>
      <c r="T4" s="312"/>
      <c r="U4" s="312"/>
      <c r="V4" s="312"/>
      <c r="W4" s="312"/>
      <c r="X4" s="312"/>
      <c r="Y4" s="312"/>
      <c r="Z4" s="312"/>
      <c r="AA4" s="313"/>
    </row>
    <row r="5" spans="1:28" x14ac:dyDescent="0.2">
      <c r="A5" s="5"/>
      <c r="B5" s="310"/>
      <c r="C5" s="13" t="s">
        <v>87</v>
      </c>
      <c r="D5" s="8" t="s">
        <v>3</v>
      </c>
      <c r="E5" s="6" t="s">
        <v>4</v>
      </c>
      <c r="F5" s="6" t="s">
        <v>5</v>
      </c>
      <c r="G5" s="6" t="s">
        <v>6</v>
      </c>
      <c r="H5" s="6" t="s">
        <v>0</v>
      </c>
      <c r="I5" s="6" t="s">
        <v>7</v>
      </c>
      <c r="J5" s="6" t="s">
        <v>8</v>
      </c>
      <c r="K5" s="6" t="s">
        <v>9</v>
      </c>
      <c r="L5" s="6" t="s">
        <v>10</v>
      </c>
      <c r="M5" s="6" t="s">
        <v>11</v>
      </c>
      <c r="N5" s="6" t="s">
        <v>12</v>
      </c>
      <c r="O5" s="9" t="s">
        <v>13</v>
      </c>
      <c r="P5" s="8" t="s">
        <v>3</v>
      </c>
      <c r="Q5" s="6" t="s">
        <v>4</v>
      </c>
      <c r="R5" s="6" t="s">
        <v>5</v>
      </c>
      <c r="S5" s="6" t="s">
        <v>6</v>
      </c>
      <c r="T5" s="6" t="s">
        <v>0</v>
      </c>
      <c r="U5" s="6" t="s">
        <v>7</v>
      </c>
      <c r="V5" s="6" t="s">
        <v>8</v>
      </c>
      <c r="W5" s="6" t="s">
        <v>9</v>
      </c>
      <c r="X5" s="6" t="s">
        <v>10</v>
      </c>
      <c r="Y5" s="6" t="s">
        <v>11</v>
      </c>
      <c r="Z5" s="6" t="s">
        <v>12</v>
      </c>
      <c r="AA5" s="9" t="s">
        <v>13</v>
      </c>
      <c r="AB5" s="1" t="s">
        <v>66</v>
      </c>
    </row>
    <row r="6" spans="1:28" ht="20.25" customHeight="1" x14ac:dyDescent="0.2">
      <c r="B6" s="22" t="s">
        <v>49</v>
      </c>
      <c r="C6" s="29"/>
      <c r="D6" s="30"/>
      <c r="E6" s="31"/>
      <c r="F6" s="31"/>
      <c r="G6" s="31"/>
      <c r="H6" s="31"/>
      <c r="I6" s="31"/>
      <c r="J6" s="31"/>
      <c r="K6" s="31"/>
      <c r="L6" s="31"/>
      <c r="M6" s="31"/>
      <c r="N6" s="31"/>
      <c r="O6" s="32"/>
      <c r="P6" s="30"/>
      <c r="Q6" s="31"/>
      <c r="R6" s="31"/>
      <c r="S6" s="31"/>
      <c r="T6" s="31"/>
      <c r="U6" s="31"/>
      <c r="V6" s="31"/>
      <c r="W6" s="31"/>
      <c r="X6" s="31"/>
      <c r="Y6" s="31"/>
      <c r="Z6" s="31"/>
      <c r="AA6" s="32"/>
    </row>
    <row r="7" spans="1:28" ht="15" x14ac:dyDescent="0.25">
      <c r="A7" s="2" t="s">
        <v>14</v>
      </c>
      <c r="B7" s="15" t="s">
        <v>15</v>
      </c>
      <c r="C7" s="26">
        <f>'2014(2012=100)'!P7</f>
        <v>114.4738</v>
      </c>
      <c r="D7" s="21">
        <v>117.2103</v>
      </c>
      <c r="E7" s="20">
        <v>117.9819</v>
      </c>
      <c r="F7" s="20">
        <v>119.5206</v>
      </c>
      <c r="G7" s="20">
        <v>117.68810000000001</v>
      </c>
      <c r="H7" s="20">
        <v>116.2188</v>
      </c>
      <c r="I7" s="20">
        <v>115.572</v>
      </c>
      <c r="J7" s="20">
        <v>116.4796</v>
      </c>
      <c r="K7" s="20">
        <v>116.9396</v>
      </c>
      <c r="L7" s="20">
        <v>119.3904</v>
      </c>
      <c r="M7" s="20">
        <v>120.1588</v>
      </c>
      <c r="N7" s="20">
        <v>122.6725</v>
      </c>
      <c r="O7" s="19">
        <v>124.8779</v>
      </c>
      <c r="P7" s="21">
        <v>2.3905033291460636</v>
      </c>
      <c r="Q7" s="20">
        <v>0.65830392038924246</v>
      </c>
      <c r="R7" s="20">
        <v>1.3041830992720118</v>
      </c>
      <c r="S7" s="20">
        <v>-1.5332085012960077</v>
      </c>
      <c r="T7" s="20">
        <v>-1.2484694714248967</v>
      </c>
      <c r="U7" s="20">
        <v>-0.55653646398000922</v>
      </c>
      <c r="V7" s="20">
        <v>0.78531132108123258</v>
      </c>
      <c r="W7" s="20">
        <v>0.39491893859525073</v>
      </c>
      <c r="X7" s="20">
        <v>2.0957827801702766</v>
      </c>
      <c r="Y7" s="20">
        <v>0.64360283573888666</v>
      </c>
      <c r="Z7" s="20">
        <v>2.0919816110014415</v>
      </c>
      <c r="AA7" s="19">
        <v>1.7977949418166235</v>
      </c>
      <c r="AB7" s="7">
        <f>AVERAGE(D7:O7)</f>
        <v>118.72587499999999</v>
      </c>
    </row>
    <row r="8" spans="1:28" ht="15" x14ac:dyDescent="0.25">
      <c r="A8" s="3" t="s">
        <v>16</v>
      </c>
      <c r="B8" t="s">
        <v>17</v>
      </c>
      <c r="C8" s="14">
        <f>'2014(2012=100)'!P8</f>
        <v>115.5128</v>
      </c>
      <c r="D8" s="10">
        <v>118.51390000000001</v>
      </c>
      <c r="E8" s="7">
        <v>119.6361</v>
      </c>
      <c r="F8" s="7">
        <v>121.65170000000001</v>
      </c>
      <c r="G8" s="7">
        <v>119.3009</v>
      </c>
      <c r="H8" s="7">
        <v>117.7139</v>
      </c>
      <c r="I8" s="7">
        <v>117.3496</v>
      </c>
      <c r="J8" s="7">
        <v>118.30549999999999</v>
      </c>
      <c r="K8" s="7">
        <v>118.4097</v>
      </c>
      <c r="L8" s="7">
        <v>121.51049999999999</v>
      </c>
      <c r="M8" s="7">
        <v>122.70959999999999</v>
      </c>
      <c r="N8" s="7">
        <v>125.8242</v>
      </c>
      <c r="O8" s="11">
        <v>127.8036</v>
      </c>
      <c r="P8" s="10">
        <v>2.5980670540407713</v>
      </c>
      <c r="Q8" s="7">
        <v>0.94689314924240298</v>
      </c>
      <c r="R8" s="7">
        <v>1.6847757491258961</v>
      </c>
      <c r="S8" s="7">
        <v>-1.932402095490656</v>
      </c>
      <c r="T8" s="7">
        <v>-1.3302498137063536</v>
      </c>
      <c r="U8" s="7">
        <v>-0.30947916940989983</v>
      </c>
      <c r="V8" s="7">
        <v>0.81457457034365666</v>
      </c>
      <c r="W8" s="7">
        <v>8.8077054743867234E-2</v>
      </c>
      <c r="X8" s="7">
        <v>2.6187043797932028</v>
      </c>
      <c r="Y8" s="7">
        <v>0.98682829878899481</v>
      </c>
      <c r="Z8" s="7">
        <v>2.5381877212540913</v>
      </c>
      <c r="AA8" s="11">
        <v>1.5731472959891646</v>
      </c>
    </row>
    <row r="9" spans="1:28" ht="15" x14ac:dyDescent="0.25">
      <c r="A9" s="3" t="s">
        <v>18</v>
      </c>
      <c r="B9" t="s">
        <v>19</v>
      </c>
      <c r="C9" s="14">
        <f>'2014(2012=100)'!P9</f>
        <v>110.7963</v>
      </c>
      <c r="D9" s="10">
        <v>112.596</v>
      </c>
      <c r="E9" s="7">
        <v>112.1266</v>
      </c>
      <c r="F9" s="7">
        <v>111.9773</v>
      </c>
      <c r="G9" s="7">
        <v>111.97920000000001</v>
      </c>
      <c r="H9" s="7">
        <v>110.9265</v>
      </c>
      <c r="I9" s="7">
        <v>109.27979999999999</v>
      </c>
      <c r="J9" s="7">
        <v>110.0167</v>
      </c>
      <c r="K9" s="7">
        <v>111.7358</v>
      </c>
      <c r="L9" s="7">
        <v>111.8862</v>
      </c>
      <c r="M9" s="7">
        <v>111.12990000000001</v>
      </c>
      <c r="N9" s="7">
        <v>111.5166</v>
      </c>
      <c r="O9" s="11">
        <v>114.52209999999999</v>
      </c>
      <c r="P9" s="10">
        <v>1.6243322204802881</v>
      </c>
      <c r="Q9" s="7">
        <v>-0.41688869942094509</v>
      </c>
      <c r="R9" s="7">
        <v>-0.13315306091506982</v>
      </c>
      <c r="S9" s="7">
        <v>1.6967724708545661E-3</v>
      </c>
      <c r="T9" s="7">
        <v>-0.94008530155600456</v>
      </c>
      <c r="U9" s="7">
        <v>-1.4844964909196718</v>
      </c>
      <c r="V9" s="7">
        <v>0.67432407453162035</v>
      </c>
      <c r="W9" s="7">
        <v>1.5625809536188573</v>
      </c>
      <c r="X9" s="7">
        <v>0.13460323369949895</v>
      </c>
      <c r="Y9" s="7">
        <v>-0.6759546753755119</v>
      </c>
      <c r="Z9" s="7">
        <v>0.34797115807716056</v>
      </c>
      <c r="AA9" s="11">
        <v>2.6951144493286181</v>
      </c>
    </row>
    <row r="10" spans="1:28" ht="15" x14ac:dyDescent="0.25">
      <c r="A10" s="2" t="s">
        <v>20</v>
      </c>
      <c r="B10" s="15" t="s">
        <v>21</v>
      </c>
      <c r="C10" s="26">
        <f>'2014(2012=100)'!P10</f>
        <v>120.8653</v>
      </c>
      <c r="D10" s="21">
        <v>119.68389999999999</v>
      </c>
      <c r="E10" s="20">
        <v>117.59439999999999</v>
      </c>
      <c r="F10" s="20">
        <v>117.50060000000001</v>
      </c>
      <c r="G10" s="20">
        <v>117.8425</v>
      </c>
      <c r="H10" s="20">
        <v>118.64709999999999</v>
      </c>
      <c r="I10" s="20">
        <v>120.0729</v>
      </c>
      <c r="J10" s="20">
        <v>120.76860000000001</v>
      </c>
      <c r="K10" s="20">
        <v>121.6559</v>
      </c>
      <c r="L10" s="20">
        <v>121.1849</v>
      </c>
      <c r="M10" s="20">
        <v>121.0622</v>
      </c>
      <c r="N10" s="20">
        <v>121.6032</v>
      </c>
      <c r="O10" s="19">
        <v>122.8319</v>
      </c>
      <c r="P10" s="21">
        <v>-0.97745175827968034</v>
      </c>
      <c r="Q10" s="20">
        <v>-1.7458488568637895</v>
      </c>
      <c r="R10" s="20">
        <v>-7.9765703128709745E-2</v>
      </c>
      <c r="S10" s="20">
        <v>0.29097723756303834</v>
      </c>
      <c r="T10" s="20">
        <v>0.68277573880390652</v>
      </c>
      <c r="U10" s="20">
        <v>1.2017150018837457</v>
      </c>
      <c r="V10" s="20">
        <v>0.57939801570546079</v>
      </c>
      <c r="W10" s="20">
        <v>0.73471084371268369</v>
      </c>
      <c r="X10" s="20">
        <v>-0.38715754846251077</v>
      </c>
      <c r="Y10" s="20">
        <v>-0.10125023827225563</v>
      </c>
      <c r="Z10" s="20">
        <v>0.44687772070885606</v>
      </c>
      <c r="AA10" s="19">
        <v>1.0104174890134499</v>
      </c>
      <c r="AB10" s="7">
        <f>AVERAGE(D10:O10)</f>
        <v>120.03734166666668</v>
      </c>
    </row>
    <row r="11" spans="1:28" ht="15" x14ac:dyDescent="0.25">
      <c r="A11" s="2" t="s">
        <v>22</v>
      </c>
      <c r="B11" s="15" t="s">
        <v>23</v>
      </c>
      <c r="C11" s="26">
        <f>'2014(2012=100)'!P11</f>
        <v>122.688</v>
      </c>
      <c r="D11" s="21">
        <v>121.2437</v>
      </c>
      <c r="E11" s="20">
        <v>118.7908</v>
      </c>
      <c r="F11" s="20">
        <v>118.592</v>
      </c>
      <c r="G11" s="20">
        <v>118.9032</v>
      </c>
      <c r="H11" s="20">
        <v>119.87990000000001</v>
      </c>
      <c r="I11" s="20">
        <v>121.5596</v>
      </c>
      <c r="J11" s="20">
        <v>122.29089999999999</v>
      </c>
      <c r="K11" s="20">
        <v>123.3852</v>
      </c>
      <c r="L11" s="20">
        <v>122.7897</v>
      </c>
      <c r="M11" s="20">
        <v>122.5745</v>
      </c>
      <c r="N11" s="20">
        <v>123.20650000000001</v>
      </c>
      <c r="O11" s="19">
        <v>124.6557</v>
      </c>
      <c r="P11" s="21">
        <v>-1.1772137454355751</v>
      </c>
      <c r="Q11" s="20">
        <v>-2.023115427853158</v>
      </c>
      <c r="R11" s="20">
        <v>-0.16735302733882224</v>
      </c>
      <c r="S11" s="20">
        <v>0.26241230437128937</v>
      </c>
      <c r="T11" s="20">
        <v>0.82142448647303701</v>
      </c>
      <c r="U11" s="20">
        <v>1.4011523199468774</v>
      </c>
      <c r="V11" s="20">
        <v>0.60159789930206276</v>
      </c>
      <c r="W11" s="20">
        <v>0.89483354853059727</v>
      </c>
      <c r="X11" s="20">
        <v>-0.48263487030859559</v>
      </c>
      <c r="Y11" s="20">
        <v>-0.17525899973694523</v>
      </c>
      <c r="Z11" s="20">
        <v>0.51560479545093396</v>
      </c>
      <c r="AA11" s="19">
        <v>1.1762366433589058</v>
      </c>
    </row>
    <row r="12" spans="1:28" ht="15" x14ac:dyDescent="0.25">
      <c r="A12" s="3" t="s">
        <v>24</v>
      </c>
      <c r="B12" t="s">
        <v>25</v>
      </c>
      <c r="C12" s="14">
        <f>'2014(2012=100)'!P12</f>
        <v>127.1884</v>
      </c>
      <c r="D12" s="10">
        <v>126.232</v>
      </c>
      <c r="E12" s="7">
        <v>122.1134</v>
      </c>
      <c r="F12" s="7">
        <v>120.7367</v>
      </c>
      <c r="G12" s="7">
        <v>119.9803</v>
      </c>
      <c r="H12" s="7">
        <v>121.8227</v>
      </c>
      <c r="I12" s="7">
        <v>125.3895</v>
      </c>
      <c r="J12" s="7">
        <v>126.4538</v>
      </c>
      <c r="K12" s="7">
        <v>128.79580000000001</v>
      </c>
      <c r="L12" s="7">
        <v>126.9443</v>
      </c>
      <c r="M12" s="7">
        <v>125.90900000000001</v>
      </c>
      <c r="N12" s="7">
        <v>126.8515</v>
      </c>
      <c r="O12" s="11">
        <v>129.83160000000001</v>
      </c>
      <c r="P12" s="10">
        <v>-0.75195536699887888</v>
      </c>
      <c r="Q12" s="7">
        <v>-3.2627226059953109</v>
      </c>
      <c r="R12" s="7">
        <v>-1.127394700335917</v>
      </c>
      <c r="S12" s="7">
        <v>-0.62648722385157063</v>
      </c>
      <c r="T12" s="7">
        <v>1.5355854252739807</v>
      </c>
      <c r="U12" s="7">
        <v>2.9278615561795962</v>
      </c>
      <c r="V12" s="7">
        <v>0.84879515429920593</v>
      </c>
      <c r="W12" s="7">
        <v>1.8520598036595286</v>
      </c>
      <c r="X12" s="7">
        <v>-1.4375468765285944</v>
      </c>
      <c r="Y12" s="7">
        <v>-0.81555453848655857</v>
      </c>
      <c r="Z12" s="7">
        <v>0.74855649715270189</v>
      </c>
      <c r="AA12" s="11">
        <v>2.3492824286665961</v>
      </c>
    </row>
    <row r="13" spans="1:28" ht="15" x14ac:dyDescent="0.25">
      <c r="A13" s="3" t="s">
        <v>26</v>
      </c>
      <c r="B13" t="s">
        <v>67</v>
      </c>
      <c r="C13" s="14">
        <f>'2014(2012=100)'!P13</f>
        <v>116.5656</v>
      </c>
      <c r="D13" s="10">
        <v>117.738</v>
      </c>
      <c r="E13" s="7">
        <v>118.0831</v>
      </c>
      <c r="F13" s="7">
        <v>118.65389999999999</v>
      </c>
      <c r="G13" s="7">
        <v>119.1767</v>
      </c>
      <c r="H13" s="7">
        <v>119.6382</v>
      </c>
      <c r="I13" s="7">
        <v>120.0117</v>
      </c>
      <c r="J13" s="7">
        <v>120.3895</v>
      </c>
      <c r="K13" s="7">
        <v>120.48990000000001</v>
      </c>
      <c r="L13" s="7">
        <v>121.27809999999999</v>
      </c>
      <c r="M13" s="7">
        <v>122.01179999999999</v>
      </c>
      <c r="N13" s="7">
        <v>122.7469</v>
      </c>
      <c r="O13" s="11">
        <v>123.3434</v>
      </c>
      <c r="P13" s="10">
        <v>1.0057855833968135</v>
      </c>
      <c r="Q13" s="7">
        <v>0.29310842718578728</v>
      </c>
      <c r="R13" s="7">
        <v>0.48338839342801071</v>
      </c>
      <c r="S13" s="7">
        <v>0.44060920037184087</v>
      </c>
      <c r="T13" s="7">
        <v>0.38724012327913165</v>
      </c>
      <c r="U13" s="7">
        <v>0.31219125663877179</v>
      </c>
      <c r="V13" s="7">
        <v>0.31480264007592046</v>
      </c>
      <c r="W13" s="7">
        <v>8.3395977223933646E-2</v>
      </c>
      <c r="X13" s="7">
        <v>0.65416271405320203</v>
      </c>
      <c r="Y13" s="7">
        <v>0.60497319796401738</v>
      </c>
      <c r="Z13" s="7">
        <v>0.60248271068864057</v>
      </c>
      <c r="AA13" s="11">
        <v>0.48595931954290172</v>
      </c>
    </row>
    <row r="14" spans="1:28" ht="15" x14ac:dyDescent="0.25">
      <c r="A14" s="3" t="s">
        <v>27</v>
      </c>
      <c r="B14" t="s">
        <v>28</v>
      </c>
      <c r="C14" s="14">
        <f>'2014(2012=100)'!P14</f>
        <v>109.6037</v>
      </c>
      <c r="D14" s="10">
        <v>109.735</v>
      </c>
      <c r="E14" s="7">
        <v>109.6794</v>
      </c>
      <c r="F14" s="7">
        <v>109.7012</v>
      </c>
      <c r="G14" s="7">
        <v>110.2283</v>
      </c>
      <c r="H14" s="7">
        <v>110.4075</v>
      </c>
      <c r="I14" s="7">
        <v>110.48139999999999</v>
      </c>
      <c r="J14" s="7">
        <v>111.07550000000001</v>
      </c>
      <c r="K14" s="7">
        <v>111.35469999999999</v>
      </c>
      <c r="L14" s="7">
        <v>111.6669</v>
      </c>
      <c r="M14" s="7">
        <v>112.3151</v>
      </c>
      <c r="N14" s="7">
        <v>112.7856</v>
      </c>
      <c r="O14" s="11">
        <v>112.91889999999999</v>
      </c>
      <c r="P14" s="10">
        <v>0.11979522589109307</v>
      </c>
      <c r="Q14" s="7">
        <v>-5.0667517200527007E-2</v>
      </c>
      <c r="R14" s="7">
        <v>1.98761116490416E-2</v>
      </c>
      <c r="S14" s="7">
        <v>0.48048699558437313</v>
      </c>
      <c r="T14" s="7">
        <v>0.16257168077525869</v>
      </c>
      <c r="U14" s="7">
        <v>6.6933858659959461E-2</v>
      </c>
      <c r="V14" s="7">
        <v>0.53773757392648147</v>
      </c>
      <c r="W14" s="7">
        <v>0.25136056105980958</v>
      </c>
      <c r="X14" s="7">
        <v>0.28036535503216681</v>
      </c>
      <c r="Y14" s="7">
        <v>0.58047639900454195</v>
      </c>
      <c r="Z14" s="7">
        <v>0.418910725272026</v>
      </c>
      <c r="AA14" s="11">
        <v>0.11818884680313028</v>
      </c>
    </row>
    <row r="15" spans="1:28" ht="15" x14ac:dyDescent="0.25">
      <c r="A15" s="3" t="s">
        <v>29</v>
      </c>
      <c r="B15" t="s">
        <v>30</v>
      </c>
      <c r="C15" s="14">
        <f>'2014(2012=100)'!P15</f>
        <v>113.2962</v>
      </c>
      <c r="D15" s="10">
        <v>114.07510000000001</v>
      </c>
      <c r="E15" s="7">
        <v>114.07859999999999</v>
      </c>
      <c r="F15" s="7">
        <v>114.31699999999999</v>
      </c>
      <c r="G15" s="7">
        <v>114.276</v>
      </c>
      <c r="H15" s="7">
        <v>114.7607</v>
      </c>
      <c r="I15" s="7">
        <v>115.2169</v>
      </c>
      <c r="J15" s="7">
        <v>116.64879999999999</v>
      </c>
      <c r="K15" s="7">
        <v>116.3001</v>
      </c>
      <c r="L15" s="7">
        <v>116.7227</v>
      </c>
      <c r="M15" s="7">
        <v>117.1718</v>
      </c>
      <c r="N15" s="7">
        <v>117.3558</v>
      </c>
      <c r="O15" s="11">
        <v>117.36879999999999</v>
      </c>
      <c r="P15" s="10">
        <v>0.68748995994570627</v>
      </c>
      <c r="Q15" s="7">
        <v>3.0681542247066101E-3</v>
      </c>
      <c r="R15" s="7">
        <v>0.20897872168837858</v>
      </c>
      <c r="S15" s="7">
        <v>-3.5865181906450327E-2</v>
      </c>
      <c r="T15" s="7">
        <v>0.42414855262697654</v>
      </c>
      <c r="U15" s="7">
        <v>0.39752284536430632</v>
      </c>
      <c r="V15" s="7">
        <v>1.242786431504405</v>
      </c>
      <c r="W15" s="7">
        <v>-0.2989314935087149</v>
      </c>
      <c r="X15" s="7">
        <v>0.36337028085100764</v>
      </c>
      <c r="Y15" s="7">
        <v>0.38475806334157914</v>
      </c>
      <c r="Z15" s="7">
        <v>0.15703437175156265</v>
      </c>
      <c r="AA15" s="11">
        <v>1.1077424379528765E-2</v>
      </c>
    </row>
    <row r="16" spans="1:28" ht="15" x14ac:dyDescent="0.25">
      <c r="A16" s="3" t="s">
        <v>31</v>
      </c>
      <c r="B16" t="s">
        <v>32</v>
      </c>
      <c r="C16" s="14">
        <f>'2014(2012=100)'!P16</f>
        <v>116.1156</v>
      </c>
      <c r="D16" s="10">
        <v>117.6386</v>
      </c>
      <c r="E16" s="7">
        <v>117.95699999999999</v>
      </c>
      <c r="F16" s="7">
        <v>118.08799999999999</v>
      </c>
      <c r="G16" s="7">
        <v>118.3956</v>
      </c>
      <c r="H16" s="7">
        <v>118.596</v>
      </c>
      <c r="I16" s="7">
        <v>118.7657</v>
      </c>
      <c r="J16" s="7">
        <v>119.0382</v>
      </c>
      <c r="K16" s="7">
        <v>119.08329999999999</v>
      </c>
      <c r="L16" s="7">
        <v>119.2907</v>
      </c>
      <c r="M16" s="7">
        <v>119.485</v>
      </c>
      <c r="N16" s="7">
        <v>119.7902</v>
      </c>
      <c r="O16" s="11">
        <v>119.5936</v>
      </c>
      <c r="P16" s="10">
        <v>1.3116239333905144</v>
      </c>
      <c r="Q16" s="7">
        <v>0.27065946041520123</v>
      </c>
      <c r="R16" s="7">
        <v>0.1110574192290413</v>
      </c>
      <c r="S16" s="7">
        <v>0.26048370706592361</v>
      </c>
      <c r="T16" s="7">
        <v>0.16926304693755673</v>
      </c>
      <c r="U16" s="7">
        <v>0.14309082937029222</v>
      </c>
      <c r="V16" s="7">
        <v>0.22944334938455124</v>
      </c>
      <c r="W16" s="7">
        <v>3.7886997619243919E-2</v>
      </c>
      <c r="X16" s="7">
        <v>0.17416379962598191</v>
      </c>
      <c r="Y16" s="7">
        <v>0.16287941977035791</v>
      </c>
      <c r="Z16" s="7">
        <v>0.2554295518265885</v>
      </c>
      <c r="AA16" s="11">
        <v>-0.16412027027252954</v>
      </c>
    </row>
    <row r="17" spans="1:28" ht="15" x14ac:dyDescent="0.25">
      <c r="A17" s="3" t="s">
        <v>33</v>
      </c>
      <c r="B17" t="s">
        <v>68</v>
      </c>
      <c r="C17" s="14">
        <f>'2014(2012=100)'!P17</f>
        <v>104.9178</v>
      </c>
      <c r="D17" s="10">
        <v>105.04179999999999</v>
      </c>
      <c r="E17" s="7">
        <v>105.2111</v>
      </c>
      <c r="F17" s="7">
        <v>105.1815</v>
      </c>
      <c r="G17" s="7">
        <v>105.139</v>
      </c>
      <c r="H17" s="7">
        <v>106.0638</v>
      </c>
      <c r="I17" s="7">
        <v>106.0962</v>
      </c>
      <c r="J17" s="7">
        <v>106.2548</v>
      </c>
      <c r="K17" s="7">
        <v>106.4119</v>
      </c>
      <c r="L17" s="7">
        <v>106.8994</v>
      </c>
      <c r="M17" s="7">
        <v>106.992</v>
      </c>
      <c r="N17" s="7">
        <v>106.8981</v>
      </c>
      <c r="O17" s="11">
        <v>106.8348</v>
      </c>
      <c r="P17" s="10">
        <v>0.11818776222909289</v>
      </c>
      <c r="Q17" s="7">
        <v>0.16117393266300359</v>
      </c>
      <c r="R17" s="7">
        <v>-2.8133913626986189E-2</v>
      </c>
      <c r="S17" s="7">
        <v>-4.0406345222309986E-2</v>
      </c>
      <c r="T17" s="7">
        <v>0.87959748523383785</v>
      </c>
      <c r="U17" s="7">
        <v>3.0547651507861817E-2</v>
      </c>
      <c r="V17" s="7">
        <v>0.14948697502832992</v>
      </c>
      <c r="W17" s="7">
        <v>0.14785214409137262</v>
      </c>
      <c r="X17" s="7">
        <v>0.45812545401406907</v>
      </c>
      <c r="Y17" s="7">
        <v>8.6623498354531883E-2</v>
      </c>
      <c r="Z17" s="7">
        <v>-8.7763571108124883E-2</v>
      </c>
      <c r="AA17" s="11">
        <v>-5.9215271365906541E-2</v>
      </c>
    </row>
    <row r="18" spans="1:28" ht="15" x14ac:dyDescent="0.25">
      <c r="A18" s="3" t="s">
        <v>34</v>
      </c>
      <c r="B18" t="s">
        <v>35</v>
      </c>
      <c r="C18" s="14">
        <f>'2014(2012=100)'!P18</f>
        <v>140.6893</v>
      </c>
      <c r="D18" s="10">
        <v>128.78550000000001</v>
      </c>
      <c r="E18" s="7">
        <v>122.8391</v>
      </c>
      <c r="F18" s="7">
        <v>125.39100000000001</v>
      </c>
      <c r="G18" s="7">
        <v>129.64070000000001</v>
      </c>
      <c r="H18" s="7">
        <v>129.43539999999999</v>
      </c>
      <c r="I18" s="7">
        <v>129.1377</v>
      </c>
      <c r="J18" s="7">
        <v>129.1728</v>
      </c>
      <c r="K18" s="7">
        <v>129.2724</v>
      </c>
      <c r="L18" s="7">
        <v>129.31049999999999</v>
      </c>
      <c r="M18" s="7">
        <v>129.3237</v>
      </c>
      <c r="N18" s="7">
        <v>129.33369999999999</v>
      </c>
      <c r="O18" s="11">
        <v>129.34229999999999</v>
      </c>
      <c r="P18" s="10">
        <v>-8.4610556737434823</v>
      </c>
      <c r="Q18" s="7">
        <v>-4.6172899899445285</v>
      </c>
      <c r="R18" s="7">
        <v>2.0774329997533387</v>
      </c>
      <c r="S18" s="7">
        <v>3.3890762582033456</v>
      </c>
      <c r="T18" s="7">
        <v>-0.1583607617052534</v>
      </c>
      <c r="U18" s="7">
        <v>-0.22999890292763175</v>
      </c>
      <c r="V18" s="7">
        <v>2.7180288947379359E-2</v>
      </c>
      <c r="W18" s="7">
        <v>7.7106016127241536E-2</v>
      </c>
      <c r="X18" s="7">
        <v>2.9472648453951353E-2</v>
      </c>
      <c r="Y18" s="7">
        <v>1.0207987750423878E-2</v>
      </c>
      <c r="Z18" s="7">
        <v>7.7325347171407141E-3</v>
      </c>
      <c r="AA18" s="11">
        <v>6.6494656845054873E-3</v>
      </c>
    </row>
    <row r="19" spans="1:28" ht="15" x14ac:dyDescent="0.25">
      <c r="A19" s="2" t="s">
        <v>36</v>
      </c>
      <c r="B19" s="15" t="s">
        <v>37</v>
      </c>
      <c r="C19" s="26">
        <f>'2014(2012=100)'!P19</f>
        <v>112.35639999999999</v>
      </c>
      <c r="D19" s="21">
        <v>112.4021</v>
      </c>
      <c r="E19" s="20">
        <v>112.0095</v>
      </c>
      <c r="F19" s="20">
        <v>112.4058</v>
      </c>
      <c r="G19" s="20">
        <v>112.8909</v>
      </c>
      <c r="H19" s="20">
        <v>112.89230000000001</v>
      </c>
      <c r="I19" s="20">
        <v>113.1326</v>
      </c>
      <c r="J19" s="20">
        <v>113.6619</v>
      </c>
      <c r="K19" s="20">
        <v>113.58320000000001</v>
      </c>
      <c r="L19" s="20">
        <v>113.6935</v>
      </c>
      <c r="M19" s="20">
        <v>114.0021</v>
      </c>
      <c r="N19" s="20">
        <v>114.1189</v>
      </c>
      <c r="O19" s="19">
        <v>114.3181</v>
      </c>
      <c r="P19" s="21">
        <v>4.0674140502909253E-2</v>
      </c>
      <c r="Q19" s="20">
        <v>-0.34928173050147782</v>
      </c>
      <c r="R19" s="20">
        <v>0.35380927510612631</v>
      </c>
      <c r="S19" s="20">
        <v>0.43138266640570444</v>
      </c>
      <c r="T19" s="20">
        <v>1.2401353873552629E-3</v>
      </c>
      <c r="U19" s="20">
        <v>0.21285774140485275</v>
      </c>
      <c r="V19" s="20">
        <v>0.46785807097159116</v>
      </c>
      <c r="W19" s="20">
        <v>-6.9240440288256461E-2</v>
      </c>
      <c r="X19" s="20">
        <v>9.7109431676511287E-2</v>
      </c>
      <c r="Y19" s="20">
        <v>0.27143152422961597</v>
      </c>
      <c r="Z19" s="20">
        <v>0.10245425303568775</v>
      </c>
      <c r="AA19" s="19">
        <v>0.17455478452736989</v>
      </c>
      <c r="AB19" s="7">
        <f>AVERAGE(D19:O19)</f>
        <v>113.25924166666665</v>
      </c>
    </row>
    <row r="20" spans="1:28" ht="15" x14ac:dyDescent="0.25">
      <c r="A20" s="3" t="s">
        <v>38</v>
      </c>
      <c r="B20" t="s">
        <v>39</v>
      </c>
      <c r="C20" s="14">
        <f>'2014(2012=100)'!P20</f>
        <v>107.9823</v>
      </c>
      <c r="D20" s="10">
        <v>108.9452</v>
      </c>
      <c r="E20" s="7">
        <v>109.2569</v>
      </c>
      <c r="F20" s="7">
        <v>109.9288</v>
      </c>
      <c r="G20" s="7">
        <v>109.9265</v>
      </c>
      <c r="H20" s="7">
        <v>110.2465</v>
      </c>
      <c r="I20" s="7">
        <v>109.6681</v>
      </c>
      <c r="J20" s="7">
        <v>109.99120000000001</v>
      </c>
      <c r="K20" s="7">
        <v>109.5955</v>
      </c>
      <c r="L20" s="7">
        <v>110.1502</v>
      </c>
      <c r="M20" s="7">
        <v>110.509</v>
      </c>
      <c r="N20" s="7">
        <v>110.35939999999999</v>
      </c>
      <c r="O20" s="11">
        <v>110.35939999999999</v>
      </c>
      <c r="P20" s="10">
        <v>0.89172021710966032</v>
      </c>
      <c r="Q20" s="7">
        <v>0.28610714377503721</v>
      </c>
      <c r="R20" s="7">
        <v>0.61497260127277431</v>
      </c>
      <c r="S20" s="7">
        <v>-2.0922633559095406E-3</v>
      </c>
      <c r="T20" s="7">
        <v>0.29110360104250854</v>
      </c>
      <c r="U20" s="7">
        <v>-0.52464250565777781</v>
      </c>
      <c r="V20" s="7">
        <v>0.29461621018328105</v>
      </c>
      <c r="W20" s="7">
        <v>-0.35975605321153425</v>
      </c>
      <c r="X20" s="7">
        <v>0.50613391973210287</v>
      </c>
      <c r="Y20" s="7">
        <v>0.32573703906121121</v>
      </c>
      <c r="Z20" s="7">
        <v>-0.13537358948140568</v>
      </c>
      <c r="AA20" s="11">
        <v>0</v>
      </c>
    </row>
    <row r="21" spans="1:28" ht="15" x14ac:dyDescent="0.25">
      <c r="A21" s="3" t="s">
        <v>40</v>
      </c>
      <c r="B21" t="s">
        <v>69</v>
      </c>
      <c r="C21" s="14">
        <f>'2014(2012=100)'!P21</f>
        <v>110.9731</v>
      </c>
      <c r="D21" s="10">
        <v>111.09439999999999</v>
      </c>
      <c r="E21" s="7">
        <v>111.2349</v>
      </c>
      <c r="F21" s="7">
        <v>112.01390000000001</v>
      </c>
      <c r="G21" s="7">
        <v>112.64100000000001</v>
      </c>
      <c r="H21" s="7">
        <v>112.3673</v>
      </c>
      <c r="I21" s="7">
        <v>112.8622</v>
      </c>
      <c r="J21" s="7">
        <v>113.2996</v>
      </c>
      <c r="K21" s="7">
        <v>113.3792</v>
      </c>
      <c r="L21" s="7">
        <v>113.31699999999999</v>
      </c>
      <c r="M21" s="7">
        <v>114.3432</v>
      </c>
      <c r="N21" s="7">
        <v>114.6379</v>
      </c>
      <c r="O21" s="11">
        <v>114.6808</v>
      </c>
      <c r="P21" s="10">
        <v>0.10930576869528819</v>
      </c>
      <c r="Q21" s="7">
        <v>0.12646902094075216</v>
      </c>
      <c r="R21" s="7">
        <v>0.70031977374008569</v>
      </c>
      <c r="S21" s="7">
        <v>0.55984123398970898</v>
      </c>
      <c r="T21" s="7">
        <v>-0.24298434850543332</v>
      </c>
      <c r="U21" s="7">
        <v>0.44043062349989831</v>
      </c>
      <c r="V21" s="7">
        <v>0.38755225398760318</v>
      </c>
      <c r="W21" s="7">
        <v>7.0256205670628347E-2</v>
      </c>
      <c r="X21" s="7">
        <v>-5.4860150715478902E-2</v>
      </c>
      <c r="Y21" s="7">
        <v>0.90560110133519511</v>
      </c>
      <c r="Z21" s="7">
        <v>0.25773286037123849</v>
      </c>
      <c r="AA21" s="11">
        <v>3.7422178878017694E-2</v>
      </c>
    </row>
    <row r="22" spans="1:28" ht="15" x14ac:dyDescent="0.25">
      <c r="A22" s="3" t="s">
        <v>41</v>
      </c>
      <c r="B22" t="s">
        <v>70</v>
      </c>
      <c r="C22" s="14">
        <f>'2014(2012=100)'!P22</f>
        <v>107.4543</v>
      </c>
      <c r="D22" s="10">
        <v>108.497</v>
      </c>
      <c r="E22" s="7">
        <v>107.6446</v>
      </c>
      <c r="F22" s="7">
        <v>108.0121</v>
      </c>
      <c r="G22" s="7">
        <v>106.90009999999999</v>
      </c>
      <c r="H22" s="7">
        <v>107.0155</v>
      </c>
      <c r="I22" s="7">
        <v>107.33199999999999</v>
      </c>
      <c r="J22" s="7">
        <v>107.3321</v>
      </c>
      <c r="K22" s="7">
        <v>106.667</v>
      </c>
      <c r="L22" s="7">
        <v>107.25539999999999</v>
      </c>
      <c r="M22" s="7">
        <v>107.2739</v>
      </c>
      <c r="N22" s="7">
        <v>107.2739</v>
      </c>
      <c r="O22" s="11">
        <v>108.283</v>
      </c>
      <c r="P22" s="10">
        <v>0.9703660067582186</v>
      </c>
      <c r="Q22" s="7">
        <v>-0.78564384268689724</v>
      </c>
      <c r="R22" s="7">
        <v>0.34140124074965844</v>
      </c>
      <c r="S22" s="7">
        <v>-1.0295142858994584</v>
      </c>
      <c r="T22" s="7">
        <v>0.10795125542446468</v>
      </c>
      <c r="U22" s="7">
        <v>0.29575155000910208</v>
      </c>
      <c r="V22" s="7">
        <v>9.3168859243580339E-5</v>
      </c>
      <c r="W22" s="7">
        <v>-0.61966550547319521</v>
      </c>
      <c r="X22" s="7">
        <v>0.55162327617725537</v>
      </c>
      <c r="Y22" s="7">
        <v>1.7248548791019447E-2</v>
      </c>
      <c r="Z22" s="7">
        <v>0</v>
      </c>
      <c r="AA22" s="11">
        <v>0.94067615701489715</v>
      </c>
    </row>
    <row r="23" spans="1:28" ht="15" x14ac:dyDescent="0.25">
      <c r="A23" s="3" t="s">
        <v>42</v>
      </c>
      <c r="B23" t="s">
        <v>43</v>
      </c>
      <c r="C23" s="14">
        <f>'2014(2012=100)'!P23</f>
        <v>134.11070000000001</v>
      </c>
      <c r="D23" s="10">
        <v>128.3997</v>
      </c>
      <c r="E23" s="7">
        <v>123.8111</v>
      </c>
      <c r="F23" s="7">
        <v>124.9811</v>
      </c>
      <c r="G23" s="7">
        <v>129.66399999999999</v>
      </c>
      <c r="H23" s="7">
        <v>129.73070000000001</v>
      </c>
      <c r="I23" s="7">
        <v>130.91839999999999</v>
      </c>
      <c r="J23" s="7">
        <v>131.92429999999999</v>
      </c>
      <c r="K23" s="7">
        <v>132.023</v>
      </c>
      <c r="L23" s="7">
        <v>131.95519999999999</v>
      </c>
      <c r="M23" s="7">
        <v>131.92070000000001</v>
      </c>
      <c r="N23" s="7">
        <v>132.44669999999999</v>
      </c>
      <c r="O23" s="11">
        <v>132.5873</v>
      </c>
      <c r="P23" s="10">
        <v>-4.2584223331919171</v>
      </c>
      <c r="Q23" s="7">
        <v>-3.5736843621908774</v>
      </c>
      <c r="R23" s="7">
        <v>0.94498796957623488</v>
      </c>
      <c r="S23" s="7">
        <v>3.7458074096832745</v>
      </c>
      <c r="T23" s="7">
        <v>5.1440646594294287E-2</v>
      </c>
      <c r="U23" s="7">
        <v>0.91551190273387739</v>
      </c>
      <c r="V23" s="7">
        <v>0.76834119573718973</v>
      </c>
      <c r="W23" s="7">
        <v>7.4815632904633958E-2</v>
      </c>
      <c r="X23" s="7">
        <v>-5.1354688198272581E-2</v>
      </c>
      <c r="Y23" s="7">
        <v>-2.6145237171388468E-2</v>
      </c>
      <c r="Z23" s="7">
        <v>0.39872438517987097</v>
      </c>
      <c r="AA23" s="11">
        <v>0.10615591026428464</v>
      </c>
    </row>
    <row r="24" spans="1:28" ht="15" x14ac:dyDescent="0.25">
      <c r="A24" s="3" t="s">
        <v>44</v>
      </c>
      <c r="B24" t="s">
        <v>45</v>
      </c>
      <c r="C24" s="14">
        <f>'2014(2012=100)'!P24</f>
        <v>110.2829</v>
      </c>
      <c r="D24" s="10">
        <v>111.6754</v>
      </c>
      <c r="E24" s="7">
        <v>111.7961</v>
      </c>
      <c r="F24" s="7">
        <v>112.11320000000001</v>
      </c>
      <c r="G24" s="7">
        <v>113.0123</v>
      </c>
      <c r="H24" s="7">
        <v>113.0622</v>
      </c>
      <c r="I24" s="7">
        <v>113.3967</v>
      </c>
      <c r="J24" s="7">
        <v>113.7071</v>
      </c>
      <c r="K24" s="7">
        <v>114.05200000000001</v>
      </c>
      <c r="L24" s="7">
        <v>114.00790000000001</v>
      </c>
      <c r="M24" s="7">
        <v>115.0856</v>
      </c>
      <c r="N24" s="7">
        <v>115.3442</v>
      </c>
      <c r="O24" s="11">
        <v>115.6508</v>
      </c>
      <c r="P24" s="10">
        <v>1.2626617544515046</v>
      </c>
      <c r="Q24" s="7">
        <v>0.10808109932894742</v>
      </c>
      <c r="R24" s="7">
        <v>0.28364137926100341</v>
      </c>
      <c r="S24" s="7">
        <v>0.80195730743568994</v>
      </c>
      <c r="T24" s="7">
        <v>4.4154485839159145E-2</v>
      </c>
      <c r="U24" s="7">
        <v>0.29585484803939016</v>
      </c>
      <c r="V24" s="7">
        <v>0.27372930605564477</v>
      </c>
      <c r="W24" s="7">
        <v>0.30332318738232683</v>
      </c>
      <c r="X24" s="7">
        <v>-3.8666573142075764E-2</v>
      </c>
      <c r="Y24" s="7">
        <v>0.94528537057519069</v>
      </c>
      <c r="Z24" s="7">
        <v>0.22470230854251208</v>
      </c>
      <c r="AA24" s="11">
        <v>0.26581310547041215</v>
      </c>
    </row>
    <row r="25" spans="1:28" ht="15" x14ac:dyDescent="0.25">
      <c r="A25" s="3" t="s">
        <v>46</v>
      </c>
      <c r="B25" t="s">
        <v>71</v>
      </c>
      <c r="C25" s="14">
        <f>'2014(2012=100)'!P25</f>
        <v>110.7805</v>
      </c>
      <c r="D25" s="10">
        <v>111.3783</v>
      </c>
      <c r="E25" s="7">
        <v>111.6965</v>
      </c>
      <c r="F25" s="7">
        <v>111.6965</v>
      </c>
      <c r="G25" s="7">
        <v>111.6965</v>
      </c>
      <c r="H25" s="7">
        <v>111.6965</v>
      </c>
      <c r="I25" s="7">
        <v>111.6966</v>
      </c>
      <c r="J25" s="7">
        <v>112.43519999999999</v>
      </c>
      <c r="K25" s="7">
        <v>112.43519999999999</v>
      </c>
      <c r="L25" s="7">
        <v>112.43519999999999</v>
      </c>
      <c r="M25" s="7">
        <v>112.43519999999999</v>
      </c>
      <c r="N25" s="7">
        <v>112.43519999999999</v>
      </c>
      <c r="O25" s="11">
        <v>112.43519999999999</v>
      </c>
      <c r="P25" s="10">
        <v>0.53962565613983715</v>
      </c>
      <c r="Q25" s="7">
        <v>0.28569299405719467</v>
      </c>
      <c r="R25" s="7">
        <v>0</v>
      </c>
      <c r="S25" s="7">
        <v>0</v>
      </c>
      <c r="T25" s="7">
        <v>0</v>
      </c>
      <c r="U25" s="7">
        <v>8.9528320048810534E-5</v>
      </c>
      <c r="V25" s="7">
        <v>0.66125557984754324</v>
      </c>
      <c r="W25" s="7">
        <v>0</v>
      </c>
      <c r="X25" s="7">
        <v>0</v>
      </c>
      <c r="Y25" s="7">
        <v>0</v>
      </c>
      <c r="Z25" s="7">
        <v>0</v>
      </c>
      <c r="AA25" s="11">
        <v>0</v>
      </c>
    </row>
    <row r="26" spans="1:28" ht="15" x14ac:dyDescent="0.25">
      <c r="A26" s="2" t="s">
        <v>47</v>
      </c>
      <c r="B26" s="15" t="s">
        <v>72</v>
      </c>
      <c r="C26" s="26">
        <f>'2014(2012=100)'!P26</f>
        <v>94.711910000000003</v>
      </c>
      <c r="D26" s="21">
        <v>97.933250000000001</v>
      </c>
      <c r="E26" s="20">
        <v>100.3295</v>
      </c>
      <c r="F26" s="20">
        <v>101.7191</v>
      </c>
      <c r="G26" s="20">
        <v>99.868939999999995</v>
      </c>
      <c r="H26" s="20">
        <v>97.953320000000005</v>
      </c>
      <c r="I26" s="20">
        <v>96.251519999999999</v>
      </c>
      <c r="J26" s="20">
        <v>96.448599999999999</v>
      </c>
      <c r="K26" s="20">
        <v>96.123199999999997</v>
      </c>
      <c r="L26" s="20">
        <v>98.519229999999993</v>
      </c>
      <c r="M26" s="20">
        <v>99.253780000000006</v>
      </c>
      <c r="N26" s="20">
        <v>100.8793</v>
      </c>
      <c r="O26" s="19">
        <v>101.6657</v>
      </c>
      <c r="P26" s="21">
        <v>3.4011984342834998</v>
      </c>
      <c r="Q26" s="20">
        <v>2.4468196450133073</v>
      </c>
      <c r="R26" s="20">
        <v>1.3850363053737949</v>
      </c>
      <c r="S26" s="20">
        <v>-1.8188914373013547</v>
      </c>
      <c r="T26" s="20">
        <v>-1.9181339062975835</v>
      </c>
      <c r="U26" s="20">
        <v>-1.7373581620306549</v>
      </c>
      <c r="V26" s="20">
        <v>0.20475520802164965</v>
      </c>
      <c r="W26" s="20">
        <v>-0.33738177640733186</v>
      </c>
      <c r="X26" s="20">
        <v>2.4926656623999159</v>
      </c>
      <c r="Y26" s="20">
        <v>0.74559048015297413</v>
      </c>
      <c r="Z26" s="20">
        <v>1.6377411520246326</v>
      </c>
      <c r="AA26" s="19">
        <v>0.77954545679837239</v>
      </c>
      <c r="AB26" s="7">
        <f>(AB7/AB10)*100</f>
        <v>98.907451091087538</v>
      </c>
    </row>
    <row r="27" spans="1:28" ht="15" x14ac:dyDescent="0.25">
      <c r="A27" s="2"/>
      <c r="B27" s="15" t="s">
        <v>73</v>
      </c>
      <c r="C27" s="26">
        <f>'2014(2012=100)'!P27</f>
        <v>101.8845</v>
      </c>
      <c r="D27" s="21">
        <v>104.2777</v>
      </c>
      <c r="E27" s="20">
        <v>105.3321</v>
      </c>
      <c r="F27" s="20">
        <v>106.3295</v>
      </c>
      <c r="G27" s="20">
        <v>104.24939999999999</v>
      </c>
      <c r="H27" s="20">
        <v>102.9466</v>
      </c>
      <c r="I27" s="20">
        <v>102.1563</v>
      </c>
      <c r="J27" s="20">
        <v>102.479</v>
      </c>
      <c r="K27" s="20">
        <v>102.955</v>
      </c>
      <c r="L27" s="20">
        <v>105.0108</v>
      </c>
      <c r="M27" s="20">
        <v>105.40049999999999</v>
      </c>
      <c r="N27" s="20">
        <v>107.4953</v>
      </c>
      <c r="O27" s="19">
        <v>109.2372</v>
      </c>
      <c r="P27" s="21">
        <v>2.3489343325039562</v>
      </c>
      <c r="Q27" s="20">
        <v>1.0111461990435167</v>
      </c>
      <c r="R27" s="20">
        <v>0.94690982141246494</v>
      </c>
      <c r="S27" s="20">
        <v>-1.9561852131207476</v>
      </c>
      <c r="T27" s="20">
        <v>-1.2496954418922226</v>
      </c>
      <c r="U27" s="20">
        <v>-0.76767955425434353</v>
      </c>
      <c r="V27" s="20">
        <v>0.31588849635313487</v>
      </c>
      <c r="W27" s="20">
        <v>0.46448540676626343</v>
      </c>
      <c r="X27" s="20">
        <v>1.9967947161381234</v>
      </c>
      <c r="Y27" s="20">
        <v>0.37110468637510674</v>
      </c>
      <c r="Z27" s="20">
        <v>1.9874668526240449</v>
      </c>
      <c r="AA27" s="19">
        <v>1.6204429402959952</v>
      </c>
      <c r="AB27" s="7">
        <f>(AB7/AB19)*100</f>
        <v>104.82665542598475</v>
      </c>
    </row>
    <row r="28" spans="1:28" ht="18" customHeight="1" x14ac:dyDescent="0.2">
      <c r="B28" s="22" t="s">
        <v>52</v>
      </c>
      <c r="C28" s="27">
        <f>'2014(2012=100)'!P28</f>
        <v>0</v>
      </c>
      <c r="D28" s="24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5"/>
      <c r="P28" s="24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5"/>
    </row>
    <row r="29" spans="1:28" ht="15" x14ac:dyDescent="0.25">
      <c r="A29" s="2" t="s">
        <v>14</v>
      </c>
      <c r="B29" s="15" t="s">
        <v>15</v>
      </c>
      <c r="C29" s="26">
        <f>'2014(2012=100)'!P29</f>
        <v>113.1095</v>
      </c>
      <c r="D29" s="21">
        <v>110.9307</v>
      </c>
      <c r="E29" s="20">
        <v>109.59050000000001</v>
      </c>
      <c r="F29" s="20">
        <v>108.732</v>
      </c>
      <c r="G29" s="20">
        <v>105.95569999999999</v>
      </c>
      <c r="H29" s="20">
        <v>108.01220000000001</v>
      </c>
      <c r="I29" s="20">
        <v>110.5719</v>
      </c>
      <c r="J29" s="20">
        <v>113.5085</v>
      </c>
      <c r="K29" s="20">
        <v>115.8691</v>
      </c>
      <c r="L29" s="20">
        <v>114.28870000000001</v>
      </c>
      <c r="M29" s="20">
        <v>113.4837</v>
      </c>
      <c r="N29" s="20">
        <v>114.6828</v>
      </c>
      <c r="O29" s="19">
        <v>116.7632</v>
      </c>
      <c r="P29" s="21">
        <v>-1.9262749813234039</v>
      </c>
      <c r="Q29" s="20">
        <v>-1.2081416596127093</v>
      </c>
      <c r="R29" s="20">
        <v>-0.78337082137594627</v>
      </c>
      <c r="S29" s="20">
        <v>-2.5533421623809058</v>
      </c>
      <c r="T29" s="20">
        <v>1.9409054916347246</v>
      </c>
      <c r="U29" s="20">
        <v>2.3698248901512904</v>
      </c>
      <c r="V29" s="20">
        <v>2.6558284699819743</v>
      </c>
      <c r="W29" s="20">
        <v>2.0796680424814045</v>
      </c>
      <c r="X29" s="20">
        <v>-1.3639529434508402</v>
      </c>
      <c r="Y29" s="20">
        <v>-0.70435659868386535</v>
      </c>
      <c r="Z29" s="20">
        <v>1.0566275156696525</v>
      </c>
      <c r="AA29" s="19">
        <v>1.8140470933740696</v>
      </c>
      <c r="AB29" s="7">
        <f>AVERAGE(D29:O29)</f>
        <v>111.86575000000001</v>
      </c>
    </row>
    <row r="30" spans="1:28" ht="15" x14ac:dyDescent="0.25">
      <c r="A30" s="3" t="s">
        <v>16</v>
      </c>
      <c r="B30" t="s">
        <v>50</v>
      </c>
      <c r="C30" s="14">
        <f>'2014(2012=100)'!P30</f>
        <v>105.0936</v>
      </c>
      <c r="D30" s="10">
        <v>102.5899</v>
      </c>
      <c r="E30" s="7">
        <v>100.7313</v>
      </c>
      <c r="F30" s="7">
        <v>99.191280000000006</v>
      </c>
      <c r="G30" s="7">
        <v>96.645560000000003</v>
      </c>
      <c r="H30" s="7">
        <v>99.199290000000005</v>
      </c>
      <c r="I30" s="7">
        <v>101.8082</v>
      </c>
      <c r="J30" s="7">
        <v>104.31140000000001</v>
      </c>
      <c r="K30" s="7">
        <v>106.392</v>
      </c>
      <c r="L30" s="7">
        <v>104.8458</v>
      </c>
      <c r="M30" s="7">
        <v>102.1249</v>
      </c>
      <c r="N30" s="7">
        <v>103.5758</v>
      </c>
      <c r="O30" s="11">
        <v>105.45010000000001</v>
      </c>
      <c r="P30" s="10">
        <v>-2.382352493396358</v>
      </c>
      <c r="Q30" s="7">
        <v>-1.811679317359697</v>
      </c>
      <c r="R30" s="7">
        <v>-1.5288395960342003</v>
      </c>
      <c r="S30" s="7">
        <v>-2.5664756014843264</v>
      </c>
      <c r="T30" s="7">
        <v>2.6423666022526038</v>
      </c>
      <c r="U30" s="7">
        <v>2.6299684201368723</v>
      </c>
      <c r="V30" s="7">
        <v>2.4587410444345417</v>
      </c>
      <c r="W30" s="7">
        <v>1.9946046165615547</v>
      </c>
      <c r="X30" s="7">
        <v>-1.4533047597563717</v>
      </c>
      <c r="Y30" s="7">
        <v>-2.5951444883819863</v>
      </c>
      <c r="Z30" s="7">
        <v>1.4207113054700709</v>
      </c>
      <c r="AA30" s="11">
        <v>1.8095925882300741</v>
      </c>
    </row>
    <row r="31" spans="1:28" ht="15" x14ac:dyDescent="0.25">
      <c r="A31" s="3" t="s">
        <v>18</v>
      </c>
      <c r="B31" t="s">
        <v>51</v>
      </c>
      <c r="C31" s="14">
        <f>'2014(2012=100)'!P31</f>
        <v>128.93729999999999</v>
      </c>
      <c r="D31" s="10">
        <v>127.3466</v>
      </c>
      <c r="E31" s="7">
        <v>127.0149</v>
      </c>
      <c r="F31" s="7">
        <v>127.504</v>
      </c>
      <c r="G31" s="7">
        <v>124.1893</v>
      </c>
      <c r="H31" s="7">
        <v>125.3013</v>
      </c>
      <c r="I31" s="7">
        <v>127.8126</v>
      </c>
      <c r="J31" s="7">
        <v>131.61170000000001</v>
      </c>
      <c r="K31" s="7">
        <v>134.6078</v>
      </c>
      <c r="L31" s="7">
        <v>132.92760000000001</v>
      </c>
      <c r="M31" s="7">
        <v>135.88589999999999</v>
      </c>
      <c r="N31" s="7">
        <v>136.55940000000001</v>
      </c>
      <c r="O31" s="11">
        <v>139.1301</v>
      </c>
      <c r="P31" s="10">
        <v>-1.2337004109749454</v>
      </c>
      <c r="Q31" s="7">
        <v>-0.26047024419968645</v>
      </c>
      <c r="R31" s="7">
        <v>0.38507293238825341</v>
      </c>
      <c r="S31" s="7">
        <v>-2.5996831471953836</v>
      </c>
      <c r="T31" s="7">
        <v>0.89540725328188064</v>
      </c>
      <c r="U31" s="7">
        <v>2.0042090544950497</v>
      </c>
      <c r="V31" s="7">
        <v>2.97239865240204</v>
      </c>
      <c r="W31" s="7">
        <v>2.2764693412515635</v>
      </c>
      <c r="X31" s="7">
        <v>-1.2482188996477062</v>
      </c>
      <c r="Y31" s="7">
        <v>2.2254971879428949</v>
      </c>
      <c r="Z31" s="7">
        <v>0.49563641260794422</v>
      </c>
      <c r="AA31" s="11">
        <v>1.8824775152790563</v>
      </c>
    </row>
    <row r="32" spans="1:28" ht="15" x14ac:dyDescent="0.25">
      <c r="A32" s="2" t="s">
        <v>20</v>
      </c>
      <c r="B32" t="s">
        <v>74</v>
      </c>
      <c r="C32" s="14">
        <f>'2014(2012=100)'!P32</f>
        <v>107.5378</v>
      </c>
      <c r="D32" s="10">
        <v>107.7308</v>
      </c>
      <c r="E32" s="7">
        <v>106.7599</v>
      </c>
      <c r="F32" s="7">
        <v>105.3368</v>
      </c>
      <c r="G32" s="7">
        <v>106.75060000000001</v>
      </c>
      <c r="H32" s="7">
        <v>107.3417</v>
      </c>
      <c r="I32" s="7">
        <v>107.57299999999999</v>
      </c>
      <c r="J32" s="7">
        <v>109.87390000000001</v>
      </c>
      <c r="K32" s="7">
        <v>108.04819999999999</v>
      </c>
      <c r="L32" s="7">
        <v>108.04819999999999</v>
      </c>
      <c r="M32" s="7">
        <v>106.87739999999999</v>
      </c>
      <c r="N32" s="7">
        <v>109.6263</v>
      </c>
      <c r="O32" s="11">
        <v>107.51519999999999</v>
      </c>
      <c r="P32" s="10">
        <v>0.17947177643581869</v>
      </c>
      <c r="Q32" s="7">
        <v>-0.90122787540796168</v>
      </c>
      <c r="R32" s="7">
        <v>-1.3329911324383079</v>
      </c>
      <c r="S32" s="7">
        <v>1.3421710171564061</v>
      </c>
      <c r="T32" s="7">
        <v>0.55372054114918068</v>
      </c>
      <c r="U32" s="7">
        <v>0.21548009766939624</v>
      </c>
      <c r="V32" s="7">
        <v>2.1389196173761196</v>
      </c>
      <c r="W32" s="7">
        <v>-1.661632107352166</v>
      </c>
      <c r="X32" s="7">
        <v>0</v>
      </c>
      <c r="Y32" s="7">
        <v>-1.0835904716598703</v>
      </c>
      <c r="Z32" s="7">
        <v>2.5720124179667603</v>
      </c>
      <c r="AA32" s="11">
        <v>-1.9257240279020704</v>
      </c>
      <c r="AB32" s="7"/>
    </row>
    <row r="33" spans="1:28" ht="15" x14ac:dyDescent="0.25">
      <c r="A33" s="2" t="s">
        <v>22</v>
      </c>
      <c r="B33" s="15" t="s">
        <v>21</v>
      </c>
      <c r="C33" s="26">
        <f>'2014(2012=100)'!P33</f>
        <v>120.18470000000001</v>
      </c>
      <c r="D33" s="21">
        <v>119.01260000000001</v>
      </c>
      <c r="E33" s="20">
        <v>117.2381</v>
      </c>
      <c r="F33" s="20">
        <v>117.2145</v>
      </c>
      <c r="G33" s="20">
        <v>117.6151</v>
      </c>
      <c r="H33" s="20">
        <v>118.3909</v>
      </c>
      <c r="I33" s="20">
        <v>119.495</v>
      </c>
      <c r="J33" s="20">
        <v>120.10809999999999</v>
      </c>
      <c r="K33" s="20">
        <v>120.87139999999999</v>
      </c>
      <c r="L33" s="20">
        <v>120.4739</v>
      </c>
      <c r="M33" s="20">
        <v>120.4319</v>
      </c>
      <c r="N33" s="20">
        <v>120.8963</v>
      </c>
      <c r="O33" s="19">
        <v>121.87</v>
      </c>
      <c r="P33" s="21">
        <v>-0.97524892935623286</v>
      </c>
      <c r="Q33" s="20">
        <v>-1.4910185980307995</v>
      </c>
      <c r="R33" s="20">
        <v>-2.0129974811944104E-2</v>
      </c>
      <c r="S33" s="20">
        <v>0.34150977521610021</v>
      </c>
      <c r="T33" s="20">
        <v>0.65960918283452019</v>
      </c>
      <c r="U33" s="20">
        <v>0.93258856888494179</v>
      </c>
      <c r="V33" s="20">
        <v>0.51307586091467317</v>
      </c>
      <c r="W33" s="20">
        <v>0.63551084398138091</v>
      </c>
      <c r="X33" s="20">
        <v>-0.32886191439827267</v>
      </c>
      <c r="Y33" s="20">
        <v>-3.4862322876574585E-2</v>
      </c>
      <c r="Z33" s="20">
        <v>0.38561211771963882</v>
      </c>
      <c r="AA33" s="19">
        <v>0.80540099242078378</v>
      </c>
      <c r="AB33" s="7">
        <f>AVERAGE(D33:O33)</f>
        <v>119.46814999999999</v>
      </c>
    </row>
    <row r="34" spans="1:28" ht="15" x14ac:dyDescent="0.25">
      <c r="A34" s="3" t="s">
        <v>24</v>
      </c>
      <c r="B34" s="15" t="s">
        <v>23</v>
      </c>
      <c r="C34" s="26">
        <f>'2014(2012=100)'!P34</f>
        <v>122.3214</v>
      </c>
      <c r="D34" s="21">
        <v>120.95359999999999</v>
      </c>
      <c r="E34" s="20">
        <v>118.8974</v>
      </c>
      <c r="F34" s="20">
        <v>118.8509</v>
      </c>
      <c r="G34" s="20">
        <v>119.2167</v>
      </c>
      <c r="H34" s="20">
        <v>120.05759999999999</v>
      </c>
      <c r="I34" s="20">
        <v>121.3279</v>
      </c>
      <c r="J34" s="20">
        <v>122.02419999999999</v>
      </c>
      <c r="K34" s="20">
        <v>122.9316</v>
      </c>
      <c r="L34" s="20">
        <v>122.4808</v>
      </c>
      <c r="M34" s="20">
        <v>122.42829999999999</v>
      </c>
      <c r="N34" s="20">
        <v>122.878</v>
      </c>
      <c r="O34" s="19">
        <v>124.0765</v>
      </c>
      <c r="P34" s="21">
        <v>-1.1182017210398201</v>
      </c>
      <c r="Q34" s="20">
        <v>-1.6999907402507988</v>
      </c>
      <c r="R34" s="20">
        <v>-3.9109349741885749E-2</v>
      </c>
      <c r="S34" s="20">
        <v>0.30744299809931247</v>
      </c>
      <c r="T34" s="20">
        <v>0.70535419953747303</v>
      </c>
      <c r="U34" s="20">
        <v>1.0580754571139237</v>
      </c>
      <c r="V34" s="20">
        <v>0.57389932571155822</v>
      </c>
      <c r="W34" s="20">
        <v>0.74362298626011047</v>
      </c>
      <c r="X34" s="20">
        <v>-0.36670799045973612</v>
      </c>
      <c r="Y34" s="20">
        <v>-4.2863861111299965E-2</v>
      </c>
      <c r="Z34" s="20">
        <v>0.36731703372505142</v>
      </c>
      <c r="AA34" s="19">
        <v>0.97535767183710331</v>
      </c>
    </row>
    <row r="35" spans="1:28" ht="15" x14ac:dyDescent="0.25">
      <c r="A35" s="3" t="s">
        <v>26</v>
      </c>
      <c r="B35" t="s">
        <v>25</v>
      </c>
      <c r="C35" s="14">
        <f>'2014(2012=100)'!P35</f>
        <v>125.1318</v>
      </c>
      <c r="D35" s="10">
        <v>124.7277</v>
      </c>
      <c r="E35" s="7">
        <v>121.4864</v>
      </c>
      <c r="F35" s="7">
        <v>120.1992</v>
      </c>
      <c r="G35" s="7">
        <v>119.074</v>
      </c>
      <c r="H35" s="7">
        <v>120.5056</v>
      </c>
      <c r="I35" s="7">
        <v>123.52889999999999</v>
      </c>
      <c r="J35" s="7">
        <v>124.6635</v>
      </c>
      <c r="K35" s="7">
        <v>126.8105</v>
      </c>
      <c r="L35" s="7">
        <v>125.1267</v>
      </c>
      <c r="M35" s="7">
        <v>124.2704</v>
      </c>
      <c r="N35" s="7">
        <v>124.8745</v>
      </c>
      <c r="O35" s="11">
        <v>127.3129</v>
      </c>
      <c r="P35" s="10">
        <v>-0.3229394925990034</v>
      </c>
      <c r="Q35" s="7">
        <v>-2.5987010102807919</v>
      </c>
      <c r="R35" s="7">
        <v>-1.0595424673049811</v>
      </c>
      <c r="S35" s="7">
        <v>-0.93611271955221542</v>
      </c>
      <c r="T35" s="7">
        <v>1.2022775752893184</v>
      </c>
      <c r="U35" s="7">
        <v>2.508846061925746</v>
      </c>
      <c r="V35" s="7">
        <v>0.91848951945658552</v>
      </c>
      <c r="W35" s="7">
        <v>1.7222362600119567</v>
      </c>
      <c r="X35" s="7">
        <v>-1.3278080285149929</v>
      </c>
      <c r="Y35" s="7">
        <v>-0.68434634654314752</v>
      </c>
      <c r="Z35" s="7">
        <v>0.48611736986442672</v>
      </c>
      <c r="AA35" s="11">
        <v>1.9526804912131792</v>
      </c>
    </row>
    <row r="36" spans="1:28" ht="15" x14ac:dyDescent="0.25">
      <c r="A36" s="3" t="s">
        <v>27</v>
      </c>
      <c r="B36" t="s">
        <v>67</v>
      </c>
      <c r="C36" s="14">
        <f>'2014(2012=100)'!P36</f>
        <v>116.8764</v>
      </c>
      <c r="D36" s="10">
        <v>118.3566</v>
      </c>
      <c r="E36" s="7">
        <v>118.9436</v>
      </c>
      <c r="F36" s="7">
        <v>119.5472</v>
      </c>
      <c r="G36" s="7">
        <v>119.83880000000001</v>
      </c>
      <c r="H36" s="7">
        <v>120.3723</v>
      </c>
      <c r="I36" s="7">
        <v>120.6396</v>
      </c>
      <c r="J36" s="7">
        <v>120.8882</v>
      </c>
      <c r="K36" s="7">
        <v>121.0812</v>
      </c>
      <c r="L36" s="7">
        <v>121.7308</v>
      </c>
      <c r="M36" s="7">
        <v>122.5329</v>
      </c>
      <c r="N36" s="7">
        <v>123.20829999999999</v>
      </c>
      <c r="O36" s="11">
        <v>124.1913</v>
      </c>
      <c r="P36" s="10">
        <v>1.266466112919286</v>
      </c>
      <c r="Q36" s="7">
        <v>0.4959588227441506</v>
      </c>
      <c r="R36" s="7">
        <v>0.50746740471954788</v>
      </c>
      <c r="S36" s="7">
        <v>0.24392039294939782</v>
      </c>
      <c r="T36" s="7">
        <v>0.44518136029398608</v>
      </c>
      <c r="U36" s="7">
        <v>0.22206105557508321</v>
      </c>
      <c r="V36" s="7">
        <v>0.20606832250769741</v>
      </c>
      <c r="W36" s="7">
        <v>0.15965164507371096</v>
      </c>
      <c r="X36" s="7">
        <v>0.53649947308088008</v>
      </c>
      <c r="Y36" s="7">
        <v>0.65891294561441793</v>
      </c>
      <c r="Z36" s="7">
        <v>0.55119890249883607</v>
      </c>
      <c r="AA36" s="11">
        <v>0.7978358600841049</v>
      </c>
    </row>
    <row r="37" spans="1:28" ht="15" x14ac:dyDescent="0.25">
      <c r="A37" s="3" t="s">
        <v>29</v>
      </c>
      <c r="B37" t="s">
        <v>28</v>
      </c>
      <c r="C37" s="14">
        <f>'2014(2012=100)'!P37</f>
        <v>111.66030000000001</v>
      </c>
      <c r="D37" s="10">
        <v>111.7826</v>
      </c>
      <c r="E37" s="7">
        <v>111.7407</v>
      </c>
      <c r="F37" s="7">
        <v>111.9597</v>
      </c>
      <c r="G37" s="7">
        <v>112.46</v>
      </c>
      <c r="H37" s="7">
        <v>112.6223</v>
      </c>
      <c r="I37" s="7">
        <v>112.71559999999999</v>
      </c>
      <c r="J37" s="7">
        <v>113.3222</v>
      </c>
      <c r="K37" s="7">
        <v>113.5536</v>
      </c>
      <c r="L37" s="7">
        <v>113.8801</v>
      </c>
      <c r="M37" s="7">
        <v>114.54179999999999</v>
      </c>
      <c r="N37" s="7">
        <v>115.00960000000001</v>
      </c>
      <c r="O37" s="11">
        <v>115.086</v>
      </c>
      <c r="P37" s="10">
        <v>0.10952863282652439</v>
      </c>
      <c r="Q37" s="7">
        <v>-3.7483472382999032E-2</v>
      </c>
      <c r="R37" s="7">
        <v>0.19598946489505978</v>
      </c>
      <c r="S37" s="7">
        <v>0.44685721737374762</v>
      </c>
      <c r="T37" s="7">
        <v>0.14431797972612653</v>
      </c>
      <c r="U37" s="7">
        <v>8.2843273490240635E-2</v>
      </c>
      <c r="V37" s="7">
        <v>0.53816862971940016</v>
      </c>
      <c r="W37" s="7">
        <v>0.20419652989441417</v>
      </c>
      <c r="X37" s="7">
        <v>0.28752941342238009</v>
      </c>
      <c r="Y37" s="7">
        <v>0.58104971808067973</v>
      </c>
      <c r="Z37" s="7">
        <v>0.4084098556160381</v>
      </c>
      <c r="AA37" s="11">
        <v>6.6429237211495795E-2</v>
      </c>
    </row>
    <row r="38" spans="1:28" ht="15" x14ac:dyDescent="0.25">
      <c r="A38" s="3" t="s">
        <v>31</v>
      </c>
      <c r="B38" t="s">
        <v>30</v>
      </c>
      <c r="C38" s="14">
        <f>'2014(2012=100)'!P38</f>
        <v>113.98990000000001</v>
      </c>
      <c r="D38" s="10">
        <v>114.9821</v>
      </c>
      <c r="E38" s="7">
        <v>114.9101</v>
      </c>
      <c r="F38" s="7">
        <v>115.3342</v>
      </c>
      <c r="G38" s="7">
        <v>115.2948</v>
      </c>
      <c r="H38" s="7">
        <v>115.6161</v>
      </c>
      <c r="I38" s="7">
        <v>115.9687</v>
      </c>
      <c r="J38" s="7">
        <v>117.2616</v>
      </c>
      <c r="K38" s="7">
        <v>117.0231</v>
      </c>
      <c r="L38" s="7">
        <v>117.3931</v>
      </c>
      <c r="M38" s="7">
        <v>117.7413</v>
      </c>
      <c r="N38" s="7">
        <v>117.9341</v>
      </c>
      <c r="O38" s="11">
        <v>118.0911</v>
      </c>
      <c r="P38" s="10">
        <v>0.87042799405911997</v>
      </c>
      <c r="Q38" s="7">
        <v>-6.2618442348854941E-2</v>
      </c>
      <c r="R38" s="7">
        <v>0.36907112603678505</v>
      </c>
      <c r="S38" s="7">
        <v>-3.4161593005370951E-2</v>
      </c>
      <c r="T38" s="7">
        <v>0.27867692211618211</v>
      </c>
      <c r="U38" s="7">
        <v>0.30497482617039956</v>
      </c>
      <c r="V38" s="7">
        <v>1.1148697881411131</v>
      </c>
      <c r="W38" s="7">
        <v>-0.2033913915552934</v>
      </c>
      <c r="X38" s="7">
        <v>0.31617689157098433</v>
      </c>
      <c r="Y38" s="7">
        <v>0.2966102777761141</v>
      </c>
      <c r="Z38" s="7">
        <v>0.16374882900053372</v>
      </c>
      <c r="AA38" s="11">
        <v>0.13312519449421029</v>
      </c>
    </row>
    <row r="39" spans="1:28" ht="15" x14ac:dyDescent="0.25">
      <c r="A39" s="3" t="s">
        <v>33</v>
      </c>
      <c r="B39" t="s">
        <v>32</v>
      </c>
      <c r="C39" s="14">
        <f>'2014(2012=100)'!P39</f>
        <v>112.73569999999999</v>
      </c>
      <c r="D39" s="10">
        <v>113.4556</v>
      </c>
      <c r="E39" s="7">
        <v>113.5848</v>
      </c>
      <c r="F39" s="7">
        <v>113.4928</v>
      </c>
      <c r="G39" s="7">
        <v>113.6626</v>
      </c>
      <c r="H39" s="7">
        <v>113.7462</v>
      </c>
      <c r="I39" s="7">
        <v>113.8614</v>
      </c>
      <c r="J39" s="7">
        <v>114.0206</v>
      </c>
      <c r="K39" s="7">
        <v>114.04170000000001</v>
      </c>
      <c r="L39" s="7">
        <v>114.001</v>
      </c>
      <c r="M39" s="7">
        <v>114.2017</v>
      </c>
      <c r="N39" s="7">
        <v>114.4473</v>
      </c>
      <c r="O39" s="11">
        <v>114.38849999999999</v>
      </c>
      <c r="P39" s="10">
        <v>0.63857322924327409</v>
      </c>
      <c r="Q39" s="7">
        <v>0.11387714665472425</v>
      </c>
      <c r="R39" s="7">
        <v>-8.0996753086679502E-2</v>
      </c>
      <c r="S39" s="7">
        <v>0.1496130150987508</v>
      </c>
      <c r="T39" s="7">
        <v>7.3551018540842922E-2</v>
      </c>
      <c r="U39" s="7">
        <v>0.10127810863132264</v>
      </c>
      <c r="V39" s="7">
        <v>0.13981911341332398</v>
      </c>
      <c r="W39" s="7">
        <v>1.8505427966528955E-2</v>
      </c>
      <c r="X39" s="7">
        <v>-3.5688699835236641E-2</v>
      </c>
      <c r="Y39" s="7">
        <v>0.17605108727116223</v>
      </c>
      <c r="Z39" s="7">
        <v>0.21505809458177597</v>
      </c>
      <c r="AA39" s="11">
        <v>-5.1377358836779081E-2</v>
      </c>
    </row>
    <row r="40" spans="1:28" ht="15" x14ac:dyDescent="0.25">
      <c r="A40" s="3" t="s">
        <v>34</v>
      </c>
      <c r="B40" t="s">
        <v>68</v>
      </c>
      <c r="C40" s="14">
        <f>'2014(2012=100)'!P40</f>
        <v>104.0123</v>
      </c>
      <c r="D40" s="10">
        <v>104.14790000000001</v>
      </c>
      <c r="E40" s="7">
        <v>104.1883</v>
      </c>
      <c r="F40" s="7">
        <v>103.9965</v>
      </c>
      <c r="G40" s="7">
        <v>103.699</v>
      </c>
      <c r="H40" s="7">
        <v>104.94799999999999</v>
      </c>
      <c r="I40" s="7">
        <v>105.01690000000001</v>
      </c>
      <c r="J40" s="7">
        <v>105.1737</v>
      </c>
      <c r="K40" s="7">
        <v>105.20269999999999</v>
      </c>
      <c r="L40" s="7">
        <v>105.6837</v>
      </c>
      <c r="M40" s="7">
        <v>106.2807</v>
      </c>
      <c r="N40" s="7">
        <v>106.2706</v>
      </c>
      <c r="O40" s="11">
        <v>105.8634</v>
      </c>
      <c r="P40" s="10">
        <v>0.13036919672001371</v>
      </c>
      <c r="Q40" s="7">
        <v>3.8790988584494847E-2</v>
      </c>
      <c r="R40" s="7">
        <v>-0.18408976823693315</v>
      </c>
      <c r="S40" s="7">
        <v>-0.28606731957325432</v>
      </c>
      <c r="T40" s="7">
        <v>1.2044474874396043</v>
      </c>
      <c r="U40" s="7">
        <v>6.5651560772967091E-2</v>
      </c>
      <c r="V40" s="7">
        <v>0.14930930164572542</v>
      </c>
      <c r="W40" s="7">
        <v>2.7573433282271485E-2</v>
      </c>
      <c r="X40" s="7">
        <v>0.45721260005685099</v>
      </c>
      <c r="Y40" s="7">
        <v>0.56489316706360038</v>
      </c>
      <c r="Z40" s="7">
        <v>-9.5031365054936839E-3</v>
      </c>
      <c r="AA40" s="11">
        <v>-0.38317276838561476</v>
      </c>
    </row>
    <row r="41" spans="1:28" ht="15" x14ac:dyDescent="0.25">
      <c r="A41" s="2" t="s">
        <v>36</v>
      </c>
      <c r="B41" t="s">
        <v>35</v>
      </c>
      <c r="C41" s="14">
        <f>'2014(2012=100)'!P41</f>
        <v>145.8837</v>
      </c>
      <c r="D41" s="10">
        <v>133.33250000000001</v>
      </c>
      <c r="E41" s="7">
        <v>126.4966</v>
      </c>
      <c r="F41" s="7">
        <v>128.86330000000001</v>
      </c>
      <c r="G41" s="7">
        <v>134.36879999999999</v>
      </c>
      <c r="H41" s="7">
        <v>134.751</v>
      </c>
      <c r="I41" s="7">
        <v>134.52760000000001</v>
      </c>
      <c r="J41" s="7">
        <v>134.81270000000001</v>
      </c>
      <c r="K41" s="7">
        <v>134.8323</v>
      </c>
      <c r="L41" s="7">
        <v>134.864</v>
      </c>
      <c r="M41" s="7">
        <v>134.80340000000001</v>
      </c>
      <c r="N41" s="7">
        <v>134.80340000000001</v>
      </c>
      <c r="O41" s="11">
        <v>135.0498</v>
      </c>
      <c r="P41" s="10">
        <v>-8.6035657170746234</v>
      </c>
      <c r="Q41" s="7">
        <v>-5.1269570434815286</v>
      </c>
      <c r="R41" s="7">
        <v>1.870959377564305</v>
      </c>
      <c r="S41" s="7">
        <v>4.2699293764157096</v>
      </c>
      <c r="T41" s="7">
        <v>0.28444103095362289</v>
      </c>
      <c r="U41" s="7">
        <v>-0.16578726688484541</v>
      </c>
      <c r="V41" s="7">
        <v>0.21192677190405529</v>
      </c>
      <c r="W41" s="7">
        <v>1.453868960416708E-2</v>
      </c>
      <c r="X41" s="7">
        <v>2.3510686979307426E-2</v>
      </c>
      <c r="Y41" s="7">
        <v>-4.4934155890373834E-2</v>
      </c>
      <c r="Z41" s="7">
        <v>0</v>
      </c>
      <c r="AA41" s="11">
        <v>0.18278470721064466</v>
      </c>
    </row>
    <row r="42" spans="1:28" ht="15" x14ac:dyDescent="0.25">
      <c r="A42" s="3" t="s">
        <v>38</v>
      </c>
      <c r="B42" s="15" t="s">
        <v>37</v>
      </c>
      <c r="C42" s="26">
        <f>'2014(2012=100)'!P42</f>
        <v>109.8871</v>
      </c>
      <c r="D42" s="21">
        <v>109.6585</v>
      </c>
      <c r="E42" s="20">
        <v>109.2413</v>
      </c>
      <c r="F42" s="20">
        <v>109.328</v>
      </c>
      <c r="G42" s="20">
        <v>109.8963</v>
      </c>
      <c r="H42" s="20">
        <v>110.35850000000001</v>
      </c>
      <c r="I42" s="20">
        <v>110.6617</v>
      </c>
      <c r="J42" s="20">
        <v>110.87350000000001</v>
      </c>
      <c r="K42" s="20">
        <v>110.943</v>
      </c>
      <c r="L42" s="20">
        <v>110.8021</v>
      </c>
      <c r="M42" s="20">
        <v>110.8103</v>
      </c>
      <c r="N42" s="20">
        <v>111.3463</v>
      </c>
      <c r="O42" s="19">
        <v>111.2364</v>
      </c>
      <c r="P42" s="21">
        <v>-0.208031697988208</v>
      </c>
      <c r="Q42" s="20">
        <v>-0.38045386358559363</v>
      </c>
      <c r="R42" s="20">
        <v>7.9365587923255723E-2</v>
      </c>
      <c r="S42" s="20">
        <v>0.51981194204594761</v>
      </c>
      <c r="T42" s="20">
        <v>0.42057830882387298</v>
      </c>
      <c r="U42" s="20">
        <v>0.27474095787817854</v>
      </c>
      <c r="V42" s="20">
        <v>0.19139413184508361</v>
      </c>
      <c r="W42" s="20">
        <v>6.2684049840575781E-2</v>
      </c>
      <c r="X42" s="20">
        <v>-0.12700215425939629</v>
      </c>
      <c r="Y42" s="20">
        <v>7.4005817579289607E-3</v>
      </c>
      <c r="Z42" s="20">
        <v>0.4837095468562051</v>
      </c>
      <c r="AA42" s="19">
        <v>-9.8701079425177224E-2</v>
      </c>
      <c r="AB42" s="7">
        <f>AVERAGE(D42:O42)</f>
        <v>110.42965833333334</v>
      </c>
    </row>
    <row r="43" spans="1:28" ht="15" x14ac:dyDescent="0.25">
      <c r="A43" s="3" t="s">
        <v>40</v>
      </c>
      <c r="B43" t="s">
        <v>39</v>
      </c>
      <c r="C43" s="14">
        <f>'2014(2012=100)'!P43</f>
        <v>117.0989</v>
      </c>
      <c r="D43" s="10">
        <v>117.27379999999999</v>
      </c>
      <c r="E43" s="7">
        <v>116.6926</v>
      </c>
      <c r="F43" s="7">
        <v>115.63720000000001</v>
      </c>
      <c r="G43" s="7">
        <v>115.77930000000001</v>
      </c>
      <c r="H43" s="7">
        <v>115.5317</v>
      </c>
      <c r="I43" s="7">
        <v>116.02970000000001</v>
      </c>
      <c r="J43" s="7">
        <v>115.4482</v>
      </c>
      <c r="K43" s="7">
        <v>114.8764</v>
      </c>
      <c r="L43" s="7">
        <v>115.3066</v>
      </c>
      <c r="M43" s="7">
        <v>115.0829</v>
      </c>
      <c r="N43" s="7">
        <v>115.8045</v>
      </c>
      <c r="O43" s="11">
        <v>115.88079999999999</v>
      </c>
      <c r="P43" s="10">
        <v>0.14936092482507848</v>
      </c>
      <c r="Q43" s="7">
        <v>-0.49559236589928485</v>
      </c>
      <c r="R43" s="7">
        <v>-0.90442753010901433</v>
      </c>
      <c r="S43" s="7">
        <v>0.12288433133974121</v>
      </c>
      <c r="T43" s="7">
        <v>-0.21385515372783007</v>
      </c>
      <c r="U43" s="7">
        <v>0.43105052552676421</v>
      </c>
      <c r="V43" s="7">
        <v>-0.50116478798101305</v>
      </c>
      <c r="W43" s="7">
        <v>-0.49528706380870041</v>
      </c>
      <c r="X43" s="7">
        <v>0.37448945127110461</v>
      </c>
      <c r="Y43" s="7">
        <v>-0.19400450624683063</v>
      </c>
      <c r="Z43" s="7">
        <v>0.62702625672450851</v>
      </c>
      <c r="AA43" s="11">
        <v>6.5886904222192705E-2</v>
      </c>
    </row>
    <row r="44" spans="1:28" ht="15" x14ac:dyDescent="0.25">
      <c r="A44" s="3" t="s">
        <v>41</v>
      </c>
      <c r="B44" t="s">
        <v>69</v>
      </c>
      <c r="C44" s="14">
        <f>'2014(2012=100)'!P44</f>
        <v>106.77</v>
      </c>
      <c r="D44" s="10">
        <v>107.57429999999999</v>
      </c>
      <c r="E44" s="7">
        <v>107.32080000000001</v>
      </c>
      <c r="F44" s="7">
        <v>107.6044</v>
      </c>
      <c r="G44" s="7">
        <v>108.0365</v>
      </c>
      <c r="H44" s="7">
        <v>108.8853</v>
      </c>
      <c r="I44" s="7">
        <v>109.4041</v>
      </c>
      <c r="J44" s="7">
        <v>109.6709</v>
      </c>
      <c r="K44" s="7">
        <v>110.0699</v>
      </c>
      <c r="L44" s="7">
        <v>109.3516</v>
      </c>
      <c r="M44" s="7">
        <v>109.5234</v>
      </c>
      <c r="N44" s="7">
        <v>110.6027</v>
      </c>
      <c r="O44" s="11">
        <v>110.18980000000001</v>
      </c>
      <c r="P44" s="10">
        <v>0.75330148918235262</v>
      </c>
      <c r="Q44" s="7">
        <v>-0.23565108023011844</v>
      </c>
      <c r="R44" s="7">
        <v>0.26425445952694421</v>
      </c>
      <c r="S44" s="7">
        <v>0.40156350483809722</v>
      </c>
      <c r="T44" s="7">
        <v>0.78566040180864538</v>
      </c>
      <c r="U44" s="7">
        <v>0.4764646834788524</v>
      </c>
      <c r="V44" s="7">
        <v>0.24386654613492864</v>
      </c>
      <c r="W44" s="7">
        <v>0.36381574328285887</v>
      </c>
      <c r="X44" s="7">
        <v>-0.65258531169738432</v>
      </c>
      <c r="Y44" s="7">
        <v>0.15710789782681769</v>
      </c>
      <c r="Z44" s="7">
        <v>0.98545151081869586</v>
      </c>
      <c r="AA44" s="11">
        <v>-0.37331819205136346</v>
      </c>
    </row>
    <row r="45" spans="1:28" ht="15" x14ac:dyDescent="0.25">
      <c r="A45" s="3" t="s">
        <v>42</v>
      </c>
      <c r="B45" t="s">
        <v>70</v>
      </c>
      <c r="C45" s="14">
        <f>'2014(2012=100)'!P45</f>
        <v>106.02</v>
      </c>
      <c r="D45" s="10">
        <v>106.884</v>
      </c>
      <c r="E45" s="7">
        <v>106.8841</v>
      </c>
      <c r="F45" s="7">
        <v>107.502</v>
      </c>
      <c r="G45" s="7">
        <v>107.502</v>
      </c>
      <c r="H45" s="7">
        <v>108.0522</v>
      </c>
      <c r="I45" s="7">
        <v>108.25579999999999</v>
      </c>
      <c r="J45" s="7">
        <v>108.25579999999999</v>
      </c>
      <c r="K45" s="7">
        <v>108.25579999999999</v>
      </c>
      <c r="L45" s="7">
        <v>108.25579999999999</v>
      </c>
      <c r="M45" s="7">
        <v>107.49460000000001</v>
      </c>
      <c r="N45" s="7">
        <v>107.2735</v>
      </c>
      <c r="O45" s="11">
        <v>107.2735</v>
      </c>
      <c r="P45" s="10">
        <v>0.81494057724957969</v>
      </c>
      <c r="Q45" s="7">
        <v>9.3559372781070745E-5</v>
      </c>
      <c r="R45" s="7">
        <v>0.57810282352566156</v>
      </c>
      <c r="S45" s="7">
        <v>0</v>
      </c>
      <c r="T45" s="7">
        <v>0.51180443154546318</v>
      </c>
      <c r="U45" s="7">
        <v>0.18842744525330762</v>
      </c>
      <c r="V45" s="7">
        <v>0</v>
      </c>
      <c r="W45" s="7">
        <v>0</v>
      </c>
      <c r="X45" s="7">
        <v>0</v>
      </c>
      <c r="Y45" s="7">
        <v>-0.7031493924574832</v>
      </c>
      <c r="Z45" s="7">
        <v>-0.20568475067585437</v>
      </c>
      <c r="AA45" s="11">
        <v>0</v>
      </c>
    </row>
    <row r="46" spans="1:28" ht="15" x14ac:dyDescent="0.25">
      <c r="A46" s="3" t="s">
        <v>44</v>
      </c>
      <c r="B46" t="s">
        <v>43</v>
      </c>
      <c r="C46" s="14">
        <f>'2014(2012=100)'!P46</f>
        <v>125.4508</v>
      </c>
      <c r="D46" s="10">
        <v>119.0924</v>
      </c>
      <c r="E46" s="7">
        <v>116.02849999999999</v>
      </c>
      <c r="F46" s="7">
        <v>116.7908</v>
      </c>
      <c r="G46" s="7">
        <v>119.488</v>
      </c>
      <c r="H46" s="7">
        <v>119.6464</v>
      </c>
      <c r="I46" s="7">
        <v>119.86920000000001</v>
      </c>
      <c r="J46" s="7">
        <v>120.9238</v>
      </c>
      <c r="K46" s="7">
        <v>120.9492</v>
      </c>
      <c r="L46" s="7">
        <v>121.2169</v>
      </c>
      <c r="M46" s="7">
        <v>121.1722</v>
      </c>
      <c r="N46" s="7">
        <v>121.4114</v>
      </c>
      <c r="O46" s="11">
        <v>121.5787</v>
      </c>
      <c r="P46" s="10">
        <v>-5.0684411737509869</v>
      </c>
      <c r="Q46" s="7">
        <v>-2.5727082500646588</v>
      </c>
      <c r="R46" s="7">
        <v>0.65699375584447828</v>
      </c>
      <c r="S46" s="7">
        <v>2.3092532815028579</v>
      </c>
      <c r="T46" s="7">
        <v>0.13256561328334251</v>
      </c>
      <c r="U46" s="7">
        <v>0.1862153813236391</v>
      </c>
      <c r="V46" s="7">
        <v>0.87979230694790123</v>
      </c>
      <c r="W46" s="7">
        <v>2.100496345632932E-2</v>
      </c>
      <c r="X46" s="7">
        <v>0.22133259252644144</v>
      </c>
      <c r="Y46" s="7">
        <v>-3.687604616187326E-2</v>
      </c>
      <c r="Z46" s="7">
        <v>0.19740501534180011</v>
      </c>
      <c r="AA46" s="11">
        <v>0.13779595655761925</v>
      </c>
    </row>
    <row r="47" spans="1:28" ht="15" x14ac:dyDescent="0.25">
      <c r="A47" s="3" t="s">
        <v>46</v>
      </c>
      <c r="B47" t="s">
        <v>45</v>
      </c>
      <c r="C47" s="14">
        <f>'2014(2012=100)'!P47</f>
        <v>101.5545</v>
      </c>
      <c r="D47" s="10">
        <v>102.38549999999999</v>
      </c>
      <c r="E47" s="7">
        <v>102.5746</v>
      </c>
      <c r="F47" s="7">
        <v>102.6754</v>
      </c>
      <c r="G47" s="7">
        <v>103.22839999999999</v>
      </c>
      <c r="H47" s="7">
        <v>103.2149</v>
      </c>
      <c r="I47" s="7">
        <v>103.2689</v>
      </c>
      <c r="J47" s="7">
        <v>103.3296</v>
      </c>
      <c r="K47" s="7">
        <v>103.4892</v>
      </c>
      <c r="L47" s="7">
        <v>103.5728</v>
      </c>
      <c r="M47" s="7">
        <v>103.9986</v>
      </c>
      <c r="N47" s="7">
        <v>104.38420000000001</v>
      </c>
      <c r="O47" s="11">
        <v>104.38420000000001</v>
      </c>
      <c r="P47" s="10">
        <v>0.81827983988891562</v>
      </c>
      <c r="Q47" s="7">
        <v>0.18469412172623126</v>
      </c>
      <c r="R47" s="7">
        <v>9.8269942071421632E-2</v>
      </c>
      <c r="S47" s="7">
        <v>0.53859054846632914</v>
      </c>
      <c r="T47" s="7">
        <v>-1.3077796420358551E-2</v>
      </c>
      <c r="U47" s="7">
        <v>5.2318027726618976E-2</v>
      </c>
      <c r="V47" s="7">
        <v>5.8778586776848676E-2</v>
      </c>
      <c r="W47" s="7">
        <v>0.15445719329214236</v>
      </c>
      <c r="X47" s="7">
        <v>8.0781376220904325E-2</v>
      </c>
      <c r="Y47" s="7">
        <v>0.41111179769205358</v>
      </c>
      <c r="Z47" s="7">
        <v>0.37077422196069065</v>
      </c>
      <c r="AA47" s="11">
        <v>0</v>
      </c>
    </row>
    <row r="48" spans="1:28" ht="15" x14ac:dyDescent="0.25">
      <c r="A48" s="2" t="s">
        <v>47</v>
      </c>
      <c r="B48" t="s">
        <v>71</v>
      </c>
      <c r="C48" s="14">
        <f>'2014(2012=100)'!P48</f>
        <v>105.3956</v>
      </c>
      <c r="D48" s="10">
        <v>106.0543</v>
      </c>
      <c r="E48" s="7">
        <v>106.6854</v>
      </c>
      <c r="F48" s="7">
        <v>106.6854</v>
      </c>
      <c r="G48" s="7">
        <v>106.6854</v>
      </c>
      <c r="H48" s="7">
        <v>107.40130000000001</v>
      </c>
      <c r="I48" s="7">
        <v>107.40130000000001</v>
      </c>
      <c r="J48" s="7">
        <v>107.7264</v>
      </c>
      <c r="K48" s="7">
        <v>107.7264</v>
      </c>
      <c r="L48" s="7">
        <v>107.7264</v>
      </c>
      <c r="M48" s="7">
        <v>107.7264</v>
      </c>
      <c r="N48" s="7">
        <v>107.7264</v>
      </c>
      <c r="O48" s="11">
        <v>107.7264</v>
      </c>
      <c r="P48" s="10">
        <v>0.62497865186022572</v>
      </c>
      <c r="Q48" s="7">
        <v>0.59507252416922618</v>
      </c>
      <c r="R48" s="7">
        <v>0</v>
      </c>
      <c r="S48" s="7">
        <v>0</v>
      </c>
      <c r="T48" s="7">
        <v>0.67103839888120098</v>
      </c>
      <c r="U48" s="7">
        <v>0</v>
      </c>
      <c r="V48" s="7">
        <v>0.30269652229534649</v>
      </c>
      <c r="W48" s="7">
        <v>0</v>
      </c>
      <c r="X48" s="7">
        <v>0</v>
      </c>
      <c r="Y48" s="7">
        <v>0</v>
      </c>
      <c r="Z48" s="7">
        <v>0</v>
      </c>
      <c r="AA48" s="11">
        <v>0</v>
      </c>
      <c r="AB48" s="7"/>
    </row>
    <row r="49" spans="1:28" ht="15" x14ac:dyDescent="0.25">
      <c r="A49" s="2"/>
      <c r="B49" s="15" t="s">
        <v>48</v>
      </c>
      <c r="C49" s="26">
        <f>'2014(2012=100)'!P49</f>
        <v>94.113079999999997</v>
      </c>
      <c r="D49" s="21">
        <v>93.209209999999999</v>
      </c>
      <c r="E49" s="20">
        <v>93.476860000000002</v>
      </c>
      <c r="F49" s="20">
        <v>92.763289999999998</v>
      </c>
      <c r="G49" s="20">
        <v>90.08681</v>
      </c>
      <c r="H49" s="20">
        <v>91.233549999999994</v>
      </c>
      <c r="I49" s="20">
        <v>92.532660000000007</v>
      </c>
      <c r="J49" s="20">
        <v>94.505290000000002</v>
      </c>
      <c r="K49" s="20">
        <v>95.86148</v>
      </c>
      <c r="L49" s="20">
        <v>94.865939999999995</v>
      </c>
      <c r="M49" s="20">
        <v>94.230670000000003</v>
      </c>
      <c r="N49" s="20">
        <v>94.860439999999997</v>
      </c>
      <c r="O49" s="19">
        <v>95.809610000000006</v>
      </c>
      <c r="P49" s="21">
        <v>-0.96040847882143243</v>
      </c>
      <c r="Q49" s="20">
        <v>0.2871497355250659</v>
      </c>
      <c r="R49" s="20">
        <v>-0.76336539331766629</v>
      </c>
      <c r="S49" s="20">
        <v>-2.88501756734148</v>
      </c>
      <c r="T49" s="20">
        <v>1.2729277460262984</v>
      </c>
      <c r="U49" s="20">
        <v>1.4239388909014428</v>
      </c>
      <c r="V49" s="20">
        <v>2.1318202675682238</v>
      </c>
      <c r="W49" s="20">
        <v>1.4350413611767108</v>
      </c>
      <c r="X49" s="20">
        <v>-1.0385193301835163</v>
      </c>
      <c r="Y49" s="20">
        <v>-0.66965024538837792</v>
      </c>
      <c r="Z49" s="20">
        <v>0.66832805072912405</v>
      </c>
      <c r="AA49" s="19">
        <v>1.0005962443353726</v>
      </c>
      <c r="AB49" s="7">
        <f>(AB29/AB33)*100</f>
        <v>93.636462940122541</v>
      </c>
    </row>
    <row r="50" spans="1:28" ht="15" x14ac:dyDescent="0.25">
      <c r="A50" s="2"/>
      <c r="B50" s="15" t="s">
        <v>73</v>
      </c>
      <c r="C50" s="26">
        <f>'2014(2012=100)'!P50</f>
        <v>102.9324</v>
      </c>
      <c r="D50" s="21">
        <v>101.1602</v>
      </c>
      <c r="E50" s="20">
        <v>100.31959999999999</v>
      </c>
      <c r="F50" s="20">
        <v>99.454880000000003</v>
      </c>
      <c r="G50" s="20">
        <v>96.414230000000003</v>
      </c>
      <c r="H50" s="20">
        <v>97.873890000000003</v>
      </c>
      <c r="I50" s="20">
        <v>99.918819999999997</v>
      </c>
      <c r="J50" s="20">
        <v>102.37649999999999</v>
      </c>
      <c r="K50" s="20">
        <v>104.4402</v>
      </c>
      <c r="L50" s="20">
        <v>103.14660000000001</v>
      </c>
      <c r="M50" s="20">
        <v>102.4126</v>
      </c>
      <c r="N50" s="20">
        <v>102.9965</v>
      </c>
      <c r="O50" s="19">
        <v>104.96850000000001</v>
      </c>
      <c r="P50" s="21">
        <v>-1.721712502574503</v>
      </c>
      <c r="Q50" s="20">
        <v>-0.83095921123130345</v>
      </c>
      <c r="R50" s="20">
        <v>-0.8619651593507065</v>
      </c>
      <c r="S50" s="20">
        <v>-3.0572965463929997</v>
      </c>
      <c r="T50" s="20">
        <v>1.5139466445980012</v>
      </c>
      <c r="U50" s="20">
        <v>2.0893519201086153</v>
      </c>
      <c r="V50" s="20">
        <v>2.4596767655983087</v>
      </c>
      <c r="W50" s="20">
        <v>2.0157946403715812</v>
      </c>
      <c r="X50" s="20">
        <v>-1.2386035262284041</v>
      </c>
      <c r="Y50" s="20">
        <v>-0.71160852611720482</v>
      </c>
      <c r="Z50" s="20">
        <v>0.57014468922769257</v>
      </c>
      <c r="AA50" s="19">
        <v>1.9146281669765559</v>
      </c>
      <c r="AB50" s="7">
        <f>(AB29/AB42)*100</f>
        <v>101.30045830833943</v>
      </c>
    </row>
    <row r="51" spans="1:28" ht="18" customHeight="1" x14ac:dyDescent="0.2">
      <c r="B51" s="22" t="s">
        <v>53</v>
      </c>
      <c r="C51" s="27">
        <f>'2014(2012=100)'!P51</f>
        <v>0</v>
      </c>
      <c r="D51" s="24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5"/>
      <c r="P51" s="24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5"/>
    </row>
    <row r="52" spans="1:28" ht="15" x14ac:dyDescent="0.25">
      <c r="A52" s="2" t="s">
        <v>14</v>
      </c>
      <c r="B52" s="15" t="s">
        <v>15</v>
      </c>
      <c r="C52" s="26">
        <f>'2014(2012=100)'!P52</f>
        <v>113.29130000000001</v>
      </c>
      <c r="D52" s="21">
        <v>112.0057</v>
      </c>
      <c r="E52" s="20">
        <v>110.7345</v>
      </c>
      <c r="F52" s="20">
        <v>109.0376</v>
      </c>
      <c r="G52" s="20">
        <v>108.5855</v>
      </c>
      <c r="H52" s="20">
        <v>110.1532</v>
      </c>
      <c r="I52" s="20">
        <v>114.3009</v>
      </c>
      <c r="J52" s="20">
        <v>113.5301</v>
      </c>
      <c r="K52" s="20">
        <v>110.17829999999999</v>
      </c>
      <c r="L52" s="20">
        <v>109.5864</v>
      </c>
      <c r="M52" s="20">
        <v>111.70529999999999</v>
      </c>
      <c r="N52" s="20">
        <v>110.786</v>
      </c>
      <c r="O52" s="19">
        <v>112.50060000000001</v>
      </c>
      <c r="P52" s="21">
        <v>-1.1347738087567203</v>
      </c>
      <c r="Q52" s="20">
        <v>-1.1349422395467439</v>
      </c>
      <c r="R52" s="20">
        <v>-1.5324040836415025</v>
      </c>
      <c r="S52" s="20">
        <v>-0.41462761469438209</v>
      </c>
      <c r="T52" s="20">
        <v>1.4437470933043568</v>
      </c>
      <c r="U52" s="20">
        <v>3.7653921992279846</v>
      </c>
      <c r="V52" s="20">
        <v>-0.67436039436259398</v>
      </c>
      <c r="W52" s="20">
        <v>-2.9523447966662686</v>
      </c>
      <c r="X52" s="20">
        <v>-0.53722012410791908</v>
      </c>
      <c r="Y52" s="20">
        <v>1.9335428483826429</v>
      </c>
      <c r="Z52" s="20">
        <v>-0.8229690086325292</v>
      </c>
      <c r="AA52" s="19">
        <v>1.547668477966534</v>
      </c>
      <c r="AB52" s="7">
        <f>AVERAGE(D52:O52)</f>
        <v>111.09200833333334</v>
      </c>
    </row>
    <row r="53" spans="1:28" ht="15" x14ac:dyDescent="0.25">
      <c r="A53" s="3" t="s">
        <v>16</v>
      </c>
      <c r="B53" t="s">
        <v>75</v>
      </c>
      <c r="C53" s="14">
        <f>'2014(2012=100)'!P53</f>
        <v>113.29130000000001</v>
      </c>
      <c r="D53" s="10">
        <v>112.0057</v>
      </c>
      <c r="E53" s="7">
        <v>110.7345</v>
      </c>
      <c r="F53" s="7">
        <v>109.0376</v>
      </c>
      <c r="G53" s="7">
        <v>108.5855</v>
      </c>
      <c r="H53" s="7">
        <v>110.1532</v>
      </c>
      <c r="I53" s="7">
        <v>114.3009</v>
      </c>
      <c r="J53" s="7">
        <v>113.5301</v>
      </c>
      <c r="K53" s="7">
        <v>110.17829999999999</v>
      </c>
      <c r="L53" s="7">
        <v>109.5864</v>
      </c>
      <c r="M53" s="7">
        <v>111.70529999999999</v>
      </c>
      <c r="N53" s="7">
        <v>110.786</v>
      </c>
      <c r="O53" s="11">
        <v>112.50060000000001</v>
      </c>
      <c r="P53" s="10">
        <v>-1.1347738087567203</v>
      </c>
      <c r="Q53" s="7">
        <v>-1.1349422395467439</v>
      </c>
      <c r="R53" s="7">
        <v>-1.5324040836415025</v>
      </c>
      <c r="S53" s="7">
        <v>-0.41462761469438209</v>
      </c>
      <c r="T53" s="7">
        <v>1.4437470933043568</v>
      </c>
      <c r="U53" s="7">
        <v>3.7653921992279846</v>
      </c>
      <c r="V53" s="7">
        <v>-0.67436039436259398</v>
      </c>
      <c r="W53" s="7">
        <v>-2.9523447966662686</v>
      </c>
      <c r="X53" s="7">
        <v>-0.53722012410791908</v>
      </c>
      <c r="Y53" s="7">
        <v>1.9335428483826429</v>
      </c>
      <c r="Z53" s="7">
        <v>-0.8229690086325292</v>
      </c>
      <c r="AA53" s="11">
        <v>1.547668477966534</v>
      </c>
    </row>
    <row r="54" spans="1:28" ht="15" x14ac:dyDescent="0.25">
      <c r="A54" s="2" t="s">
        <v>20</v>
      </c>
      <c r="B54" s="15" t="s">
        <v>21</v>
      </c>
      <c r="C54" s="26">
        <f>'2014(2012=100)'!P54</f>
        <v>120.131</v>
      </c>
      <c r="D54" s="21">
        <v>118.9706</v>
      </c>
      <c r="E54" s="20">
        <v>117.3501</v>
      </c>
      <c r="F54" s="20">
        <v>117.36069999999999</v>
      </c>
      <c r="G54" s="20">
        <v>117.7189</v>
      </c>
      <c r="H54" s="20">
        <v>118.40819999999999</v>
      </c>
      <c r="I54" s="20">
        <v>119.6384</v>
      </c>
      <c r="J54" s="20">
        <v>120.304</v>
      </c>
      <c r="K54" s="20">
        <v>121.1036</v>
      </c>
      <c r="L54" s="20">
        <v>120.86620000000001</v>
      </c>
      <c r="M54" s="20">
        <v>120.9248</v>
      </c>
      <c r="N54" s="20">
        <v>121.35420000000001</v>
      </c>
      <c r="O54" s="19">
        <v>122.2319</v>
      </c>
      <c r="P54" s="21">
        <v>-0.96594550948547486</v>
      </c>
      <c r="Q54" s="20">
        <v>-1.3621012250085374</v>
      </c>
      <c r="R54" s="20">
        <v>9.0328001424767532E-3</v>
      </c>
      <c r="S54" s="20">
        <v>0.3052129034676947</v>
      </c>
      <c r="T54" s="20">
        <v>0.58554743545852761</v>
      </c>
      <c r="U54" s="20">
        <v>1.0389483160794697</v>
      </c>
      <c r="V54" s="20">
        <v>0.55634311391660018</v>
      </c>
      <c r="W54" s="20">
        <v>0.66464955446202789</v>
      </c>
      <c r="X54" s="20">
        <v>-0.19603050611211709</v>
      </c>
      <c r="Y54" s="20">
        <v>4.8483364249060884E-2</v>
      </c>
      <c r="Z54" s="20">
        <v>0.35509672126809477</v>
      </c>
      <c r="AA54" s="19">
        <v>0.72325473696006404</v>
      </c>
      <c r="AB54" s="7">
        <f>AVERAGE(D54:O54)</f>
        <v>119.68596666666667</v>
      </c>
    </row>
    <row r="55" spans="1:28" ht="15" x14ac:dyDescent="0.25">
      <c r="A55" s="2" t="s">
        <v>22</v>
      </c>
      <c r="B55" s="15" t="s">
        <v>23</v>
      </c>
      <c r="C55" s="26">
        <f>'2014(2012=100)'!P55</f>
        <v>121.0976</v>
      </c>
      <c r="D55" s="21">
        <v>119.8434</v>
      </c>
      <c r="E55" s="20">
        <v>117.99</v>
      </c>
      <c r="F55" s="20">
        <v>117.90940000000001</v>
      </c>
      <c r="G55" s="20">
        <v>118.2166</v>
      </c>
      <c r="H55" s="20">
        <v>118.98909999999999</v>
      </c>
      <c r="I55" s="20">
        <v>120.33240000000001</v>
      </c>
      <c r="J55" s="20">
        <v>121.06959999999999</v>
      </c>
      <c r="K55" s="20">
        <v>121.9756</v>
      </c>
      <c r="L55" s="20">
        <v>121.6297</v>
      </c>
      <c r="M55" s="20">
        <v>121.6841</v>
      </c>
      <c r="N55" s="20">
        <v>122.1528</v>
      </c>
      <c r="O55" s="19">
        <v>123.14919999999999</v>
      </c>
      <c r="P55" s="21">
        <v>-1.0356935232407556</v>
      </c>
      <c r="Q55" s="20">
        <v>-1.5465182062591747</v>
      </c>
      <c r="R55" s="20">
        <v>-6.8310873802855998E-2</v>
      </c>
      <c r="S55" s="20">
        <v>0.26053902403031021</v>
      </c>
      <c r="T55" s="20">
        <v>0.65346152739969998</v>
      </c>
      <c r="U55" s="20">
        <v>1.1289269353243394</v>
      </c>
      <c r="V55" s="20">
        <v>0.61263633069729118</v>
      </c>
      <c r="W55" s="20">
        <v>0.74832988628029329</v>
      </c>
      <c r="X55" s="20">
        <v>-0.28358130642521973</v>
      </c>
      <c r="Y55" s="20">
        <v>4.4725918094019074E-2</v>
      </c>
      <c r="Z55" s="20">
        <v>0.38517768549876141</v>
      </c>
      <c r="AA55" s="19">
        <v>0.8156996810551983</v>
      </c>
    </row>
    <row r="56" spans="1:28" ht="15" x14ac:dyDescent="0.25">
      <c r="A56" s="3" t="s">
        <v>24</v>
      </c>
      <c r="B56" t="s">
        <v>25</v>
      </c>
      <c r="C56" s="14">
        <f>'2014(2012=100)'!P56</f>
        <v>125.9226</v>
      </c>
      <c r="D56" s="10">
        <v>125.3711</v>
      </c>
      <c r="E56" s="7">
        <v>122.4902</v>
      </c>
      <c r="F56" s="7">
        <v>121.3997</v>
      </c>
      <c r="G56" s="7">
        <v>120.6276</v>
      </c>
      <c r="H56" s="7">
        <v>122.1318</v>
      </c>
      <c r="I56" s="7">
        <v>125.0082</v>
      </c>
      <c r="J56" s="7">
        <v>126.1611</v>
      </c>
      <c r="K56" s="7">
        <v>128.22110000000001</v>
      </c>
      <c r="L56" s="7">
        <v>126.9688</v>
      </c>
      <c r="M56" s="7">
        <v>126.38460000000001</v>
      </c>
      <c r="N56" s="7">
        <v>127.0014</v>
      </c>
      <c r="O56" s="11">
        <v>128.98140000000001</v>
      </c>
      <c r="P56" s="10">
        <v>-0.43796744984617875</v>
      </c>
      <c r="Q56" s="7">
        <v>-2.2978980004163612</v>
      </c>
      <c r="R56" s="7">
        <v>-0.8902753036569504</v>
      </c>
      <c r="S56" s="7">
        <v>-0.63599827676674214</v>
      </c>
      <c r="T56" s="7">
        <v>1.2469783034728348</v>
      </c>
      <c r="U56" s="7">
        <v>2.3551605724307709</v>
      </c>
      <c r="V56" s="7">
        <v>0.92225949977681654</v>
      </c>
      <c r="W56" s="7">
        <v>1.6328329413741653</v>
      </c>
      <c r="X56" s="7">
        <v>-0.97667232616161082</v>
      </c>
      <c r="Y56" s="7">
        <v>-0.46011303564339867</v>
      </c>
      <c r="Z56" s="7">
        <v>0.48803414340038087</v>
      </c>
      <c r="AA56" s="11">
        <v>1.5590379318653211</v>
      </c>
    </row>
    <row r="57" spans="1:28" ht="15" x14ac:dyDescent="0.25">
      <c r="A57" s="3" t="s">
        <v>26</v>
      </c>
      <c r="B57" t="s">
        <v>67</v>
      </c>
      <c r="C57" s="14">
        <f>'2014(2012=100)'!P57</f>
        <v>114.0359</v>
      </c>
      <c r="D57" s="10">
        <v>115.0377</v>
      </c>
      <c r="E57" s="7">
        <v>115.3339</v>
      </c>
      <c r="F57" s="7">
        <v>115.7531</v>
      </c>
      <c r="G57" s="7">
        <v>116.23309999999999</v>
      </c>
      <c r="H57" s="7">
        <v>116.59</v>
      </c>
      <c r="I57" s="7">
        <v>117.03230000000001</v>
      </c>
      <c r="J57" s="7">
        <v>117.452</v>
      </c>
      <c r="K57" s="7">
        <v>117.44119999999999</v>
      </c>
      <c r="L57" s="7">
        <v>118.0894</v>
      </c>
      <c r="M57" s="7">
        <v>118.8357</v>
      </c>
      <c r="N57" s="7">
        <v>119.5184</v>
      </c>
      <c r="O57" s="11">
        <v>120.0981</v>
      </c>
      <c r="P57" s="10">
        <v>0.87849528087207884</v>
      </c>
      <c r="Q57" s="7">
        <v>0.25748080846539778</v>
      </c>
      <c r="R57" s="7">
        <v>0.36346642227480697</v>
      </c>
      <c r="S57" s="7">
        <v>0.41467571926798485</v>
      </c>
      <c r="T57" s="7">
        <v>0.30705539127839682</v>
      </c>
      <c r="U57" s="7">
        <v>0.37936358178231666</v>
      </c>
      <c r="V57" s="7">
        <v>0.35861894536806649</v>
      </c>
      <c r="W57" s="7">
        <v>-9.195245717402217E-3</v>
      </c>
      <c r="X57" s="7">
        <v>0.55193577722298715</v>
      </c>
      <c r="Y57" s="7">
        <v>0.63197882282406814</v>
      </c>
      <c r="Z57" s="7">
        <v>0.57449066231780255</v>
      </c>
      <c r="AA57" s="11">
        <v>0.4850299200792535</v>
      </c>
    </row>
    <row r="58" spans="1:28" ht="15" x14ac:dyDescent="0.25">
      <c r="A58" s="3" t="s">
        <v>27</v>
      </c>
      <c r="B58" t="s">
        <v>28</v>
      </c>
      <c r="C58" s="14">
        <f>'2014(2012=100)'!P58</f>
        <v>109.6592</v>
      </c>
      <c r="D58" s="10">
        <v>109.98050000000001</v>
      </c>
      <c r="E58" s="7">
        <v>109.80289999999999</v>
      </c>
      <c r="F58" s="7">
        <v>109.89360000000001</v>
      </c>
      <c r="G58" s="7">
        <v>110.33880000000001</v>
      </c>
      <c r="H58" s="7">
        <v>110.6253</v>
      </c>
      <c r="I58" s="7">
        <v>110.74469999999999</v>
      </c>
      <c r="J58" s="7">
        <v>111.2448</v>
      </c>
      <c r="K58" s="7">
        <v>111.42910000000001</v>
      </c>
      <c r="L58" s="7">
        <v>111.5795</v>
      </c>
      <c r="M58" s="7">
        <v>112.4376</v>
      </c>
      <c r="N58" s="7">
        <v>112.83369999999999</v>
      </c>
      <c r="O58" s="11">
        <v>113.18380000000001</v>
      </c>
      <c r="P58" s="10">
        <v>0.29299867225003279</v>
      </c>
      <c r="Q58" s="7">
        <v>-0.16148317201686882</v>
      </c>
      <c r="R58" s="7">
        <v>8.2602554213060356E-2</v>
      </c>
      <c r="S58" s="7">
        <v>0.4051191334163225</v>
      </c>
      <c r="T58" s="7">
        <v>0.25965480864391266</v>
      </c>
      <c r="U58" s="7">
        <v>0.1079319106931225</v>
      </c>
      <c r="V58" s="7">
        <v>0.45157917263761005</v>
      </c>
      <c r="W58" s="7">
        <v>0.16567066505581157</v>
      </c>
      <c r="X58" s="7">
        <v>0.13497371871440272</v>
      </c>
      <c r="Y58" s="7">
        <v>0.76904807782792306</v>
      </c>
      <c r="Z58" s="7">
        <v>0.35228428924131244</v>
      </c>
      <c r="AA58" s="11">
        <v>0.31027964163189886</v>
      </c>
    </row>
    <row r="59" spans="1:28" ht="15" x14ac:dyDescent="0.25">
      <c r="A59" s="3" t="s">
        <v>29</v>
      </c>
      <c r="B59" t="s">
        <v>30</v>
      </c>
      <c r="C59" s="14">
        <f>'2014(2012=100)'!P59</f>
        <v>113.4842</v>
      </c>
      <c r="D59" s="10">
        <v>114.3466</v>
      </c>
      <c r="E59" s="7">
        <v>114.36409999999999</v>
      </c>
      <c r="F59" s="7">
        <v>114.6564</v>
      </c>
      <c r="G59" s="7">
        <v>114.61069999999999</v>
      </c>
      <c r="H59" s="7">
        <v>115.0566</v>
      </c>
      <c r="I59" s="7">
        <v>115.4759</v>
      </c>
      <c r="J59" s="7">
        <v>116.9768</v>
      </c>
      <c r="K59" s="7">
        <v>116.6301</v>
      </c>
      <c r="L59" s="7">
        <v>117.02849999999999</v>
      </c>
      <c r="M59" s="7">
        <v>117.4148</v>
      </c>
      <c r="N59" s="7">
        <v>117.61839999999999</v>
      </c>
      <c r="O59" s="11">
        <v>117.61750000000001</v>
      </c>
      <c r="P59" s="10">
        <v>0.75992957609957501</v>
      </c>
      <c r="Q59" s="7">
        <v>1.5304346609342382E-2</v>
      </c>
      <c r="R59" s="7">
        <v>0.25558719912980699</v>
      </c>
      <c r="S59" s="7">
        <v>-3.9858219863880891E-2</v>
      </c>
      <c r="T59" s="7">
        <v>0.38905617014817018</v>
      </c>
      <c r="U59" s="7">
        <v>0.36442933304129677</v>
      </c>
      <c r="V59" s="7">
        <v>1.2997517230868099</v>
      </c>
      <c r="W59" s="7">
        <v>-0.29638355639750658</v>
      </c>
      <c r="X59" s="7">
        <v>0.34159277922251219</v>
      </c>
      <c r="Y59" s="7">
        <v>0.33009053350252771</v>
      </c>
      <c r="Z59" s="7">
        <v>0.17340233088162177</v>
      </c>
      <c r="AA59" s="11">
        <v>-7.6518639939605058E-4</v>
      </c>
    </row>
    <row r="60" spans="1:28" ht="15" x14ac:dyDescent="0.25">
      <c r="A60" s="3" t="s">
        <v>31</v>
      </c>
      <c r="B60" t="s">
        <v>32</v>
      </c>
      <c r="C60" s="14">
        <f>'2014(2012=100)'!P60</f>
        <v>113.21680000000001</v>
      </c>
      <c r="D60" s="10">
        <v>114.4192</v>
      </c>
      <c r="E60" s="7">
        <v>114.6097</v>
      </c>
      <c r="F60" s="7">
        <v>114.6533</v>
      </c>
      <c r="G60" s="7">
        <v>114.9131</v>
      </c>
      <c r="H60" s="7">
        <v>115.0857</v>
      </c>
      <c r="I60" s="7">
        <v>115.25369999999999</v>
      </c>
      <c r="J60" s="7">
        <v>115.4811</v>
      </c>
      <c r="K60" s="7">
        <v>115.5149</v>
      </c>
      <c r="L60" s="7">
        <v>115.6763</v>
      </c>
      <c r="M60" s="7">
        <v>116.0715</v>
      </c>
      <c r="N60" s="7">
        <v>116.31570000000001</v>
      </c>
      <c r="O60" s="11">
        <v>116.1819</v>
      </c>
      <c r="P60" s="10">
        <v>1.062033196486738</v>
      </c>
      <c r="Q60" s="7">
        <v>0.16649303613379582</v>
      </c>
      <c r="R60" s="7">
        <v>3.8042155245147542E-2</v>
      </c>
      <c r="S60" s="7">
        <v>0.22659618170606383</v>
      </c>
      <c r="T60" s="7">
        <v>0.15020045582270666</v>
      </c>
      <c r="U60" s="7">
        <v>0.14597817104991512</v>
      </c>
      <c r="V60" s="7">
        <v>0.1973038609606485</v>
      </c>
      <c r="W60" s="7">
        <v>2.9268858713676425E-2</v>
      </c>
      <c r="X60" s="7">
        <v>0.13972223496709121</v>
      </c>
      <c r="Y60" s="7">
        <v>0.34164301589867818</v>
      </c>
      <c r="Z60" s="7">
        <v>0.21038756283842841</v>
      </c>
      <c r="AA60" s="11">
        <v>-0.11503176269412291</v>
      </c>
    </row>
    <row r="61" spans="1:28" ht="15" x14ac:dyDescent="0.25">
      <c r="A61" s="3" t="s">
        <v>33</v>
      </c>
      <c r="B61" t="s">
        <v>68</v>
      </c>
      <c r="C61" s="14">
        <f>'2014(2012=100)'!P61</f>
        <v>106.5154</v>
      </c>
      <c r="D61" s="10">
        <v>106.5757</v>
      </c>
      <c r="E61" s="7">
        <v>106.70189999999999</v>
      </c>
      <c r="F61" s="7">
        <v>106.4336</v>
      </c>
      <c r="G61" s="7">
        <v>106.1619</v>
      </c>
      <c r="H61" s="7">
        <v>106.3661</v>
      </c>
      <c r="I61" s="7">
        <v>106.4217</v>
      </c>
      <c r="J61" s="7">
        <v>106.6598</v>
      </c>
      <c r="K61" s="7">
        <v>106.8652</v>
      </c>
      <c r="L61" s="7">
        <v>107.39960000000001</v>
      </c>
      <c r="M61" s="7">
        <v>107.83069999999999</v>
      </c>
      <c r="N61" s="7">
        <v>107.77290000000001</v>
      </c>
      <c r="O61" s="11">
        <v>107.3903</v>
      </c>
      <c r="P61" s="10">
        <v>5.6611532229140595E-2</v>
      </c>
      <c r="Q61" s="7">
        <v>0.11841348449974731</v>
      </c>
      <c r="R61" s="7">
        <v>-0.25144819351857506</v>
      </c>
      <c r="S61" s="7">
        <v>-0.25527652921633359</v>
      </c>
      <c r="T61" s="7">
        <v>0.19234772550227544</v>
      </c>
      <c r="U61" s="7">
        <v>5.2272293522088627E-2</v>
      </c>
      <c r="V61" s="7">
        <v>0.22373256582069526</v>
      </c>
      <c r="W61" s="7">
        <v>0.19257489700899247</v>
      </c>
      <c r="X61" s="7">
        <v>0.50006924611567194</v>
      </c>
      <c r="Y61" s="7">
        <v>0.40139814300983101</v>
      </c>
      <c r="Z61" s="7">
        <v>-5.3602545471731225E-2</v>
      </c>
      <c r="AA61" s="11">
        <v>-0.35500575747707513</v>
      </c>
    </row>
    <row r="62" spans="1:28" ht="15" x14ac:dyDescent="0.25">
      <c r="A62" s="3" t="s">
        <v>34</v>
      </c>
      <c r="B62" t="s">
        <v>35</v>
      </c>
      <c r="C62" s="14">
        <f>'2014(2012=100)'!P62</f>
        <v>135.89500000000001</v>
      </c>
      <c r="D62" s="10">
        <v>125.3356</v>
      </c>
      <c r="E62" s="7">
        <v>120.1491</v>
      </c>
      <c r="F62" s="7">
        <v>122.4023</v>
      </c>
      <c r="G62" s="7">
        <v>126.2437</v>
      </c>
      <c r="H62" s="7">
        <v>126.1146</v>
      </c>
      <c r="I62" s="7">
        <v>125.90940000000001</v>
      </c>
      <c r="J62" s="7">
        <v>125.9469</v>
      </c>
      <c r="K62" s="7">
        <v>126.00539999999999</v>
      </c>
      <c r="L62" s="7">
        <v>126.0401</v>
      </c>
      <c r="M62" s="7">
        <v>126.0659</v>
      </c>
      <c r="N62" s="7">
        <v>126.0753</v>
      </c>
      <c r="O62" s="11">
        <v>126.098</v>
      </c>
      <c r="P62" s="10">
        <v>-7.7702638066154091</v>
      </c>
      <c r="Q62" s="7">
        <v>-4.138090055818135</v>
      </c>
      <c r="R62" s="7">
        <v>1.8753365609896309</v>
      </c>
      <c r="S62" s="7">
        <v>3.1381711974837119</v>
      </c>
      <c r="T62" s="7">
        <v>-0.10226252874401512</v>
      </c>
      <c r="U62" s="7">
        <v>-0.16270915500662947</v>
      </c>
      <c r="V62" s="7">
        <v>2.9783320387512226E-2</v>
      </c>
      <c r="W62" s="7">
        <v>4.6448146004383684E-2</v>
      </c>
      <c r="X62" s="7">
        <v>2.7538502318155286E-2</v>
      </c>
      <c r="Y62" s="7">
        <v>2.0469675920602906E-2</v>
      </c>
      <c r="Z62" s="7">
        <v>7.456417635537769E-3</v>
      </c>
      <c r="AA62" s="11">
        <v>1.8005112817499055E-2</v>
      </c>
    </row>
    <row r="63" spans="1:28" ht="15" x14ac:dyDescent="0.25">
      <c r="A63" s="2" t="s">
        <v>36</v>
      </c>
      <c r="B63" s="15" t="s">
        <v>37</v>
      </c>
      <c r="C63" s="26">
        <f>'2014(2012=100)'!P63</f>
        <v>114.94580000000001</v>
      </c>
      <c r="D63" s="21">
        <v>114.2885</v>
      </c>
      <c r="E63" s="20">
        <v>113.91719999999999</v>
      </c>
      <c r="F63" s="20">
        <v>114.417</v>
      </c>
      <c r="G63" s="20">
        <v>115.0493</v>
      </c>
      <c r="H63" s="20">
        <v>115.292</v>
      </c>
      <c r="I63" s="20">
        <v>115.9152</v>
      </c>
      <c r="J63" s="20">
        <v>116.1973</v>
      </c>
      <c r="K63" s="20">
        <v>116.42619999999999</v>
      </c>
      <c r="L63" s="20">
        <v>116.77070000000001</v>
      </c>
      <c r="M63" s="20">
        <v>116.85169999999999</v>
      </c>
      <c r="N63" s="20">
        <v>117.07</v>
      </c>
      <c r="O63" s="19">
        <v>117.31140000000001</v>
      </c>
      <c r="P63" s="21">
        <v>-0.57183472558371551</v>
      </c>
      <c r="Q63" s="20">
        <v>-0.32487958106021608</v>
      </c>
      <c r="R63" s="20">
        <v>0.43873971621494173</v>
      </c>
      <c r="S63" s="20">
        <v>0.5525397864480025</v>
      </c>
      <c r="T63" s="20">
        <v>0.2109530436082612</v>
      </c>
      <c r="U63" s="20">
        <v>0.54054054054053802</v>
      </c>
      <c r="V63" s="20">
        <v>0.24336756525459974</v>
      </c>
      <c r="W63" s="20">
        <v>0.19699252908630055</v>
      </c>
      <c r="X63" s="20">
        <v>0.29589559738272886</v>
      </c>
      <c r="Y63" s="20">
        <v>6.9366716136829584E-2</v>
      </c>
      <c r="Z63" s="20">
        <v>0.18681799237837302</v>
      </c>
      <c r="AA63" s="19">
        <v>0.20620141795508071</v>
      </c>
      <c r="AB63" s="7">
        <f>AVERAGE(D63:O63)</f>
        <v>115.79220833333333</v>
      </c>
    </row>
    <row r="64" spans="1:28" ht="15" x14ac:dyDescent="0.25">
      <c r="A64" s="3" t="s">
        <v>38</v>
      </c>
      <c r="B64" t="s">
        <v>39</v>
      </c>
      <c r="C64" s="14">
        <f>'2014(2012=100)'!P64</f>
        <v>108.4072</v>
      </c>
      <c r="D64" s="10">
        <v>108.4575</v>
      </c>
      <c r="E64" s="7">
        <v>109.39400000000001</v>
      </c>
      <c r="F64" s="7">
        <v>110.0354</v>
      </c>
      <c r="G64" s="7">
        <v>110.15519999999999</v>
      </c>
      <c r="H64" s="7">
        <v>110.22110000000001</v>
      </c>
      <c r="I64" s="7">
        <v>110.22110000000001</v>
      </c>
      <c r="J64" s="7">
        <v>110.3407</v>
      </c>
      <c r="K64" s="7">
        <v>110.3062</v>
      </c>
      <c r="L64" s="7">
        <v>110.4648</v>
      </c>
      <c r="M64" s="7">
        <v>111.18340000000001</v>
      </c>
      <c r="N64" s="7">
        <v>111.94499999999999</v>
      </c>
      <c r="O64" s="11">
        <v>112.1041</v>
      </c>
      <c r="P64" s="10">
        <v>4.6399132160956938E-2</v>
      </c>
      <c r="Q64" s="7">
        <v>0.86347186686029953</v>
      </c>
      <c r="R64" s="7">
        <v>0.58632100480829863</v>
      </c>
      <c r="S64" s="7">
        <v>0.10887405325922196</v>
      </c>
      <c r="T64" s="7">
        <v>5.982468371898321E-2</v>
      </c>
      <c r="U64" s="7">
        <v>0</v>
      </c>
      <c r="V64" s="7">
        <v>0.10850916929697786</v>
      </c>
      <c r="W64" s="7">
        <v>-3.1266794573529266E-2</v>
      </c>
      <c r="X64" s="7">
        <v>0.14378158254023141</v>
      </c>
      <c r="Y64" s="7">
        <v>0.65052396781600041</v>
      </c>
      <c r="Z64" s="7">
        <v>0.68499434268064041</v>
      </c>
      <c r="AA64" s="11">
        <v>0.14212336415204729</v>
      </c>
    </row>
    <row r="65" spans="1:29" ht="15" x14ac:dyDescent="0.25">
      <c r="A65" s="3" t="s">
        <v>40</v>
      </c>
      <c r="B65" t="s">
        <v>69</v>
      </c>
      <c r="C65" s="14">
        <f>'2014(2012=100)'!P65</f>
        <v>114.25700000000001</v>
      </c>
      <c r="D65" s="10">
        <v>114.7621</v>
      </c>
      <c r="E65" s="7">
        <v>115.0411</v>
      </c>
      <c r="F65" s="7">
        <v>115.6704</v>
      </c>
      <c r="G65" s="7">
        <v>116.20050000000001</v>
      </c>
      <c r="H65" s="7">
        <v>116.7377</v>
      </c>
      <c r="I65" s="7">
        <v>117.3262</v>
      </c>
      <c r="J65" s="7">
        <v>117.7355</v>
      </c>
      <c r="K65" s="7">
        <v>118.1956</v>
      </c>
      <c r="L65" s="7">
        <v>118.50360000000001</v>
      </c>
      <c r="M65" s="7">
        <v>118.5177</v>
      </c>
      <c r="N65" s="7">
        <v>118.459</v>
      </c>
      <c r="O65" s="11">
        <v>119.0012</v>
      </c>
      <c r="P65" s="10">
        <v>0.44207357098470884</v>
      </c>
      <c r="Q65" s="7">
        <v>0.24311161960263566</v>
      </c>
      <c r="R65" s="7">
        <v>0.54702189043741811</v>
      </c>
      <c r="S65" s="7">
        <v>0.4582849199103699</v>
      </c>
      <c r="T65" s="7">
        <v>0.46230437906893562</v>
      </c>
      <c r="U65" s="7">
        <v>0.5041216333712214</v>
      </c>
      <c r="V65" s="7">
        <v>0.34885643615833611</v>
      </c>
      <c r="W65" s="7">
        <v>0.39079122269833405</v>
      </c>
      <c r="X65" s="7">
        <v>0.26058499639581079</v>
      </c>
      <c r="Y65" s="7">
        <v>1.1898372707663828E-2</v>
      </c>
      <c r="Z65" s="7">
        <v>-4.9528467055977084E-2</v>
      </c>
      <c r="AA65" s="11">
        <v>0.45771110679643928</v>
      </c>
    </row>
    <row r="66" spans="1:29" ht="15" x14ac:dyDescent="0.25">
      <c r="A66" s="3" t="s">
        <v>41</v>
      </c>
      <c r="B66" t="s">
        <v>70</v>
      </c>
      <c r="C66" s="14">
        <f>'2014(2012=100)'!P66</f>
        <v>103.3141</v>
      </c>
      <c r="D66" s="10">
        <v>103.3141</v>
      </c>
      <c r="E66" s="7">
        <v>103.3141</v>
      </c>
      <c r="F66" s="7">
        <v>103.3141</v>
      </c>
      <c r="G66" s="7">
        <v>103.3141</v>
      </c>
      <c r="H66" s="7">
        <v>103.3141</v>
      </c>
      <c r="I66" s="7">
        <v>103.3141</v>
      </c>
      <c r="J66" s="7">
        <v>103.3141</v>
      </c>
      <c r="K66" s="7">
        <v>103.3141</v>
      </c>
      <c r="L66" s="7">
        <v>103.3141</v>
      </c>
      <c r="M66" s="7">
        <v>103.3141</v>
      </c>
      <c r="N66" s="7">
        <v>103.3142</v>
      </c>
      <c r="O66" s="11">
        <v>103.3142</v>
      </c>
      <c r="P66" s="10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9.6792209391863905E-5</v>
      </c>
      <c r="AA66" s="11">
        <v>0</v>
      </c>
    </row>
    <row r="67" spans="1:29" ht="15" x14ac:dyDescent="0.25">
      <c r="A67" s="3" t="s">
        <v>42</v>
      </c>
      <c r="B67" t="s">
        <v>43</v>
      </c>
      <c r="C67" s="14">
        <f>'2014(2012=100)'!P67</f>
        <v>130.6122</v>
      </c>
      <c r="D67" s="10">
        <v>123.9379</v>
      </c>
      <c r="E67" s="7">
        <v>120.4742</v>
      </c>
      <c r="F67" s="7">
        <v>121.8486</v>
      </c>
      <c r="G67" s="7">
        <v>124.6425</v>
      </c>
      <c r="H67" s="7">
        <v>124.8729</v>
      </c>
      <c r="I67" s="7">
        <v>125.325</v>
      </c>
      <c r="J67" s="7">
        <v>125.83759999999999</v>
      </c>
      <c r="K67" s="7">
        <v>125.8202</v>
      </c>
      <c r="L67" s="7">
        <v>126.1039</v>
      </c>
      <c r="M67" s="7">
        <v>126.372</v>
      </c>
      <c r="N67" s="7">
        <v>126.8232</v>
      </c>
      <c r="O67" s="11">
        <v>126.6435</v>
      </c>
      <c r="P67" s="10">
        <v>-5.1100126940668646</v>
      </c>
      <c r="Q67" s="7">
        <v>-2.7947060584373329</v>
      </c>
      <c r="R67" s="7">
        <v>1.1408251725265728</v>
      </c>
      <c r="S67" s="7">
        <v>2.2926756006824829</v>
      </c>
      <c r="T67" s="7">
        <v>0.18484866718816056</v>
      </c>
      <c r="U67" s="7">
        <v>0.36204813053913337</v>
      </c>
      <c r="V67" s="7">
        <v>0.40901655695191858</v>
      </c>
      <c r="W67" s="7">
        <v>-1.3827345721783454E-2</v>
      </c>
      <c r="X67" s="7">
        <v>0.22548048723495598</v>
      </c>
      <c r="Y67" s="7">
        <v>0.21260246511012271</v>
      </c>
      <c r="Z67" s="7">
        <v>0.35704111670306715</v>
      </c>
      <c r="AA67" s="11">
        <v>-0.14169331794182519</v>
      </c>
    </row>
    <row r="68" spans="1:29" ht="15" x14ac:dyDescent="0.25">
      <c r="A68" s="3" t="s">
        <v>44</v>
      </c>
      <c r="B68" t="s">
        <v>45</v>
      </c>
      <c r="C68" s="14">
        <f>'2014(2012=100)'!P68</f>
        <v>110.85039999999999</v>
      </c>
      <c r="D68" s="10">
        <v>111.1469</v>
      </c>
      <c r="E68" s="7">
        <v>112.01139999999999</v>
      </c>
      <c r="F68" s="7">
        <v>112.3596</v>
      </c>
      <c r="G68" s="7">
        <v>112.02119999999999</v>
      </c>
      <c r="H68" s="7">
        <v>112.2499</v>
      </c>
      <c r="I68" s="7">
        <v>113.0903</v>
      </c>
      <c r="J68" s="7">
        <v>113.49469999999999</v>
      </c>
      <c r="K68" s="7">
        <v>114.2985</v>
      </c>
      <c r="L68" s="7">
        <v>114.68</v>
      </c>
      <c r="M68" s="7">
        <v>114.7876</v>
      </c>
      <c r="N68" s="7">
        <v>114.80629999999999</v>
      </c>
      <c r="O68" s="11">
        <v>114.69110000000001</v>
      </c>
      <c r="P68" s="10">
        <v>0.2674776094628516</v>
      </c>
      <c r="Q68" s="7">
        <v>0.77779947079045164</v>
      </c>
      <c r="R68" s="7">
        <v>0.31086121591195681</v>
      </c>
      <c r="S68" s="7">
        <v>-0.3011758674826247</v>
      </c>
      <c r="T68" s="7">
        <v>0.20415778441938087</v>
      </c>
      <c r="U68" s="7">
        <v>0.74868663580101402</v>
      </c>
      <c r="V68" s="7">
        <v>0.35759035036603087</v>
      </c>
      <c r="W68" s="7">
        <v>0.70822690398759558</v>
      </c>
      <c r="X68" s="7">
        <v>0.33377515890409987</v>
      </c>
      <c r="Y68" s="7">
        <v>9.3826299267519009E-2</v>
      </c>
      <c r="Z68" s="7">
        <v>1.6290958256811275E-2</v>
      </c>
      <c r="AA68" s="11">
        <v>-0.10034292543178146</v>
      </c>
    </row>
    <row r="69" spans="1:29" ht="15" x14ac:dyDescent="0.25">
      <c r="A69" s="3" t="s">
        <v>46</v>
      </c>
      <c r="B69" t="s">
        <v>71</v>
      </c>
      <c r="C69" s="14">
        <f>'2014(2012=100)'!P69</f>
        <v>111.26909999999999</v>
      </c>
      <c r="D69" s="10">
        <v>112.31480000000001</v>
      </c>
      <c r="E69" s="7">
        <v>112.41549999999999</v>
      </c>
      <c r="F69" s="7">
        <v>112.41549999999999</v>
      </c>
      <c r="G69" s="7">
        <v>112.41549999999999</v>
      </c>
      <c r="H69" s="7">
        <v>112.41549999999999</v>
      </c>
      <c r="I69" s="7">
        <v>113.31100000000001</v>
      </c>
      <c r="J69" s="7">
        <v>113.3565</v>
      </c>
      <c r="K69" s="7">
        <v>113.3565</v>
      </c>
      <c r="L69" s="7">
        <v>113.86499999999999</v>
      </c>
      <c r="M69" s="7">
        <v>113.86499999999999</v>
      </c>
      <c r="N69" s="7">
        <v>114.3282</v>
      </c>
      <c r="O69" s="11">
        <v>114.66840000000001</v>
      </c>
      <c r="P69" s="10">
        <v>0.93979370732756062</v>
      </c>
      <c r="Q69" s="7">
        <v>8.9658709270718673E-2</v>
      </c>
      <c r="R69" s="7">
        <v>0</v>
      </c>
      <c r="S69" s="7">
        <v>0</v>
      </c>
      <c r="T69" s="7">
        <v>0</v>
      </c>
      <c r="U69" s="7">
        <v>0.79659833385966583</v>
      </c>
      <c r="V69" s="7">
        <v>4.0154971715005497E-2</v>
      </c>
      <c r="W69" s="7">
        <v>0</v>
      </c>
      <c r="X69" s="7">
        <v>0.4485847745828408</v>
      </c>
      <c r="Y69" s="7">
        <v>0</v>
      </c>
      <c r="Z69" s="7">
        <v>0.40679752338295394</v>
      </c>
      <c r="AA69" s="11">
        <v>0.29756438044157968</v>
      </c>
    </row>
    <row r="70" spans="1:29" ht="15" x14ac:dyDescent="0.25">
      <c r="A70" s="2" t="s">
        <v>47</v>
      </c>
      <c r="B70" s="15" t="s">
        <v>48</v>
      </c>
      <c r="C70" s="26">
        <f>'2014(2012=100)'!P70</f>
        <v>94.306449999999998</v>
      </c>
      <c r="D70" s="21">
        <v>94.14573</v>
      </c>
      <c r="E70" s="20">
        <v>94.362499999999997</v>
      </c>
      <c r="F70" s="20">
        <v>92.908109999999994</v>
      </c>
      <c r="G70" s="20">
        <v>92.241299999999995</v>
      </c>
      <c r="H70" s="20">
        <v>93.028369999999995</v>
      </c>
      <c r="I70" s="20">
        <v>95.538669999999996</v>
      </c>
      <c r="J70" s="20">
        <v>94.36936</v>
      </c>
      <c r="K70" s="20">
        <v>90.978539999999995</v>
      </c>
      <c r="L70" s="20">
        <v>90.667500000000004</v>
      </c>
      <c r="M70" s="20">
        <v>92.375789999999995</v>
      </c>
      <c r="N70" s="20">
        <v>91.291439999999994</v>
      </c>
      <c r="O70" s="19">
        <v>92.038650000000004</v>
      </c>
      <c r="P70" s="21">
        <v>-0.17042312588375214</v>
      </c>
      <c r="Q70" s="20">
        <v>0.2302494228893831</v>
      </c>
      <c r="R70" s="20">
        <v>-1.5412796396873798</v>
      </c>
      <c r="S70" s="20">
        <v>-0.7176770847056605</v>
      </c>
      <c r="T70" s="20">
        <v>0.85327288318789962</v>
      </c>
      <c r="U70" s="20">
        <v>2.6984241473864379</v>
      </c>
      <c r="V70" s="20">
        <v>-1.2239127884028487</v>
      </c>
      <c r="W70" s="20">
        <v>-3.5931365858579576</v>
      </c>
      <c r="X70" s="20">
        <v>-0.34188282203692361</v>
      </c>
      <c r="Y70" s="20">
        <v>1.8841260650177747</v>
      </c>
      <c r="Z70" s="20">
        <v>-1.1738465240730289</v>
      </c>
      <c r="AA70" s="19">
        <v>0.81848856804100112</v>
      </c>
      <c r="AB70" s="7">
        <f>(AB52/AB54)*100</f>
        <v>92.81957728823123</v>
      </c>
      <c r="AC70" s="7"/>
    </row>
    <row r="71" spans="1:29" ht="15" x14ac:dyDescent="0.25">
      <c r="A71" s="2"/>
      <c r="B71" s="15" t="s">
        <v>73</v>
      </c>
      <c r="C71" s="26">
        <f>'2014(2012=100)'!P71</f>
        <v>98.560550000000006</v>
      </c>
      <c r="D71" s="21">
        <v>98.002579999999995</v>
      </c>
      <c r="E71" s="20">
        <v>97.206130000000002</v>
      </c>
      <c r="F71" s="20">
        <v>95.298389999999998</v>
      </c>
      <c r="G71" s="20">
        <v>94.381659999999997</v>
      </c>
      <c r="H71" s="20">
        <v>95.542839999999998</v>
      </c>
      <c r="I71" s="20">
        <v>98.60736</v>
      </c>
      <c r="J71" s="20">
        <v>97.704660000000004</v>
      </c>
      <c r="K71" s="20">
        <v>94.633600000000001</v>
      </c>
      <c r="L71" s="20">
        <v>93.847499999999997</v>
      </c>
      <c r="M71" s="20">
        <v>95.59572</v>
      </c>
      <c r="N71" s="20">
        <v>94.632270000000005</v>
      </c>
      <c r="O71" s="19">
        <v>95.89913</v>
      </c>
      <c r="P71" s="21">
        <v>-0.56611899994471582</v>
      </c>
      <c r="Q71" s="20">
        <v>-0.81268268651702136</v>
      </c>
      <c r="R71" s="20">
        <v>-1.9625717020109779</v>
      </c>
      <c r="S71" s="20">
        <v>-0.96190552742051916</v>
      </c>
      <c r="T71" s="20">
        <v>1.2303025820906326</v>
      </c>
      <c r="U71" s="20">
        <v>3.2074826329215265</v>
      </c>
      <c r="V71" s="20">
        <v>-0.9154489076677399</v>
      </c>
      <c r="W71" s="20">
        <v>-3.1432072943091991</v>
      </c>
      <c r="X71" s="20">
        <v>-0.83067747607615561</v>
      </c>
      <c r="Y71" s="20">
        <v>1.8628306561176415</v>
      </c>
      <c r="Z71" s="20">
        <v>-1.0078380078103859</v>
      </c>
      <c r="AA71" s="19">
        <v>1.3387188112469395</v>
      </c>
      <c r="AB71" s="7">
        <f>(AB52/AB63)*100</f>
        <v>95.940832230723643</v>
      </c>
    </row>
    <row r="72" spans="1:29" ht="18" customHeight="1" x14ac:dyDescent="0.2">
      <c r="B72" s="22" t="s">
        <v>60</v>
      </c>
      <c r="C72" s="27">
        <f>'2014(2012=100)'!P72</f>
        <v>0</v>
      </c>
      <c r="D72" s="24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5"/>
      <c r="P72" s="24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5"/>
    </row>
    <row r="73" spans="1:29" ht="15" x14ac:dyDescent="0.25">
      <c r="A73" s="2" t="s">
        <v>14</v>
      </c>
      <c r="B73" s="15" t="s">
        <v>15</v>
      </c>
      <c r="C73" s="26">
        <f>'2014(2012=100)'!P73</f>
        <v>112.9199</v>
      </c>
      <c r="D73" s="21">
        <v>113.65170000000001</v>
      </c>
      <c r="E73" s="20">
        <v>113.715</v>
      </c>
      <c r="F73" s="20">
        <v>113.85939999999999</v>
      </c>
      <c r="G73" s="20">
        <v>114.03400000000001</v>
      </c>
      <c r="H73" s="20">
        <v>113.8763</v>
      </c>
      <c r="I73" s="20">
        <v>116.01860000000001</v>
      </c>
      <c r="J73" s="20">
        <v>117.5044</v>
      </c>
      <c r="K73" s="20">
        <v>119.00530000000001</v>
      </c>
      <c r="L73" s="20">
        <v>119.8639</v>
      </c>
      <c r="M73" s="20">
        <v>117.901</v>
      </c>
      <c r="N73" s="20">
        <v>117.0976</v>
      </c>
      <c r="O73" s="19">
        <v>117.3476</v>
      </c>
      <c r="P73" s="21">
        <v>0.64807000360433098</v>
      </c>
      <c r="Q73" s="20">
        <v>5.5696483202625331E-2</v>
      </c>
      <c r="R73" s="20">
        <v>0.12698412698411846</v>
      </c>
      <c r="S73" s="20">
        <v>0.15334702273155515</v>
      </c>
      <c r="T73" s="20">
        <v>-0.1382920883245396</v>
      </c>
      <c r="U73" s="20">
        <v>1.8812518495946968</v>
      </c>
      <c r="V73" s="20">
        <v>1.2806567222841834</v>
      </c>
      <c r="W73" s="20">
        <v>1.2773138707997329</v>
      </c>
      <c r="X73" s="20">
        <v>0.72148047187813946</v>
      </c>
      <c r="Y73" s="20">
        <v>-1.6376073196350234</v>
      </c>
      <c r="Z73" s="20">
        <v>-0.68141915675015174</v>
      </c>
      <c r="AA73" s="19">
        <v>0.2134971169349329</v>
      </c>
      <c r="AB73" s="7">
        <f>AVERAGE(D73:O73)</f>
        <v>116.15623333333336</v>
      </c>
    </row>
    <row r="74" spans="1:29" ht="15" x14ac:dyDescent="0.25">
      <c r="A74" s="3" t="s">
        <v>16</v>
      </c>
      <c r="B74" t="s">
        <v>54</v>
      </c>
      <c r="C74" s="14">
        <f>'2014(2012=100)'!P74</f>
        <v>116.92829999999999</v>
      </c>
      <c r="D74" s="10">
        <v>116.8844</v>
      </c>
      <c r="E74" s="7">
        <v>117.74930000000001</v>
      </c>
      <c r="F74" s="7">
        <v>118.0493</v>
      </c>
      <c r="G74" s="7">
        <v>118.85680000000001</v>
      </c>
      <c r="H74" s="7">
        <v>117.7201</v>
      </c>
      <c r="I74" s="7">
        <v>119.83929999999999</v>
      </c>
      <c r="J74" s="7">
        <v>121.6718</v>
      </c>
      <c r="K74" s="7">
        <v>123.63200000000001</v>
      </c>
      <c r="L74" s="7">
        <v>125.08759999999999</v>
      </c>
      <c r="M74" s="7">
        <v>122.91719999999999</v>
      </c>
      <c r="N74" s="7">
        <v>121.7539</v>
      </c>
      <c r="O74" s="11">
        <v>121.97190000000001</v>
      </c>
      <c r="P74" s="10">
        <v>-3.7544375484800184E-2</v>
      </c>
      <c r="Q74" s="7">
        <v>0.73996187686295678</v>
      </c>
      <c r="R74" s="7">
        <v>0.25477858467098924</v>
      </c>
      <c r="S74" s="7">
        <v>0.68403624587354994</v>
      </c>
      <c r="T74" s="7">
        <v>-0.95636093181038406</v>
      </c>
      <c r="U74" s="7">
        <v>1.8002023443744883</v>
      </c>
      <c r="V74" s="7">
        <v>1.5291310947243604</v>
      </c>
      <c r="W74" s="7">
        <v>1.6110553143785167</v>
      </c>
      <c r="X74" s="7">
        <v>1.1773650834735261</v>
      </c>
      <c r="Y74" s="7">
        <v>-1.7351040390894068</v>
      </c>
      <c r="Z74" s="7">
        <v>-0.94640945286745271</v>
      </c>
      <c r="AA74" s="11">
        <v>0.17904970600531361</v>
      </c>
    </row>
    <row r="75" spans="1:29" ht="15" x14ac:dyDescent="0.25">
      <c r="A75" s="3" t="s">
        <v>18</v>
      </c>
      <c r="B75" t="s">
        <v>55</v>
      </c>
      <c r="C75" s="14">
        <f>'2014(2012=100)'!P75</f>
        <v>116.5851</v>
      </c>
      <c r="D75" s="10">
        <v>118.3075</v>
      </c>
      <c r="E75" s="7">
        <v>118.0124</v>
      </c>
      <c r="F75" s="7">
        <v>119.223</v>
      </c>
      <c r="G75" s="7">
        <v>118.5487</v>
      </c>
      <c r="H75" s="7">
        <v>118.7826</v>
      </c>
      <c r="I75" s="7">
        <v>121.4532</v>
      </c>
      <c r="J75" s="7">
        <v>122.83750000000001</v>
      </c>
      <c r="K75" s="7">
        <v>123.24299999999999</v>
      </c>
      <c r="L75" s="7">
        <v>124.5899</v>
      </c>
      <c r="M75" s="7">
        <v>122.3343</v>
      </c>
      <c r="N75" s="7">
        <v>121.1591</v>
      </c>
      <c r="O75" s="11">
        <v>120.2188</v>
      </c>
      <c r="P75" s="10">
        <v>1.4773757538484829</v>
      </c>
      <c r="Q75" s="7">
        <v>-0.24943473575217548</v>
      </c>
      <c r="R75" s="7">
        <v>1.0258244048930447</v>
      </c>
      <c r="S75" s="7">
        <v>-0.56557878932756456</v>
      </c>
      <c r="T75" s="7">
        <v>0.19730288058831985</v>
      </c>
      <c r="U75" s="7">
        <v>2.2483090957766483</v>
      </c>
      <c r="V75" s="7">
        <v>1.1397805903837943</v>
      </c>
      <c r="W75" s="7">
        <v>0.33011091889690797</v>
      </c>
      <c r="X75" s="7">
        <v>1.0928815429679617</v>
      </c>
      <c r="Y75" s="7">
        <v>-1.8104196247047324</v>
      </c>
      <c r="Z75" s="7">
        <v>-0.96064636001514192</v>
      </c>
      <c r="AA75" s="11">
        <v>-0.77608697984715425</v>
      </c>
    </row>
    <row r="76" spans="1:29" ht="15" x14ac:dyDescent="0.25">
      <c r="A76" s="3" t="s">
        <v>56</v>
      </c>
      <c r="B76" t="s">
        <v>57</v>
      </c>
      <c r="C76" s="14">
        <f>'2014(2012=100)'!P76</f>
        <v>104.14919999999999</v>
      </c>
      <c r="D76" s="10">
        <v>105.8737</v>
      </c>
      <c r="E76" s="7">
        <v>104.49039999999999</v>
      </c>
      <c r="F76" s="7">
        <v>103.9472</v>
      </c>
      <c r="G76" s="7">
        <v>103.4662</v>
      </c>
      <c r="H76" s="7">
        <v>104.7525</v>
      </c>
      <c r="I76" s="7">
        <v>106.8754</v>
      </c>
      <c r="J76" s="7">
        <v>107.89190000000001</v>
      </c>
      <c r="K76" s="7">
        <v>109.0789</v>
      </c>
      <c r="L76" s="7">
        <v>108.42010000000001</v>
      </c>
      <c r="M76" s="7">
        <v>106.60209999999999</v>
      </c>
      <c r="N76" s="7">
        <v>106.6294</v>
      </c>
      <c r="O76" s="11">
        <v>107.1919</v>
      </c>
      <c r="P76" s="10">
        <v>1.655797644148977</v>
      </c>
      <c r="Q76" s="7">
        <v>-1.3065567747230951</v>
      </c>
      <c r="R76" s="7">
        <v>-0.51985636958036219</v>
      </c>
      <c r="S76" s="7">
        <v>-0.46273492696291441</v>
      </c>
      <c r="T76" s="7">
        <v>1.2432079268398735</v>
      </c>
      <c r="U76" s="7">
        <v>2.0265864776496993</v>
      </c>
      <c r="V76" s="7">
        <v>0.9511075514103412</v>
      </c>
      <c r="W76" s="7">
        <v>1.1001752680228984</v>
      </c>
      <c r="X76" s="7">
        <v>-0.60396648664407082</v>
      </c>
      <c r="Y76" s="7">
        <v>-1.6768108496487386</v>
      </c>
      <c r="Z76" s="7">
        <v>2.5609251600119492E-2</v>
      </c>
      <c r="AA76" s="11">
        <v>0.5275280551142556</v>
      </c>
    </row>
    <row r="77" spans="1:29" ht="15" x14ac:dyDescent="0.25">
      <c r="A77" s="3" t="s">
        <v>58</v>
      </c>
      <c r="B77" t="s">
        <v>59</v>
      </c>
      <c r="C77" s="14">
        <f>'2014(2012=100)'!P77</f>
        <v>112.2323</v>
      </c>
      <c r="D77" s="10">
        <v>113.05410000000001</v>
      </c>
      <c r="E77" s="7">
        <v>113.8614</v>
      </c>
      <c r="F77" s="7">
        <v>113.74550000000001</v>
      </c>
      <c r="G77" s="7">
        <v>113.036</v>
      </c>
      <c r="H77" s="7">
        <v>113.98439999999999</v>
      </c>
      <c r="I77" s="7">
        <v>115.18680000000001</v>
      </c>
      <c r="J77" s="7">
        <v>115.9422</v>
      </c>
      <c r="K77" s="7">
        <v>117.02979999999999</v>
      </c>
      <c r="L77" s="7">
        <v>119.1733</v>
      </c>
      <c r="M77" s="7">
        <v>119.3237</v>
      </c>
      <c r="N77" s="7">
        <v>118.4337</v>
      </c>
      <c r="O77" s="11">
        <v>120.1259</v>
      </c>
      <c r="P77" s="10">
        <v>0.73223127388462173</v>
      </c>
      <c r="Q77" s="7">
        <v>0.71408290367178007</v>
      </c>
      <c r="R77" s="7">
        <v>-0.10179042239072797</v>
      </c>
      <c r="S77" s="7">
        <v>-0.62376093999323534</v>
      </c>
      <c r="T77" s="7">
        <v>0.83902473548249434</v>
      </c>
      <c r="U77" s="7">
        <v>1.0548811942686995</v>
      </c>
      <c r="V77" s="7">
        <v>0.65580431091062041</v>
      </c>
      <c r="W77" s="7">
        <v>0.93805361637091145</v>
      </c>
      <c r="X77" s="7">
        <v>1.8315847758434205</v>
      </c>
      <c r="Y77" s="7">
        <v>0.12620276521670942</v>
      </c>
      <c r="Z77" s="7">
        <v>-0.74587026718078686</v>
      </c>
      <c r="AA77" s="11">
        <v>1.4288162913089768</v>
      </c>
    </row>
    <row r="78" spans="1:29" ht="15" x14ac:dyDescent="0.25">
      <c r="A78" s="2" t="s">
        <v>20</v>
      </c>
      <c r="B78" s="15" t="s">
        <v>21</v>
      </c>
      <c r="C78" s="26">
        <f>'2014(2012=100)'!P78</f>
        <v>115.1114</v>
      </c>
      <c r="D78" s="21">
        <v>114.25409999999999</v>
      </c>
      <c r="E78" s="20">
        <v>113.3644</v>
      </c>
      <c r="F78" s="20">
        <v>113.505</v>
      </c>
      <c r="G78" s="20">
        <v>113.95099999999999</v>
      </c>
      <c r="H78" s="20">
        <v>114.47329999999999</v>
      </c>
      <c r="I78" s="20">
        <v>115.4455</v>
      </c>
      <c r="J78" s="20">
        <v>115.8926</v>
      </c>
      <c r="K78" s="20">
        <v>116.5176</v>
      </c>
      <c r="L78" s="20">
        <v>116.3194</v>
      </c>
      <c r="M78" s="20">
        <v>116.2303</v>
      </c>
      <c r="N78" s="20">
        <v>116.7906</v>
      </c>
      <c r="O78" s="19">
        <v>117.5822</v>
      </c>
      <c r="P78" s="21">
        <v>-0.74475681817787753</v>
      </c>
      <c r="Q78" s="20">
        <v>-0.77870290869210879</v>
      </c>
      <c r="R78" s="20">
        <v>0.12402482613588751</v>
      </c>
      <c r="S78" s="20">
        <v>0.39293423197215804</v>
      </c>
      <c r="T78" s="20">
        <v>0.45835490693368325</v>
      </c>
      <c r="U78" s="20">
        <v>0.84928101137994694</v>
      </c>
      <c r="V78" s="20">
        <v>0.3872823107007255</v>
      </c>
      <c r="W78" s="20">
        <v>0.5392924138383296</v>
      </c>
      <c r="X78" s="20">
        <v>-0.1701030573921879</v>
      </c>
      <c r="Y78" s="20">
        <v>-7.659943225291907E-2</v>
      </c>
      <c r="Z78" s="20">
        <v>0.48206018568307746</v>
      </c>
      <c r="AA78" s="19">
        <v>0.67779427453922025</v>
      </c>
      <c r="AB78" s="7">
        <f>AVERAGE(D78:O78)</f>
        <v>115.3605</v>
      </c>
    </row>
    <row r="79" spans="1:29" ht="15" x14ac:dyDescent="0.25">
      <c r="A79" s="2" t="s">
        <v>22</v>
      </c>
      <c r="B79" s="15" t="s">
        <v>23</v>
      </c>
      <c r="C79" s="26">
        <f>'2014(2012=100)'!P79</f>
        <v>122.2813</v>
      </c>
      <c r="D79" s="21">
        <v>120.78319999999999</v>
      </c>
      <c r="E79" s="20">
        <v>118.5727</v>
      </c>
      <c r="F79" s="20">
        <v>118.54259999999999</v>
      </c>
      <c r="G79" s="20">
        <v>118.911</v>
      </c>
      <c r="H79" s="20">
        <v>119.8817</v>
      </c>
      <c r="I79" s="20">
        <v>121.2103</v>
      </c>
      <c r="J79" s="20">
        <v>121.96769999999999</v>
      </c>
      <c r="K79" s="20">
        <v>122.9666</v>
      </c>
      <c r="L79" s="20">
        <v>122.5056</v>
      </c>
      <c r="M79" s="20">
        <v>122.3918</v>
      </c>
      <c r="N79" s="20">
        <v>123.00920000000001</v>
      </c>
      <c r="O79" s="19">
        <v>124.2723</v>
      </c>
      <c r="P79" s="21">
        <v>-1.2251260004596025</v>
      </c>
      <c r="Q79" s="20">
        <v>-1.8301386285509875</v>
      </c>
      <c r="R79" s="20">
        <v>-2.5385269965181239E-2</v>
      </c>
      <c r="S79" s="20">
        <v>0.31077435453584479</v>
      </c>
      <c r="T79" s="20">
        <v>0.8163248143569507</v>
      </c>
      <c r="U79" s="20">
        <v>1.1082592255531984</v>
      </c>
      <c r="V79" s="20">
        <v>0.62486438858743021</v>
      </c>
      <c r="W79" s="20">
        <v>0.81898732205330282</v>
      </c>
      <c r="X79" s="20">
        <v>-0.37489854968747488</v>
      </c>
      <c r="Y79" s="20">
        <v>-9.2893712613952087E-2</v>
      </c>
      <c r="Z79" s="20">
        <v>0.50444555926132595</v>
      </c>
      <c r="AA79" s="19">
        <v>1.0268337652793402</v>
      </c>
    </row>
    <row r="80" spans="1:29" ht="15" x14ac:dyDescent="0.25">
      <c r="A80" s="3" t="s">
        <v>24</v>
      </c>
      <c r="B80" t="s">
        <v>25</v>
      </c>
      <c r="C80" s="14">
        <f>'2014(2012=100)'!P80</f>
        <v>127.5651</v>
      </c>
      <c r="D80" s="10">
        <v>126.7671</v>
      </c>
      <c r="E80" s="7">
        <v>123.0898</v>
      </c>
      <c r="F80" s="7">
        <v>121.9997</v>
      </c>
      <c r="G80" s="7">
        <v>121.2304</v>
      </c>
      <c r="H80" s="7">
        <v>123.0162</v>
      </c>
      <c r="I80" s="7">
        <v>126.0147</v>
      </c>
      <c r="J80" s="7">
        <v>127.2754</v>
      </c>
      <c r="K80" s="7">
        <v>129.57310000000001</v>
      </c>
      <c r="L80" s="7">
        <v>128.08189999999999</v>
      </c>
      <c r="M80" s="7">
        <v>127.1592</v>
      </c>
      <c r="N80" s="7">
        <v>128.0198</v>
      </c>
      <c r="O80" s="11">
        <v>130.4846</v>
      </c>
      <c r="P80" s="10">
        <v>-0.6255629478595649</v>
      </c>
      <c r="Q80" s="7">
        <v>-2.9008315248988126</v>
      </c>
      <c r="R80" s="7">
        <v>-0.88561359267785988</v>
      </c>
      <c r="S80" s="7">
        <v>-0.6305753210868561</v>
      </c>
      <c r="T80" s="7">
        <v>1.4730628621203878</v>
      </c>
      <c r="U80" s="7">
        <v>2.437483843591338</v>
      </c>
      <c r="V80" s="7">
        <v>1.0004388376911582</v>
      </c>
      <c r="W80" s="7">
        <v>1.8052978030318554</v>
      </c>
      <c r="X80" s="7">
        <v>-1.1508561576438476</v>
      </c>
      <c r="Y80" s="7">
        <v>-0.72039843256540692</v>
      </c>
      <c r="Z80" s="7">
        <v>0.67678941043983065</v>
      </c>
      <c r="AA80" s="11">
        <v>1.9253271759524671</v>
      </c>
    </row>
    <row r="81" spans="1:28" ht="15" x14ac:dyDescent="0.25">
      <c r="A81" s="3" t="s">
        <v>26</v>
      </c>
      <c r="B81" t="s">
        <v>67</v>
      </c>
      <c r="C81" s="14">
        <f>'2014(2012=100)'!P81</f>
        <v>114.1724</v>
      </c>
      <c r="D81" s="10">
        <v>115.1973</v>
      </c>
      <c r="E81" s="7">
        <v>115.4569</v>
      </c>
      <c r="F81" s="7">
        <v>115.9436</v>
      </c>
      <c r="G81" s="7">
        <v>116.4554</v>
      </c>
      <c r="H81" s="7">
        <v>116.8124</v>
      </c>
      <c r="I81" s="7">
        <v>117.2283</v>
      </c>
      <c r="J81" s="7">
        <v>117.6581</v>
      </c>
      <c r="K81" s="7">
        <v>117.663</v>
      </c>
      <c r="L81" s="7">
        <v>118.2796</v>
      </c>
      <c r="M81" s="7">
        <v>119.0331</v>
      </c>
      <c r="N81" s="7">
        <v>119.7067</v>
      </c>
      <c r="O81" s="11">
        <v>120.3155</v>
      </c>
      <c r="P81" s="10">
        <v>0.89767754728813831</v>
      </c>
      <c r="Q81" s="7">
        <v>0.22535250392153816</v>
      </c>
      <c r="R81" s="7">
        <v>0.42154258428902819</v>
      </c>
      <c r="S81" s="7">
        <v>0.44142151873841579</v>
      </c>
      <c r="T81" s="7">
        <v>0.30655512754238906</v>
      </c>
      <c r="U81" s="7">
        <v>0.35604096825337694</v>
      </c>
      <c r="V81" s="7">
        <v>0.36663501901844531</v>
      </c>
      <c r="W81" s="7">
        <v>4.1646091514244516E-3</v>
      </c>
      <c r="X81" s="7">
        <v>0.52403899271649146</v>
      </c>
      <c r="Y81" s="7">
        <v>0.63704983784186153</v>
      </c>
      <c r="Z81" s="7">
        <v>0.56589301631226385</v>
      </c>
      <c r="AA81" s="11">
        <v>0.50857637876576856</v>
      </c>
    </row>
    <row r="82" spans="1:28" ht="15" x14ac:dyDescent="0.25">
      <c r="A82" s="3" t="s">
        <v>27</v>
      </c>
      <c r="B82" t="s">
        <v>28</v>
      </c>
      <c r="C82" s="14">
        <f>'2014(2012=100)'!P82</f>
        <v>113.19929999999999</v>
      </c>
      <c r="D82" s="10">
        <v>113.5043</v>
      </c>
      <c r="E82" s="7">
        <v>113.331</v>
      </c>
      <c r="F82" s="7">
        <v>113.4592</v>
      </c>
      <c r="G82" s="7">
        <v>113.8334</v>
      </c>
      <c r="H82" s="7">
        <v>114.4991</v>
      </c>
      <c r="I82" s="7">
        <v>114.43770000000001</v>
      </c>
      <c r="J82" s="7">
        <v>114.8468</v>
      </c>
      <c r="K82" s="7">
        <v>115.0688</v>
      </c>
      <c r="L82" s="7">
        <v>115.1048</v>
      </c>
      <c r="M82" s="7">
        <v>115.7636</v>
      </c>
      <c r="N82" s="7">
        <v>116.5247</v>
      </c>
      <c r="O82" s="11">
        <v>117.3228</v>
      </c>
      <c r="P82" s="10">
        <v>0.26943629510077077</v>
      </c>
      <c r="Q82" s="7">
        <v>-0.15268144026261346</v>
      </c>
      <c r="R82" s="7">
        <v>0.1131199759994993</v>
      </c>
      <c r="S82" s="7">
        <v>0.32981018727436989</v>
      </c>
      <c r="T82" s="7">
        <v>0.58480200011595995</v>
      </c>
      <c r="U82" s="7">
        <v>-5.3624875654037375E-2</v>
      </c>
      <c r="V82" s="7">
        <v>0.35748708686035729</v>
      </c>
      <c r="W82" s="7">
        <v>0.19330098879550339</v>
      </c>
      <c r="X82" s="7">
        <v>3.128563085736652E-2</v>
      </c>
      <c r="Y82" s="7">
        <v>0.57234798201291293</v>
      </c>
      <c r="Z82" s="7">
        <v>0.65746054891174688</v>
      </c>
      <c r="AA82" s="11">
        <v>0.68491916306156997</v>
      </c>
    </row>
    <row r="83" spans="1:28" ht="15" x14ac:dyDescent="0.25">
      <c r="A83" s="3" t="s">
        <v>29</v>
      </c>
      <c r="B83" t="s">
        <v>30</v>
      </c>
      <c r="C83" s="14">
        <f>'2014(2012=100)'!P83</f>
        <v>114.8235</v>
      </c>
      <c r="D83" s="10">
        <v>115.4766</v>
      </c>
      <c r="E83" s="7">
        <v>115.5176</v>
      </c>
      <c r="F83" s="7">
        <v>115.6738</v>
      </c>
      <c r="G83" s="7">
        <v>115.6524</v>
      </c>
      <c r="H83" s="7">
        <v>116.1041</v>
      </c>
      <c r="I83" s="7">
        <v>116.5984</v>
      </c>
      <c r="J83" s="7">
        <v>118.10599999999999</v>
      </c>
      <c r="K83" s="7">
        <v>117.86539999999999</v>
      </c>
      <c r="L83" s="7">
        <v>118.31</v>
      </c>
      <c r="M83" s="7">
        <v>118.9315</v>
      </c>
      <c r="N83" s="7">
        <v>119.19410000000001</v>
      </c>
      <c r="O83" s="11">
        <v>119.21810000000001</v>
      </c>
      <c r="P83" s="10">
        <v>0.56878600634888254</v>
      </c>
      <c r="Q83" s="7">
        <v>3.550502872443146E-2</v>
      </c>
      <c r="R83" s="7">
        <v>0.13521749066808725</v>
      </c>
      <c r="S83" s="7">
        <v>-1.8500299981499581E-2</v>
      </c>
      <c r="T83" s="7">
        <v>0.39056690565868279</v>
      </c>
      <c r="U83" s="7">
        <v>0.42573862593999307</v>
      </c>
      <c r="V83" s="7">
        <v>1.2929851524549192</v>
      </c>
      <c r="W83" s="7">
        <v>-0.20371530658899684</v>
      </c>
      <c r="X83" s="7">
        <v>0.37720993607963688</v>
      </c>
      <c r="Y83" s="7">
        <v>0.52531485081565166</v>
      </c>
      <c r="Z83" s="7">
        <v>0.22079936770326292</v>
      </c>
      <c r="AA83" s="11">
        <v>2.013522481398065E-2</v>
      </c>
    </row>
    <row r="84" spans="1:28" ht="15" x14ac:dyDescent="0.25">
      <c r="A84" s="3" t="s">
        <v>31</v>
      </c>
      <c r="B84" t="s">
        <v>32</v>
      </c>
      <c r="C84" s="14">
        <f>'2014(2012=100)'!P84</f>
        <v>113.1743</v>
      </c>
      <c r="D84" s="10">
        <v>114.2375</v>
      </c>
      <c r="E84" s="7">
        <v>114.5973</v>
      </c>
      <c r="F84" s="7">
        <v>114.7169</v>
      </c>
      <c r="G84" s="7">
        <v>114.958</v>
      </c>
      <c r="H84" s="7">
        <v>115.1033</v>
      </c>
      <c r="I84" s="7">
        <v>115.2582</v>
      </c>
      <c r="J84" s="7">
        <v>115.50539999999999</v>
      </c>
      <c r="K84" s="7">
        <v>115.5235</v>
      </c>
      <c r="L84" s="7">
        <v>115.741</v>
      </c>
      <c r="M84" s="7">
        <v>115.9945</v>
      </c>
      <c r="N84" s="7">
        <v>116.301</v>
      </c>
      <c r="O84" s="11">
        <v>116.28740000000001</v>
      </c>
      <c r="P84" s="10">
        <v>0.93943589666558114</v>
      </c>
      <c r="Q84" s="7">
        <v>0.31495787285261584</v>
      </c>
      <c r="R84" s="7">
        <v>0.10436546061730187</v>
      </c>
      <c r="S84" s="7">
        <v>0.2101695565343929</v>
      </c>
      <c r="T84" s="7">
        <v>0.12639398736930529</v>
      </c>
      <c r="U84" s="7">
        <v>0.13457476892495507</v>
      </c>
      <c r="V84" s="7">
        <v>0.21447497878675209</v>
      </c>
      <c r="W84" s="7">
        <v>1.5670263035324757E-2</v>
      </c>
      <c r="X84" s="7">
        <v>0.18827338160634083</v>
      </c>
      <c r="Y84" s="7">
        <v>0.21902350938734111</v>
      </c>
      <c r="Z84" s="7">
        <v>0.264236666393665</v>
      </c>
      <c r="AA84" s="11">
        <v>-1.1693794550344989E-2</v>
      </c>
    </row>
    <row r="85" spans="1:28" ht="15" x14ac:dyDescent="0.25">
      <c r="A85" s="3" t="s">
        <v>33</v>
      </c>
      <c r="B85" t="s">
        <v>68</v>
      </c>
      <c r="C85" s="14">
        <f>'2014(2012=100)'!P85</f>
        <v>102.9529</v>
      </c>
      <c r="D85" s="10">
        <v>103.0483</v>
      </c>
      <c r="E85" s="7">
        <v>103.13460000000001</v>
      </c>
      <c r="F85" s="7">
        <v>103.1066</v>
      </c>
      <c r="G85" s="7">
        <v>103.0818</v>
      </c>
      <c r="H85" s="7">
        <v>104.1387</v>
      </c>
      <c r="I85" s="7">
        <v>104.15300000000001</v>
      </c>
      <c r="J85" s="7">
        <v>104.2766</v>
      </c>
      <c r="K85" s="7">
        <v>104.41070000000001</v>
      </c>
      <c r="L85" s="7">
        <v>104.6379</v>
      </c>
      <c r="M85" s="7">
        <v>104.68089999999999</v>
      </c>
      <c r="N85" s="7">
        <v>104.679</v>
      </c>
      <c r="O85" s="11">
        <v>104.6091</v>
      </c>
      <c r="P85" s="10">
        <v>9.2663732638903748E-2</v>
      </c>
      <c r="Q85" s="7">
        <v>8.3747136051743193E-2</v>
      </c>
      <c r="R85" s="7">
        <v>-2.7148987827563004E-2</v>
      </c>
      <c r="S85" s="7">
        <v>-2.4052776446899661E-2</v>
      </c>
      <c r="T85" s="7">
        <v>1.0253022357001904</v>
      </c>
      <c r="U85" s="7">
        <v>1.3731686683246241E-2</v>
      </c>
      <c r="V85" s="7">
        <v>0.11867156970994225</v>
      </c>
      <c r="W85" s="7">
        <v>0.12860028040807206</v>
      </c>
      <c r="X85" s="7">
        <v>0.21760221892966553</v>
      </c>
      <c r="Y85" s="7">
        <v>4.1094096880759413E-2</v>
      </c>
      <c r="Z85" s="7">
        <v>-1.815039801904664E-3</v>
      </c>
      <c r="AA85" s="11">
        <v>-6.6775571031442854E-2</v>
      </c>
    </row>
    <row r="86" spans="1:28" ht="15" x14ac:dyDescent="0.25">
      <c r="A86" s="3" t="s">
        <v>34</v>
      </c>
      <c r="B86" t="s">
        <v>35</v>
      </c>
      <c r="C86" s="14">
        <f>'2014(2012=100)'!P86</f>
        <v>140.37180000000001</v>
      </c>
      <c r="D86" s="10">
        <v>128.10659999999999</v>
      </c>
      <c r="E86" s="7">
        <v>122.20010000000001</v>
      </c>
      <c r="F86" s="7">
        <v>124.74930000000001</v>
      </c>
      <c r="G86" s="7">
        <v>129.19409999999999</v>
      </c>
      <c r="H86" s="7">
        <v>129.0763</v>
      </c>
      <c r="I86" s="7">
        <v>128.8022</v>
      </c>
      <c r="J86" s="7">
        <v>128.8724</v>
      </c>
      <c r="K86" s="7">
        <v>128.9145</v>
      </c>
      <c r="L86" s="7">
        <v>128.94300000000001</v>
      </c>
      <c r="M86" s="7">
        <v>128.95840000000001</v>
      </c>
      <c r="N86" s="7">
        <v>128.95830000000001</v>
      </c>
      <c r="O86" s="11">
        <v>129.0043</v>
      </c>
      <c r="P86" s="10">
        <v>-8.7376524344633477</v>
      </c>
      <c r="Q86" s="7">
        <v>-4.6106133485706282</v>
      </c>
      <c r="R86" s="7">
        <v>2.0860866725968301</v>
      </c>
      <c r="S86" s="7">
        <v>3.5625708417969393</v>
      </c>
      <c r="T86" s="7">
        <v>-9.1180634409766675E-2</v>
      </c>
      <c r="U86" s="7">
        <v>-0.21235501792351053</v>
      </c>
      <c r="V86" s="7">
        <v>5.4502174652296176E-2</v>
      </c>
      <c r="W86" s="7">
        <v>3.2667972350949398E-2</v>
      </c>
      <c r="X86" s="7">
        <v>2.2107676017832117E-2</v>
      </c>
      <c r="Y86" s="7">
        <v>1.194326175131619E-2</v>
      </c>
      <c r="Z86" s="7">
        <v>-7.7544386409353436E-5</v>
      </c>
      <c r="AA86" s="11">
        <v>3.5670445407540476E-2</v>
      </c>
    </row>
    <row r="87" spans="1:28" ht="15" x14ac:dyDescent="0.25">
      <c r="A87" s="2" t="s">
        <v>36</v>
      </c>
      <c r="B87" s="15" t="s">
        <v>37</v>
      </c>
      <c r="C87" s="26">
        <f>'2014(2012=100)'!P87</f>
        <v>108.4054</v>
      </c>
      <c r="D87" s="21">
        <v>108.1473</v>
      </c>
      <c r="E87" s="20">
        <v>108.4931</v>
      </c>
      <c r="F87" s="20">
        <v>108.7932</v>
      </c>
      <c r="G87" s="20">
        <v>109.31180000000001</v>
      </c>
      <c r="H87" s="20">
        <v>109.4147</v>
      </c>
      <c r="I87" s="20">
        <v>110.0536</v>
      </c>
      <c r="J87" s="20">
        <v>110.21040000000001</v>
      </c>
      <c r="K87" s="20">
        <v>110.48569999999999</v>
      </c>
      <c r="L87" s="20">
        <v>110.5335</v>
      </c>
      <c r="M87" s="20">
        <v>110.46729999999999</v>
      </c>
      <c r="N87" s="20">
        <v>110.9743</v>
      </c>
      <c r="O87" s="19">
        <v>111.3248</v>
      </c>
      <c r="P87" s="21">
        <v>-0.23808777053541511</v>
      </c>
      <c r="Q87" s="20">
        <v>0.31974908296369581</v>
      </c>
      <c r="R87" s="20">
        <v>0.27660745245550222</v>
      </c>
      <c r="S87" s="20">
        <v>0.47659184894658319</v>
      </c>
      <c r="T87" s="20">
        <v>9.4134393542134612E-2</v>
      </c>
      <c r="U87" s="20">
        <v>0.58392519469505166</v>
      </c>
      <c r="V87" s="20">
        <v>0.14247602986181646</v>
      </c>
      <c r="W87" s="20">
        <v>0.24979493768282052</v>
      </c>
      <c r="X87" s="20">
        <v>4.3263517360173663E-2</v>
      </c>
      <c r="Y87" s="20">
        <v>-5.9891345157811103E-2</v>
      </c>
      <c r="Z87" s="20">
        <v>0.45895934815099582</v>
      </c>
      <c r="AA87" s="19">
        <v>0.31583889242824392</v>
      </c>
      <c r="AB87" s="7">
        <f>AVERAGE(D87:O87)</f>
        <v>109.85080833333335</v>
      </c>
    </row>
    <row r="88" spans="1:28" ht="15" x14ac:dyDescent="0.25">
      <c r="A88" s="3" t="s">
        <v>38</v>
      </c>
      <c r="B88" t="s">
        <v>39</v>
      </c>
      <c r="C88" s="14">
        <f>'2014(2012=100)'!P88</f>
        <v>109.31319999999999</v>
      </c>
      <c r="D88" s="10">
        <v>109.6665</v>
      </c>
      <c r="E88" s="7">
        <v>110.1561</v>
      </c>
      <c r="F88" s="7">
        <v>110.90049999999999</v>
      </c>
      <c r="G88" s="7">
        <v>110.392</v>
      </c>
      <c r="H88" s="7">
        <v>109.7794</v>
      </c>
      <c r="I88" s="7">
        <v>110.64919999999999</v>
      </c>
      <c r="J88" s="7">
        <v>110.5958</v>
      </c>
      <c r="K88" s="7">
        <v>111.3905</v>
      </c>
      <c r="L88" s="7">
        <v>110.72410000000001</v>
      </c>
      <c r="M88" s="7">
        <v>110.4314</v>
      </c>
      <c r="N88" s="7">
        <v>110.8995</v>
      </c>
      <c r="O88" s="11">
        <v>111.541</v>
      </c>
      <c r="P88" s="10">
        <v>0.32319975995580075</v>
      </c>
      <c r="Q88" s="7">
        <v>0.44644444748395895</v>
      </c>
      <c r="R88" s="7">
        <v>0.67576829608165034</v>
      </c>
      <c r="S88" s="7">
        <v>-0.45851912299764025</v>
      </c>
      <c r="T88" s="7">
        <v>-0.55493151677657848</v>
      </c>
      <c r="U88" s="7">
        <v>0.79231622690595671</v>
      </c>
      <c r="V88" s="7">
        <v>-4.8260629087238174E-2</v>
      </c>
      <c r="W88" s="7">
        <v>0.71856254939157371</v>
      </c>
      <c r="X88" s="7">
        <v>-0.5982556860773548</v>
      </c>
      <c r="Y88" s="7">
        <v>-0.26435076013262748</v>
      </c>
      <c r="Z88" s="7">
        <v>0.42388306224498362</v>
      </c>
      <c r="AA88" s="11">
        <v>0.57845166118872815</v>
      </c>
    </row>
    <row r="89" spans="1:28" ht="15" x14ac:dyDescent="0.25">
      <c r="A89" s="3" t="s">
        <v>40</v>
      </c>
      <c r="B89" t="s">
        <v>76</v>
      </c>
      <c r="C89" s="14">
        <f>'2014(2012=100)'!P89</f>
        <v>104.3244</v>
      </c>
      <c r="D89" s="10">
        <v>104.20480000000001</v>
      </c>
      <c r="E89" s="7">
        <v>105.187</v>
      </c>
      <c r="F89" s="7">
        <v>105.42019999999999</v>
      </c>
      <c r="G89" s="7">
        <v>106.4161</v>
      </c>
      <c r="H89" s="7">
        <v>106.8819</v>
      </c>
      <c r="I89" s="7">
        <v>107.9444</v>
      </c>
      <c r="J89" s="7">
        <v>108.3961</v>
      </c>
      <c r="K89" s="7">
        <v>108.605</v>
      </c>
      <c r="L89" s="7">
        <v>109.011</v>
      </c>
      <c r="M89" s="7">
        <v>109.08669999999999</v>
      </c>
      <c r="N89" s="7">
        <v>109.7439</v>
      </c>
      <c r="O89" s="11">
        <v>110.1708</v>
      </c>
      <c r="P89" s="10">
        <v>-0.11464240388633078</v>
      </c>
      <c r="Q89" s="7">
        <v>0.94256694509273242</v>
      </c>
      <c r="R89" s="7">
        <v>0.22170040023957002</v>
      </c>
      <c r="S89" s="7">
        <v>0.94469560862150326</v>
      </c>
      <c r="T89" s="7">
        <v>0.43771572158724248</v>
      </c>
      <c r="U89" s="7">
        <v>0.99408786707571617</v>
      </c>
      <c r="V89" s="7">
        <v>0.41845616817547038</v>
      </c>
      <c r="W89" s="7">
        <v>0.19271911074291403</v>
      </c>
      <c r="X89" s="7">
        <v>0.3738317757009269</v>
      </c>
      <c r="Y89" s="7">
        <v>6.9442533322323127E-2</v>
      </c>
      <c r="Z89" s="7">
        <v>0.60245657811630859</v>
      </c>
      <c r="AA89" s="11">
        <v>0.38899656381812875</v>
      </c>
    </row>
    <row r="90" spans="1:28" ht="15" x14ac:dyDescent="0.25">
      <c r="A90" s="3" t="s">
        <v>41</v>
      </c>
      <c r="B90" t="s">
        <v>70</v>
      </c>
      <c r="C90" s="14">
        <f>'2014(2012=100)'!P90</f>
        <v>102.1649</v>
      </c>
      <c r="D90" s="10">
        <v>101.4449</v>
      </c>
      <c r="E90" s="7">
        <v>101.70910000000001</v>
      </c>
      <c r="F90" s="7">
        <v>101.91670000000001</v>
      </c>
      <c r="G90" s="7">
        <v>101.9521</v>
      </c>
      <c r="H90" s="7">
        <v>102.03579999999999</v>
      </c>
      <c r="I90" s="7">
        <v>102.4062</v>
      </c>
      <c r="J90" s="7">
        <v>102.5523</v>
      </c>
      <c r="K90" s="7">
        <v>102.5869</v>
      </c>
      <c r="L90" s="7">
        <v>102.8272</v>
      </c>
      <c r="M90" s="7">
        <v>102.8781</v>
      </c>
      <c r="N90" s="7">
        <v>102.8569</v>
      </c>
      <c r="O90" s="11">
        <v>102.8683</v>
      </c>
      <c r="P90" s="10">
        <v>-0.70474301839477049</v>
      </c>
      <c r="Q90" s="7">
        <v>0.26043694655916899</v>
      </c>
      <c r="R90" s="7">
        <v>0.20411152984344499</v>
      </c>
      <c r="S90" s="7">
        <v>3.4734248656005988E-2</v>
      </c>
      <c r="T90" s="7">
        <v>8.2097377101593025E-2</v>
      </c>
      <c r="U90" s="7">
        <v>0.3630098455640115</v>
      </c>
      <c r="V90" s="7">
        <v>0.14266714320031806</v>
      </c>
      <c r="W90" s="7">
        <v>3.373888250190149E-2</v>
      </c>
      <c r="X90" s="7">
        <v>0.23424043420749124</v>
      </c>
      <c r="Y90" s="7">
        <v>4.9500521262855167E-2</v>
      </c>
      <c r="Z90" s="7">
        <v>-2.06069124527061E-2</v>
      </c>
      <c r="AA90" s="11">
        <v>1.1083359502385313E-2</v>
      </c>
    </row>
    <row r="91" spans="1:28" ht="15" x14ac:dyDescent="0.25">
      <c r="A91" s="3" t="s">
        <v>42</v>
      </c>
      <c r="B91" t="s">
        <v>43</v>
      </c>
      <c r="C91" s="14">
        <f>'2014(2012=100)'!P91</f>
        <v>126.131</v>
      </c>
      <c r="D91" s="10">
        <v>120.1362</v>
      </c>
      <c r="E91" s="7">
        <v>116.4508</v>
      </c>
      <c r="F91" s="7">
        <v>116.996</v>
      </c>
      <c r="G91" s="7">
        <v>120.8361</v>
      </c>
      <c r="H91" s="7">
        <v>121.21599999999999</v>
      </c>
      <c r="I91" s="7">
        <v>121.49930000000001</v>
      </c>
      <c r="J91" s="7">
        <v>121.3215</v>
      </c>
      <c r="K91" s="7">
        <v>121.4836</v>
      </c>
      <c r="L91" s="7">
        <v>121.6133</v>
      </c>
      <c r="M91" s="7">
        <v>121.6275</v>
      </c>
      <c r="N91" s="7">
        <v>122.10890000000001</v>
      </c>
      <c r="O91" s="11">
        <v>121.876</v>
      </c>
      <c r="P91" s="10">
        <v>-4.7528363368244113</v>
      </c>
      <c r="Q91" s="7">
        <v>-3.0676848443683098</v>
      </c>
      <c r="R91" s="7">
        <v>0.46818055350413573</v>
      </c>
      <c r="S91" s="7">
        <v>3.2814544658875624</v>
      </c>
      <c r="T91" s="7">
        <v>0.31439280148895249</v>
      </c>
      <c r="U91" s="7">
        <v>0.23371502111933345</v>
      </c>
      <c r="V91" s="7">
        <v>-0.14633829166094359</v>
      </c>
      <c r="W91" s="7">
        <v>0.13361193193291812</v>
      </c>
      <c r="X91" s="7">
        <v>0.10676338205321517</v>
      </c>
      <c r="Y91" s="7">
        <v>1.1676354477678374E-2</v>
      </c>
      <c r="Z91" s="7">
        <v>0.39579864750982124</v>
      </c>
      <c r="AA91" s="11">
        <v>-0.19073138812977658</v>
      </c>
    </row>
    <row r="92" spans="1:28" ht="15" x14ac:dyDescent="0.25">
      <c r="A92" s="3" t="s">
        <v>44</v>
      </c>
      <c r="B92" t="s">
        <v>45</v>
      </c>
      <c r="C92" s="14">
        <f>'2014(2012=100)'!P92</f>
        <v>111.6129</v>
      </c>
      <c r="D92" s="10">
        <v>111.81180000000001</v>
      </c>
      <c r="E92" s="7">
        <v>111.8369</v>
      </c>
      <c r="F92" s="7">
        <v>111.8369</v>
      </c>
      <c r="G92" s="7">
        <v>112.0945</v>
      </c>
      <c r="H92" s="7">
        <v>112.2945</v>
      </c>
      <c r="I92" s="7">
        <v>112.2945</v>
      </c>
      <c r="J92" s="7">
        <v>112.2945</v>
      </c>
      <c r="K92" s="7">
        <v>112.2945</v>
      </c>
      <c r="L92" s="7">
        <v>112.3738</v>
      </c>
      <c r="M92" s="7">
        <v>112.24469999999999</v>
      </c>
      <c r="N92" s="7">
        <v>112.7854</v>
      </c>
      <c r="O92" s="11">
        <v>113.002</v>
      </c>
      <c r="P92" s="10">
        <v>0.17820520746258628</v>
      </c>
      <c r="Q92" s="7">
        <v>2.2448435674941994E-2</v>
      </c>
      <c r="R92" s="7">
        <v>0</v>
      </c>
      <c r="S92" s="7">
        <v>0.23033542596405704</v>
      </c>
      <c r="T92" s="7">
        <v>0.17842088594891173</v>
      </c>
      <c r="U92" s="7">
        <v>0</v>
      </c>
      <c r="V92" s="7">
        <v>0</v>
      </c>
      <c r="W92" s="7">
        <v>0</v>
      </c>
      <c r="X92" s="7">
        <v>7.0617884224074626E-2</v>
      </c>
      <c r="Y92" s="7">
        <v>-0.11488443035654948</v>
      </c>
      <c r="Z92" s="7">
        <v>0.481715395025334</v>
      </c>
      <c r="AA92" s="11">
        <v>0.19204613363077108</v>
      </c>
    </row>
    <row r="93" spans="1:28" ht="15" x14ac:dyDescent="0.25">
      <c r="A93" s="3" t="s">
        <v>46</v>
      </c>
      <c r="B93" t="s">
        <v>71</v>
      </c>
      <c r="C93" s="14">
        <f>'2014(2012=100)'!P93</f>
        <v>107.9152</v>
      </c>
      <c r="D93" s="10">
        <v>107.9152</v>
      </c>
      <c r="E93" s="7">
        <v>108.39749999999999</v>
      </c>
      <c r="F93" s="7">
        <v>108.39749999999999</v>
      </c>
      <c r="G93" s="7">
        <v>108.39749999999999</v>
      </c>
      <c r="H93" s="7">
        <v>108.39749999999999</v>
      </c>
      <c r="I93" s="7">
        <v>108.39749999999999</v>
      </c>
      <c r="J93" s="7">
        <v>108.39749999999999</v>
      </c>
      <c r="K93" s="7">
        <v>108.39749999999999</v>
      </c>
      <c r="L93" s="7">
        <v>108.61879999999999</v>
      </c>
      <c r="M93" s="7">
        <v>108.61879999999999</v>
      </c>
      <c r="N93" s="7">
        <v>108.6189</v>
      </c>
      <c r="O93" s="11">
        <v>108.6189</v>
      </c>
      <c r="P93" s="10">
        <v>0</v>
      </c>
      <c r="Q93" s="7">
        <v>0.44692499295742871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0.20415599990774641</v>
      </c>
      <c r="Y93" s="7">
        <v>0</v>
      </c>
      <c r="Z93" s="7">
        <v>9.2065093706908627E-5</v>
      </c>
      <c r="AA93" s="11">
        <v>0</v>
      </c>
    </row>
    <row r="94" spans="1:28" ht="15" x14ac:dyDescent="0.25">
      <c r="A94" s="2" t="s">
        <v>47</v>
      </c>
      <c r="B94" s="15" t="s">
        <v>48</v>
      </c>
      <c r="C94" s="26">
        <f>'2014(2012=100)'!P94</f>
        <v>98.096199999999996</v>
      </c>
      <c r="D94" s="21">
        <v>99.472840000000005</v>
      </c>
      <c r="E94" s="20">
        <v>100.3092</v>
      </c>
      <c r="F94" s="20">
        <v>100.31229999999999</v>
      </c>
      <c r="G94" s="20">
        <v>100.0729</v>
      </c>
      <c r="H94" s="20">
        <v>99.478489999999994</v>
      </c>
      <c r="I94" s="20">
        <v>100.49639999999999</v>
      </c>
      <c r="J94" s="20">
        <v>101.3908</v>
      </c>
      <c r="K94" s="20">
        <v>102.13500000000001</v>
      </c>
      <c r="L94" s="20">
        <v>103.0472</v>
      </c>
      <c r="M94" s="20">
        <v>101.4374</v>
      </c>
      <c r="N94" s="20">
        <v>100.2629</v>
      </c>
      <c r="O94" s="19">
        <v>99.800539999999998</v>
      </c>
      <c r="P94" s="21">
        <v>1.4033571127118167</v>
      </c>
      <c r="Q94" s="20">
        <v>0.84079232079831945</v>
      </c>
      <c r="R94" s="20">
        <v>3.0904443460711703E-3</v>
      </c>
      <c r="S94" s="20">
        <v>-0.23865468142988366</v>
      </c>
      <c r="T94" s="20">
        <v>-0.59397699077373645</v>
      </c>
      <c r="U94" s="20">
        <v>1.0232463319457308</v>
      </c>
      <c r="V94" s="20">
        <v>0.88998212871307292</v>
      </c>
      <c r="W94" s="20">
        <v>0.73399164421230167</v>
      </c>
      <c r="X94" s="20">
        <v>0.89313163949674301</v>
      </c>
      <c r="Y94" s="20">
        <v>-1.5621967409109678</v>
      </c>
      <c r="Z94" s="20">
        <v>-1.1578569639994665</v>
      </c>
      <c r="AA94" s="19">
        <v>-0.46114764284695919</v>
      </c>
      <c r="AB94" s="7">
        <f>(AB73/AB78)*100</f>
        <v>100.68977971951696</v>
      </c>
    </row>
    <row r="95" spans="1:28" ht="15" x14ac:dyDescent="0.25">
      <c r="A95" s="2"/>
      <c r="B95" s="15" t="s">
        <v>73</v>
      </c>
      <c r="C95" s="26">
        <f>'2014(2012=100)'!P95</f>
        <v>104.1645</v>
      </c>
      <c r="D95" s="21">
        <v>105.0898</v>
      </c>
      <c r="E95" s="20">
        <v>104.81310000000001</v>
      </c>
      <c r="F95" s="20">
        <v>104.6567</v>
      </c>
      <c r="G95" s="20">
        <v>104.32</v>
      </c>
      <c r="H95" s="20">
        <v>104.07769999999999</v>
      </c>
      <c r="I95" s="20">
        <v>105.42</v>
      </c>
      <c r="J95" s="20">
        <v>106.6183</v>
      </c>
      <c r="K95" s="20">
        <v>107.711</v>
      </c>
      <c r="L95" s="20">
        <v>108.4413</v>
      </c>
      <c r="M95" s="20">
        <v>106.72929999999999</v>
      </c>
      <c r="N95" s="20">
        <v>105.51779999999999</v>
      </c>
      <c r="O95" s="19">
        <v>105.4102</v>
      </c>
      <c r="P95" s="21">
        <v>0.8883064767747102</v>
      </c>
      <c r="Q95" s="20">
        <v>-0.26329862650798752</v>
      </c>
      <c r="R95" s="20">
        <v>-0.1492179889727572</v>
      </c>
      <c r="S95" s="20">
        <v>-0.32171853307051296</v>
      </c>
      <c r="T95" s="20">
        <v>-0.23226610429447872</v>
      </c>
      <c r="U95" s="20">
        <v>1.2897095151026672</v>
      </c>
      <c r="V95" s="20">
        <v>1.1366913299184247</v>
      </c>
      <c r="W95" s="20">
        <v>1.0248709649281535</v>
      </c>
      <c r="X95" s="20">
        <v>0.67801802972769698</v>
      </c>
      <c r="Y95" s="20">
        <v>-1.5787343014146855</v>
      </c>
      <c r="Z95" s="20">
        <v>-1.1351147248225191</v>
      </c>
      <c r="AA95" s="19">
        <v>-0.10197331635040802</v>
      </c>
      <c r="AB95" s="7">
        <f>(AB73/AB87)*100</f>
        <v>105.73998962380568</v>
      </c>
    </row>
    <row r="96" spans="1:28" ht="18" customHeight="1" x14ac:dyDescent="0.2">
      <c r="B96" s="22" t="s">
        <v>62</v>
      </c>
      <c r="C96" s="27">
        <f>'2014(2012=100)'!P96</f>
        <v>0</v>
      </c>
      <c r="D96" s="24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5"/>
      <c r="P96" s="24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5"/>
    </row>
    <row r="97" spans="1:28" ht="15" x14ac:dyDescent="0.25">
      <c r="A97" s="2" t="s">
        <v>14</v>
      </c>
      <c r="B97" s="15" t="s">
        <v>15</v>
      </c>
      <c r="C97" s="26">
        <f>'2014(2012=100)'!P97</f>
        <v>118.1842</v>
      </c>
      <c r="D97" s="21">
        <v>117.8776</v>
      </c>
      <c r="E97" s="20">
        <v>117.25109999999999</v>
      </c>
      <c r="F97" s="20">
        <v>117.401</v>
      </c>
      <c r="G97" s="20">
        <v>118.51139999999999</v>
      </c>
      <c r="H97" s="20">
        <v>118.5885</v>
      </c>
      <c r="I97" s="20">
        <v>119.0574</v>
      </c>
      <c r="J97" s="20">
        <v>120.46120000000001</v>
      </c>
      <c r="K97" s="20">
        <v>120.02330000000001</v>
      </c>
      <c r="L97" s="20">
        <v>120.3129</v>
      </c>
      <c r="M97" s="20">
        <v>120.6152</v>
      </c>
      <c r="N97" s="20">
        <v>120.1962</v>
      </c>
      <c r="O97" s="19">
        <v>120.41070000000001</v>
      </c>
      <c r="P97" s="21">
        <v>-0.25942554080833402</v>
      </c>
      <c r="Q97" s="20">
        <v>-0.5314835049237574</v>
      </c>
      <c r="R97" s="20">
        <v>0.12784528247496388</v>
      </c>
      <c r="S97" s="20">
        <v>0.94581817872079332</v>
      </c>
      <c r="T97" s="20">
        <v>6.5057032488015087E-2</v>
      </c>
      <c r="U97" s="20">
        <v>0.39540090312298831</v>
      </c>
      <c r="V97" s="20">
        <v>1.1790951255444886</v>
      </c>
      <c r="W97" s="20">
        <v>-0.36351953990164387</v>
      </c>
      <c r="X97" s="20">
        <v>0.24128648354110657</v>
      </c>
      <c r="Y97" s="20">
        <v>0.25126150229942296</v>
      </c>
      <c r="Z97" s="20">
        <v>-0.347385735794491</v>
      </c>
      <c r="AA97" s="19">
        <v>0.17845822080897816</v>
      </c>
      <c r="AB97" s="7">
        <f>AVERAGE(D97:O97)</f>
        <v>119.22554166666664</v>
      </c>
    </row>
    <row r="98" spans="1:28" ht="15" x14ac:dyDescent="0.25">
      <c r="A98" s="3" t="s">
        <v>16</v>
      </c>
      <c r="B98" t="s">
        <v>77</v>
      </c>
      <c r="C98" s="14">
        <f>'2014(2012=100)'!P98</f>
        <v>123.04470000000001</v>
      </c>
      <c r="D98" s="10">
        <v>123.3326</v>
      </c>
      <c r="E98" s="7">
        <v>122.0705</v>
      </c>
      <c r="F98" s="7">
        <v>122.02330000000001</v>
      </c>
      <c r="G98" s="7">
        <v>122.8601</v>
      </c>
      <c r="H98" s="7">
        <v>122.8344</v>
      </c>
      <c r="I98" s="7">
        <v>124.7612</v>
      </c>
      <c r="J98" s="7">
        <v>127.3284</v>
      </c>
      <c r="K98" s="7">
        <v>126.2175</v>
      </c>
      <c r="L98" s="7">
        <v>127.0539</v>
      </c>
      <c r="M98" s="7">
        <v>127.9837</v>
      </c>
      <c r="N98" s="7">
        <v>126.8137</v>
      </c>
      <c r="O98" s="11">
        <v>127.0017</v>
      </c>
      <c r="P98" s="10">
        <v>0.23398000889107243</v>
      </c>
      <c r="Q98" s="7">
        <v>-1.0233304089916242</v>
      </c>
      <c r="R98" s="7">
        <v>-3.8666180608737964E-2</v>
      </c>
      <c r="S98" s="7">
        <v>0.68577066838873935</v>
      </c>
      <c r="T98" s="7">
        <v>-2.0918101157333016E-2</v>
      </c>
      <c r="U98" s="7">
        <v>1.5686159577447358</v>
      </c>
      <c r="V98" s="7">
        <v>2.0576910129110648</v>
      </c>
      <c r="W98" s="7">
        <v>-0.87246835741280093</v>
      </c>
      <c r="X98" s="7">
        <v>0.66266563669855416</v>
      </c>
      <c r="Y98" s="7">
        <v>0.73181539488358893</v>
      </c>
      <c r="Z98" s="7">
        <v>-0.91417891497120474</v>
      </c>
      <c r="AA98" s="11">
        <v>0.14824896679144478</v>
      </c>
    </row>
    <row r="99" spans="1:28" ht="15" x14ac:dyDescent="0.25">
      <c r="A99" s="3" t="s">
        <v>18</v>
      </c>
      <c r="B99" t="s">
        <v>61</v>
      </c>
      <c r="C99" s="14">
        <f>'2014(2012=100)'!P99</f>
        <v>113.02079999999999</v>
      </c>
      <c r="D99" s="10">
        <v>112.0825</v>
      </c>
      <c r="E99" s="7">
        <v>112.1313</v>
      </c>
      <c r="F99" s="7">
        <v>112.4906</v>
      </c>
      <c r="G99" s="7">
        <v>113.8918</v>
      </c>
      <c r="H99" s="7">
        <v>114.078</v>
      </c>
      <c r="I99" s="7">
        <v>112.99809999999999</v>
      </c>
      <c r="J99" s="7">
        <v>113.166</v>
      </c>
      <c r="K99" s="7">
        <v>113.443</v>
      </c>
      <c r="L99" s="7">
        <v>113.15170000000001</v>
      </c>
      <c r="M99" s="7">
        <v>112.78740000000001</v>
      </c>
      <c r="N99" s="7">
        <v>113.1664</v>
      </c>
      <c r="O99" s="11">
        <v>113.4089</v>
      </c>
      <c r="P99" s="10">
        <v>-0.83020116651094156</v>
      </c>
      <c r="Q99" s="7">
        <v>4.3539357169941749E-2</v>
      </c>
      <c r="R99" s="7">
        <v>0.32042792690355382</v>
      </c>
      <c r="S99" s="7">
        <v>1.245615189180254</v>
      </c>
      <c r="T99" s="7">
        <v>0.16348850400116557</v>
      </c>
      <c r="U99" s="7">
        <v>-0.94663300548748153</v>
      </c>
      <c r="V99" s="7">
        <v>0.14858656915470531</v>
      </c>
      <c r="W99" s="7">
        <v>0.24477316508492042</v>
      </c>
      <c r="X99" s="7">
        <v>-0.25678093844485123</v>
      </c>
      <c r="Y99" s="7">
        <v>-0.32195716016639614</v>
      </c>
      <c r="Z99" s="7">
        <v>0.3360304431168647</v>
      </c>
      <c r="AA99" s="11">
        <v>0.21428621923115593</v>
      </c>
    </row>
    <row r="100" spans="1:28" ht="15" x14ac:dyDescent="0.25">
      <c r="A100" s="2" t="s">
        <v>20</v>
      </c>
      <c r="B100" s="15" t="s">
        <v>21</v>
      </c>
      <c r="C100" s="26">
        <f>'2014(2012=100)'!P100</f>
        <v>118.7788</v>
      </c>
      <c r="D100" s="21">
        <v>117.866</v>
      </c>
      <c r="E100" s="20">
        <v>116.6173</v>
      </c>
      <c r="F100" s="20">
        <v>116.7443</v>
      </c>
      <c r="G100" s="20">
        <v>117.3908</v>
      </c>
      <c r="H100" s="20">
        <v>117.9697</v>
      </c>
      <c r="I100" s="20">
        <v>118.64830000000001</v>
      </c>
      <c r="J100" s="20">
        <v>119.2495</v>
      </c>
      <c r="K100" s="20">
        <v>119.9602</v>
      </c>
      <c r="L100" s="20">
        <v>119.8817</v>
      </c>
      <c r="M100" s="20">
        <v>119.8738</v>
      </c>
      <c r="N100" s="20">
        <v>120.2171</v>
      </c>
      <c r="O100" s="19">
        <v>120.73139999999999</v>
      </c>
      <c r="P100" s="21">
        <v>-0.76848730581551949</v>
      </c>
      <c r="Q100" s="20">
        <v>-1.0594234130283537</v>
      </c>
      <c r="R100" s="20">
        <v>0.10890322447869684</v>
      </c>
      <c r="S100" s="20">
        <v>0.55299918112265156</v>
      </c>
      <c r="T100" s="20">
        <v>0.49313915570896905</v>
      </c>
      <c r="U100" s="20">
        <v>0.57523245375719601</v>
      </c>
      <c r="V100" s="20">
        <v>0.50670763930034524</v>
      </c>
      <c r="W100" s="20">
        <v>0.59597734162407623</v>
      </c>
      <c r="X100" s="20">
        <v>-6.5438370392851414E-2</v>
      </c>
      <c r="Y100" s="20">
        <v>-6.5898298072118149E-3</v>
      </c>
      <c r="Z100" s="20">
        <v>0.28638451438095669</v>
      </c>
      <c r="AA100" s="19">
        <v>0.42780935490873723</v>
      </c>
      <c r="AB100" s="7">
        <f>AVERAGE(D100:O100)</f>
        <v>118.76250833333334</v>
      </c>
    </row>
    <row r="101" spans="1:28" ht="15" x14ac:dyDescent="0.25">
      <c r="A101" s="2" t="s">
        <v>22</v>
      </c>
      <c r="B101" s="15" t="s">
        <v>23</v>
      </c>
      <c r="C101" s="26">
        <f>'2014(2012=100)'!P101</f>
        <v>119.5252</v>
      </c>
      <c r="D101" s="21">
        <v>119.22029999999999</v>
      </c>
      <c r="E101" s="20">
        <v>118.0519</v>
      </c>
      <c r="F101" s="20">
        <v>117.94450000000001</v>
      </c>
      <c r="G101" s="20">
        <v>117.9306</v>
      </c>
      <c r="H101" s="20">
        <v>118.6631</v>
      </c>
      <c r="I101" s="20">
        <v>119.6692</v>
      </c>
      <c r="J101" s="20">
        <v>120.5954</v>
      </c>
      <c r="K101" s="20">
        <v>121.69880000000001</v>
      </c>
      <c r="L101" s="20">
        <v>121.5818</v>
      </c>
      <c r="M101" s="20">
        <v>121.57550000000001</v>
      </c>
      <c r="N101" s="20">
        <v>121.9931</v>
      </c>
      <c r="O101" s="19">
        <v>122.6691</v>
      </c>
      <c r="P101" s="21">
        <v>-0.2550926499181792</v>
      </c>
      <c r="Q101" s="20">
        <v>-0.98003444044344068</v>
      </c>
      <c r="R101" s="20">
        <v>-9.0976934721083175E-2</v>
      </c>
      <c r="S101" s="20">
        <v>-1.1954755067416436E-2</v>
      </c>
      <c r="T101" s="20">
        <v>0.62112801936054063</v>
      </c>
      <c r="U101" s="20">
        <v>0.84786256216128153</v>
      </c>
      <c r="V101" s="20">
        <v>0.77396690209343277</v>
      </c>
      <c r="W101" s="20">
        <v>0.91496027211652153</v>
      </c>
      <c r="X101" s="20">
        <v>-9.6138992331891868E-2</v>
      </c>
      <c r="Y101" s="20">
        <v>-5.1816966026132002E-3</v>
      </c>
      <c r="Z101" s="20">
        <v>0.34349025913937681</v>
      </c>
      <c r="AA101" s="19">
        <v>0.55412970077816037</v>
      </c>
    </row>
    <row r="102" spans="1:28" ht="15" x14ac:dyDescent="0.25">
      <c r="A102" s="3" t="s">
        <v>24</v>
      </c>
      <c r="B102" t="s">
        <v>25</v>
      </c>
      <c r="C102" s="14">
        <f>'2014(2012=100)'!P102</f>
        <v>124.41759999999999</v>
      </c>
      <c r="D102" s="10">
        <v>124.0097</v>
      </c>
      <c r="E102" s="7">
        <v>121.9567</v>
      </c>
      <c r="F102" s="7">
        <v>121.3592</v>
      </c>
      <c r="G102" s="7">
        <v>120.6168</v>
      </c>
      <c r="H102" s="7">
        <v>121.62609999999999</v>
      </c>
      <c r="I102" s="7">
        <v>123.5988</v>
      </c>
      <c r="J102" s="7">
        <v>124.80370000000001</v>
      </c>
      <c r="K102" s="7">
        <v>126.9148</v>
      </c>
      <c r="L102" s="7">
        <v>126.4318</v>
      </c>
      <c r="M102" s="7">
        <v>126.12609999999999</v>
      </c>
      <c r="N102" s="7">
        <v>126.4337</v>
      </c>
      <c r="O102" s="11">
        <v>127.2889</v>
      </c>
      <c r="P102" s="10">
        <v>-0.32784750710510246</v>
      </c>
      <c r="Q102" s="7">
        <v>-1.6555156572429393</v>
      </c>
      <c r="R102" s="7">
        <v>-0.48992798263645754</v>
      </c>
      <c r="S102" s="7">
        <v>-0.61173771745364458</v>
      </c>
      <c r="T102" s="7">
        <v>0.83678227245292203</v>
      </c>
      <c r="U102" s="7">
        <v>1.62193805441431</v>
      </c>
      <c r="V102" s="7">
        <v>0.97484765224258585</v>
      </c>
      <c r="W102" s="7">
        <v>1.6915363887448793</v>
      </c>
      <c r="X102" s="7">
        <v>-0.38057027234018731</v>
      </c>
      <c r="Y102" s="7">
        <v>-0.24179043563407437</v>
      </c>
      <c r="Z102" s="7">
        <v>0.2438829076614657</v>
      </c>
      <c r="AA102" s="11">
        <v>0.67640194030546952</v>
      </c>
    </row>
    <row r="103" spans="1:28" ht="15" x14ac:dyDescent="0.25">
      <c r="A103" s="3" t="s">
        <v>26</v>
      </c>
      <c r="B103" t="s">
        <v>67</v>
      </c>
      <c r="C103" s="14">
        <f>'2014(2012=100)'!P103</f>
        <v>115.2633</v>
      </c>
      <c r="D103" s="10">
        <v>116.6422</v>
      </c>
      <c r="E103" s="7">
        <v>117.5595</v>
      </c>
      <c r="F103" s="7">
        <v>117.9876</v>
      </c>
      <c r="G103" s="7">
        <v>118.3871</v>
      </c>
      <c r="H103" s="7">
        <v>118.71729999999999</v>
      </c>
      <c r="I103" s="7">
        <v>119.0613</v>
      </c>
      <c r="J103" s="7">
        <v>119.2561</v>
      </c>
      <c r="K103" s="7">
        <v>119.4091</v>
      </c>
      <c r="L103" s="7">
        <v>119.85</v>
      </c>
      <c r="M103" s="7">
        <v>120.4859</v>
      </c>
      <c r="N103" s="7">
        <v>121.2762</v>
      </c>
      <c r="O103" s="11">
        <v>121.9948</v>
      </c>
      <c r="P103" s="10">
        <v>1.1963044611771496</v>
      </c>
      <c r="Q103" s="7">
        <v>0.78642206679914939</v>
      </c>
      <c r="R103" s="7">
        <v>0.36415602312020773</v>
      </c>
      <c r="S103" s="7">
        <v>0.33859490319321972</v>
      </c>
      <c r="T103" s="7">
        <v>0.27891552373526401</v>
      </c>
      <c r="U103" s="7">
        <v>0.28976400238213668</v>
      </c>
      <c r="V103" s="7">
        <v>0.16361319757133572</v>
      </c>
      <c r="W103" s="7">
        <v>0.12829532409662195</v>
      </c>
      <c r="X103" s="7">
        <v>0.36923484056072708</v>
      </c>
      <c r="Y103" s="7">
        <v>0.53057989153108609</v>
      </c>
      <c r="Z103" s="7">
        <v>0.65592737407447843</v>
      </c>
      <c r="AA103" s="11">
        <v>0.59253175808608372</v>
      </c>
    </row>
    <row r="104" spans="1:28" ht="15" x14ac:dyDescent="0.25">
      <c r="A104" s="3" t="s">
        <v>27</v>
      </c>
      <c r="B104" t="s">
        <v>28</v>
      </c>
      <c r="C104" s="14">
        <f>'2014(2012=100)'!P104</f>
        <v>108.2266</v>
      </c>
      <c r="D104" s="10">
        <v>107.39709999999999</v>
      </c>
      <c r="E104" s="7">
        <v>107.1472</v>
      </c>
      <c r="F104" s="7">
        <v>106.8702</v>
      </c>
      <c r="G104" s="7">
        <v>107.3156</v>
      </c>
      <c r="H104" s="7">
        <v>108.0424</v>
      </c>
      <c r="I104" s="7">
        <v>107.75449999999999</v>
      </c>
      <c r="J104" s="7">
        <v>108.5972</v>
      </c>
      <c r="K104" s="7">
        <v>108.9132</v>
      </c>
      <c r="L104" s="7">
        <v>108.9883</v>
      </c>
      <c r="M104" s="7">
        <v>108.87869999999999</v>
      </c>
      <c r="N104" s="7">
        <v>109.54049999999999</v>
      </c>
      <c r="O104" s="11">
        <v>110.3523</v>
      </c>
      <c r="P104" s="10">
        <v>-0.7664474352885613</v>
      </c>
      <c r="Q104" s="7">
        <v>-0.23268784725099345</v>
      </c>
      <c r="R104" s="7">
        <v>-0.25852285454029689</v>
      </c>
      <c r="S104" s="7">
        <v>0.41676725597968978</v>
      </c>
      <c r="T104" s="7">
        <v>0.67725475140613034</v>
      </c>
      <c r="U104" s="7">
        <v>-0.26646946013787881</v>
      </c>
      <c r="V104" s="7">
        <v>0.78205550580254923</v>
      </c>
      <c r="W104" s="7">
        <v>0.2909835612704586</v>
      </c>
      <c r="X104" s="7">
        <v>6.895399272080148E-2</v>
      </c>
      <c r="Y104" s="7">
        <v>-0.10056125290512868</v>
      </c>
      <c r="Z104" s="7">
        <v>0.60783238594876643</v>
      </c>
      <c r="AA104" s="11">
        <v>0.74109575910280234</v>
      </c>
    </row>
    <row r="105" spans="1:28" ht="15" x14ac:dyDescent="0.25">
      <c r="A105" s="3" t="s">
        <v>29</v>
      </c>
      <c r="B105" t="s">
        <v>30</v>
      </c>
      <c r="C105" s="14">
        <f>'2014(2012=100)'!P105</f>
        <v>116.1883</v>
      </c>
      <c r="D105" s="10">
        <v>117.218</v>
      </c>
      <c r="E105" s="7">
        <v>117.042</v>
      </c>
      <c r="F105" s="7">
        <v>118.2358</v>
      </c>
      <c r="G105" s="7">
        <v>118.31950000000001</v>
      </c>
      <c r="H105" s="7">
        <v>119.3061</v>
      </c>
      <c r="I105" s="7">
        <v>119.8507</v>
      </c>
      <c r="J105" s="7">
        <v>122.4873</v>
      </c>
      <c r="K105" s="7">
        <v>122.2754</v>
      </c>
      <c r="L105" s="7">
        <v>122.4085</v>
      </c>
      <c r="M105" s="7">
        <v>122.53879999999999</v>
      </c>
      <c r="N105" s="7">
        <v>122.6503</v>
      </c>
      <c r="O105" s="11">
        <v>122.7685</v>
      </c>
      <c r="P105" s="10">
        <v>0.88623381183820182</v>
      </c>
      <c r="Q105" s="7">
        <v>-0.15014758825436531</v>
      </c>
      <c r="R105" s="7">
        <v>1.0199757352061618</v>
      </c>
      <c r="S105" s="7">
        <v>7.079074189036437E-2</v>
      </c>
      <c r="T105" s="7">
        <v>0.83384395640616771</v>
      </c>
      <c r="U105" s="7">
        <v>0.45647288780707995</v>
      </c>
      <c r="V105" s="7">
        <v>2.1999037135369268</v>
      </c>
      <c r="W105" s="7">
        <v>-0.17299752709056365</v>
      </c>
      <c r="X105" s="7">
        <v>0.10885263920624988</v>
      </c>
      <c r="Y105" s="7">
        <v>0.10644685622321259</v>
      </c>
      <c r="Z105" s="7">
        <v>9.0991587970509422E-2</v>
      </c>
      <c r="AA105" s="11">
        <v>9.6371553922005609E-2</v>
      </c>
    </row>
    <row r="106" spans="1:28" ht="15" x14ac:dyDescent="0.25">
      <c r="A106" s="3" t="s">
        <v>31</v>
      </c>
      <c r="B106" t="s">
        <v>32</v>
      </c>
      <c r="C106" s="14">
        <f>'2014(2012=100)'!P106</f>
        <v>114.0151</v>
      </c>
      <c r="D106" s="10">
        <v>115.57689999999999</v>
      </c>
      <c r="E106" s="7">
        <v>115.9504</v>
      </c>
      <c r="F106" s="7">
        <v>116.2062</v>
      </c>
      <c r="G106" s="7">
        <v>116.6258</v>
      </c>
      <c r="H106" s="7">
        <v>116.8287</v>
      </c>
      <c r="I106" s="7">
        <v>117.0497</v>
      </c>
      <c r="J106" s="7">
        <v>117.3582</v>
      </c>
      <c r="K106" s="7">
        <v>117.3691</v>
      </c>
      <c r="L106" s="7">
        <v>117.4714</v>
      </c>
      <c r="M106" s="7">
        <v>118.0295</v>
      </c>
      <c r="N106" s="7">
        <v>118.55159999999999</v>
      </c>
      <c r="O106" s="11">
        <v>118.449</v>
      </c>
      <c r="P106" s="10">
        <v>1.36981855912067</v>
      </c>
      <c r="Q106" s="7">
        <v>0.32316146219530639</v>
      </c>
      <c r="R106" s="7">
        <v>0.22061157184450728</v>
      </c>
      <c r="S106" s="7">
        <v>0.36108228304514101</v>
      </c>
      <c r="T106" s="7">
        <v>0.17397522675085586</v>
      </c>
      <c r="U106" s="7">
        <v>0.18916584709065806</v>
      </c>
      <c r="V106" s="7">
        <v>0.26356325560851085</v>
      </c>
      <c r="W106" s="7">
        <v>9.2878043460163599E-3</v>
      </c>
      <c r="X106" s="7">
        <v>8.7160930773090714E-2</v>
      </c>
      <c r="Y106" s="7">
        <v>0.47509436339398015</v>
      </c>
      <c r="Z106" s="7">
        <v>0.44234704035854988</v>
      </c>
      <c r="AA106" s="11">
        <v>-8.6544593240407863E-2</v>
      </c>
    </row>
    <row r="107" spans="1:28" ht="15" x14ac:dyDescent="0.25">
      <c r="A107" s="3" t="s">
        <v>33</v>
      </c>
      <c r="B107" t="s">
        <v>68</v>
      </c>
      <c r="C107" s="14">
        <f>'2014(2012=100)'!P107</f>
        <v>106.8203</v>
      </c>
      <c r="D107" s="10">
        <v>107.1245</v>
      </c>
      <c r="E107" s="7">
        <v>107.15179999999999</v>
      </c>
      <c r="F107" s="7">
        <v>106.84520000000001</v>
      </c>
      <c r="G107" s="7">
        <v>106.4832</v>
      </c>
      <c r="H107" s="7">
        <v>106.21639999999999</v>
      </c>
      <c r="I107" s="7">
        <v>106.3918</v>
      </c>
      <c r="J107" s="7">
        <v>106.58159999999999</v>
      </c>
      <c r="K107" s="7">
        <v>106.6375</v>
      </c>
      <c r="L107" s="7">
        <v>107.0406</v>
      </c>
      <c r="M107" s="7">
        <v>107.7336</v>
      </c>
      <c r="N107" s="7">
        <v>107.7055</v>
      </c>
      <c r="O107" s="11">
        <v>107.18219999999999</v>
      </c>
      <c r="P107" s="10">
        <v>0.28477733164950336</v>
      </c>
      <c r="Q107" s="7">
        <v>2.5484366321426723E-2</v>
      </c>
      <c r="R107" s="7">
        <v>-0.28613611717207632</v>
      </c>
      <c r="S107" s="7">
        <v>-0.33880792024350082</v>
      </c>
      <c r="T107" s="7">
        <v>-0.25055595624474425</v>
      </c>
      <c r="U107" s="7">
        <v>0.16513457432186598</v>
      </c>
      <c r="V107" s="7">
        <v>0.17839720730356201</v>
      </c>
      <c r="W107" s="7">
        <v>5.2448077341687757E-2</v>
      </c>
      <c r="X107" s="7">
        <v>0.37800961200327737</v>
      </c>
      <c r="Y107" s="7">
        <v>0.6474178956395964</v>
      </c>
      <c r="Z107" s="7">
        <v>-2.6082856230549158E-2</v>
      </c>
      <c r="AA107" s="11">
        <v>-0.48586191048739957</v>
      </c>
    </row>
    <row r="108" spans="1:28" ht="15" x14ac:dyDescent="0.25">
      <c r="A108" s="3" t="s">
        <v>34</v>
      </c>
      <c r="B108" t="s">
        <v>35</v>
      </c>
      <c r="C108" s="14">
        <f>'2014(2012=100)'!P108</f>
        <v>133.76920000000001</v>
      </c>
      <c r="D108" s="10">
        <v>128.34690000000001</v>
      </c>
      <c r="E108" s="7">
        <v>123.52500000000001</v>
      </c>
      <c r="F108" s="7">
        <v>124.7902</v>
      </c>
      <c r="G108" s="7">
        <v>127.8527</v>
      </c>
      <c r="H108" s="7">
        <v>128.12700000000001</v>
      </c>
      <c r="I108" s="7">
        <v>128.04050000000001</v>
      </c>
      <c r="J108" s="7">
        <v>128.249</v>
      </c>
      <c r="K108" s="7">
        <v>128.5324</v>
      </c>
      <c r="L108" s="7">
        <v>128.5795</v>
      </c>
      <c r="M108" s="7">
        <v>128.56190000000001</v>
      </c>
      <c r="N108" s="7">
        <v>128.57830000000001</v>
      </c>
      <c r="O108" s="11">
        <v>128.8802</v>
      </c>
      <c r="P108" s="10">
        <v>-4.0534741928635345</v>
      </c>
      <c r="Q108" s="7">
        <v>-3.7569275144160077</v>
      </c>
      <c r="R108" s="7">
        <v>1.024246104027519</v>
      </c>
      <c r="S108" s="7">
        <v>2.4526411949483915</v>
      </c>
      <c r="T108" s="7">
        <v>0.21454376794546448</v>
      </c>
      <c r="U108" s="7">
        <v>-6.751114128950253E-2</v>
      </c>
      <c r="V108" s="7">
        <v>0.16283910169047025</v>
      </c>
      <c r="W108" s="7">
        <v>0.22097638188212018</v>
      </c>
      <c r="X108" s="7">
        <v>3.6644456961824695E-2</v>
      </c>
      <c r="Y108" s="7">
        <v>-1.36880295847996E-2</v>
      </c>
      <c r="Z108" s="7">
        <v>1.2756500954018578E-2</v>
      </c>
      <c r="AA108" s="11">
        <v>0.23479856243237709</v>
      </c>
    </row>
    <row r="109" spans="1:28" ht="15" x14ac:dyDescent="0.25">
      <c r="A109" s="2" t="s">
        <v>36</v>
      </c>
      <c r="B109" s="15" t="s">
        <v>37</v>
      </c>
      <c r="C109" s="26">
        <f>'2014(2012=100)'!P109</f>
        <v>117.2085</v>
      </c>
      <c r="D109" s="21">
        <v>115.2822</v>
      </c>
      <c r="E109" s="20">
        <v>113.9438</v>
      </c>
      <c r="F109" s="20">
        <v>114.4769</v>
      </c>
      <c r="G109" s="20">
        <v>116.2328</v>
      </c>
      <c r="H109" s="20">
        <v>116.54089999999999</v>
      </c>
      <c r="I109" s="20">
        <v>116.65300000000001</v>
      </c>
      <c r="J109" s="20">
        <v>116.6871</v>
      </c>
      <c r="K109" s="20">
        <v>116.7175</v>
      </c>
      <c r="L109" s="20">
        <v>116.69410000000001</v>
      </c>
      <c r="M109" s="20">
        <v>116.68340000000001</v>
      </c>
      <c r="N109" s="20">
        <v>116.8982</v>
      </c>
      <c r="O109" s="19">
        <v>117.1224</v>
      </c>
      <c r="P109" s="21">
        <v>-1.6434814881173272</v>
      </c>
      <c r="Q109" s="20">
        <v>-1.1609771499849995</v>
      </c>
      <c r="R109" s="20">
        <v>0.467862226817084</v>
      </c>
      <c r="S109" s="20">
        <v>1.5318953415950989</v>
      </c>
      <c r="T109" s="20">
        <v>0.26507147724222085</v>
      </c>
      <c r="U109" s="20">
        <v>9.6189406465895078E-2</v>
      </c>
      <c r="V109" s="20">
        <v>2.9231995748069173E-2</v>
      </c>
      <c r="W109" s="20">
        <v>2.6052579933857473E-2</v>
      </c>
      <c r="X109" s="20">
        <v>-2.0048407479594063E-2</v>
      </c>
      <c r="Y109" s="20">
        <v>-9.1692724824990555E-3</v>
      </c>
      <c r="Z109" s="20">
        <v>0.18408788225231418</v>
      </c>
      <c r="AA109" s="19">
        <v>0.1917908060175402</v>
      </c>
      <c r="AB109" s="7">
        <f>AVERAGE(D109:O109)</f>
        <v>116.16102500000001</v>
      </c>
    </row>
    <row r="110" spans="1:28" ht="15" x14ac:dyDescent="0.25">
      <c r="A110" s="3" t="s">
        <v>38</v>
      </c>
      <c r="B110" t="s">
        <v>39</v>
      </c>
      <c r="C110" s="14">
        <f>'2014(2012=100)'!P110</f>
        <v>109.1404</v>
      </c>
      <c r="D110" s="10">
        <v>108.7835</v>
      </c>
      <c r="E110" s="7">
        <v>109.8653</v>
      </c>
      <c r="F110" s="7">
        <v>110.9836</v>
      </c>
      <c r="G110" s="7">
        <v>112.3648</v>
      </c>
      <c r="H110" s="7">
        <v>112.614</v>
      </c>
      <c r="I110" s="7">
        <v>112.9573</v>
      </c>
      <c r="J110" s="7">
        <v>112.76179999999999</v>
      </c>
      <c r="K110" s="7">
        <v>112.8302</v>
      </c>
      <c r="L110" s="7">
        <v>111.7004</v>
      </c>
      <c r="M110" s="7">
        <v>111.1032</v>
      </c>
      <c r="N110" s="7">
        <v>111.13890000000001</v>
      </c>
      <c r="O110" s="11">
        <v>111.2119</v>
      </c>
      <c r="P110" s="10">
        <v>-0.32700997980582441</v>
      </c>
      <c r="Q110" s="7">
        <v>0.99445228366434357</v>
      </c>
      <c r="R110" s="7">
        <v>1.0178828074014186</v>
      </c>
      <c r="S110" s="7">
        <v>1.2445081976075807</v>
      </c>
      <c r="T110" s="7">
        <v>0.22177763854872865</v>
      </c>
      <c r="U110" s="7">
        <v>0.30484664428934172</v>
      </c>
      <c r="V110" s="7">
        <v>-0.17307425018127182</v>
      </c>
      <c r="W110" s="7">
        <v>6.0658840139135001E-2</v>
      </c>
      <c r="X110" s="7">
        <v>-1.0013276587296691</v>
      </c>
      <c r="Y110" s="7">
        <v>-0.53464445964383367</v>
      </c>
      <c r="Z110" s="7">
        <v>3.2132287818897765E-2</v>
      </c>
      <c r="AA110" s="11">
        <v>6.5683572538502072E-2</v>
      </c>
    </row>
    <row r="111" spans="1:28" ht="15" x14ac:dyDescent="0.25">
      <c r="A111" s="3" t="s">
        <v>40</v>
      </c>
      <c r="B111" t="s">
        <v>78</v>
      </c>
      <c r="C111" s="14">
        <f>'2014(2012=100)'!P111</f>
        <v>103.9605</v>
      </c>
      <c r="D111" s="10">
        <v>103.3297</v>
      </c>
      <c r="E111" s="7">
        <v>103.5017</v>
      </c>
      <c r="F111" s="7">
        <v>103.7636</v>
      </c>
      <c r="G111" s="7">
        <v>103.86020000000001</v>
      </c>
      <c r="H111" s="7">
        <v>104.1224</v>
      </c>
      <c r="I111" s="7">
        <v>104.1711</v>
      </c>
      <c r="J111" s="7">
        <v>104.22</v>
      </c>
      <c r="K111" s="7">
        <v>104.3997</v>
      </c>
      <c r="L111" s="7">
        <v>103.98</v>
      </c>
      <c r="M111" s="7">
        <v>104.4675</v>
      </c>
      <c r="N111" s="7">
        <v>105.1572</v>
      </c>
      <c r="O111" s="11">
        <v>104.88760000000001</v>
      </c>
      <c r="P111" s="10">
        <v>-0.60676891704060065</v>
      </c>
      <c r="Q111" s="7">
        <v>0.16645746576250298</v>
      </c>
      <c r="R111" s="7">
        <v>0.25303932205944168</v>
      </c>
      <c r="S111" s="7">
        <v>9.3096230277293149E-2</v>
      </c>
      <c r="T111" s="7">
        <v>0.2524547420474762</v>
      </c>
      <c r="U111" s="7">
        <v>4.6771876176496738E-2</v>
      </c>
      <c r="V111" s="7">
        <v>4.6942002148391712E-2</v>
      </c>
      <c r="W111" s="7">
        <v>0.17242371905584039</v>
      </c>
      <c r="X111" s="7">
        <v>-0.40201264946162851</v>
      </c>
      <c r="Y111" s="7">
        <v>0.46884016156952985</v>
      </c>
      <c r="Z111" s="7">
        <v>0.66020532701558088</v>
      </c>
      <c r="AA111" s="11">
        <v>-0.25637807016542563</v>
      </c>
    </row>
    <row r="112" spans="1:28" ht="15" x14ac:dyDescent="0.25">
      <c r="A112" s="3" t="s">
        <v>41</v>
      </c>
      <c r="B112" t="s">
        <v>70</v>
      </c>
      <c r="C112" s="14">
        <f>'2014(2012=100)'!P112</f>
        <v>103.86279999999999</v>
      </c>
      <c r="D112" s="10">
        <v>104.08710000000001</v>
      </c>
      <c r="E112" s="7">
        <v>104.20440000000001</v>
      </c>
      <c r="F112" s="7">
        <v>104.3633</v>
      </c>
      <c r="G112" s="7">
        <v>104.3633</v>
      </c>
      <c r="H112" s="7">
        <v>104.39660000000001</v>
      </c>
      <c r="I112" s="7">
        <v>104.5444</v>
      </c>
      <c r="J112" s="7">
        <v>104.7364</v>
      </c>
      <c r="K112" s="7">
        <v>104.8186</v>
      </c>
      <c r="L112" s="7">
        <v>104.5187</v>
      </c>
      <c r="M112" s="7">
        <v>104.4701</v>
      </c>
      <c r="N112" s="7">
        <v>104.7428</v>
      </c>
      <c r="O112" s="11">
        <v>104.9033</v>
      </c>
      <c r="P112" s="10">
        <v>0.21595797532900493</v>
      </c>
      <c r="Q112" s="7">
        <v>0.11269408024625546</v>
      </c>
      <c r="R112" s="7">
        <v>0.15248876247067158</v>
      </c>
      <c r="S112" s="7">
        <v>0</v>
      </c>
      <c r="T112" s="7">
        <v>3.1907768343863413E-2</v>
      </c>
      <c r="U112" s="7">
        <v>0.14157549192214064</v>
      </c>
      <c r="V112" s="7">
        <v>0.18365402642323</v>
      </c>
      <c r="W112" s="7">
        <v>7.848274334424353E-2</v>
      </c>
      <c r="X112" s="7">
        <v>-0.28611334247930048</v>
      </c>
      <c r="Y112" s="7">
        <v>-4.6498856185537438E-2</v>
      </c>
      <c r="Z112" s="7">
        <v>0.26103162531671781</v>
      </c>
      <c r="AA112" s="11">
        <v>0.15323248948853666</v>
      </c>
    </row>
    <row r="113" spans="1:28" ht="15" x14ac:dyDescent="0.25">
      <c r="A113" s="3" t="s">
        <v>42</v>
      </c>
      <c r="B113" t="s">
        <v>43</v>
      </c>
      <c r="C113" s="14">
        <f>'2014(2012=100)'!P113</f>
        <v>152.0831</v>
      </c>
      <c r="D113" s="10">
        <v>141.16489999999999</v>
      </c>
      <c r="E113" s="7">
        <v>134.19749999999999</v>
      </c>
      <c r="F113" s="7">
        <v>135.9914</v>
      </c>
      <c r="G113" s="7">
        <v>143.05510000000001</v>
      </c>
      <c r="H113" s="7">
        <v>144.13900000000001</v>
      </c>
      <c r="I113" s="7">
        <v>144.0924</v>
      </c>
      <c r="J113" s="7">
        <v>144.13810000000001</v>
      </c>
      <c r="K113" s="7">
        <v>144.2157</v>
      </c>
      <c r="L113" s="7">
        <v>145.26499999999999</v>
      </c>
      <c r="M113" s="7">
        <v>145.20869999999999</v>
      </c>
      <c r="N113" s="7">
        <v>145.6866</v>
      </c>
      <c r="O113" s="11">
        <v>146.35830000000001</v>
      </c>
      <c r="P113" s="10">
        <v>-7.1791014254706882</v>
      </c>
      <c r="Q113" s="7">
        <v>-4.9356461840018291</v>
      </c>
      <c r="R113" s="7">
        <v>1.3367611170103826</v>
      </c>
      <c r="S113" s="7">
        <v>5.1895071600580946</v>
      </c>
      <c r="T113" s="7">
        <v>0.75768008270938936</v>
      </c>
      <c r="U113" s="7">
        <v>-3.2329903773449367E-2</v>
      </c>
      <c r="V113" s="7">
        <v>3.171576016501268E-2</v>
      </c>
      <c r="W113" s="7">
        <v>5.3837257463494853E-2</v>
      </c>
      <c r="X113" s="7">
        <v>0.72759068534146287</v>
      </c>
      <c r="Y113" s="7">
        <v>-3.8756754896219416E-2</v>
      </c>
      <c r="Z113" s="7">
        <v>0.32911251185363227</v>
      </c>
      <c r="AA113" s="11">
        <v>0.46105818929127013</v>
      </c>
    </row>
    <row r="114" spans="1:28" ht="15" x14ac:dyDescent="0.25">
      <c r="A114" s="3" t="s">
        <v>44</v>
      </c>
      <c r="B114" t="s">
        <v>45</v>
      </c>
      <c r="C114" s="14">
        <f>'2014(2012=100)'!P114</f>
        <v>109.7011</v>
      </c>
      <c r="D114" s="10">
        <v>110.6695</v>
      </c>
      <c r="E114" s="7">
        <v>111.18</v>
      </c>
      <c r="F114" s="7">
        <v>111.52249999999999</v>
      </c>
      <c r="G114" s="7">
        <v>111.52249999999999</v>
      </c>
      <c r="H114" s="7">
        <v>111.6418</v>
      </c>
      <c r="I114" s="7">
        <v>111.7787</v>
      </c>
      <c r="J114" s="7">
        <v>111.7787</v>
      </c>
      <c r="K114" s="7">
        <v>111.8</v>
      </c>
      <c r="L114" s="7">
        <v>111.70229999999999</v>
      </c>
      <c r="M114" s="7">
        <v>111.866</v>
      </c>
      <c r="N114" s="7">
        <v>111.9353</v>
      </c>
      <c r="O114" s="11">
        <v>111.9053</v>
      </c>
      <c r="P114" s="10">
        <v>0.88276234240130913</v>
      </c>
      <c r="Q114" s="7">
        <v>0.46128337075708076</v>
      </c>
      <c r="R114" s="7">
        <v>0.30805900341786913</v>
      </c>
      <c r="S114" s="7">
        <v>0</v>
      </c>
      <c r="T114" s="7">
        <v>0.1069739290277834</v>
      </c>
      <c r="U114" s="7">
        <v>0.12262432171462403</v>
      </c>
      <c r="V114" s="7">
        <v>0</v>
      </c>
      <c r="W114" s="7">
        <v>1.9055508786554633E-2</v>
      </c>
      <c r="X114" s="7">
        <v>-8.7388193202149592E-2</v>
      </c>
      <c r="Y114" s="7">
        <v>0.14655025008438119</v>
      </c>
      <c r="Z114" s="7">
        <v>6.1949117694382883E-2</v>
      </c>
      <c r="AA114" s="11">
        <v>-2.6801196762773795E-2</v>
      </c>
    </row>
    <row r="115" spans="1:28" ht="15" x14ac:dyDescent="0.25">
      <c r="A115" s="3" t="s">
        <v>46</v>
      </c>
      <c r="B115" t="s">
        <v>71</v>
      </c>
      <c r="C115" s="14">
        <f>'2014(2012=100)'!P115</f>
        <v>106.53149999999999</v>
      </c>
      <c r="D115" s="10">
        <v>106.53149999999999</v>
      </c>
      <c r="E115" s="7">
        <v>106.86969999999999</v>
      </c>
      <c r="F115" s="7">
        <v>106.86969999999999</v>
      </c>
      <c r="G115" s="7">
        <v>106.86969999999999</v>
      </c>
      <c r="H115" s="7">
        <v>106.86969999999999</v>
      </c>
      <c r="I115" s="7">
        <v>107.0123</v>
      </c>
      <c r="J115" s="7">
        <v>107.0123</v>
      </c>
      <c r="K115" s="7">
        <v>107.0123</v>
      </c>
      <c r="L115" s="7">
        <v>107.0123</v>
      </c>
      <c r="M115" s="7">
        <v>107.0123</v>
      </c>
      <c r="N115" s="7">
        <v>107.0123</v>
      </c>
      <c r="O115" s="11">
        <v>107.0123</v>
      </c>
      <c r="P115" s="10">
        <v>0</v>
      </c>
      <c r="Q115" s="7">
        <v>0.31746478741029699</v>
      </c>
      <c r="R115" s="7">
        <v>0</v>
      </c>
      <c r="S115" s="7">
        <v>0</v>
      </c>
      <c r="T115" s="7">
        <v>0</v>
      </c>
      <c r="U115" s="7">
        <v>0.13343351763877095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11">
        <v>0</v>
      </c>
    </row>
    <row r="116" spans="1:28" ht="15" x14ac:dyDescent="0.25">
      <c r="A116" s="2" t="s">
        <v>47</v>
      </c>
      <c r="B116" s="15" t="s">
        <v>48</v>
      </c>
      <c r="C116" s="26">
        <f>'2014(2012=100)'!P116</f>
        <v>99.499420000000001</v>
      </c>
      <c r="D116" s="21">
        <v>100.0098</v>
      </c>
      <c r="E116" s="20">
        <v>100.54340000000001</v>
      </c>
      <c r="F116" s="20">
        <v>100.5625</v>
      </c>
      <c r="G116" s="20">
        <v>100.9547</v>
      </c>
      <c r="H116" s="20">
        <v>100.52460000000001</v>
      </c>
      <c r="I116" s="20">
        <v>100.34480000000001</v>
      </c>
      <c r="J116" s="20">
        <v>101.01609999999999</v>
      </c>
      <c r="K116" s="20">
        <v>100.0526</v>
      </c>
      <c r="L116" s="20">
        <v>100.3596</v>
      </c>
      <c r="M116" s="20">
        <v>100.61839999999999</v>
      </c>
      <c r="N116" s="20">
        <v>99.982609999999994</v>
      </c>
      <c r="O116" s="19">
        <v>99.734350000000006</v>
      </c>
      <c r="P116" s="21">
        <v>0.51294771366506242</v>
      </c>
      <c r="Q116" s="20">
        <v>0.53354771232419917</v>
      </c>
      <c r="R116" s="20">
        <v>1.899677154342758E-2</v>
      </c>
      <c r="S116" s="20">
        <v>0.39070501920211981</v>
      </c>
      <c r="T116" s="20">
        <v>-0.42603266613639179</v>
      </c>
      <c r="U116" s="20">
        <v>-0.1788616915660447</v>
      </c>
      <c r="V116" s="20">
        <v>0.66899331106344129</v>
      </c>
      <c r="W116" s="20">
        <v>-0.95380835332189251</v>
      </c>
      <c r="X116" s="20">
        <v>0.30683860289487946</v>
      </c>
      <c r="Y116" s="20">
        <v>0.2578726898074461</v>
      </c>
      <c r="Z116" s="20">
        <v>-0.63188243899724117</v>
      </c>
      <c r="AA116" s="19">
        <v>-0.24830317992297632</v>
      </c>
      <c r="AB116" s="7">
        <f>(AB97/AB100)*100</f>
        <v>100.38988173947429</v>
      </c>
    </row>
    <row r="117" spans="1:28" ht="15" x14ac:dyDescent="0.25">
      <c r="A117" s="2"/>
      <c r="B117" s="15" t="s">
        <v>73</v>
      </c>
      <c r="C117" s="26">
        <f>'2014(2012=100)'!P117</f>
        <v>100.83240000000001</v>
      </c>
      <c r="D117" s="21">
        <v>102.2513</v>
      </c>
      <c r="E117" s="20">
        <v>102.9025</v>
      </c>
      <c r="F117" s="20">
        <v>102.5543</v>
      </c>
      <c r="G117" s="20">
        <v>101.96040000000001</v>
      </c>
      <c r="H117" s="20">
        <v>101.75700000000001</v>
      </c>
      <c r="I117" s="20">
        <v>102.0612</v>
      </c>
      <c r="J117" s="20">
        <v>103.23439999999999</v>
      </c>
      <c r="K117" s="20">
        <v>102.8323</v>
      </c>
      <c r="L117" s="20">
        <v>103.1011</v>
      </c>
      <c r="M117" s="20">
        <v>103.36960000000001</v>
      </c>
      <c r="N117" s="20">
        <v>102.82129999999999</v>
      </c>
      <c r="O117" s="19">
        <v>102.80759999999999</v>
      </c>
      <c r="P117" s="21">
        <v>1.4071865789170876</v>
      </c>
      <c r="Q117" s="20">
        <v>0.63686231862089082</v>
      </c>
      <c r="R117" s="20">
        <v>-0.33837856223124374</v>
      </c>
      <c r="S117" s="20">
        <v>-0.57716891771320133</v>
      </c>
      <c r="T117" s="20">
        <v>-0.19948921345934501</v>
      </c>
      <c r="U117" s="20">
        <v>0.29894749255578923</v>
      </c>
      <c r="V117" s="20">
        <v>1.149506374606603</v>
      </c>
      <c r="W117" s="20">
        <v>-0.38950194896273932</v>
      </c>
      <c r="X117" s="20">
        <v>0.26139646784132886</v>
      </c>
      <c r="Y117" s="20">
        <v>0.26042399159660085</v>
      </c>
      <c r="Z117" s="20">
        <v>-0.5304267405504246</v>
      </c>
      <c r="AA117" s="19">
        <v>-1.3324087518831259E-2</v>
      </c>
      <c r="AB117" s="7">
        <f>(AB97/AB109)*100</f>
        <v>102.63816255638811</v>
      </c>
    </row>
    <row r="118" spans="1:28" ht="24" customHeight="1" x14ac:dyDescent="0.2">
      <c r="A118" s="2"/>
      <c r="B118" s="22" t="s">
        <v>82</v>
      </c>
      <c r="C118" s="27">
        <f>'2014(2012=100)'!P118</f>
        <v>0</v>
      </c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4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5"/>
      <c r="AB118" s="7"/>
    </row>
    <row r="119" spans="1:28" customFormat="1" ht="15" x14ac:dyDescent="0.25">
      <c r="A119" s="17"/>
      <c r="B119" s="15" t="s">
        <v>15</v>
      </c>
      <c r="C119" s="26">
        <f>'2014(2012=100)'!P119</f>
        <v>123.04470000000001</v>
      </c>
      <c r="D119" s="20">
        <v>123.3326</v>
      </c>
      <c r="E119" s="20">
        <v>122.0705</v>
      </c>
      <c r="F119" s="20">
        <v>122.02330000000001</v>
      </c>
      <c r="G119" s="20">
        <v>122.8601</v>
      </c>
      <c r="H119" s="20">
        <v>122.8344</v>
      </c>
      <c r="I119" s="20">
        <v>124.7612</v>
      </c>
      <c r="J119" s="20">
        <v>127.3284</v>
      </c>
      <c r="K119" s="20">
        <v>126.2175</v>
      </c>
      <c r="L119" s="20">
        <v>127.0539</v>
      </c>
      <c r="M119" s="20">
        <v>127.9837</v>
      </c>
      <c r="N119" s="20">
        <v>126.8137</v>
      </c>
      <c r="O119" s="20">
        <v>127.0017</v>
      </c>
      <c r="P119" s="21">
        <v>0.23398000889107243</v>
      </c>
      <c r="Q119" s="20">
        <v>-1.0233304089916242</v>
      </c>
      <c r="R119" s="20">
        <v>-3.8666180608737964E-2</v>
      </c>
      <c r="S119" s="20">
        <v>0.68577066838873935</v>
      </c>
      <c r="T119" s="20">
        <v>-2.0918101157333016E-2</v>
      </c>
      <c r="U119" s="20">
        <v>1.5686159577447358</v>
      </c>
      <c r="V119" s="20">
        <v>2.0576910129110648</v>
      </c>
      <c r="W119" s="20">
        <v>-0.87246835741280093</v>
      </c>
      <c r="X119" s="20">
        <v>0.66266563669855416</v>
      </c>
      <c r="Y119" s="20">
        <v>0.73181539488358893</v>
      </c>
      <c r="Z119" s="20">
        <v>-0.91417891497120474</v>
      </c>
      <c r="AA119" s="19">
        <v>0.14824896679144478</v>
      </c>
    </row>
    <row r="120" spans="1:28" customFormat="1" ht="15" x14ac:dyDescent="0.25">
      <c r="A120" s="18"/>
      <c r="B120" t="s">
        <v>79</v>
      </c>
      <c r="C120" s="14">
        <f>'2014(2012=100)'!P120</f>
        <v>120.49809999999999</v>
      </c>
      <c r="D120" s="7">
        <v>122.6267</v>
      </c>
      <c r="E120" s="7">
        <v>122.1943</v>
      </c>
      <c r="F120" s="7">
        <v>121.2043</v>
      </c>
      <c r="G120" s="7">
        <v>122.5686</v>
      </c>
      <c r="H120" s="7">
        <v>122.6568</v>
      </c>
      <c r="I120" s="7">
        <v>122.2758</v>
      </c>
      <c r="J120" s="7">
        <v>121.0989</v>
      </c>
      <c r="K120" s="7">
        <v>120.0633</v>
      </c>
      <c r="L120" s="7">
        <v>120.9695</v>
      </c>
      <c r="M120" s="7">
        <v>119.1369</v>
      </c>
      <c r="N120" s="7">
        <v>118.42619999999999</v>
      </c>
      <c r="O120" s="7">
        <v>118.6507</v>
      </c>
      <c r="P120" s="10">
        <v>1.7665008825865354</v>
      </c>
      <c r="Q120" s="7">
        <v>-0.35261488729616081</v>
      </c>
      <c r="R120" s="7">
        <v>-0.8101850904665725</v>
      </c>
      <c r="S120" s="7">
        <v>1.1256201306389295</v>
      </c>
      <c r="T120" s="7">
        <v>7.195970256656313E-2</v>
      </c>
      <c r="U120" s="7">
        <v>-0.31062281096522998</v>
      </c>
      <c r="V120" s="7">
        <v>-0.9624962584583403</v>
      </c>
      <c r="W120" s="7">
        <v>-0.85516879178919247</v>
      </c>
      <c r="X120" s="7">
        <v>0.75476852626905844</v>
      </c>
      <c r="Y120" s="7">
        <v>-1.5149273163896682</v>
      </c>
      <c r="Z120" s="7">
        <v>-0.59654061839782868</v>
      </c>
      <c r="AA120" s="11">
        <v>0.18956953782187233</v>
      </c>
    </row>
    <row r="121" spans="1:28" customFormat="1" ht="15" x14ac:dyDescent="0.25">
      <c r="A121" s="18"/>
      <c r="B121" t="s">
        <v>80</v>
      </c>
      <c r="C121" s="14">
        <f>'2014(2012=100)'!P121</f>
        <v>123.1987</v>
      </c>
      <c r="D121" s="7">
        <v>123.3753</v>
      </c>
      <c r="E121" s="7">
        <v>122.063</v>
      </c>
      <c r="F121" s="7">
        <v>122.0728</v>
      </c>
      <c r="G121" s="7">
        <v>122.8777</v>
      </c>
      <c r="H121" s="7">
        <v>122.8451</v>
      </c>
      <c r="I121" s="7">
        <v>124.9115</v>
      </c>
      <c r="J121" s="7">
        <v>127.7051</v>
      </c>
      <c r="K121" s="7">
        <v>126.58969999999999</v>
      </c>
      <c r="L121" s="7">
        <v>127.4218</v>
      </c>
      <c r="M121" s="7">
        <v>128.51859999999999</v>
      </c>
      <c r="N121" s="7">
        <v>127.32080000000001</v>
      </c>
      <c r="O121" s="7">
        <v>127.5067</v>
      </c>
      <c r="P121" s="10">
        <v>0.14334566842019714</v>
      </c>
      <c r="Q121" s="7">
        <v>-1.0636650934182073</v>
      </c>
      <c r="R121" s="7">
        <v>8.0286409477060838E-3</v>
      </c>
      <c r="S121" s="7">
        <v>0.65936064381254755</v>
      </c>
      <c r="T121" s="7">
        <v>-2.6530444498881554E-2</v>
      </c>
      <c r="U121" s="7">
        <v>1.6821183750918851</v>
      </c>
      <c r="V121" s="7">
        <v>2.2364634160985961</v>
      </c>
      <c r="W121" s="7">
        <v>-0.873418524397231</v>
      </c>
      <c r="X121" s="7">
        <v>0.65732046130136279</v>
      </c>
      <c r="Y121" s="7">
        <v>0.86076322889802814</v>
      </c>
      <c r="Z121" s="7">
        <v>-0.93200517279209916</v>
      </c>
      <c r="AA121" s="11">
        <v>0.14600913597777385</v>
      </c>
    </row>
    <row r="122" spans="1:28" customFormat="1" ht="15" x14ac:dyDescent="0.25">
      <c r="A122" s="17"/>
      <c r="B122" s="15" t="s">
        <v>21</v>
      </c>
      <c r="C122" s="26">
        <f>'2014(2012=100)'!P122</f>
        <v>121.7144</v>
      </c>
      <c r="D122" s="20">
        <v>120.30719999999999</v>
      </c>
      <c r="E122" s="20">
        <v>118.501</v>
      </c>
      <c r="F122" s="20">
        <v>118.62649999999999</v>
      </c>
      <c r="G122" s="20">
        <v>119.6892</v>
      </c>
      <c r="H122" s="20">
        <v>120.3169</v>
      </c>
      <c r="I122" s="20">
        <v>120.9804</v>
      </c>
      <c r="J122" s="20">
        <v>121.6031</v>
      </c>
      <c r="K122" s="20">
        <v>122.3028</v>
      </c>
      <c r="L122" s="20">
        <v>122.3424</v>
      </c>
      <c r="M122" s="20">
        <v>122.31870000000001</v>
      </c>
      <c r="N122" s="20">
        <v>122.65130000000001</v>
      </c>
      <c r="O122" s="20">
        <v>123.2672</v>
      </c>
      <c r="P122" s="21">
        <v>-1.156149149155731</v>
      </c>
      <c r="Q122" s="20">
        <v>-1.5013232790722333</v>
      </c>
      <c r="R122" s="20">
        <v>0.1059062792718949</v>
      </c>
      <c r="S122" s="20">
        <v>0.89439104698544936</v>
      </c>
      <c r="T122" s="20">
        <v>0.52444163717361658</v>
      </c>
      <c r="U122" s="20">
        <v>0.55146035178765329</v>
      </c>
      <c r="V122" s="20">
        <v>0.51471147392469752</v>
      </c>
      <c r="W122" s="20">
        <v>0.57539651538489323</v>
      </c>
      <c r="X122" s="20">
        <v>3.2378653636705758E-2</v>
      </c>
      <c r="Y122" s="20">
        <v>-1.9371861268040313E-2</v>
      </c>
      <c r="Z122" s="20">
        <v>0.27191263478110811</v>
      </c>
      <c r="AA122" s="19">
        <v>0.50215529717173513</v>
      </c>
    </row>
    <row r="123" spans="1:28" customFormat="1" ht="15" x14ac:dyDescent="0.25">
      <c r="A123" s="17"/>
      <c r="B123" s="15" t="s">
        <v>23</v>
      </c>
      <c r="C123" s="26">
        <f>'2014(2012=100)'!P123</f>
        <v>119.5753</v>
      </c>
      <c r="D123" s="20">
        <v>119.2687</v>
      </c>
      <c r="E123" s="20">
        <v>118.07989999999999</v>
      </c>
      <c r="F123" s="20">
        <v>117.9481</v>
      </c>
      <c r="G123" s="20">
        <v>117.9044</v>
      </c>
      <c r="H123" s="20">
        <v>118.6508</v>
      </c>
      <c r="I123" s="20">
        <v>119.6863</v>
      </c>
      <c r="J123" s="20">
        <v>120.62569999999999</v>
      </c>
      <c r="K123" s="20">
        <v>121.7646</v>
      </c>
      <c r="L123" s="20">
        <v>121.6348</v>
      </c>
      <c r="M123" s="20">
        <v>121.61490000000001</v>
      </c>
      <c r="N123" s="20">
        <v>122.0326</v>
      </c>
      <c r="O123" s="20">
        <v>122.7214</v>
      </c>
      <c r="P123" s="21">
        <v>-0.25640746876654547</v>
      </c>
      <c r="Q123" s="20">
        <v>-0.99674097227520764</v>
      </c>
      <c r="R123" s="20">
        <v>-0.11161933572098076</v>
      </c>
      <c r="S123" s="20">
        <v>-3.7134945679547886E-2</v>
      </c>
      <c r="T123" s="20">
        <v>0.63305525493536152</v>
      </c>
      <c r="U123" s="20">
        <v>0.87272905028874559</v>
      </c>
      <c r="V123" s="20">
        <v>0.78488515393991787</v>
      </c>
      <c r="W123" s="20">
        <v>0.94416032404372097</v>
      </c>
      <c r="X123" s="20">
        <v>-0.10659912651132022</v>
      </c>
      <c r="Y123" s="20">
        <v>-1.6360449476624041E-2</v>
      </c>
      <c r="Z123" s="20">
        <v>0.3434612041781035</v>
      </c>
      <c r="AA123" s="19">
        <v>0.56443933834073889</v>
      </c>
    </row>
    <row r="124" spans="1:28" customFormat="1" ht="15" x14ac:dyDescent="0.25">
      <c r="A124" s="18"/>
      <c r="B124" t="s">
        <v>25</v>
      </c>
      <c r="C124" s="14">
        <f>'2014(2012=100)'!P124</f>
        <v>124.3772</v>
      </c>
      <c r="D124" s="7">
        <v>123.9679</v>
      </c>
      <c r="E124" s="7">
        <v>121.9161</v>
      </c>
      <c r="F124" s="7">
        <v>121.3175</v>
      </c>
      <c r="G124" s="7">
        <v>120.5753</v>
      </c>
      <c r="H124" s="7">
        <v>121.5804</v>
      </c>
      <c r="I124" s="7">
        <v>123.55540000000001</v>
      </c>
      <c r="J124" s="7">
        <v>124.75920000000001</v>
      </c>
      <c r="K124" s="7">
        <v>126.8708</v>
      </c>
      <c r="L124" s="7">
        <v>126.3921</v>
      </c>
      <c r="M124" s="7">
        <v>126.0882</v>
      </c>
      <c r="N124" s="7">
        <v>126.39449999999999</v>
      </c>
      <c r="O124" s="7">
        <v>127.2496</v>
      </c>
      <c r="P124" s="10">
        <v>-0.3290796062300822</v>
      </c>
      <c r="Q124" s="7">
        <v>-1.6551058782152479</v>
      </c>
      <c r="R124" s="7">
        <v>-0.4909933962782641</v>
      </c>
      <c r="S124" s="7">
        <v>-0.61178313104044924</v>
      </c>
      <c r="T124" s="7">
        <v>0.83358697842758744</v>
      </c>
      <c r="U124" s="7">
        <v>1.6244394655717604</v>
      </c>
      <c r="V124" s="7">
        <v>0.97429978778750348</v>
      </c>
      <c r="W124" s="7">
        <v>1.6925405100385347</v>
      </c>
      <c r="X124" s="7">
        <v>-0.37731298297165577</v>
      </c>
      <c r="Y124" s="7">
        <v>-0.24044224283004931</v>
      </c>
      <c r="Z124" s="7">
        <v>0.2429251904619093</v>
      </c>
      <c r="AA124" s="11">
        <v>0.67653260228887124</v>
      </c>
    </row>
    <row r="125" spans="1:28" customFormat="1" ht="15" x14ac:dyDescent="0.25">
      <c r="A125" s="18"/>
      <c r="B125" t="s">
        <v>67</v>
      </c>
      <c r="C125" s="14">
        <f>'2014(2012=100)'!P125</f>
        <v>115.29559999999999</v>
      </c>
      <c r="D125" s="7">
        <v>116.6786</v>
      </c>
      <c r="E125" s="7">
        <v>117.59520000000001</v>
      </c>
      <c r="F125" s="7">
        <v>118.0234</v>
      </c>
      <c r="G125" s="7">
        <v>118.4229</v>
      </c>
      <c r="H125" s="7">
        <v>118.7531</v>
      </c>
      <c r="I125" s="7">
        <v>119.098</v>
      </c>
      <c r="J125" s="7">
        <v>119.2924</v>
      </c>
      <c r="K125" s="7">
        <v>119.4453</v>
      </c>
      <c r="L125" s="7">
        <v>119.8877</v>
      </c>
      <c r="M125" s="7">
        <v>120.5235</v>
      </c>
      <c r="N125" s="7">
        <v>121.31480000000001</v>
      </c>
      <c r="O125" s="7">
        <v>122.03019999999999</v>
      </c>
      <c r="P125" s="10">
        <v>1.1995253938571897</v>
      </c>
      <c r="Q125" s="7">
        <v>0.78557678957409705</v>
      </c>
      <c r="R125" s="7">
        <v>0.3641305087282386</v>
      </c>
      <c r="S125" s="7">
        <v>0.33849219731002778</v>
      </c>
      <c r="T125" s="7">
        <v>0.27883120578874943</v>
      </c>
      <c r="U125" s="7">
        <v>0.2904345233934908</v>
      </c>
      <c r="V125" s="7">
        <v>0.16322692236645592</v>
      </c>
      <c r="W125" s="7">
        <v>0.12817245692097945</v>
      </c>
      <c r="X125" s="7">
        <v>0.37037874240341995</v>
      </c>
      <c r="Y125" s="7">
        <v>0.53032963348200302</v>
      </c>
      <c r="Z125" s="7">
        <v>0.6565524565748645</v>
      </c>
      <c r="AA125" s="11">
        <v>0.58970546050439698</v>
      </c>
    </row>
    <row r="126" spans="1:28" customFormat="1" ht="15" x14ac:dyDescent="0.25">
      <c r="A126" s="18"/>
      <c r="B126" t="s">
        <v>28</v>
      </c>
      <c r="C126" s="14">
        <f>'2014(2012=100)'!P126</f>
        <v>108.27979999999999</v>
      </c>
      <c r="D126" s="7">
        <v>107.4631</v>
      </c>
      <c r="E126" s="7">
        <v>107.21559999999999</v>
      </c>
      <c r="F126" s="7">
        <v>106.94799999999999</v>
      </c>
      <c r="G126" s="7">
        <v>107.3905</v>
      </c>
      <c r="H126" s="7">
        <v>108.12430000000001</v>
      </c>
      <c r="I126" s="7">
        <v>107.8425</v>
      </c>
      <c r="J126" s="7">
        <v>108.68340000000001</v>
      </c>
      <c r="K126" s="7">
        <v>108.9948</v>
      </c>
      <c r="L126" s="7">
        <v>109.06619999999999</v>
      </c>
      <c r="M126" s="7">
        <v>108.9645</v>
      </c>
      <c r="N126" s="7">
        <v>109.6283</v>
      </c>
      <c r="O126" s="7">
        <v>110.4434</v>
      </c>
      <c r="P126" s="10">
        <v>-0.75424963843671433</v>
      </c>
      <c r="Q126" s="7">
        <v>-0.2303116139400429</v>
      </c>
      <c r="R126" s="7">
        <v>-0.24959054465954733</v>
      </c>
      <c r="S126" s="7">
        <v>0.41375247783970681</v>
      </c>
      <c r="T126" s="7">
        <v>0.68330066439769077</v>
      </c>
      <c r="U126" s="7">
        <v>-0.26062596474613392</v>
      </c>
      <c r="V126" s="7">
        <v>0.77974824396690068</v>
      </c>
      <c r="W126" s="7">
        <v>0.28652029656782163</v>
      </c>
      <c r="X126" s="7">
        <v>6.5507712294528758E-2</v>
      </c>
      <c r="Y126" s="7">
        <v>-9.3246120246230191E-2</v>
      </c>
      <c r="Z126" s="7">
        <v>0.60918923135516145</v>
      </c>
      <c r="AA126" s="11">
        <v>0.74351239597804675</v>
      </c>
    </row>
    <row r="127" spans="1:28" customFormat="1" ht="15" x14ac:dyDescent="0.25">
      <c r="A127" s="18"/>
      <c r="B127" t="s">
        <v>30</v>
      </c>
      <c r="C127" s="14">
        <f>'2014(2012=100)'!P127</f>
        <v>116.2431</v>
      </c>
      <c r="D127" s="7">
        <v>117.2726</v>
      </c>
      <c r="E127" s="7">
        <v>117.0964</v>
      </c>
      <c r="F127" s="7">
        <v>118.2923</v>
      </c>
      <c r="G127" s="7">
        <v>118.37690000000001</v>
      </c>
      <c r="H127" s="7">
        <v>119.3653</v>
      </c>
      <c r="I127" s="7">
        <v>119.9121</v>
      </c>
      <c r="J127" s="7">
        <v>122.55500000000001</v>
      </c>
      <c r="K127" s="7">
        <v>122.3426</v>
      </c>
      <c r="L127" s="7">
        <v>122.4774</v>
      </c>
      <c r="M127" s="7">
        <v>122.6079</v>
      </c>
      <c r="N127" s="7">
        <v>122.71850000000001</v>
      </c>
      <c r="O127" s="7">
        <v>122.8374</v>
      </c>
      <c r="P127" s="10">
        <v>0.88564396510416432</v>
      </c>
      <c r="Q127" s="7">
        <v>-0.1502482250755883</v>
      </c>
      <c r="R127" s="7">
        <v>1.021295274662581</v>
      </c>
      <c r="S127" s="7">
        <v>7.1517757284293992E-2</v>
      </c>
      <c r="T127" s="7">
        <v>0.83496019916047692</v>
      </c>
      <c r="U127" s="7">
        <v>0.45808957879718004</v>
      </c>
      <c r="V127" s="7">
        <v>2.204031119461682</v>
      </c>
      <c r="W127" s="7">
        <v>-0.17330994247480913</v>
      </c>
      <c r="X127" s="7">
        <v>0.11018238945387662</v>
      </c>
      <c r="Y127" s="7">
        <v>0.10655026968240495</v>
      </c>
      <c r="Z127" s="7">
        <v>9.0206259139912787E-2</v>
      </c>
      <c r="AA127" s="11">
        <v>9.6888407208364224E-2</v>
      </c>
    </row>
    <row r="128" spans="1:28" customFormat="1" ht="15" x14ac:dyDescent="0.25">
      <c r="A128" s="18"/>
      <c r="B128" t="s">
        <v>32</v>
      </c>
      <c r="C128" s="14">
        <f>'2014(2012=100)'!P128</f>
        <v>114.0151</v>
      </c>
      <c r="D128" s="7">
        <v>115.57689999999999</v>
      </c>
      <c r="E128" s="7">
        <v>115.9504</v>
      </c>
      <c r="F128" s="7">
        <v>116.2062</v>
      </c>
      <c r="G128" s="7">
        <v>116.6258</v>
      </c>
      <c r="H128" s="7">
        <v>116.8287</v>
      </c>
      <c r="I128" s="7">
        <v>117.0497</v>
      </c>
      <c r="J128" s="7">
        <v>117.3582</v>
      </c>
      <c r="K128" s="7">
        <v>117.3691</v>
      </c>
      <c r="L128" s="7">
        <v>117.4714</v>
      </c>
      <c r="M128" s="7">
        <v>118.0295</v>
      </c>
      <c r="N128" s="7">
        <v>118.55159999999999</v>
      </c>
      <c r="O128" s="7">
        <v>118.449</v>
      </c>
      <c r="P128" s="10">
        <v>1.36981855912067</v>
      </c>
      <c r="Q128" s="7">
        <v>0.32316146219530639</v>
      </c>
      <c r="R128" s="7">
        <v>0.22061157184450728</v>
      </c>
      <c r="S128" s="7">
        <v>0.36108228304514101</v>
      </c>
      <c r="T128" s="7">
        <v>0.17397522675085586</v>
      </c>
      <c r="U128" s="7">
        <v>0.18916584709065806</v>
      </c>
      <c r="V128" s="7">
        <v>0.26356325560851085</v>
      </c>
      <c r="W128" s="7">
        <v>9.2878043460163599E-3</v>
      </c>
      <c r="X128" s="7">
        <v>8.7160930773090714E-2</v>
      </c>
      <c r="Y128" s="7">
        <v>0.47509436339398015</v>
      </c>
      <c r="Z128" s="7">
        <v>0.44234704035854988</v>
      </c>
      <c r="AA128" s="11">
        <v>-8.6544593240407863E-2</v>
      </c>
    </row>
    <row r="129" spans="1:27" customFormat="1" ht="15" x14ac:dyDescent="0.25">
      <c r="A129" s="18"/>
      <c r="B129" t="s">
        <v>68</v>
      </c>
      <c r="C129" s="14">
        <f>'2014(2012=100)'!P129</f>
        <v>106.75369999999999</v>
      </c>
      <c r="D129" s="7">
        <v>107.0569</v>
      </c>
      <c r="E129" s="7">
        <v>107.0843</v>
      </c>
      <c r="F129" s="7">
        <v>106.7766</v>
      </c>
      <c r="G129" s="7">
        <v>106.4147</v>
      </c>
      <c r="H129" s="7">
        <v>106.1482</v>
      </c>
      <c r="I129" s="7">
        <v>106.3232</v>
      </c>
      <c r="J129" s="7">
        <v>106.5129</v>
      </c>
      <c r="K129" s="7">
        <v>106.56870000000001</v>
      </c>
      <c r="L129" s="7">
        <v>106.9716</v>
      </c>
      <c r="M129" s="7">
        <v>107.66419999999999</v>
      </c>
      <c r="N129" s="7">
        <v>107.636</v>
      </c>
      <c r="O129" s="7">
        <v>107.113</v>
      </c>
      <c r="P129" s="10">
        <v>0.28401825885192172</v>
      </c>
      <c r="Q129" s="7">
        <v>2.5593866439248748E-2</v>
      </c>
      <c r="R129" s="7">
        <v>-0.28734370958207411</v>
      </c>
      <c r="S129" s="7">
        <v>-0.33893193827112467</v>
      </c>
      <c r="T129" s="7">
        <v>-0.25043532519472733</v>
      </c>
      <c r="U129" s="7">
        <v>0.16486384130865822</v>
      </c>
      <c r="V129" s="7">
        <v>0.17841825678685555</v>
      </c>
      <c r="W129" s="7">
        <v>5.2388020605959422E-2</v>
      </c>
      <c r="X129" s="7">
        <v>0.37806597997347086</v>
      </c>
      <c r="Y129" s="7">
        <v>0.64746156923893716</v>
      </c>
      <c r="Z129" s="7">
        <v>-2.6192550541403948E-2</v>
      </c>
      <c r="AA129" s="11">
        <v>-0.48589691181388767</v>
      </c>
    </row>
    <row r="130" spans="1:27" customFormat="1" ht="15" x14ac:dyDescent="0.25">
      <c r="A130" s="18"/>
      <c r="B130" t="s">
        <v>35</v>
      </c>
      <c r="C130" s="14">
        <f>'2014(2012=100)'!P130</f>
        <v>133.78399999999999</v>
      </c>
      <c r="D130" s="7">
        <v>128.36170000000001</v>
      </c>
      <c r="E130" s="7">
        <v>123.5398</v>
      </c>
      <c r="F130" s="7">
        <v>124.80500000000001</v>
      </c>
      <c r="G130" s="7">
        <v>127.86750000000001</v>
      </c>
      <c r="H130" s="7">
        <v>128.14179999999999</v>
      </c>
      <c r="I130" s="7">
        <v>128.05529999999999</v>
      </c>
      <c r="J130" s="7">
        <v>128.2638</v>
      </c>
      <c r="K130" s="7">
        <v>128.5472</v>
      </c>
      <c r="L130" s="7">
        <v>128.59460000000001</v>
      </c>
      <c r="M130" s="7">
        <v>128.577</v>
      </c>
      <c r="N130" s="7">
        <v>128.59360000000001</v>
      </c>
      <c r="O130" s="7">
        <v>128.8954</v>
      </c>
      <c r="P130" s="10">
        <v>-4.053025772887624</v>
      </c>
      <c r="Q130" s="7">
        <v>-3.7564943437178013</v>
      </c>
      <c r="R130" s="7">
        <v>1.0241233999083754</v>
      </c>
      <c r="S130" s="7">
        <v>2.45235035270515</v>
      </c>
      <c r="T130" s="7">
        <v>0.2145189356169335</v>
      </c>
      <c r="U130" s="7">
        <v>-6.7503343951779135E-2</v>
      </c>
      <c r="V130" s="7">
        <v>0.16282028155024825</v>
      </c>
      <c r="W130" s="7">
        <v>0.22095088403742935</v>
      </c>
      <c r="X130" s="7">
        <v>3.6873615294623546E-2</v>
      </c>
      <c r="Y130" s="7">
        <v>-1.3686422291461558E-2</v>
      </c>
      <c r="Z130" s="7">
        <v>1.2910551653881372E-2</v>
      </c>
      <c r="AA130" s="11">
        <v>0.23469286185314497</v>
      </c>
    </row>
    <row r="131" spans="1:27" customFormat="1" ht="15" x14ac:dyDescent="0.25">
      <c r="A131" s="17"/>
      <c r="B131" s="15" t="s">
        <v>37</v>
      </c>
      <c r="C131" s="26">
        <f>'2014(2012=100)'!P131</f>
        <v>125.2546</v>
      </c>
      <c r="D131" s="20">
        <v>122.026</v>
      </c>
      <c r="E131" s="20">
        <v>119.1979</v>
      </c>
      <c r="F131" s="20">
        <v>119.7492</v>
      </c>
      <c r="G131" s="20">
        <v>122.64319999999999</v>
      </c>
      <c r="H131" s="20">
        <v>123.0742</v>
      </c>
      <c r="I131" s="20">
        <v>123.1223</v>
      </c>
      <c r="J131" s="20">
        <v>123.2208</v>
      </c>
      <c r="K131" s="20">
        <v>123.1935</v>
      </c>
      <c r="L131" s="20">
        <v>123.5134</v>
      </c>
      <c r="M131" s="20">
        <v>123.4836</v>
      </c>
      <c r="N131" s="20">
        <v>123.6751</v>
      </c>
      <c r="O131" s="20">
        <v>124.1705</v>
      </c>
      <c r="P131" s="21">
        <v>-2.5776298834533824</v>
      </c>
      <c r="Q131" s="20">
        <v>-2.3176208349040306</v>
      </c>
      <c r="R131" s="20">
        <v>0.46250814821401859</v>
      </c>
      <c r="S131" s="20">
        <v>2.4131256398565668</v>
      </c>
      <c r="T131" s="20">
        <v>0.35142592495956698</v>
      </c>
      <c r="U131" s="20">
        <v>3.9082114691780183E-2</v>
      </c>
      <c r="V131" s="20">
        <v>8.0001754353193011E-2</v>
      </c>
      <c r="W131" s="20">
        <v>-2.2155350395385173E-2</v>
      </c>
      <c r="X131" s="20">
        <v>0.25967279117810932</v>
      </c>
      <c r="Y131" s="20">
        <v>-2.4126936834391013E-2</v>
      </c>
      <c r="Z131" s="20">
        <v>0.15508132254000118</v>
      </c>
      <c r="AA131" s="19">
        <v>0.40056567570998819</v>
      </c>
    </row>
    <row r="132" spans="1:27" customFormat="1" ht="15" x14ac:dyDescent="0.25">
      <c r="A132" s="18"/>
      <c r="B132" t="s">
        <v>70</v>
      </c>
      <c r="C132" s="14">
        <f>'2014(2012=100)'!P132</f>
        <v>101.09010000000001</v>
      </c>
      <c r="D132" s="7">
        <v>101.54810000000001</v>
      </c>
      <c r="E132" s="7">
        <v>101.7757</v>
      </c>
      <c r="F132" s="7">
        <v>101.7757</v>
      </c>
      <c r="G132" s="7">
        <v>101.7757</v>
      </c>
      <c r="H132" s="7">
        <v>101.8404</v>
      </c>
      <c r="I132" s="7">
        <v>102.12739999999999</v>
      </c>
      <c r="J132" s="7">
        <v>102.50020000000001</v>
      </c>
      <c r="K132" s="7">
        <v>102.50020000000001</v>
      </c>
      <c r="L132" s="7">
        <v>101.9178</v>
      </c>
      <c r="M132" s="7">
        <v>101.6153</v>
      </c>
      <c r="N132" s="7">
        <v>102.2017</v>
      </c>
      <c r="O132" s="7">
        <v>102.5132</v>
      </c>
      <c r="P132" s="10">
        <v>0.45306118007598994</v>
      </c>
      <c r="Q132" s="7">
        <v>0.22413023975829716</v>
      </c>
      <c r="R132" s="7">
        <v>0</v>
      </c>
      <c r="S132" s="7">
        <v>0</v>
      </c>
      <c r="T132" s="7">
        <v>6.3571166791289047E-2</v>
      </c>
      <c r="U132" s="7">
        <v>0.28181350426745366</v>
      </c>
      <c r="V132" s="7">
        <v>0.36503426112875903</v>
      </c>
      <c r="W132" s="7">
        <v>0</v>
      </c>
      <c r="X132" s="7">
        <v>-0.56819401327998076</v>
      </c>
      <c r="Y132" s="7">
        <v>-0.29680781963503422</v>
      </c>
      <c r="Z132" s="7">
        <v>0.57707845176857975</v>
      </c>
      <c r="AA132" s="11">
        <v>0.3047894506647103</v>
      </c>
    </row>
    <row r="133" spans="1:27" customFormat="1" ht="15" x14ac:dyDescent="0.25">
      <c r="A133" s="18"/>
      <c r="B133" t="s">
        <v>43</v>
      </c>
      <c r="C133" s="14">
        <f>'2014(2012=100)'!P133</f>
        <v>160.3175</v>
      </c>
      <c r="D133" s="7">
        <v>149.5652</v>
      </c>
      <c r="E133" s="7">
        <v>140.46170000000001</v>
      </c>
      <c r="F133" s="7">
        <v>141.67259999999999</v>
      </c>
      <c r="G133" s="7">
        <v>149.80779999999999</v>
      </c>
      <c r="H133" s="7">
        <v>150.77340000000001</v>
      </c>
      <c r="I133" s="7">
        <v>150.68289999999999</v>
      </c>
      <c r="J133" s="7">
        <v>150.7877</v>
      </c>
      <c r="K133" s="7">
        <v>150.67250000000001</v>
      </c>
      <c r="L133" s="7">
        <v>152.018</v>
      </c>
      <c r="M133" s="7">
        <v>151.72829999999999</v>
      </c>
      <c r="N133" s="7">
        <v>151.8699</v>
      </c>
      <c r="O133" s="7">
        <v>153.17320000000001</v>
      </c>
      <c r="P133" s="10">
        <v>-6.7068785379013462</v>
      </c>
      <c r="Q133" s="7">
        <v>-6.0866431496096665</v>
      </c>
      <c r="R133" s="7">
        <v>0.86208553648430919</v>
      </c>
      <c r="S133" s="7">
        <v>5.733372387240645</v>
      </c>
      <c r="T133" s="7">
        <v>0.64455922855820824</v>
      </c>
      <c r="U133" s="7">
        <v>-6.0023850360885936E-2</v>
      </c>
      <c r="V133" s="7">
        <v>6.9550028569938305E-2</v>
      </c>
      <c r="W133" s="7">
        <v>-7.6398804411757268E-2</v>
      </c>
      <c r="X133" s="7">
        <v>0.89299639947567533</v>
      </c>
      <c r="Y133" s="7">
        <v>-0.1905695378178969</v>
      </c>
      <c r="Z133" s="7">
        <v>9.3324712660730447E-2</v>
      </c>
      <c r="AA133" s="11">
        <v>0.8581687352134999</v>
      </c>
    </row>
    <row r="134" spans="1:27" customFormat="1" ht="15" x14ac:dyDescent="0.25">
      <c r="A134" s="18"/>
      <c r="B134" t="s">
        <v>45</v>
      </c>
      <c r="C134" s="14">
        <f>'2014(2012=100)'!P134</f>
        <v>109.2226</v>
      </c>
      <c r="D134" s="7">
        <v>110.7902</v>
      </c>
      <c r="E134" s="7">
        <v>111.7812</v>
      </c>
      <c r="F134" s="7">
        <v>112.14400000000001</v>
      </c>
      <c r="G134" s="7">
        <v>112.14400000000001</v>
      </c>
      <c r="H134" s="7">
        <v>112.3755</v>
      </c>
      <c r="I134" s="7">
        <v>112.4748</v>
      </c>
      <c r="J134" s="7">
        <v>112.4748</v>
      </c>
      <c r="K134" s="7">
        <v>112.51609999999999</v>
      </c>
      <c r="L134" s="7">
        <v>112.32640000000001</v>
      </c>
      <c r="M134" s="7">
        <v>112.69629999999999</v>
      </c>
      <c r="N134" s="7">
        <v>112.831</v>
      </c>
      <c r="O134" s="7">
        <v>112.7727</v>
      </c>
      <c r="P134" s="10">
        <v>1.4352340999024</v>
      </c>
      <c r="Q134" s="7">
        <v>0.89448344709189054</v>
      </c>
      <c r="R134" s="7">
        <v>0.32456262770484401</v>
      </c>
      <c r="S134" s="7">
        <v>0</v>
      </c>
      <c r="T134" s="7">
        <v>0.20643101726351559</v>
      </c>
      <c r="U134" s="7">
        <v>8.8364456665375901E-2</v>
      </c>
      <c r="V134" s="7">
        <v>0</v>
      </c>
      <c r="W134" s="7">
        <v>3.6719336242422802E-2</v>
      </c>
      <c r="X134" s="7">
        <v>-0.16859809396165329</v>
      </c>
      <c r="Y134" s="7">
        <v>0.32930815907924316</v>
      </c>
      <c r="Z134" s="7">
        <v>0.1195247758799618</v>
      </c>
      <c r="AA134" s="11">
        <v>-5.1670197020324812E-2</v>
      </c>
    </row>
    <row r="135" spans="1:27" customFormat="1" ht="15" x14ac:dyDescent="0.25">
      <c r="A135" s="18"/>
      <c r="B135" t="s">
        <v>71</v>
      </c>
      <c r="C135" s="14">
        <f>'2014(2012=100)'!P135</f>
        <v>103.75109999999999</v>
      </c>
      <c r="D135" s="7">
        <v>103.75109999999999</v>
      </c>
      <c r="E135" s="7">
        <v>104.0457</v>
      </c>
      <c r="F135" s="7">
        <v>104.0457</v>
      </c>
      <c r="G135" s="7">
        <v>104.0457</v>
      </c>
      <c r="H135" s="7">
        <v>104.0457</v>
      </c>
      <c r="I135" s="7">
        <v>104.0457</v>
      </c>
      <c r="J135" s="7">
        <v>104.0457</v>
      </c>
      <c r="K135" s="7">
        <v>104.0457</v>
      </c>
      <c r="L135" s="7">
        <v>104.0457</v>
      </c>
      <c r="M135" s="7">
        <v>104.0457</v>
      </c>
      <c r="N135" s="7">
        <v>104.0457</v>
      </c>
      <c r="O135" s="7">
        <v>104.0457</v>
      </c>
      <c r="P135" s="10">
        <v>0</v>
      </c>
      <c r="Q135" s="7">
        <v>0.28394879668745937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11">
        <v>0</v>
      </c>
    </row>
    <row r="136" spans="1:27" customFormat="1" ht="15" x14ac:dyDescent="0.25">
      <c r="A136" s="17"/>
      <c r="B136" s="15" t="s">
        <v>48</v>
      </c>
      <c r="C136" s="26">
        <f>'2014(2012=100)'!P136</f>
        <v>101.093</v>
      </c>
      <c r="D136" s="20">
        <v>102.5147</v>
      </c>
      <c r="E136" s="20">
        <v>103.01220000000001</v>
      </c>
      <c r="F136" s="20">
        <v>102.8634</v>
      </c>
      <c r="G136" s="20">
        <v>102.64919999999999</v>
      </c>
      <c r="H136" s="20">
        <v>102.0924</v>
      </c>
      <c r="I136" s="20">
        <v>103.1251</v>
      </c>
      <c r="J136" s="20">
        <v>104.70820000000001</v>
      </c>
      <c r="K136" s="20">
        <v>103.2009</v>
      </c>
      <c r="L136" s="20">
        <v>103.8511</v>
      </c>
      <c r="M136" s="20">
        <v>104.6313</v>
      </c>
      <c r="N136" s="20">
        <v>103.3937</v>
      </c>
      <c r="O136" s="20">
        <v>103.0296</v>
      </c>
      <c r="P136" s="21">
        <v>1.4063288259325584</v>
      </c>
      <c r="Q136" s="20">
        <v>0.48529625507366481</v>
      </c>
      <c r="R136" s="20">
        <v>-0.14444890993494797</v>
      </c>
      <c r="S136" s="20">
        <v>-0.20687911959713154</v>
      </c>
      <c r="T136" s="20">
        <v>-0.54242994587390414</v>
      </c>
      <c r="U136" s="20">
        <v>1.0115346490042409</v>
      </c>
      <c r="V136" s="20">
        <v>1.5351257841204533</v>
      </c>
      <c r="W136" s="20">
        <v>-1.43952431614716</v>
      </c>
      <c r="X136" s="20">
        <v>0.63003326521377057</v>
      </c>
      <c r="Y136" s="20">
        <v>0.75126792109086327</v>
      </c>
      <c r="Z136" s="20">
        <v>-1.1828200548019574</v>
      </c>
      <c r="AA136" s="19">
        <v>-0.35214911546834426</v>
      </c>
    </row>
    <row r="137" spans="1:27" customFormat="1" ht="15" x14ac:dyDescent="0.25">
      <c r="A137" s="17"/>
      <c r="B137" s="15" t="s">
        <v>81</v>
      </c>
      <c r="C137" s="26">
        <f>'2014(2012=100)'!P137</f>
        <v>98.23563</v>
      </c>
      <c r="D137" s="20">
        <v>101.0707</v>
      </c>
      <c r="E137" s="20">
        <v>102.41</v>
      </c>
      <c r="F137" s="20">
        <v>101.899</v>
      </c>
      <c r="G137" s="20">
        <v>100.1769</v>
      </c>
      <c r="H137" s="20">
        <v>99.805109999999999</v>
      </c>
      <c r="I137" s="20">
        <v>101.3312</v>
      </c>
      <c r="J137" s="20">
        <v>103.3336</v>
      </c>
      <c r="K137" s="20">
        <v>102.4547</v>
      </c>
      <c r="L137" s="20">
        <v>102.8665</v>
      </c>
      <c r="M137" s="20">
        <v>103.6443</v>
      </c>
      <c r="N137" s="20">
        <v>102.5378</v>
      </c>
      <c r="O137" s="20">
        <v>102.2801</v>
      </c>
      <c r="P137" s="21">
        <v>2.8859895335327943</v>
      </c>
      <c r="Q137" s="20">
        <v>1.3251120255425106</v>
      </c>
      <c r="R137" s="20">
        <v>-0.49897470950102107</v>
      </c>
      <c r="S137" s="20">
        <v>-1.6865334450819094</v>
      </c>
      <c r="T137" s="20">
        <v>-0.37113346490059512</v>
      </c>
      <c r="U137" s="20">
        <v>1.5290700045318284</v>
      </c>
      <c r="V137" s="20">
        <v>1.9760942335628207</v>
      </c>
      <c r="W137" s="20">
        <v>-0.85054619213886051</v>
      </c>
      <c r="X137" s="20">
        <v>0.40193373266428922</v>
      </c>
      <c r="Y137" s="20">
        <v>0.75612565801305487</v>
      </c>
      <c r="Z137" s="20">
        <v>-1.0675936833959965</v>
      </c>
      <c r="AA137" s="19">
        <v>-0.25132195151446574</v>
      </c>
    </row>
    <row r="138" spans="1:27" customFormat="1" ht="23.25" customHeight="1" x14ac:dyDescent="0.25">
      <c r="A138" s="17"/>
      <c r="B138" s="22" t="s">
        <v>85</v>
      </c>
      <c r="C138" s="39">
        <f>'2014(2012=100)'!P138</f>
        <v>0</v>
      </c>
      <c r="D138" s="28"/>
      <c r="E138" s="28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4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5"/>
    </row>
    <row r="139" spans="1:27" customFormat="1" ht="15" x14ac:dyDescent="0.25">
      <c r="A139" s="17"/>
      <c r="B139" s="15" t="s">
        <v>15</v>
      </c>
      <c r="C139" s="26">
        <f>'2014(2012=100)'!P139</f>
        <v>113.02079999999999</v>
      </c>
      <c r="D139" s="20">
        <v>112.0825</v>
      </c>
      <c r="E139" s="20">
        <v>112.1313</v>
      </c>
      <c r="F139" s="20">
        <v>112.4906</v>
      </c>
      <c r="G139" s="20">
        <v>113.8918</v>
      </c>
      <c r="H139" s="20">
        <v>114.078</v>
      </c>
      <c r="I139" s="20">
        <v>112.99809999999999</v>
      </c>
      <c r="J139" s="20">
        <v>113.166</v>
      </c>
      <c r="K139" s="20">
        <v>113.443</v>
      </c>
      <c r="L139" s="20">
        <v>113.15170000000001</v>
      </c>
      <c r="M139" s="20">
        <v>112.78740000000001</v>
      </c>
      <c r="N139" s="20">
        <v>113.1664</v>
      </c>
      <c r="O139" s="20">
        <v>113.4089</v>
      </c>
      <c r="P139" s="21">
        <v>-0.83020116651094156</v>
      </c>
      <c r="Q139" s="20">
        <v>4.3539357169941749E-2</v>
      </c>
      <c r="R139" s="20">
        <v>0.32042792690355382</v>
      </c>
      <c r="S139" s="20">
        <v>1.245615189180254</v>
      </c>
      <c r="T139" s="20">
        <v>0.16348850400116557</v>
      </c>
      <c r="U139" s="20">
        <v>-0.94663300548748153</v>
      </c>
      <c r="V139" s="20">
        <v>0.14858656915470531</v>
      </c>
      <c r="W139" s="20">
        <v>0.24477316508492042</v>
      </c>
      <c r="X139" s="20">
        <v>-0.25678093844485123</v>
      </c>
      <c r="Y139" s="20">
        <v>-0.32195716016639614</v>
      </c>
      <c r="Z139" s="20">
        <v>0.3360304431168647</v>
      </c>
      <c r="AA139" s="19">
        <v>0.21428621923115593</v>
      </c>
    </row>
    <row r="140" spans="1:27" customFormat="1" ht="15" x14ac:dyDescent="0.25">
      <c r="A140" s="17"/>
      <c r="B140" t="s">
        <v>83</v>
      </c>
      <c r="C140" s="14">
        <f>'2014(2012=100)'!P140</f>
        <v>113.1709</v>
      </c>
      <c r="D140" s="7">
        <v>112.15349999999999</v>
      </c>
      <c r="E140" s="7">
        <v>112.20399999999999</v>
      </c>
      <c r="F140" s="7">
        <v>112.5763</v>
      </c>
      <c r="G140" s="7">
        <v>114.02800000000001</v>
      </c>
      <c r="H140" s="7">
        <v>114.2209</v>
      </c>
      <c r="I140" s="7">
        <v>113.062</v>
      </c>
      <c r="J140" s="7">
        <v>113.2894</v>
      </c>
      <c r="K140" s="7">
        <v>113.52290000000001</v>
      </c>
      <c r="L140" s="7">
        <v>113.22110000000001</v>
      </c>
      <c r="M140" s="7">
        <v>112.9774</v>
      </c>
      <c r="N140" s="7">
        <v>113.34310000000001</v>
      </c>
      <c r="O140" s="7">
        <v>113.5943</v>
      </c>
      <c r="P140" s="10">
        <v>-0.8989943527885782</v>
      </c>
      <c r="Q140" s="7">
        <v>4.5027573816242512E-2</v>
      </c>
      <c r="R140" s="7">
        <v>0.33180635271470704</v>
      </c>
      <c r="S140" s="7">
        <v>1.2895254152072881</v>
      </c>
      <c r="T140" s="7">
        <v>0.16916897604096759</v>
      </c>
      <c r="U140" s="7">
        <v>-1.0146129123479177</v>
      </c>
      <c r="V140" s="7">
        <v>0.20112858431657227</v>
      </c>
      <c r="W140" s="7">
        <v>0.20610930943230918</v>
      </c>
      <c r="X140" s="7">
        <v>-0.2658494453541973</v>
      </c>
      <c r="Y140" s="7">
        <v>-0.21524256521090501</v>
      </c>
      <c r="Z140" s="7">
        <v>0.32369305719551339</v>
      </c>
      <c r="AA140" s="11">
        <v>0.22162795970817561</v>
      </c>
    </row>
    <row r="141" spans="1:27" customFormat="1" ht="15" x14ac:dyDescent="0.25">
      <c r="A141" s="17"/>
      <c r="B141" t="s">
        <v>84</v>
      </c>
      <c r="C141" s="14">
        <f>'2014(2012=100)'!P141</f>
        <v>108.8588</v>
      </c>
      <c r="D141" s="7">
        <v>110.11490000000001</v>
      </c>
      <c r="E141" s="7">
        <v>110.11490000000001</v>
      </c>
      <c r="F141" s="7">
        <v>110.11490000000001</v>
      </c>
      <c r="G141" s="7">
        <v>110.11490000000001</v>
      </c>
      <c r="H141" s="7">
        <v>110.11490000000001</v>
      </c>
      <c r="I141" s="7">
        <v>111.22709999999999</v>
      </c>
      <c r="J141" s="7">
        <v>109.7441</v>
      </c>
      <c r="K141" s="7">
        <v>111.2272</v>
      </c>
      <c r="L141" s="7">
        <v>111.2272</v>
      </c>
      <c r="M141" s="7">
        <v>107.5196</v>
      </c>
      <c r="N141" s="7">
        <v>108.2662</v>
      </c>
      <c r="O141" s="7">
        <v>108.2663</v>
      </c>
      <c r="P141" s="10">
        <v>1.1538800721668836</v>
      </c>
      <c r="Q141" s="7">
        <v>0</v>
      </c>
      <c r="R141" s="7">
        <v>0</v>
      </c>
      <c r="S141" s="7">
        <v>0</v>
      </c>
      <c r="T141" s="7">
        <v>0</v>
      </c>
      <c r="U141" s="7">
        <v>1.0100358807027814</v>
      </c>
      <c r="V141" s="7">
        <v>-1.3333081596121719</v>
      </c>
      <c r="W141" s="7">
        <v>1.3514166137405046</v>
      </c>
      <c r="X141" s="7">
        <v>0</v>
      </c>
      <c r="Y141" s="7">
        <v>-3.3333573082843042</v>
      </c>
      <c r="Z141" s="7">
        <v>0.69438502375380939</v>
      </c>
      <c r="AA141" s="11">
        <v>9.236493014746953E-5</v>
      </c>
    </row>
    <row r="142" spans="1:27" customFormat="1" ht="15" x14ac:dyDescent="0.25">
      <c r="A142" s="17"/>
      <c r="B142" s="15" t="s">
        <v>21</v>
      </c>
      <c r="C142" s="26">
        <f>'2014(2012=100)'!P142</f>
        <v>115.6602</v>
      </c>
      <c r="D142" s="20">
        <v>115.2726</v>
      </c>
      <c r="E142" s="20">
        <v>114.6163</v>
      </c>
      <c r="F142" s="20">
        <v>114.74469999999999</v>
      </c>
      <c r="G142" s="20">
        <v>114.9491</v>
      </c>
      <c r="H142" s="20">
        <v>115.47620000000001</v>
      </c>
      <c r="I142" s="20">
        <v>116.1709</v>
      </c>
      <c r="J142" s="20">
        <v>116.74930000000001</v>
      </c>
      <c r="K142" s="20">
        <v>117.4717</v>
      </c>
      <c r="L142" s="20">
        <v>117.2677</v>
      </c>
      <c r="M142" s="20">
        <v>117.2766</v>
      </c>
      <c r="N142" s="20">
        <v>117.6313</v>
      </c>
      <c r="O142" s="20">
        <v>118.0376</v>
      </c>
      <c r="P142" s="21">
        <v>-0.33511960034653765</v>
      </c>
      <c r="Q142" s="20">
        <v>-0.569346054483027</v>
      </c>
      <c r="R142" s="20">
        <v>0.11202595093367976</v>
      </c>
      <c r="S142" s="20">
        <v>0.17804728405993428</v>
      </c>
      <c r="T142" s="20">
        <v>0.45855078465164523</v>
      </c>
      <c r="U142" s="20">
        <v>0.60159582667250688</v>
      </c>
      <c r="V142" s="20">
        <v>0.49788716451366222</v>
      </c>
      <c r="W142" s="20">
        <v>0.61876173989907712</v>
      </c>
      <c r="X142" s="20">
        <v>-0.17365884719468053</v>
      </c>
      <c r="Y142" s="20">
        <v>7.5894726339793663E-3</v>
      </c>
      <c r="Z142" s="20">
        <v>0.30244737654399428</v>
      </c>
      <c r="AA142" s="19">
        <v>0.34540126649964903</v>
      </c>
    </row>
    <row r="143" spans="1:27" customFormat="1" ht="15" x14ac:dyDescent="0.25">
      <c r="A143" s="17"/>
      <c r="B143" s="15" t="s">
        <v>23</v>
      </c>
      <c r="C143" s="26">
        <f>'2014(2012=100)'!P143</f>
        <v>119.47199999999999</v>
      </c>
      <c r="D143" s="20">
        <v>119.169</v>
      </c>
      <c r="E143" s="20">
        <v>118.02209999999999</v>
      </c>
      <c r="F143" s="20">
        <v>117.94070000000001</v>
      </c>
      <c r="G143" s="20">
        <v>117.9585</v>
      </c>
      <c r="H143" s="20">
        <v>118.67610000000001</v>
      </c>
      <c r="I143" s="20">
        <v>119.651</v>
      </c>
      <c r="J143" s="20">
        <v>120.56319999999999</v>
      </c>
      <c r="K143" s="20">
        <v>121.629</v>
      </c>
      <c r="L143" s="20">
        <v>121.5254</v>
      </c>
      <c r="M143" s="20">
        <v>121.5337</v>
      </c>
      <c r="N143" s="20">
        <v>121.9512</v>
      </c>
      <c r="O143" s="20">
        <v>122.61360000000001</v>
      </c>
      <c r="P143" s="21">
        <v>-0.2536159100040154</v>
      </c>
      <c r="Q143" s="20">
        <v>-0.96241472194950228</v>
      </c>
      <c r="R143" s="20">
        <v>-6.8970133559721383E-2</v>
      </c>
      <c r="S143" s="20">
        <v>1.4922728247793272E-2</v>
      </c>
      <c r="T143" s="20">
        <v>0.60834954666260121</v>
      </c>
      <c r="U143" s="20">
        <v>0.82147964080382729</v>
      </c>
      <c r="V143" s="20">
        <v>0.76238393327260001</v>
      </c>
      <c r="W143" s="20">
        <v>0.88401767703578715</v>
      </c>
      <c r="X143" s="20">
        <v>-8.5177054814230269E-2</v>
      </c>
      <c r="Y143" s="20">
        <v>6.8298479165600891E-3</v>
      </c>
      <c r="Z143" s="20">
        <v>0.34352611662444571</v>
      </c>
      <c r="AA143" s="19">
        <v>0.54316808690689822</v>
      </c>
    </row>
    <row r="144" spans="1:27" customFormat="1" ht="15" x14ac:dyDescent="0.25">
      <c r="A144" s="17"/>
      <c r="B144" t="s">
        <v>25</v>
      </c>
      <c r="C144" s="14">
        <f>'2014(2012=100)'!P144</f>
        <v>124.4605</v>
      </c>
      <c r="D144" s="7">
        <v>124.054</v>
      </c>
      <c r="E144" s="7">
        <v>121.99979999999999</v>
      </c>
      <c r="F144" s="7">
        <v>121.40349999999999</v>
      </c>
      <c r="G144" s="7">
        <v>120.66079999999999</v>
      </c>
      <c r="H144" s="7">
        <v>121.6746</v>
      </c>
      <c r="I144" s="7">
        <v>123.64490000000001</v>
      </c>
      <c r="J144" s="7">
        <v>124.8511</v>
      </c>
      <c r="K144" s="7">
        <v>126.9615</v>
      </c>
      <c r="L144" s="7">
        <v>126.47410000000001</v>
      </c>
      <c r="M144" s="7">
        <v>126.16630000000001</v>
      </c>
      <c r="N144" s="7">
        <v>126.4755</v>
      </c>
      <c r="O144" s="7">
        <v>127.33069999999999</v>
      </c>
      <c r="P144" s="10">
        <v>-0.32660964723747221</v>
      </c>
      <c r="Q144" s="7">
        <v>-1.6558917890596099</v>
      </c>
      <c r="R144" s="7">
        <v>-0.48877129306769312</v>
      </c>
      <c r="S144" s="7">
        <v>-0.61176160489606912</v>
      </c>
      <c r="T144" s="7">
        <v>0.84020659567979272</v>
      </c>
      <c r="U144" s="7">
        <v>1.61931906905797</v>
      </c>
      <c r="V144" s="7">
        <v>0.97553558618268565</v>
      </c>
      <c r="W144" s="7">
        <v>1.6903335252953307</v>
      </c>
      <c r="X144" s="7">
        <v>-0.38389590545164781</v>
      </c>
      <c r="Y144" s="7">
        <v>-0.2433699864240981</v>
      </c>
      <c r="Z144" s="7">
        <v>0.24507336745231484</v>
      </c>
      <c r="AA144" s="11">
        <v>0.67617839028111881</v>
      </c>
    </row>
    <row r="145" spans="1:27" customFormat="1" ht="15" x14ac:dyDescent="0.25">
      <c r="A145" s="17"/>
      <c r="B145" t="s">
        <v>67</v>
      </c>
      <c r="C145" s="14">
        <f>'2014(2012=100)'!P145</f>
        <v>115.229</v>
      </c>
      <c r="D145" s="7">
        <v>116.6036</v>
      </c>
      <c r="E145" s="7">
        <v>117.5217</v>
      </c>
      <c r="F145" s="7">
        <v>117.9496</v>
      </c>
      <c r="G145" s="7">
        <v>118.3489</v>
      </c>
      <c r="H145" s="7">
        <v>118.6793</v>
      </c>
      <c r="I145" s="7">
        <v>119.0223</v>
      </c>
      <c r="J145" s="7">
        <v>119.21769999999999</v>
      </c>
      <c r="K145" s="7">
        <v>119.3706</v>
      </c>
      <c r="L145" s="7">
        <v>119.81</v>
      </c>
      <c r="M145" s="7">
        <v>120.44589999999999</v>
      </c>
      <c r="N145" s="7">
        <v>121.2353</v>
      </c>
      <c r="O145" s="7">
        <v>121.9572</v>
      </c>
      <c r="P145" s="10">
        <v>1.1929288633937645</v>
      </c>
      <c r="Q145" s="7">
        <v>0.78736848605016951</v>
      </c>
      <c r="R145" s="7">
        <v>0.36410296991960478</v>
      </c>
      <c r="S145" s="7">
        <v>0.33853442487299373</v>
      </c>
      <c r="T145" s="7">
        <v>0.27917454239118178</v>
      </c>
      <c r="U145" s="7">
        <v>0.28901417517629741</v>
      </c>
      <c r="V145" s="7">
        <v>0.1641709158703808</v>
      </c>
      <c r="W145" s="7">
        <v>0.12825276783565065</v>
      </c>
      <c r="X145" s="7">
        <v>0.36809733720028742</v>
      </c>
      <c r="Y145" s="7">
        <v>0.53075703196727508</v>
      </c>
      <c r="Z145" s="7">
        <v>0.655397983659054</v>
      </c>
      <c r="AA145" s="11">
        <v>0.59545363437877008</v>
      </c>
    </row>
    <row r="146" spans="1:27" customFormat="1" ht="15" x14ac:dyDescent="0.25">
      <c r="A146" s="17"/>
      <c r="B146" t="s">
        <v>28</v>
      </c>
      <c r="C146" s="14">
        <f>'2014(2012=100)'!P146</f>
        <v>108.17</v>
      </c>
      <c r="D146" s="7">
        <v>107.3271</v>
      </c>
      <c r="E146" s="7">
        <v>107.0746</v>
      </c>
      <c r="F146" s="7">
        <v>106.78740000000001</v>
      </c>
      <c r="G146" s="7">
        <v>107.23609999999999</v>
      </c>
      <c r="H146" s="7">
        <v>107.9555</v>
      </c>
      <c r="I146" s="7">
        <v>107.6611</v>
      </c>
      <c r="J146" s="7">
        <v>108.5057</v>
      </c>
      <c r="K146" s="7">
        <v>108.8265</v>
      </c>
      <c r="L146" s="7">
        <v>108.9055</v>
      </c>
      <c r="M146" s="7">
        <v>108.7877</v>
      </c>
      <c r="N146" s="7">
        <v>109.4472</v>
      </c>
      <c r="O146" s="7">
        <v>110.2556</v>
      </c>
      <c r="P146" s="10">
        <v>-0.77923638716834631</v>
      </c>
      <c r="Q146" s="7">
        <v>-0.23526210994240759</v>
      </c>
      <c r="R146" s="7">
        <v>-0.26822421003673941</v>
      </c>
      <c r="S146" s="7">
        <v>0.42018065801769505</v>
      </c>
      <c r="T146" s="7">
        <v>0.67085617623170501</v>
      </c>
      <c r="U146" s="7">
        <v>-0.27270495713511211</v>
      </c>
      <c r="V146" s="7">
        <v>0.78449876510643091</v>
      </c>
      <c r="W146" s="7">
        <v>0.29565267078134266</v>
      </c>
      <c r="X146" s="7">
        <v>7.2592613012462712E-2</v>
      </c>
      <c r="Y146" s="7">
        <v>-0.10816717245685716</v>
      </c>
      <c r="Z146" s="7">
        <v>0.60622662304653396</v>
      </c>
      <c r="AA146" s="11">
        <v>0.73862099715662533</v>
      </c>
    </row>
    <row r="147" spans="1:27" customFormat="1" ht="15" x14ac:dyDescent="0.25">
      <c r="A147" s="17"/>
      <c r="B147" t="s">
        <v>30</v>
      </c>
      <c r="C147" s="14">
        <f>'2014(2012=100)'!P147</f>
        <v>116.1302</v>
      </c>
      <c r="D147" s="7">
        <v>117.1601</v>
      </c>
      <c r="E147" s="7">
        <v>116.9842</v>
      </c>
      <c r="F147" s="7">
        <v>118.1758</v>
      </c>
      <c r="G147" s="7">
        <v>118.25839999999999</v>
      </c>
      <c r="H147" s="7">
        <v>119.2431</v>
      </c>
      <c r="I147" s="7">
        <v>119.7855</v>
      </c>
      <c r="J147" s="7">
        <v>122.4153</v>
      </c>
      <c r="K147" s="7">
        <v>122.2041</v>
      </c>
      <c r="L147" s="7">
        <v>122.3352</v>
      </c>
      <c r="M147" s="7">
        <v>122.46550000000001</v>
      </c>
      <c r="N147" s="7">
        <v>122.5778</v>
      </c>
      <c r="O147" s="7">
        <v>122.69540000000001</v>
      </c>
      <c r="P147" s="10">
        <v>0.88684941556976382</v>
      </c>
      <c r="Q147" s="7">
        <v>-0.15013643723417666</v>
      </c>
      <c r="R147" s="7">
        <v>1.0185990928689463</v>
      </c>
      <c r="S147" s="7">
        <v>6.9895867004919232E-2</v>
      </c>
      <c r="T147" s="7">
        <v>0.83266812336375584</v>
      </c>
      <c r="U147" s="7">
        <v>0.45486908676476934</v>
      </c>
      <c r="V147" s="7">
        <v>2.1954243209737432</v>
      </c>
      <c r="W147" s="7">
        <v>-0.17252745367613784</v>
      </c>
      <c r="X147" s="7">
        <v>0.10727954299405958</v>
      </c>
      <c r="Y147" s="7">
        <v>0.10651063634996748</v>
      </c>
      <c r="Z147" s="7">
        <v>9.1699294903454853E-2</v>
      </c>
      <c r="AA147" s="11">
        <v>9.5939068901554889E-2</v>
      </c>
    </row>
    <row r="148" spans="1:27" customFormat="1" ht="15" x14ac:dyDescent="0.25">
      <c r="A148" s="17"/>
      <c r="B148" t="s">
        <v>32</v>
      </c>
      <c r="C148" s="14">
        <f>'2014(2012=100)'!P148</f>
        <v>114.0151</v>
      </c>
      <c r="D148" s="7">
        <v>115.57689999999999</v>
      </c>
      <c r="E148" s="7">
        <v>115.9504</v>
      </c>
      <c r="F148" s="7">
        <v>116.2062</v>
      </c>
      <c r="G148" s="7">
        <v>116.6258</v>
      </c>
      <c r="H148" s="7">
        <v>116.8287</v>
      </c>
      <c r="I148" s="7">
        <v>117.0498</v>
      </c>
      <c r="J148" s="7">
        <v>117.3582</v>
      </c>
      <c r="K148" s="7">
        <v>117.3691</v>
      </c>
      <c r="L148" s="7">
        <v>117.4714</v>
      </c>
      <c r="M148" s="7">
        <v>118.0295</v>
      </c>
      <c r="N148" s="7">
        <v>118.5517</v>
      </c>
      <c r="O148" s="7">
        <v>118.449</v>
      </c>
      <c r="P148" s="10">
        <v>1.36981855912067</v>
      </c>
      <c r="Q148" s="7">
        <v>0.32316146219530639</v>
      </c>
      <c r="R148" s="7">
        <v>0.22061157184450728</v>
      </c>
      <c r="S148" s="7">
        <v>0.36108228304514101</v>
      </c>
      <c r="T148" s="7">
        <v>0.17397522675085586</v>
      </c>
      <c r="U148" s="7">
        <v>0.18925144249658427</v>
      </c>
      <c r="V148" s="7">
        <v>0.26347759671523729</v>
      </c>
      <c r="W148" s="7">
        <v>9.2878043460163599E-3</v>
      </c>
      <c r="X148" s="7">
        <v>8.7160930773090714E-2</v>
      </c>
      <c r="Y148" s="7">
        <v>0.47509436339398015</v>
      </c>
      <c r="Z148" s="7">
        <v>0.44243176494011921</v>
      </c>
      <c r="AA148" s="11">
        <v>-8.6628871623096654E-2</v>
      </c>
    </row>
    <row r="149" spans="1:27" customFormat="1" ht="15" x14ac:dyDescent="0.25">
      <c r="A149" s="17"/>
      <c r="B149" t="s">
        <v>68</v>
      </c>
      <c r="C149" s="14">
        <f>'2014(2012=100)'!P149</f>
        <v>106.89109999999999</v>
      </c>
      <c r="D149" s="7">
        <v>107.19629999999999</v>
      </c>
      <c r="E149" s="7">
        <v>107.2236</v>
      </c>
      <c r="F149" s="7">
        <v>106.9181</v>
      </c>
      <c r="G149" s="7">
        <v>106.55589999999999</v>
      </c>
      <c r="H149" s="7">
        <v>106.2889</v>
      </c>
      <c r="I149" s="7">
        <v>106.46469999999999</v>
      </c>
      <c r="J149" s="7">
        <v>106.6545</v>
      </c>
      <c r="K149" s="7">
        <v>106.7106</v>
      </c>
      <c r="L149" s="7">
        <v>107.1139</v>
      </c>
      <c r="M149" s="7">
        <v>107.8074</v>
      </c>
      <c r="N149" s="7">
        <v>107.77930000000001</v>
      </c>
      <c r="O149" s="7">
        <v>107.2556</v>
      </c>
      <c r="P149" s="10">
        <v>0.28552423915555109</v>
      </c>
      <c r="Q149" s="7">
        <v>2.5467296912310394E-2</v>
      </c>
      <c r="R149" s="7">
        <v>-0.28491861866231799</v>
      </c>
      <c r="S149" s="7">
        <v>-0.33876396980492679</v>
      </c>
      <c r="T149" s="7">
        <v>-0.25057270409240212</v>
      </c>
      <c r="U149" s="7">
        <v>0.16539826830458806</v>
      </c>
      <c r="V149" s="7">
        <v>0.17827505267004493</v>
      </c>
      <c r="W149" s="7">
        <v>5.2599749658946135E-2</v>
      </c>
      <c r="X149" s="7">
        <v>0.37793808675052104</v>
      </c>
      <c r="Y149" s="7">
        <v>0.64744164856288511</v>
      </c>
      <c r="Z149" s="7">
        <v>-2.606500110381561E-2</v>
      </c>
      <c r="AA149" s="11">
        <v>-0.48590035377851321</v>
      </c>
    </row>
    <row r="150" spans="1:27" customFormat="1" ht="15" x14ac:dyDescent="0.25">
      <c r="A150" s="17"/>
      <c r="B150" t="s">
        <v>35</v>
      </c>
      <c r="C150" s="14">
        <f>'2014(2012=100)'!P150</f>
        <v>133.7535</v>
      </c>
      <c r="D150" s="7">
        <v>128.3312</v>
      </c>
      <c r="E150" s="7">
        <v>123.50920000000001</v>
      </c>
      <c r="F150" s="7">
        <v>124.7744</v>
      </c>
      <c r="G150" s="7">
        <v>127.837</v>
      </c>
      <c r="H150" s="7">
        <v>128.1113</v>
      </c>
      <c r="I150" s="7">
        <v>128.0248</v>
      </c>
      <c r="J150" s="7">
        <v>128.23330000000001</v>
      </c>
      <c r="K150" s="7">
        <v>128.51669999999999</v>
      </c>
      <c r="L150" s="7">
        <v>128.56360000000001</v>
      </c>
      <c r="M150" s="7">
        <v>128.54589999999999</v>
      </c>
      <c r="N150" s="7">
        <v>128.56200000000001</v>
      </c>
      <c r="O150" s="7">
        <v>128.864</v>
      </c>
      <c r="P150" s="10">
        <v>-4.0539499900937219</v>
      </c>
      <c r="Q150" s="7">
        <v>-3.7574650591594163</v>
      </c>
      <c r="R150" s="7">
        <v>1.0243771314201637</v>
      </c>
      <c r="S150" s="7">
        <v>2.4529497989602169</v>
      </c>
      <c r="T150" s="7">
        <v>0.21457011663289707</v>
      </c>
      <c r="U150" s="7">
        <v>-6.7519414758886148E-2</v>
      </c>
      <c r="V150" s="7">
        <v>0.16285907105499481</v>
      </c>
      <c r="W150" s="7">
        <v>0.22100343670479655</v>
      </c>
      <c r="X150" s="7">
        <v>3.6493311764169291E-2</v>
      </c>
      <c r="Y150" s="7">
        <v>-1.3767504954761024E-2</v>
      </c>
      <c r="Z150" s="7">
        <v>1.2524709072808136E-2</v>
      </c>
      <c r="AA150" s="11">
        <v>0.23490611533734113</v>
      </c>
    </row>
    <row r="151" spans="1:27" customFormat="1" ht="15" x14ac:dyDescent="0.25">
      <c r="A151" s="17"/>
      <c r="B151" s="15" t="s">
        <v>37</v>
      </c>
      <c r="C151" s="26">
        <f>'2014(2012=100)'!P151</f>
        <v>108.6609</v>
      </c>
      <c r="D151" s="20">
        <v>108.1181</v>
      </c>
      <c r="E151" s="20">
        <v>108.36239999999999</v>
      </c>
      <c r="F151" s="20">
        <v>108.87609999999999</v>
      </c>
      <c r="G151" s="20">
        <v>109.4229</v>
      </c>
      <c r="H151" s="20">
        <v>109.6003</v>
      </c>
      <c r="I151" s="20">
        <v>109.7805</v>
      </c>
      <c r="J151" s="20">
        <v>109.7461</v>
      </c>
      <c r="K151" s="20">
        <v>109.8379</v>
      </c>
      <c r="L151" s="20">
        <v>109.44970000000001</v>
      </c>
      <c r="M151" s="20">
        <v>109.45950000000001</v>
      </c>
      <c r="N151" s="20">
        <v>109.69889999999999</v>
      </c>
      <c r="O151" s="20">
        <v>109.6349</v>
      </c>
      <c r="P151" s="21">
        <v>-0.49953571155769894</v>
      </c>
      <c r="Q151" s="20">
        <v>0.22595661595976577</v>
      </c>
      <c r="R151" s="20">
        <v>0.47405742213166197</v>
      </c>
      <c r="S151" s="20">
        <v>0.5022222507970111</v>
      </c>
      <c r="T151" s="20">
        <v>0.16212328497965761</v>
      </c>
      <c r="U151" s="20">
        <v>0.16441560835143632</v>
      </c>
      <c r="V151" s="20">
        <v>-3.1335255350453943E-2</v>
      </c>
      <c r="W151" s="20">
        <v>8.3647619368712262E-2</v>
      </c>
      <c r="X151" s="20">
        <v>-0.35342991808838081</v>
      </c>
      <c r="Y151" s="20">
        <v>8.9538847525379023E-3</v>
      </c>
      <c r="Z151" s="20">
        <v>0.21871103010701601</v>
      </c>
      <c r="AA151" s="11">
        <v>-5.8341514819194133E-2</v>
      </c>
    </row>
    <row r="152" spans="1:27" customFormat="1" ht="15" x14ac:dyDescent="0.25">
      <c r="A152" s="17"/>
      <c r="B152" t="s">
        <v>39</v>
      </c>
      <c r="C152" s="14">
        <f>'2014(2012=100)'!P152</f>
        <v>109.1404</v>
      </c>
      <c r="D152" s="7">
        <v>108.7835</v>
      </c>
      <c r="E152" s="7">
        <v>109.8653</v>
      </c>
      <c r="F152" s="7">
        <v>110.9836</v>
      </c>
      <c r="G152" s="7">
        <v>112.3648</v>
      </c>
      <c r="H152" s="7">
        <v>112.614</v>
      </c>
      <c r="I152" s="7">
        <v>112.9573</v>
      </c>
      <c r="J152" s="7">
        <v>112.76179999999999</v>
      </c>
      <c r="K152" s="7">
        <v>112.83029999999999</v>
      </c>
      <c r="L152" s="7">
        <v>111.7004</v>
      </c>
      <c r="M152" s="7">
        <v>111.1032</v>
      </c>
      <c r="N152" s="7">
        <v>111.13890000000001</v>
      </c>
      <c r="O152" s="7">
        <v>111.2119</v>
      </c>
      <c r="P152" s="10">
        <v>-0.32700997980582441</v>
      </c>
      <c r="Q152" s="7">
        <v>0.99445228366434357</v>
      </c>
      <c r="R152" s="7">
        <v>1.0178828074014186</v>
      </c>
      <c r="S152" s="7">
        <v>1.2445081976075807</v>
      </c>
      <c r="T152" s="7">
        <v>0.22177763854872865</v>
      </c>
      <c r="U152" s="7">
        <v>0.30484664428934172</v>
      </c>
      <c r="V152" s="7">
        <v>-0.17307425018127182</v>
      </c>
      <c r="W152" s="7">
        <v>6.0747522653948616E-2</v>
      </c>
      <c r="X152" s="7">
        <v>-1.0014153999413209</v>
      </c>
      <c r="Y152" s="7">
        <v>-0.53464445964383367</v>
      </c>
      <c r="Z152" s="7">
        <v>3.2132287818897765E-2</v>
      </c>
      <c r="AA152" s="11">
        <v>6.5683572538502072E-2</v>
      </c>
    </row>
    <row r="153" spans="1:27" customFormat="1" ht="15" x14ac:dyDescent="0.25">
      <c r="A153" s="17"/>
      <c r="B153" t="s">
        <v>78</v>
      </c>
      <c r="C153" s="14">
        <f>'2014(2012=100)'!P153</f>
        <v>103.9605</v>
      </c>
      <c r="D153" s="7">
        <v>103.3297</v>
      </c>
      <c r="E153" s="7">
        <v>103.5017</v>
      </c>
      <c r="F153" s="7">
        <v>103.7636</v>
      </c>
      <c r="G153" s="7">
        <v>103.86020000000001</v>
      </c>
      <c r="H153" s="7">
        <v>104.1224</v>
      </c>
      <c r="I153" s="7">
        <v>104.1711</v>
      </c>
      <c r="J153" s="7">
        <v>104.22</v>
      </c>
      <c r="K153" s="7">
        <v>104.3997</v>
      </c>
      <c r="L153" s="7">
        <v>103.98</v>
      </c>
      <c r="M153" s="7">
        <v>104.4675</v>
      </c>
      <c r="N153" s="7">
        <v>105.1572</v>
      </c>
      <c r="O153" s="7">
        <v>104.88760000000001</v>
      </c>
      <c r="P153" s="10">
        <v>-0.60676891704060065</v>
      </c>
      <c r="Q153" s="7">
        <v>0.16645746576250298</v>
      </c>
      <c r="R153" s="7">
        <v>0.25303932205944168</v>
      </c>
      <c r="S153" s="7">
        <v>9.3096230277293149E-2</v>
      </c>
      <c r="T153" s="7">
        <v>0.2524547420474762</v>
      </c>
      <c r="U153" s="7">
        <v>4.6771876176496738E-2</v>
      </c>
      <c r="V153" s="7">
        <v>4.6942002148391712E-2</v>
      </c>
      <c r="W153" s="7">
        <v>0.17242371905584039</v>
      </c>
      <c r="X153" s="7">
        <v>-0.40201264946162851</v>
      </c>
      <c r="Y153" s="7">
        <v>0.46884016156952985</v>
      </c>
      <c r="Z153" s="7">
        <v>0.66020532701558088</v>
      </c>
      <c r="AA153" s="11">
        <v>-0.25637807016542563</v>
      </c>
    </row>
    <row r="154" spans="1:27" customFormat="1" ht="15" x14ac:dyDescent="0.25">
      <c r="A154" s="17"/>
      <c r="B154" t="s">
        <v>70</v>
      </c>
      <c r="C154" s="14">
        <f>'2014(2012=100)'!P154</f>
        <v>106.8083</v>
      </c>
      <c r="D154" s="7">
        <v>106.78440000000001</v>
      </c>
      <c r="E154" s="7">
        <v>106.78440000000001</v>
      </c>
      <c r="F154" s="7">
        <v>107.1121</v>
      </c>
      <c r="G154" s="7">
        <v>107.1121</v>
      </c>
      <c r="H154" s="7">
        <v>107.1121</v>
      </c>
      <c r="I154" s="7">
        <v>107.1121</v>
      </c>
      <c r="J154" s="7">
        <v>107.1121</v>
      </c>
      <c r="K154" s="7">
        <v>107.2816</v>
      </c>
      <c r="L154" s="7">
        <v>107.2816</v>
      </c>
      <c r="M154" s="7">
        <v>107.5029</v>
      </c>
      <c r="N154" s="7">
        <v>107.4423</v>
      </c>
      <c r="O154" s="7">
        <v>107.4423</v>
      </c>
      <c r="P154" s="10">
        <v>-2.2376538152931551E-2</v>
      </c>
      <c r="Q154" s="7">
        <v>0</v>
      </c>
      <c r="R154" s="7">
        <v>0.30688003116559442</v>
      </c>
      <c r="S154" s="7">
        <v>0</v>
      </c>
      <c r="T154" s="7">
        <v>0</v>
      </c>
      <c r="U154" s="7">
        <v>0</v>
      </c>
      <c r="V154" s="7">
        <v>0</v>
      </c>
      <c r="W154" s="7">
        <v>0.15824542698723984</v>
      </c>
      <c r="X154" s="7">
        <v>0</v>
      </c>
      <c r="Y154" s="7">
        <v>0.20627954840345353</v>
      </c>
      <c r="Z154" s="7">
        <v>-5.6370572328740695E-2</v>
      </c>
      <c r="AA154" s="11">
        <v>0</v>
      </c>
    </row>
    <row r="155" spans="1:27" customFormat="1" ht="15" x14ac:dyDescent="0.25">
      <c r="A155" s="17"/>
      <c r="B155" t="s">
        <v>43</v>
      </c>
      <c r="C155" s="14">
        <f>'2014(2012=100)'!P155</f>
        <v>143.3355</v>
      </c>
      <c r="D155" s="7">
        <v>132.24100000000001</v>
      </c>
      <c r="E155" s="7">
        <v>127.5428</v>
      </c>
      <c r="F155" s="7">
        <v>129.9562</v>
      </c>
      <c r="G155" s="7">
        <v>135.88159999999999</v>
      </c>
      <c r="H155" s="7">
        <v>137.09100000000001</v>
      </c>
      <c r="I155" s="7">
        <v>137.09100000000001</v>
      </c>
      <c r="J155" s="7">
        <v>137.07400000000001</v>
      </c>
      <c r="K155" s="7">
        <v>137.35659999999999</v>
      </c>
      <c r="L155" s="7">
        <v>138.09110000000001</v>
      </c>
      <c r="M155" s="7">
        <v>138.28280000000001</v>
      </c>
      <c r="N155" s="7">
        <v>139.11789999999999</v>
      </c>
      <c r="O155" s="7">
        <v>139.11869999999999</v>
      </c>
      <c r="P155" s="10">
        <v>-7.7402318337048275</v>
      </c>
      <c r="Q155" s="7">
        <v>-3.5527559531461606</v>
      </c>
      <c r="R155" s="7">
        <v>1.8922275502811572</v>
      </c>
      <c r="S155" s="7">
        <v>4.5595362129702135</v>
      </c>
      <c r="T155" s="7">
        <v>0.89003956385560412</v>
      </c>
      <c r="U155" s="7">
        <v>0</v>
      </c>
      <c r="V155" s="7">
        <v>-1.2400522280817783E-2</v>
      </c>
      <c r="W155" s="7">
        <v>0.20616601251876632</v>
      </c>
      <c r="X155" s="7">
        <v>0.53473950287064875</v>
      </c>
      <c r="Y155" s="7">
        <v>0.13882140123440057</v>
      </c>
      <c r="Z155" s="7">
        <v>0.6039073550723465</v>
      </c>
      <c r="AA155" s="11">
        <v>5.7505180857253849E-4</v>
      </c>
    </row>
    <row r="156" spans="1:27" customFormat="1" ht="15" x14ac:dyDescent="0.25">
      <c r="A156" s="17"/>
      <c r="B156" t="s">
        <v>45</v>
      </c>
      <c r="C156" s="14">
        <f>'2014(2012=100)'!P156</f>
        <v>110.20950000000001</v>
      </c>
      <c r="D156" s="7">
        <v>110.5414</v>
      </c>
      <c r="E156" s="7">
        <v>110.5414</v>
      </c>
      <c r="F156" s="7">
        <v>110.8623</v>
      </c>
      <c r="G156" s="7">
        <v>110.8623</v>
      </c>
      <c r="H156" s="7">
        <v>110.8623</v>
      </c>
      <c r="I156" s="7">
        <v>111.03919999999999</v>
      </c>
      <c r="J156" s="7">
        <v>111.03919999999999</v>
      </c>
      <c r="K156" s="7">
        <v>111.03919999999999</v>
      </c>
      <c r="L156" s="7">
        <v>111.03919999999999</v>
      </c>
      <c r="M156" s="7">
        <v>110.98390000000001</v>
      </c>
      <c r="N156" s="7">
        <v>110.98390000000001</v>
      </c>
      <c r="O156" s="7">
        <v>110.98390000000001</v>
      </c>
      <c r="P156" s="10">
        <v>0.30115371179434647</v>
      </c>
      <c r="Q156" s="7">
        <v>0</v>
      </c>
      <c r="R156" s="7">
        <v>0.29029847640794204</v>
      </c>
      <c r="S156" s="7">
        <v>0</v>
      </c>
      <c r="T156" s="7">
        <v>0</v>
      </c>
      <c r="U156" s="7">
        <v>0.15956731909764563</v>
      </c>
      <c r="V156" s="7">
        <v>0</v>
      </c>
      <c r="W156" s="7">
        <v>0</v>
      </c>
      <c r="X156" s="7">
        <v>0</v>
      </c>
      <c r="Y156" s="7">
        <v>-4.9802232004542861E-2</v>
      </c>
      <c r="Z156" s="7">
        <v>0</v>
      </c>
      <c r="AA156" s="11">
        <v>0</v>
      </c>
    </row>
    <row r="157" spans="1:27" customFormat="1" ht="15" x14ac:dyDescent="0.25">
      <c r="A157" s="17"/>
      <c r="B157" t="s">
        <v>71</v>
      </c>
      <c r="C157" s="14">
        <f>'2014(2012=100)'!P157</f>
        <v>109.48520000000001</v>
      </c>
      <c r="D157" s="7">
        <v>109.48520000000001</v>
      </c>
      <c r="E157" s="7">
        <v>109.8698</v>
      </c>
      <c r="F157" s="7">
        <v>109.8698</v>
      </c>
      <c r="G157" s="7">
        <v>109.8698</v>
      </c>
      <c r="H157" s="7">
        <v>109.8698</v>
      </c>
      <c r="I157" s="7">
        <v>110.16370000000001</v>
      </c>
      <c r="J157" s="7">
        <v>110.16379999999999</v>
      </c>
      <c r="K157" s="7">
        <v>110.16379999999999</v>
      </c>
      <c r="L157" s="7">
        <v>110.16379999999999</v>
      </c>
      <c r="M157" s="7">
        <v>110.16379999999999</v>
      </c>
      <c r="N157" s="7">
        <v>110.16379999999999</v>
      </c>
      <c r="O157" s="7">
        <v>110.16379999999999</v>
      </c>
      <c r="P157" s="10">
        <v>0</v>
      </c>
      <c r="Q157" s="7">
        <v>0.35128035570103705</v>
      </c>
      <c r="R157" s="7">
        <v>0</v>
      </c>
      <c r="S157" s="7">
        <v>0</v>
      </c>
      <c r="T157" s="7">
        <v>0</v>
      </c>
      <c r="U157" s="7">
        <v>0.26749843906151449</v>
      </c>
      <c r="V157" s="7">
        <v>9.0774002678839581E-5</v>
      </c>
      <c r="W157" s="7">
        <v>0</v>
      </c>
      <c r="X157" s="7">
        <v>0</v>
      </c>
      <c r="Y157" s="7">
        <v>0</v>
      </c>
      <c r="Z157" s="7">
        <v>0</v>
      </c>
      <c r="AA157" s="11">
        <v>0</v>
      </c>
    </row>
    <row r="158" spans="1:27" customFormat="1" ht="15" x14ac:dyDescent="0.25">
      <c r="A158" s="17"/>
      <c r="B158" s="15" t="s">
        <v>48</v>
      </c>
      <c r="C158" s="26">
        <f>'2014(2012=100)'!P158</f>
        <v>97.717929999999996</v>
      </c>
      <c r="D158" s="20">
        <v>97.23254</v>
      </c>
      <c r="E158" s="20">
        <v>97.831890000000001</v>
      </c>
      <c r="F158" s="20">
        <v>98.035550000000001</v>
      </c>
      <c r="G158" s="20">
        <v>99.080209999999994</v>
      </c>
      <c r="H158" s="20">
        <v>98.789190000000005</v>
      </c>
      <c r="I158" s="20">
        <v>97.268889999999999</v>
      </c>
      <c r="J158" s="20">
        <v>96.930790000000002</v>
      </c>
      <c r="K158" s="20">
        <v>96.570499999999996</v>
      </c>
      <c r="L158" s="20">
        <v>96.490020000000001</v>
      </c>
      <c r="M158" s="20">
        <v>96.172160000000005</v>
      </c>
      <c r="N158" s="20">
        <v>96.204300000000003</v>
      </c>
      <c r="O158" s="20">
        <v>96.078580000000002</v>
      </c>
      <c r="P158" s="21">
        <v>-0.49672562650477281</v>
      </c>
      <c r="Q158" s="20">
        <v>0.61640886888278468</v>
      </c>
      <c r="R158" s="20">
        <v>0.20817342892997293</v>
      </c>
      <c r="S158" s="20">
        <v>1.0656652061070002</v>
      </c>
      <c r="T158" s="20">
        <v>-0.29372162210797592</v>
      </c>
      <c r="U158" s="20">
        <v>-1.5389335614554649</v>
      </c>
      <c r="V158" s="20">
        <v>-0.34759315131487284</v>
      </c>
      <c r="W158" s="20">
        <v>-0.37169819827116463</v>
      </c>
      <c r="X158" s="20">
        <v>-8.3338079434189874E-2</v>
      </c>
      <c r="Y158" s="20">
        <v>-0.32942266982636753</v>
      </c>
      <c r="Z158" s="20">
        <v>3.3419234838853867E-2</v>
      </c>
      <c r="AA158" s="19">
        <v>-0.13068022946999372</v>
      </c>
    </row>
    <row r="159" spans="1:27" customFormat="1" ht="15" x14ac:dyDescent="0.25">
      <c r="A159" s="17"/>
      <c r="B159" s="15" t="s">
        <v>73</v>
      </c>
      <c r="C159" s="26">
        <f>'2014(2012=100)'!P159</f>
        <v>104.0124</v>
      </c>
      <c r="D159" s="20">
        <v>103.66679999999999</v>
      </c>
      <c r="E159" s="20">
        <v>103.4781</v>
      </c>
      <c r="F159" s="20">
        <v>103.3199</v>
      </c>
      <c r="G159" s="20">
        <v>104.084</v>
      </c>
      <c r="H159" s="20">
        <v>104.08540000000001</v>
      </c>
      <c r="I159" s="20">
        <v>102.931</v>
      </c>
      <c r="J159" s="20">
        <v>103.11620000000001</v>
      </c>
      <c r="K159" s="20">
        <v>103.2822</v>
      </c>
      <c r="L159" s="20">
        <v>103.3824</v>
      </c>
      <c r="M159" s="20">
        <v>103.0403</v>
      </c>
      <c r="N159" s="20">
        <v>103.1609</v>
      </c>
      <c r="O159" s="20">
        <v>103.4423</v>
      </c>
      <c r="P159" s="21">
        <v>-0.33226807572943667</v>
      </c>
      <c r="Q159" s="20">
        <v>-0.1820254893562811</v>
      </c>
      <c r="R159" s="20">
        <v>-0.15288259061578602</v>
      </c>
      <c r="S159" s="20">
        <v>0.73954775411125939</v>
      </c>
      <c r="T159" s="20">
        <v>1.3450674455284602E-3</v>
      </c>
      <c r="U159" s="20">
        <v>-1.1090892670826165</v>
      </c>
      <c r="V159" s="20">
        <v>0.1799263584342996</v>
      </c>
      <c r="W159" s="20">
        <v>0.16098343422274755</v>
      </c>
      <c r="X159" s="20">
        <v>9.7015749083579697E-2</v>
      </c>
      <c r="Y159" s="20">
        <v>-0.33090738849166013</v>
      </c>
      <c r="Z159" s="20">
        <v>0.11704158470035127</v>
      </c>
      <c r="AA159" s="19">
        <v>0.27277776754565436</v>
      </c>
    </row>
    <row r="160" spans="1:27" ht="18" customHeight="1" x14ac:dyDescent="0.2">
      <c r="B160" s="22" t="s">
        <v>63</v>
      </c>
      <c r="C160" s="27">
        <f>'2014(2012=100)'!P160</f>
        <v>0</v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4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5"/>
    </row>
    <row r="161" spans="2:30" ht="15" x14ac:dyDescent="0.25">
      <c r="B161" t="s">
        <v>15</v>
      </c>
      <c r="C161" s="14">
        <f>'2014(2012=100)'!P161</f>
        <v>113.5667</v>
      </c>
      <c r="D161" s="10">
        <v>113.2092</v>
      </c>
      <c r="E161" s="7">
        <v>112.518</v>
      </c>
      <c r="F161" s="7">
        <v>111.8642</v>
      </c>
      <c r="G161" s="7">
        <v>110.9589</v>
      </c>
      <c r="H161" s="7">
        <v>111.74509999999999</v>
      </c>
      <c r="I161" s="7">
        <v>114.3776</v>
      </c>
      <c r="J161" s="7">
        <v>114.8689</v>
      </c>
      <c r="K161" s="7">
        <v>113.87869999999999</v>
      </c>
      <c r="L161" s="7">
        <v>113.935</v>
      </c>
      <c r="M161" s="7">
        <v>114.70099999999999</v>
      </c>
      <c r="N161" s="7">
        <v>114.7486</v>
      </c>
      <c r="O161" s="11">
        <v>116.3391</v>
      </c>
      <c r="P161" s="10">
        <v>-0.31479298068888301</v>
      </c>
      <c r="Q161" s="7">
        <v>-0.61055108595414065</v>
      </c>
      <c r="R161" s="7">
        <v>-0.5810625855418724</v>
      </c>
      <c r="S161" s="7">
        <v>-0.80928482928407564</v>
      </c>
      <c r="T161" s="7">
        <v>0.7085506435265615</v>
      </c>
      <c r="U161" s="7">
        <v>2.3558079951604207</v>
      </c>
      <c r="V161" s="7">
        <v>0.42954214811291319</v>
      </c>
      <c r="W161" s="7">
        <v>-0.86202618811532239</v>
      </c>
      <c r="X161" s="7">
        <v>4.9438569284692702E-2</v>
      </c>
      <c r="Y161" s="7">
        <v>0.67231316101285044</v>
      </c>
      <c r="Z161" s="7">
        <v>4.1499202273740203E-2</v>
      </c>
      <c r="AA161" s="11">
        <v>1.3860735555815111</v>
      </c>
      <c r="AB161" s="7">
        <f>AVERAGE(D161:O161)</f>
        <v>113.59535833333331</v>
      </c>
    </row>
    <row r="162" spans="2:30" ht="15" x14ac:dyDescent="0.25">
      <c r="B162" t="s">
        <v>21</v>
      </c>
      <c r="C162" s="14">
        <f>'2014(2012=100)'!P162</f>
        <v>119.4686</v>
      </c>
      <c r="D162" s="10">
        <v>118.3561</v>
      </c>
      <c r="E162" s="7">
        <v>116.75020000000001</v>
      </c>
      <c r="F162" s="7">
        <v>116.76</v>
      </c>
      <c r="G162" s="7">
        <v>117.14360000000001</v>
      </c>
      <c r="H162" s="7">
        <v>117.8378</v>
      </c>
      <c r="I162" s="7">
        <v>119.029</v>
      </c>
      <c r="J162" s="7">
        <v>119.6571</v>
      </c>
      <c r="K162" s="7">
        <v>120.4379</v>
      </c>
      <c r="L162" s="7">
        <v>120.1452</v>
      </c>
      <c r="M162" s="7">
        <v>120.1317</v>
      </c>
      <c r="N162" s="7">
        <v>120.60380000000001</v>
      </c>
      <c r="O162" s="11">
        <v>121.5352</v>
      </c>
      <c r="P162" s="10">
        <v>-0.93120702845768455</v>
      </c>
      <c r="Q162" s="7">
        <v>-1.3568375436500453</v>
      </c>
      <c r="R162" s="7">
        <v>8.393989903227983E-3</v>
      </c>
      <c r="S162" s="7">
        <v>0.32845124319010705</v>
      </c>
      <c r="T162" s="7">
        <v>0.59260599810830039</v>
      </c>
      <c r="U162" s="7">
        <v>1.0108810585397852</v>
      </c>
      <c r="V162" s="7">
        <v>0.52768653017332201</v>
      </c>
      <c r="W162" s="7">
        <v>0.65253127478436235</v>
      </c>
      <c r="X162" s="7">
        <v>-0.24302981038360552</v>
      </c>
      <c r="Y162" s="7">
        <v>-1.1236403951225365E-2</v>
      </c>
      <c r="Z162" s="7">
        <v>0.39298536522833832</v>
      </c>
      <c r="AA162" s="11">
        <v>0.77228080707241098</v>
      </c>
      <c r="AB162" s="7">
        <f>AVERAGE(D162:O162)</f>
        <v>119.03230000000001</v>
      </c>
    </row>
    <row r="163" spans="2:30" ht="15" x14ac:dyDescent="0.25">
      <c r="B163" s="16" t="s">
        <v>23</v>
      </c>
      <c r="C163" s="26">
        <f>'2014(2012=100)'!P163</f>
        <v>121.6996</v>
      </c>
      <c r="D163" s="21">
        <v>120.3854</v>
      </c>
      <c r="E163" s="20">
        <v>118.3599</v>
      </c>
      <c r="F163" s="20">
        <v>118.26990000000001</v>
      </c>
      <c r="G163" s="20">
        <v>118.58629999999999</v>
      </c>
      <c r="H163" s="20">
        <v>119.43470000000001</v>
      </c>
      <c r="I163" s="20">
        <v>120.8156</v>
      </c>
      <c r="J163" s="20">
        <v>121.5543</v>
      </c>
      <c r="K163" s="20">
        <v>122.51439999999999</v>
      </c>
      <c r="L163" s="20">
        <v>122.0972</v>
      </c>
      <c r="M163" s="20">
        <v>122.05970000000001</v>
      </c>
      <c r="N163" s="20">
        <v>122.5761</v>
      </c>
      <c r="O163" s="19">
        <v>123.7153</v>
      </c>
      <c r="P163" s="21">
        <v>-1.0798720784620488</v>
      </c>
      <c r="Q163" s="20">
        <v>-1.6825129957619513</v>
      </c>
      <c r="R163" s="20">
        <v>-7.6039266677303041E-2</v>
      </c>
      <c r="S163" s="20">
        <v>0.26743891096643124</v>
      </c>
      <c r="T163" s="20">
        <v>0.71542834205975925</v>
      </c>
      <c r="U163" s="20">
        <v>1.1561966497173743</v>
      </c>
      <c r="V163" s="20">
        <v>0.61142766331499765</v>
      </c>
      <c r="W163" s="20">
        <v>0.7898527653896219</v>
      </c>
      <c r="X163" s="20">
        <v>-0.34053139875801869</v>
      </c>
      <c r="Y163" s="20">
        <v>-3.0713235029136064E-2</v>
      </c>
      <c r="Z163" s="20">
        <v>0.42307166083481296</v>
      </c>
      <c r="AA163" s="19">
        <v>0.92938182892097432</v>
      </c>
      <c r="AC163" s="7">
        <f>SUM(P163:AA163)</f>
        <v>1.6831288465155136</v>
      </c>
      <c r="AD163" s="1">
        <f>+((O163/C163)-1)*100</f>
        <v>1.6562913929051515</v>
      </c>
    </row>
    <row r="164" spans="2:30" ht="15" x14ac:dyDescent="0.25">
      <c r="B164" t="s">
        <v>25</v>
      </c>
      <c r="C164" s="14">
        <f>'2014(2012=100)'!P164</f>
        <v>126.2379</v>
      </c>
      <c r="D164" s="10">
        <v>125.6022</v>
      </c>
      <c r="E164" s="7">
        <v>122.3481</v>
      </c>
      <c r="F164" s="7">
        <v>121.1914</v>
      </c>
      <c r="G164" s="7">
        <v>120.37090000000001</v>
      </c>
      <c r="H164" s="7">
        <v>121.9533</v>
      </c>
      <c r="I164" s="7">
        <v>124.9678</v>
      </c>
      <c r="J164" s="7">
        <v>126.1199</v>
      </c>
      <c r="K164" s="7">
        <v>128.28129999999999</v>
      </c>
      <c r="L164" s="7">
        <v>126.8433</v>
      </c>
      <c r="M164" s="7">
        <v>126.0942</v>
      </c>
      <c r="N164" s="7">
        <v>126.7957</v>
      </c>
      <c r="O164" s="11">
        <v>129.06440000000001</v>
      </c>
      <c r="P164" s="10">
        <v>-0.50357301571081259</v>
      </c>
      <c r="Q164" s="7">
        <v>-2.5907985688148729</v>
      </c>
      <c r="R164" s="7">
        <v>-0.94541721530616385</v>
      </c>
      <c r="S164" s="7">
        <v>-0.67702823797727851</v>
      </c>
      <c r="T164" s="7">
        <v>1.3146034465140601</v>
      </c>
      <c r="U164" s="7">
        <v>2.4718478302760141</v>
      </c>
      <c r="V164" s="7">
        <v>0.92191748594438272</v>
      </c>
      <c r="W164" s="7">
        <v>1.7137660274072419</v>
      </c>
      <c r="X164" s="7">
        <v>-1.1209739845168301</v>
      </c>
      <c r="Y164" s="7">
        <v>-0.59057120084387471</v>
      </c>
      <c r="Z164" s="7">
        <v>0.55633010875995548</v>
      </c>
      <c r="AA164" s="11">
        <v>1.7892562602675088</v>
      </c>
    </row>
    <row r="165" spans="2:30" ht="15" x14ac:dyDescent="0.25">
      <c r="B165" t="s">
        <v>67</v>
      </c>
      <c r="C165" s="14">
        <f>'2014(2012=100)'!P165</f>
        <v>114.9722</v>
      </c>
      <c r="D165" s="10">
        <v>116.0907</v>
      </c>
      <c r="E165" s="7">
        <v>116.45189999999999</v>
      </c>
      <c r="F165" s="7">
        <v>116.93640000000001</v>
      </c>
      <c r="G165" s="7">
        <v>117.3985</v>
      </c>
      <c r="H165" s="7">
        <v>117.7998</v>
      </c>
      <c r="I165" s="7">
        <v>118.19670000000001</v>
      </c>
      <c r="J165" s="7">
        <v>118.5782</v>
      </c>
      <c r="K165" s="7">
        <v>118.625</v>
      </c>
      <c r="L165" s="7">
        <v>119.2878</v>
      </c>
      <c r="M165" s="7">
        <v>120.03789999999999</v>
      </c>
      <c r="N165" s="7">
        <v>120.7308</v>
      </c>
      <c r="O165" s="11">
        <v>121.38209999999999</v>
      </c>
      <c r="P165" s="10">
        <v>0.97284387008337436</v>
      </c>
      <c r="Q165" s="7">
        <v>0.3111360341526036</v>
      </c>
      <c r="R165" s="7">
        <v>0.41605160585616141</v>
      </c>
      <c r="S165" s="7">
        <v>0.39517207644496699</v>
      </c>
      <c r="T165" s="7">
        <v>0.3418271954071016</v>
      </c>
      <c r="U165" s="7">
        <v>0.33692756693984394</v>
      </c>
      <c r="V165" s="7">
        <v>0.32276704848780752</v>
      </c>
      <c r="W165" s="7">
        <v>3.9467625583795858E-2</v>
      </c>
      <c r="X165" s="7">
        <v>0.55873551106428188</v>
      </c>
      <c r="Y165" s="7">
        <v>0.62881535245011566</v>
      </c>
      <c r="Z165" s="7">
        <v>0.57723435681564639</v>
      </c>
      <c r="AA165" s="11">
        <v>0.53946466021925799</v>
      </c>
    </row>
    <row r="166" spans="2:30" ht="15" x14ac:dyDescent="0.25">
      <c r="B166" t="s">
        <v>28</v>
      </c>
      <c r="C166" s="14">
        <f>'2014(2012=100)'!P166</f>
        <v>110.4422</v>
      </c>
      <c r="D166" s="10">
        <v>110.66289999999999</v>
      </c>
      <c r="E166" s="7">
        <v>110.526</v>
      </c>
      <c r="F166" s="7">
        <v>110.6182</v>
      </c>
      <c r="G166" s="7">
        <v>111.07559999999999</v>
      </c>
      <c r="H166" s="7">
        <v>111.39490000000001</v>
      </c>
      <c r="I166" s="7">
        <v>111.46259999999999</v>
      </c>
      <c r="J166" s="7">
        <v>111.9919</v>
      </c>
      <c r="K166" s="7">
        <v>112.21</v>
      </c>
      <c r="L166" s="7">
        <v>112.3961</v>
      </c>
      <c r="M166" s="7">
        <v>113.1281</v>
      </c>
      <c r="N166" s="7">
        <v>113.6116</v>
      </c>
      <c r="O166" s="11">
        <v>113.9637</v>
      </c>
      <c r="P166" s="10">
        <v>0.1998330348363159</v>
      </c>
      <c r="Q166" s="7">
        <v>-0.12370902985553167</v>
      </c>
      <c r="R166" s="7">
        <v>8.3419285959869527E-2</v>
      </c>
      <c r="S166" s="7">
        <v>0.4134943436071033</v>
      </c>
      <c r="T166" s="7">
        <v>0.28746187281456287</v>
      </c>
      <c r="U166" s="7">
        <v>6.0774775146786683E-2</v>
      </c>
      <c r="V166" s="7">
        <v>0.47486780319139005</v>
      </c>
      <c r="W166" s="7">
        <v>0.19474622718249501</v>
      </c>
      <c r="X166" s="7">
        <v>0.16584974601195113</v>
      </c>
      <c r="Y166" s="7">
        <v>0.65126814898381646</v>
      </c>
      <c r="Z166" s="7">
        <v>0.42739160297043111</v>
      </c>
      <c r="AA166" s="11">
        <v>0.30991553679378442</v>
      </c>
    </row>
    <row r="167" spans="2:30" ht="15" x14ac:dyDescent="0.25">
      <c r="B167" t="s">
        <v>30</v>
      </c>
      <c r="C167" s="14">
        <f>'2014(2012=100)'!P167</f>
        <v>113.8095</v>
      </c>
      <c r="D167" s="10">
        <v>114.6493</v>
      </c>
      <c r="E167" s="7">
        <v>114.64879999999999</v>
      </c>
      <c r="F167" s="7">
        <v>114.9572</v>
      </c>
      <c r="G167" s="7">
        <v>114.9208</v>
      </c>
      <c r="H167" s="7">
        <v>115.3721</v>
      </c>
      <c r="I167" s="7">
        <v>115.80329999999999</v>
      </c>
      <c r="J167" s="7">
        <v>117.29559999999999</v>
      </c>
      <c r="K167" s="7">
        <v>116.9847</v>
      </c>
      <c r="L167" s="7">
        <v>117.3824</v>
      </c>
      <c r="M167" s="7">
        <v>117.80240000000001</v>
      </c>
      <c r="N167" s="7">
        <v>118.00709999999999</v>
      </c>
      <c r="O167" s="11">
        <v>118.03959999999999</v>
      </c>
      <c r="P167" s="10">
        <v>0.73789973596228509</v>
      </c>
      <c r="Q167" s="7">
        <v>-4.3611256239888728E-4</v>
      </c>
      <c r="R167" s="7">
        <v>0.26899540160909313</v>
      </c>
      <c r="S167" s="7">
        <v>-3.1663958412348626E-2</v>
      </c>
      <c r="T167" s="7">
        <v>0.39270523699800503</v>
      </c>
      <c r="U167" s="7">
        <v>0.37374720578024478</v>
      </c>
      <c r="V167" s="7">
        <v>1.288650668849679</v>
      </c>
      <c r="W167" s="7">
        <v>-0.26505683077625208</v>
      </c>
      <c r="X167" s="7">
        <v>0.33995898608963426</v>
      </c>
      <c r="Y167" s="7">
        <v>0.35780491794340696</v>
      </c>
      <c r="Z167" s="7">
        <v>0.173765559954626</v>
      </c>
      <c r="AA167" s="11">
        <v>2.7540715770490814E-2</v>
      </c>
    </row>
    <row r="168" spans="2:30" ht="15" x14ac:dyDescent="0.25">
      <c r="B168" t="s">
        <v>32</v>
      </c>
      <c r="C168" s="14">
        <f>'2014(2012=100)'!P168</f>
        <v>113.6853</v>
      </c>
      <c r="D168" s="10">
        <v>114.86320000000001</v>
      </c>
      <c r="E168" s="7">
        <v>115.0989</v>
      </c>
      <c r="F168" s="7">
        <v>115.1559</v>
      </c>
      <c r="G168" s="7">
        <v>115.4128</v>
      </c>
      <c r="H168" s="7">
        <v>115.574</v>
      </c>
      <c r="I168" s="7">
        <v>115.73399999999999</v>
      </c>
      <c r="J168" s="7">
        <v>115.9648</v>
      </c>
      <c r="K168" s="7">
        <v>115.9957</v>
      </c>
      <c r="L168" s="7">
        <v>116.1421</v>
      </c>
      <c r="M168" s="7">
        <v>116.4554</v>
      </c>
      <c r="N168" s="7">
        <v>116.7286</v>
      </c>
      <c r="O168" s="11">
        <v>116.6138</v>
      </c>
      <c r="P168" s="10">
        <v>1.0361058113933888</v>
      </c>
      <c r="Q168" s="7">
        <v>0.20520062126076433</v>
      </c>
      <c r="R168" s="7">
        <v>4.9522627931285319E-2</v>
      </c>
      <c r="S168" s="7">
        <v>0.22308887343158421</v>
      </c>
      <c r="T168" s="7">
        <v>0.13967254931861439</v>
      </c>
      <c r="U168" s="7">
        <v>0.13843944139685102</v>
      </c>
      <c r="V168" s="7">
        <v>0.1994228143847116</v>
      </c>
      <c r="W168" s="7">
        <v>2.6646016722317974E-2</v>
      </c>
      <c r="X168" s="7">
        <v>0.12621157508424871</v>
      </c>
      <c r="Y168" s="7">
        <v>0.26975575609533337</v>
      </c>
      <c r="Z168" s="7">
        <v>0.2345962488643745</v>
      </c>
      <c r="AA168" s="11">
        <v>-9.834779137246781E-2</v>
      </c>
    </row>
    <row r="169" spans="2:30" ht="15" x14ac:dyDescent="0.25">
      <c r="B169" t="s">
        <v>68</v>
      </c>
      <c r="C169" s="14">
        <f>'2014(2012=100)'!P169</f>
        <v>105.32250000000001</v>
      </c>
      <c r="D169" s="10">
        <v>105.4181</v>
      </c>
      <c r="E169" s="7">
        <v>105.5304</v>
      </c>
      <c r="F169" s="7">
        <v>105.3519</v>
      </c>
      <c r="G169" s="7">
        <v>105.1525</v>
      </c>
      <c r="H169" s="7">
        <v>105.7577</v>
      </c>
      <c r="I169" s="7">
        <v>105.80840000000001</v>
      </c>
      <c r="J169" s="7">
        <v>106.0012</v>
      </c>
      <c r="K169" s="7">
        <v>106.1564</v>
      </c>
      <c r="L169" s="7">
        <v>106.6237</v>
      </c>
      <c r="M169" s="7">
        <v>106.96729999999999</v>
      </c>
      <c r="N169" s="7">
        <v>106.9195</v>
      </c>
      <c r="O169" s="11">
        <v>106.6341</v>
      </c>
      <c r="P169" s="10">
        <v>9.0768829072601157E-2</v>
      </c>
      <c r="Q169" s="7">
        <v>0.10652819582216407</v>
      </c>
      <c r="R169" s="7">
        <v>-0.16914557321871201</v>
      </c>
      <c r="S169" s="7">
        <v>-0.18927043555929901</v>
      </c>
      <c r="T169" s="7">
        <v>0.57554504172511001</v>
      </c>
      <c r="U169" s="7">
        <v>4.7939771761305497E-2</v>
      </c>
      <c r="V169" s="7">
        <v>0.1822161567512515</v>
      </c>
      <c r="W169" s="7">
        <v>0.14641343682902438</v>
      </c>
      <c r="X169" s="7">
        <v>0.44019955461940541</v>
      </c>
      <c r="Y169" s="7">
        <v>0.32225480826494957</v>
      </c>
      <c r="Z169" s="7">
        <v>-4.4686553741185561E-2</v>
      </c>
      <c r="AA169" s="11">
        <v>-0.26692979297508468</v>
      </c>
    </row>
    <row r="170" spans="2:30" ht="15" x14ac:dyDescent="0.25">
      <c r="B170" t="s">
        <v>35</v>
      </c>
      <c r="C170" s="14">
        <f>'2014(2012=100)'!P170</f>
        <v>138.86320000000001</v>
      </c>
      <c r="D170" s="10">
        <v>127.65860000000001</v>
      </c>
      <c r="E170" s="7">
        <v>121.991</v>
      </c>
      <c r="F170" s="7">
        <v>124.3306</v>
      </c>
      <c r="G170" s="7">
        <v>128.56180000000001</v>
      </c>
      <c r="H170" s="7">
        <v>128.5087</v>
      </c>
      <c r="I170" s="7">
        <v>128.27719999999999</v>
      </c>
      <c r="J170" s="7">
        <v>128.3612</v>
      </c>
      <c r="K170" s="7">
        <v>128.4255</v>
      </c>
      <c r="L170" s="7">
        <v>128.4598</v>
      </c>
      <c r="M170" s="7">
        <v>128.4676</v>
      </c>
      <c r="N170" s="7">
        <v>128.47450000000001</v>
      </c>
      <c r="O170" s="11">
        <v>128.53970000000001</v>
      </c>
      <c r="P170" s="10">
        <v>-8.0688044060629451</v>
      </c>
      <c r="Q170" s="7">
        <v>-4.439653889358028</v>
      </c>
      <c r="R170" s="7">
        <v>1.9178463985048113</v>
      </c>
      <c r="S170" s="7">
        <v>3.4026025626692609</v>
      </c>
      <c r="T170" s="7">
        <v>-4.1303093142753593E-2</v>
      </c>
      <c r="U170" s="7">
        <v>-0.18014344554104986</v>
      </c>
      <c r="V170" s="7">
        <v>6.5483187971052681E-2</v>
      </c>
      <c r="W170" s="7">
        <v>5.0093018762681331E-2</v>
      </c>
      <c r="X170" s="7">
        <v>2.6708091461588059E-2</v>
      </c>
      <c r="Y170" s="7">
        <v>6.0719384585708035E-3</v>
      </c>
      <c r="Z170" s="7">
        <v>5.3710040508281329E-3</v>
      </c>
      <c r="AA170" s="11">
        <v>5.0749370497650784E-2</v>
      </c>
    </row>
    <row r="171" spans="2:30" ht="15" x14ac:dyDescent="0.25">
      <c r="B171" s="15" t="s">
        <v>37</v>
      </c>
      <c r="C171" s="26">
        <f>'2014(2012=100)'!P171</f>
        <v>112.7996</v>
      </c>
      <c r="D171" s="21">
        <v>112.3558</v>
      </c>
      <c r="E171" s="20">
        <v>112.0539</v>
      </c>
      <c r="F171" s="20">
        <v>112.4443</v>
      </c>
      <c r="G171" s="20">
        <v>113.05670000000001</v>
      </c>
      <c r="H171" s="20">
        <v>113.2692</v>
      </c>
      <c r="I171" s="20">
        <v>113.7629</v>
      </c>
      <c r="J171" s="20">
        <v>114.0527</v>
      </c>
      <c r="K171" s="20">
        <v>114.20350000000001</v>
      </c>
      <c r="L171" s="20">
        <v>114.3775</v>
      </c>
      <c r="M171" s="20">
        <v>114.4637</v>
      </c>
      <c r="N171" s="20">
        <v>114.7547</v>
      </c>
      <c r="O171" s="19">
        <v>114.9522</v>
      </c>
      <c r="P171" s="21">
        <v>-0.39344111149329958</v>
      </c>
      <c r="Q171" s="20">
        <v>-0.26869996920497508</v>
      </c>
      <c r="R171" s="20">
        <v>0.34840375926228329</v>
      </c>
      <c r="S171" s="20">
        <v>0.54453578835407068</v>
      </c>
      <c r="T171" s="20">
        <v>0.18795878528206772</v>
      </c>
      <c r="U171" s="20">
        <v>0.43586429497162865</v>
      </c>
      <c r="V171" s="20">
        <v>0.25474034153489372</v>
      </c>
      <c r="W171" s="20">
        <v>0.13221957919453359</v>
      </c>
      <c r="X171" s="20">
        <v>0.15235960368989776</v>
      </c>
      <c r="Y171" s="20">
        <v>7.5364472907700514E-2</v>
      </c>
      <c r="Z171" s="20">
        <v>0.25422907000210271</v>
      </c>
      <c r="AA171" s="19">
        <v>0.17210624052871482</v>
      </c>
      <c r="AB171" s="7">
        <f>AVERAGE(D171:O171)</f>
        <v>113.64559166666665</v>
      </c>
    </row>
    <row r="172" spans="2:30" ht="15" x14ac:dyDescent="0.25">
      <c r="B172" t="s">
        <v>39</v>
      </c>
      <c r="C172" s="14">
        <f>'2014(2012=100)'!P172</f>
        <v>109.78360000000001</v>
      </c>
      <c r="D172" s="10">
        <v>110.051</v>
      </c>
      <c r="E172" s="7">
        <v>110.5853</v>
      </c>
      <c r="F172" s="7">
        <v>111.0095</v>
      </c>
      <c r="G172" s="7">
        <v>111.0527</v>
      </c>
      <c r="H172" s="7">
        <v>111.0202</v>
      </c>
      <c r="I172" s="7">
        <v>111.1323</v>
      </c>
      <c r="J172" s="7">
        <v>111.1486</v>
      </c>
      <c r="K172" s="7">
        <v>111.098</v>
      </c>
      <c r="L172" s="7">
        <v>111.20480000000001</v>
      </c>
      <c r="M172" s="7">
        <v>111.52549999999999</v>
      </c>
      <c r="N172" s="7">
        <v>112.0506</v>
      </c>
      <c r="O172" s="11">
        <v>112.2394</v>
      </c>
      <c r="P172" s="10">
        <v>0.24357007786226262</v>
      </c>
      <c r="Q172" s="7">
        <v>0.48550217626373388</v>
      </c>
      <c r="R172" s="7">
        <v>0.38359528798131309</v>
      </c>
      <c r="S172" s="7">
        <v>3.8915588305504296E-2</v>
      </c>
      <c r="T172" s="7">
        <v>-2.9265384812795059E-2</v>
      </c>
      <c r="U172" s="7">
        <v>0.10097261579424112</v>
      </c>
      <c r="V172" s="7">
        <v>1.4667202964395673E-2</v>
      </c>
      <c r="W172" s="7">
        <v>-4.552463998647114E-2</v>
      </c>
      <c r="X172" s="7">
        <v>9.6131343498539024E-2</v>
      </c>
      <c r="Y172" s="7">
        <v>0.28838683222305866</v>
      </c>
      <c r="Z172" s="7">
        <v>0.47083402450561446</v>
      </c>
      <c r="AA172" s="11">
        <v>0.16849530479979627</v>
      </c>
    </row>
    <row r="173" spans="2:30" ht="15" x14ac:dyDescent="0.25">
      <c r="B173" t="s">
        <v>78</v>
      </c>
      <c r="C173" s="14">
        <f>'2014(2012=100)'!P173</f>
        <v>110.735</v>
      </c>
      <c r="D173" s="10">
        <v>111.08669999999999</v>
      </c>
      <c r="E173" s="7">
        <v>111.3652</v>
      </c>
      <c r="F173" s="7">
        <v>111.8989</v>
      </c>
      <c r="G173" s="7">
        <v>112.4898</v>
      </c>
      <c r="H173" s="7">
        <v>112.9081</v>
      </c>
      <c r="I173" s="7">
        <v>113.5253</v>
      </c>
      <c r="J173" s="7">
        <v>113.91419999999999</v>
      </c>
      <c r="K173" s="7">
        <v>114.2501</v>
      </c>
      <c r="L173" s="7">
        <v>114.3317</v>
      </c>
      <c r="M173" s="7">
        <v>114.5753</v>
      </c>
      <c r="N173" s="7">
        <v>114.8807</v>
      </c>
      <c r="O173" s="11">
        <v>115.1491</v>
      </c>
      <c r="P173" s="10">
        <v>0.31760509324061398</v>
      </c>
      <c r="Q173" s="7">
        <v>0.25070507990606272</v>
      </c>
      <c r="R173" s="7">
        <v>0.4792340874887272</v>
      </c>
      <c r="S173" s="7">
        <v>0.52806595954026792</v>
      </c>
      <c r="T173" s="7">
        <v>0.37185593716052662</v>
      </c>
      <c r="U173" s="7">
        <v>0.54663925794517565</v>
      </c>
      <c r="V173" s="7">
        <v>0.34256681109848858</v>
      </c>
      <c r="W173" s="7">
        <v>0.294871052072533</v>
      </c>
      <c r="X173" s="7">
        <v>7.1422256960820663E-2</v>
      </c>
      <c r="Y173" s="7">
        <v>0.21306426826505748</v>
      </c>
      <c r="Z173" s="7">
        <v>0.2665495966408169</v>
      </c>
      <c r="AA173" s="11">
        <v>0.23363367388952166</v>
      </c>
    </row>
    <row r="174" spans="2:30" ht="15" x14ac:dyDescent="0.25">
      <c r="B174" t="s">
        <v>70</v>
      </c>
      <c r="C174" s="14">
        <f>'2014(2012=100)'!P174</f>
        <v>104.3053</v>
      </c>
      <c r="D174" s="10">
        <v>104.5192</v>
      </c>
      <c r="E174" s="7">
        <v>104.4091</v>
      </c>
      <c r="F174" s="7">
        <v>104.6036</v>
      </c>
      <c r="G174" s="7">
        <v>104.4085</v>
      </c>
      <c r="H174" s="7">
        <v>104.5249</v>
      </c>
      <c r="I174" s="7">
        <v>104.6729</v>
      </c>
      <c r="J174" s="7">
        <v>104.7008</v>
      </c>
      <c r="K174" s="7">
        <v>104.5886</v>
      </c>
      <c r="L174" s="7">
        <v>104.7223</v>
      </c>
      <c r="M174" s="7">
        <v>104.6187</v>
      </c>
      <c r="N174" s="7">
        <v>104.59059999999999</v>
      </c>
      <c r="O174" s="11">
        <v>104.7792</v>
      </c>
      <c r="P174" s="10">
        <v>0.20507107500768929</v>
      </c>
      <c r="Q174" s="7">
        <v>-0.1053394974320534</v>
      </c>
      <c r="R174" s="7">
        <v>0.18628644438081068</v>
      </c>
      <c r="S174" s="7">
        <v>-0.18651365727374247</v>
      </c>
      <c r="T174" s="7">
        <v>0.1114851760153615</v>
      </c>
      <c r="U174" s="7">
        <v>0.14159305581731829</v>
      </c>
      <c r="V174" s="7">
        <v>2.6654463571757811E-2</v>
      </c>
      <c r="W174" s="7">
        <v>-0.10716250496653455</v>
      </c>
      <c r="X174" s="7">
        <v>0.12783419990324432</v>
      </c>
      <c r="Y174" s="7">
        <v>-9.8928308488259079E-2</v>
      </c>
      <c r="Z174" s="7">
        <v>-2.6859442910310602E-2</v>
      </c>
      <c r="AA174" s="11">
        <v>0.18032213219926849</v>
      </c>
    </row>
    <row r="175" spans="2:30" ht="15" x14ac:dyDescent="0.25">
      <c r="B175" t="s">
        <v>43</v>
      </c>
      <c r="C175" s="14">
        <f>'2014(2012=100)'!P175</f>
        <v>130.43299999999999</v>
      </c>
      <c r="D175" s="10">
        <v>123.9564</v>
      </c>
      <c r="E175" s="7">
        <v>120.2114</v>
      </c>
      <c r="F175" s="7">
        <v>121.34439999999999</v>
      </c>
      <c r="G175" s="7">
        <v>124.75060000000001</v>
      </c>
      <c r="H175" s="7">
        <v>124.9888</v>
      </c>
      <c r="I175" s="7">
        <v>125.499</v>
      </c>
      <c r="J175" s="7">
        <v>126.0625</v>
      </c>
      <c r="K175" s="7">
        <v>126.10250000000001</v>
      </c>
      <c r="L175" s="7">
        <v>126.3198</v>
      </c>
      <c r="M175" s="7">
        <v>126.4385</v>
      </c>
      <c r="N175" s="7">
        <v>126.877</v>
      </c>
      <c r="O175" s="11">
        <v>126.824</v>
      </c>
      <c r="P175" s="10">
        <v>-4.9654611946363199</v>
      </c>
      <c r="Q175" s="7">
        <v>-3.0212235915208931</v>
      </c>
      <c r="R175" s="7">
        <v>0.94250628476167453</v>
      </c>
      <c r="S175" s="7">
        <v>2.8064586044265516</v>
      </c>
      <c r="T175" s="7">
        <v>0.19094096541418795</v>
      </c>
      <c r="U175" s="7">
        <v>0.40819657441306545</v>
      </c>
      <c r="V175" s="7">
        <v>0.44900756181324536</v>
      </c>
      <c r="W175" s="7">
        <v>3.1730292513639069E-2</v>
      </c>
      <c r="X175" s="7">
        <v>0.17232013639697427</v>
      </c>
      <c r="Y175" s="7">
        <v>9.3967849854103641E-2</v>
      </c>
      <c r="Z175" s="7">
        <v>0.34680892291508564</v>
      </c>
      <c r="AA175" s="11">
        <v>-4.1772740528225979E-2</v>
      </c>
    </row>
    <row r="176" spans="2:30" ht="15" x14ac:dyDescent="0.25">
      <c r="B176" t="s">
        <v>45</v>
      </c>
      <c r="C176" s="14">
        <f>'2014(2012=100)'!P176</f>
        <v>109.4462</v>
      </c>
      <c r="D176" s="10">
        <v>110.02509999999999</v>
      </c>
      <c r="E176" s="7">
        <v>110.5168</v>
      </c>
      <c r="F176" s="7">
        <v>110.76949999999999</v>
      </c>
      <c r="G176" s="7">
        <v>110.88760000000001</v>
      </c>
      <c r="H176" s="7">
        <v>111.04040000000001</v>
      </c>
      <c r="I176" s="7">
        <v>111.5239</v>
      </c>
      <c r="J176" s="7">
        <v>111.7867</v>
      </c>
      <c r="K176" s="7">
        <v>112.26649999999999</v>
      </c>
      <c r="L176" s="7">
        <v>112.4667</v>
      </c>
      <c r="M176" s="7">
        <v>112.7623</v>
      </c>
      <c r="N176" s="7">
        <v>112.9597</v>
      </c>
      <c r="O176" s="11">
        <v>112.9907</v>
      </c>
      <c r="P176" s="10">
        <v>0.52893567798607011</v>
      </c>
      <c r="Q176" s="7">
        <v>0.44689802599589434</v>
      </c>
      <c r="R176" s="7">
        <v>0.22865301926945961</v>
      </c>
      <c r="S176" s="7">
        <v>0.10661779641508948</v>
      </c>
      <c r="T176" s="7">
        <v>0.13779719283310232</v>
      </c>
      <c r="U176" s="7">
        <v>0.43542710581013055</v>
      </c>
      <c r="V176" s="7">
        <v>0.23564455690663491</v>
      </c>
      <c r="W176" s="7">
        <v>0.42921027277842294</v>
      </c>
      <c r="X176" s="7">
        <v>0.17832568041224184</v>
      </c>
      <c r="Y176" s="7">
        <v>0.26283335422840109</v>
      </c>
      <c r="Z176" s="7">
        <v>0.17505850802972431</v>
      </c>
      <c r="AA176" s="11">
        <v>2.7443415660634643E-2</v>
      </c>
    </row>
    <row r="177" spans="2:29" ht="15" x14ac:dyDescent="0.25">
      <c r="B177" t="s">
        <v>71</v>
      </c>
      <c r="C177" s="14">
        <f>'2014(2012=100)'!P177</f>
        <v>109.6563</v>
      </c>
      <c r="D177" s="10">
        <v>110.3736</v>
      </c>
      <c r="E177" s="7">
        <v>110.6575</v>
      </c>
      <c r="F177" s="7">
        <v>110.6575</v>
      </c>
      <c r="G177" s="7">
        <v>110.6576</v>
      </c>
      <c r="H177" s="7">
        <v>110.7641</v>
      </c>
      <c r="I177" s="7">
        <v>111.2064</v>
      </c>
      <c r="J177" s="7">
        <v>111.4102</v>
      </c>
      <c r="K177" s="7">
        <v>111.4102</v>
      </c>
      <c r="L177" s="7">
        <v>111.6926</v>
      </c>
      <c r="M177" s="7">
        <v>111.6926</v>
      </c>
      <c r="N177" s="7">
        <v>111.9191</v>
      </c>
      <c r="O177" s="11">
        <v>112.0856</v>
      </c>
      <c r="P177" s="10">
        <v>0.65413478295364202</v>
      </c>
      <c r="Q177" s="7">
        <v>0.2572173055875705</v>
      </c>
      <c r="R177" s="7">
        <v>0</v>
      </c>
      <c r="S177" s="7">
        <v>9.0368931164466632E-5</v>
      </c>
      <c r="T177" s="7">
        <v>9.6242824713347233E-2</v>
      </c>
      <c r="U177" s="7">
        <v>0.39931710725767922</v>
      </c>
      <c r="V177" s="7">
        <v>0.18326283379373948</v>
      </c>
      <c r="W177" s="7">
        <v>0</v>
      </c>
      <c r="X177" s="7">
        <v>0.25347768875739879</v>
      </c>
      <c r="Y177" s="7">
        <v>0</v>
      </c>
      <c r="Z177" s="7">
        <v>0.20278872548405311</v>
      </c>
      <c r="AA177" s="11">
        <v>0.14876817272476209</v>
      </c>
    </row>
    <row r="178" spans="2:29" ht="15" x14ac:dyDescent="0.25">
      <c r="B178" s="15" t="s">
        <v>48</v>
      </c>
      <c r="C178" s="26">
        <f>'2014(2012=100)'!P178</f>
        <v>95.059849999999997</v>
      </c>
      <c r="D178" s="21">
        <v>95.65137</v>
      </c>
      <c r="E178" s="20">
        <v>96.375069999999994</v>
      </c>
      <c r="F178" s="20">
        <v>95.806899999999999</v>
      </c>
      <c r="G178" s="20">
        <v>94.720439999999996</v>
      </c>
      <c r="H178" s="20">
        <v>94.829570000000004</v>
      </c>
      <c r="I178" s="20">
        <v>96.092290000000006</v>
      </c>
      <c r="J178" s="20">
        <v>95.998419999999996</v>
      </c>
      <c r="K178" s="20">
        <v>94.553839999999994</v>
      </c>
      <c r="L178" s="20">
        <v>94.831069999999997</v>
      </c>
      <c r="M178" s="20">
        <v>95.479349999999997</v>
      </c>
      <c r="N178" s="20">
        <v>95.145120000000006</v>
      </c>
      <c r="O178" s="19">
        <v>95.724590000000006</v>
      </c>
      <c r="P178" s="21">
        <v>0.62226060739629052</v>
      </c>
      <c r="Q178" s="20">
        <v>0.75660181343978006</v>
      </c>
      <c r="R178" s="20">
        <v>-0.58954042783055305</v>
      </c>
      <c r="S178" s="20">
        <v>-1.1339173071308839</v>
      </c>
      <c r="T178" s="20">
        <v>0.11521272494089713</v>
      </c>
      <c r="U178" s="20">
        <v>1.3315677799656811</v>
      </c>
      <c r="V178" s="20">
        <v>-9.7687337870717483E-2</v>
      </c>
      <c r="W178" s="20">
        <v>-1.5047955997609148</v>
      </c>
      <c r="X178" s="20">
        <v>0.29319803405129075</v>
      </c>
      <c r="Y178" s="20">
        <v>0.68361561247806202</v>
      </c>
      <c r="Z178" s="20">
        <v>-0.350054750058511</v>
      </c>
      <c r="AA178" s="19">
        <v>0.60903806732284382</v>
      </c>
      <c r="AB178" s="7">
        <f>(AB161/AB162)*100</f>
        <v>95.432381238817783</v>
      </c>
      <c r="AC178" s="7"/>
    </row>
    <row r="179" spans="2:29" ht="15" x14ac:dyDescent="0.25">
      <c r="B179" s="15" t="s">
        <v>73</v>
      </c>
      <c r="C179" s="26">
        <f>'2014(2012=100)'!P179</f>
        <v>100.68</v>
      </c>
      <c r="D179" s="21">
        <v>100.75960000000001</v>
      </c>
      <c r="E179" s="20">
        <v>100.41419999999999</v>
      </c>
      <c r="F179" s="20">
        <v>99.484110000000001</v>
      </c>
      <c r="G179" s="20">
        <v>98.144490000000005</v>
      </c>
      <c r="H179" s="20">
        <v>98.654480000000007</v>
      </c>
      <c r="I179" s="20">
        <v>100.54040000000001</v>
      </c>
      <c r="J179" s="20">
        <v>100.7157</v>
      </c>
      <c r="K179" s="20">
        <v>99.715549999999993</v>
      </c>
      <c r="L179" s="20">
        <v>99.613129999999998</v>
      </c>
      <c r="M179" s="20">
        <v>100.2073</v>
      </c>
      <c r="N179" s="20">
        <v>99.994749999999996</v>
      </c>
      <c r="O179" s="19">
        <v>101.20650000000001</v>
      </c>
      <c r="P179" s="40">
        <v>7.9062375844258265E-2</v>
      </c>
      <c r="Q179" s="20">
        <v>-0.34279612066742238</v>
      </c>
      <c r="R179" s="20">
        <v>-0.92625345817622695</v>
      </c>
      <c r="S179" s="20">
        <v>-1.3464577218447087</v>
      </c>
      <c r="T179" s="41">
        <v>0.51963182039053024</v>
      </c>
      <c r="U179" s="41">
        <v>1.9116415189659897</v>
      </c>
      <c r="V179" s="41">
        <v>0.17435777060762928</v>
      </c>
      <c r="W179" s="20">
        <v>-0.99304279273241902</v>
      </c>
      <c r="X179" s="20">
        <v>-0.10271216475263394</v>
      </c>
      <c r="Y179" s="41">
        <v>0.59647759286351643</v>
      </c>
      <c r="Z179" s="20">
        <v>-0.21211029535773077</v>
      </c>
      <c r="AA179" s="19">
        <v>1.2118136202150707</v>
      </c>
      <c r="AB179" s="7">
        <f>AB161/AB171*100</f>
        <v>99.955798256142941</v>
      </c>
    </row>
    <row r="180" spans="2:29" ht="24" customHeight="1" x14ac:dyDescent="0.2">
      <c r="B180" s="22" t="s">
        <v>86</v>
      </c>
      <c r="C180" s="27">
        <f>'2014(2012=100)'!P180</f>
        <v>0</v>
      </c>
      <c r="D180" s="24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5"/>
      <c r="P180" s="24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5"/>
    </row>
    <row r="181" spans="2:29" ht="15" x14ac:dyDescent="0.25">
      <c r="B181" t="s">
        <v>15</v>
      </c>
      <c r="C181" s="14">
        <f>'2014(2012=100)'!P181</f>
        <v>113.4251</v>
      </c>
      <c r="D181" s="10">
        <v>113.066</v>
      </c>
      <c r="E181" s="7">
        <v>112.3729</v>
      </c>
      <c r="F181" s="7">
        <v>111.6944</v>
      </c>
      <c r="G181" s="7">
        <v>110.7273</v>
      </c>
      <c r="H181" s="7">
        <v>111.53530000000001</v>
      </c>
      <c r="I181" s="7">
        <v>114.2341</v>
      </c>
      <c r="J181" s="7">
        <v>114.6974</v>
      </c>
      <c r="K181" s="7">
        <v>113.6902</v>
      </c>
      <c r="L181" s="7">
        <v>113.7394</v>
      </c>
      <c r="M181" s="7">
        <v>114.5196</v>
      </c>
      <c r="N181" s="7">
        <v>114.58159999999999</v>
      </c>
      <c r="O181" s="11">
        <v>116.21420000000001</v>
      </c>
      <c r="P181" s="10">
        <v>-0.31659659105435922</v>
      </c>
      <c r="Q181" s="7">
        <v>-0.613004793660341</v>
      </c>
      <c r="R181" s="7">
        <v>-0.60379326332238437</v>
      </c>
      <c r="S181" s="7">
        <v>-0.86584466186308529</v>
      </c>
      <c r="T181" s="7">
        <v>0.72972067412463493</v>
      </c>
      <c r="U181" s="7">
        <v>2.4196823785832748</v>
      </c>
      <c r="V181" s="7">
        <v>0.40557066585196877</v>
      </c>
      <c r="W181" s="7">
        <v>-0.87813673195730446</v>
      </c>
      <c r="X181" s="7">
        <v>4.3275497800161336E-2</v>
      </c>
      <c r="Y181" s="7">
        <v>0.68595403176031655</v>
      </c>
      <c r="Z181" s="7">
        <v>5.4139204118768845E-2</v>
      </c>
      <c r="AA181" s="11">
        <v>1.4248360993388212</v>
      </c>
    </row>
    <row r="182" spans="2:29" ht="15" x14ac:dyDescent="0.25">
      <c r="B182" t="s">
        <v>21</v>
      </c>
      <c r="C182" s="14">
        <f>'2014(2012=100)'!P182</f>
        <v>119.4897</v>
      </c>
      <c r="D182" s="10">
        <v>118.3711</v>
      </c>
      <c r="E182" s="7">
        <v>116.7542</v>
      </c>
      <c r="F182" s="7">
        <v>116.76049999999999</v>
      </c>
      <c r="G182" s="7">
        <v>117.136</v>
      </c>
      <c r="H182" s="7">
        <v>117.8338</v>
      </c>
      <c r="I182" s="7">
        <v>119.0406</v>
      </c>
      <c r="J182" s="7">
        <v>119.6695</v>
      </c>
      <c r="K182" s="7">
        <v>120.4526</v>
      </c>
      <c r="L182" s="7">
        <v>120.1533</v>
      </c>
      <c r="M182" s="7">
        <v>120.1396</v>
      </c>
      <c r="N182" s="7">
        <v>120.6157</v>
      </c>
      <c r="O182" s="11">
        <v>121.5599</v>
      </c>
      <c r="P182" s="10">
        <v>-0.9361476344823032</v>
      </c>
      <c r="Q182" s="7">
        <v>-1.3659584138358105</v>
      </c>
      <c r="R182" s="7">
        <v>5.3959514946751172E-3</v>
      </c>
      <c r="S182" s="7">
        <v>0.32151256502621522</v>
      </c>
      <c r="T182" s="7">
        <v>0.59571779811501235</v>
      </c>
      <c r="U182" s="7">
        <v>1.0241543597847147</v>
      </c>
      <c r="V182" s="7">
        <v>0.5283071489895057</v>
      </c>
      <c r="W182" s="7">
        <v>0.65438562039617831</v>
      </c>
      <c r="X182" s="7">
        <v>-0.24847948487621052</v>
      </c>
      <c r="Y182" s="7">
        <v>-1.140210048329929E-2</v>
      </c>
      <c r="Z182" s="7">
        <v>0.3962889838154966</v>
      </c>
      <c r="AA182" s="11">
        <v>0.7828168306447626</v>
      </c>
    </row>
    <row r="183" spans="2:29" ht="15" x14ac:dyDescent="0.25">
      <c r="B183" s="16" t="s">
        <v>23</v>
      </c>
      <c r="C183" s="26">
        <f>'2014(2012=100)'!P183</f>
        <v>121.7663</v>
      </c>
      <c r="D183" s="21">
        <v>120.4211</v>
      </c>
      <c r="E183" s="20">
        <v>118.3693</v>
      </c>
      <c r="F183" s="20">
        <v>118.27979999999999</v>
      </c>
      <c r="G183" s="20">
        <v>118.60639999999999</v>
      </c>
      <c r="H183" s="20">
        <v>119.45829999999999</v>
      </c>
      <c r="I183" s="20">
        <v>120.8507</v>
      </c>
      <c r="J183" s="20">
        <v>121.58369999999999</v>
      </c>
      <c r="K183" s="20">
        <v>122.5394</v>
      </c>
      <c r="L183" s="20">
        <v>122.113</v>
      </c>
      <c r="M183" s="20">
        <v>122.0746</v>
      </c>
      <c r="N183" s="20">
        <v>122.59399999999999</v>
      </c>
      <c r="O183" s="19">
        <v>123.7473</v>
      </c>
      <c r="P183" s="21">
        <v>-1.1047391601781491</v>
      </c>
      <c r="Q183" s="20">
        <v>-1.7038542248825166</v>
      </c>
      <c r="R183" s="20">
        <v>-7.5610821386965232E-2</v>
      </c>
      <c r="S183" s="20">
        <v>0.276040138687973</v>
      </c>
      <c r="T183" s="20">
        <v>0.71825803666581289</v>
      </c>
      <c r="U183" s="20">
        <v>1.1655950235354171</v>
      </c>
      <c r="V183" s="20">
        <v>0.60653351614842932</v>
      </c>
      <c r="W183" s="20">
        <v>0.78604286594338502</v>
      </c>
      <c r="X183" s="20">
        <v>-0.34796971423068906</v>
      </c>
      <c r="Y183" s="20">
        <v>-3.1446283360490504E-2</v>
      </c>
      <c r="Z183" s="20">
        <v>0.42547753586740422</v>
      </c>
      <c r="AA183" s="19">
        <v>0.94074750803465235</v>
      </c>
    </row>
    <row r="184" spans="2:29" ht="15" x14ac:dyDescent="0.25">
      <c r="B184" t="s">
        <v>25</v>
      </c>
      <c r="C184" s="14">
        <f>'2014(2012=100)'!P184</f>
        <v>126.2938</v>
      </c>
      <c r="D184" s="10">
        <v>125.651</v>
      </c>
      <c r="E184" s="7">
        <v>122.3601</v>
      </c>
      <c r="F184" s="7">
        <v>121.1862</v>
      </c>
      <c r="G184" s="7">
        <v>120.3634</v>
      </c>
      <c r="H184" s="7">
        <v>121.9633</v>
      </c>
      <c r="I184" s="7">
        <v>125.0097</v>
      </c>
      <c r="J184" s="7">
        <v>126.1602</v>
      </c>
      <c r="K184" s="7">
        <v>128.32320000000001</v>
      </c>
      <c r="L184" s="7">
        <v>126.85590000000001</v>
      </c>
      <c r="M184" s="7">
        <v>126.0932</v>
      </c>
      <c r="N184" s="7">
        <v>126.8068</v>
      </c>
      <c r="O184" s="11">
        <v>129.1189</v>
      </c>
      <c r="P184" s="10">
        <v>-0.50897193686468234</v>
      </c>
      <c r="Q184" s="7">
        <v>-2.6190798322337216</v>
      </c>
      <c r="R184" s="7">
        <v>-0.95938136696521437</v>
      </c>
      <c r="S184" s="7">
        <v>-0.67895519456835918</v>
      </c>
      <c r="T184" s="7">
        <v>1.3292246646405845</v>
      </c>
      <c r="U184" s="7">
        <v>2.4978005678757391</v>
      </c>
      <c r="V184" s="7">
        <v>0.92032858250200444</v>
      </c>
      <c r="W184" s="7">
        <v>1.7144868191394838</v>
      </c>
      <c r="X184" s="7">
        <v>-1.1434409366350033</v>
      </c>
      <c r="Y184" s="7">
        <v>-0.60123336793953563</v>
      </c>
      <c r="Z184" s="7">
        <v>0.56593059736766105</v>
      </c>
      <c r="AA184" s="11">
        <v>1.823324932101434</v>
      </c>
    </row>
    <row r="185" spans="2:29" ht="15" x14ac:dyDescent="0.25">
      <c r="B185" t="s">
        <v>67</v>
      </c>
      <c r="C185" s="14">
        <f>'2014(2012=100)'!P185</f>
        <v>114.9632</v>
      </c>
      <c r="D185" s="10">
        <v>116.0737</v>
      </c>
      <c r="E185" s="7">
        <v>116.4179</v>
      </c>
      <c r="F185" s="7">
        <v>116.9041</v>
      </c>
      <c r="G185" s="7">
        <v>117.3682</v>
      </c>
      <c r="H185" s="7">
        <v>117.77160000000001</v>
      </c>
      <c r="I185" s="7">
        <v>118.17019999999999</v>
      </c>
      <c r="J185" s="7">
        <v>118.5574</v>
      </c>
      <c r="K185" s="7">
        <v>118.601</v>
      </c>
      <c r="L185" s="7">
        <v>119.2705</v>
      </c>
      <c r="M185" s="7">
        <v>120.0241</v>
      </c>
      <c r="N185" s="7">
        <v>120.7141</v>
      </c>
      <c r="O185" s="11">
        <v>121.3633</v>
      </c>
      <c r="P185" s="10">
        <v>0.96596128152313243</v>
      </c>
      <c r="Q185" s="7">
        <v>0.29653573548530004</v>
      </c>
      <c r="R185" s="7">
        <v>0.41763337081324831</v>
      </c>
      <c r="S185" s="7">
        <v>0.39699206443572288</v>
      </c>
      <c r="T185" s="7">
        <v>0.34370468321061826</v>
      </c>
      <c r="U185" s="7">
        <v>0.33845171501447513</v>
      </c>
      <c r="V185" s="7">
        <v>0.32766298102229424</v>
      </c>
      <c r="W185" s="7">
        <v>3.6775435358735821E-2</v>
      </c>
      <c r="X185" s="7">
        <v>0.56449776983330602</v>
      </c>
      <c r="Y185" s="7">
        <v>0.63184106715407895</v>
      </c>
      <c r="Z185" s="7">
        <v>0.57488454402074063</v>
      </c>
      <c r="AA185" s="11">
        <v>0.53779964395210944</v>
      </c>
    </row>
    <row r="186" spans="2:29" ht="15" x14ac:dyDescent="0.25">
      <c r="B186" t="s">
        <v>28</v>
      </c>
      <c r="C186" s="14">
        <f>'2014(2012=100)'!P186</f>
        <v>110.5102</v>
      </c>
      <c r="D186" s="10">
        <v>110.76309999999999</v>
      </c>
      <c r="E186" s="7">
        <v>110.6297</v>
      </c>
      <c r="F186" s="7">
        <v>110.73309999999999</v>
      </c>
      <c r="G186" s="7">
        <v>111.1909</v>
      </c>
      <c r="H186" s="7">
        <v>111.49769999999999</v>
      </c>
      <c r="I186" s="7">
        <v>111.5763</v>
      </c>
      <c r="J186" s="7">
        <v>112.096</v>
      </c>
      <c r="K186" s="7">
        <v>112.3111</v>
      </c>
      <c r="L186" s="7">
        <v>112.50060000000001</v>
      </c>
      <c r="M186" s="7">
        <v>113.25839999999999</v>
      </c>
      <c r="N186" s="7">
        <v>113.7364</v>
      </c>
      <c r="O186" s="11">
        <v>114.0744</v>
      </c>
      <c r="P186" s="10">
        <v>0.22884765388172024</v>
      </c>
      <c r="Q186" s="7">
        <v>-0.12043722142120854</v>
      </c>
      <c r="R186" s="7">
        <v>9.3464955613179371E-2</v>
      </c>
      <c r="S186" s="7">
        <v>0.41342651835811156</v>
      </c>
      <c r="T186" s="7">
        <v>0.27592186051196232</v>
      </c>
      <c r="U186" s="7">
        <v>7.0494727693942272E-2</v>
      </c>
      <c r="V186" s="7">
        <v>0.46577991921223438</v>
      </c>
      <c r="W186" s="7">
        <v>0.19188909506136928</v>
      </c>
      <c r="X186" s="7">
        <v>0.16872775709614593</v>
      </c>
      <c r="Y186" s="7">
        <v>0.67359640748581684</v>
      </c>
      <c r="Z186" s="7">
        <v>0.42204375128026583</v>
      </c>
      <c r="AA186" s="11">
        <v>0.2971783879215395</v>
      </c>
    </row>
    <row r="187" spans="2:29" ht="15" x14ac:dyDescent="0.25">
      <c r="B187" t="s">
        <v>30</v>
      </c>
      <c r="C187" s="14">
        <f>'2014(2012=100)'!P187</f>
        <v>113.73650000000001</v>
      </c>
      <c r="D187" s="10">
        <v>114.5706</v>
      </c>
      <c r="E187" s="7">
        <v>114.5754</v>
      </c>
      <c r="F187" s="7">
        <v>114.8566</v>
      </c>
      <c r="G187" s="7">
        <v>114.81659999999999</v>
      </c>
      <c r="H187" s="7">
        <v>115.25149999999999</v>
      </c>
      <c r="I187" s="7">
        <v>115.67910000000001</v>
      </c>
      <c r="J187" s="7">
        <v>117.13639999999999</v>
      </c>
      <c r="K187" s="7">
        <v>116.82250000000001</v>
      </c>
      <c r="L187" s="7">
        <v>117.2283</v>
      </c>
      <c r="M187" s="7">
        <v>117.6572</v>
      </c>
      <c r="N187" s="7">
        <v>117.8648</v>
      </c>
      <c r="O187" s="11">
        <v>117.89449999999999</v>
      </c>
      <c r="P187" s="10">
        <v>0.73336176161565747</v>
      </c>
      <c r="Q187" s="7">
        <v>4.1895564830794502E-3</v>
      </c>
      <c r="R187" s="7">
        <v>0.24542790162635114</v>
      </c>
      <c r="S187" s="7">
        <v>-3.4826035247435716E-2</v>
      </c>
      <c r="T187" s="7">
        <v>0.37877798158105969</v>
      </c>
      <c r="U187" s="7">
        <v>0.37101469395193332</v>
      </c>
      <c r="V187" s="7">
        <v>1.2597781275960733</v>
      </c>
      <c r="W187" s="7">
        <v>-0.26797818611464042</v>
      </c>
      <c r="X187" s="7">
        <v>0.34736459158124444</v>
      </c>
      <c r="Y187" s="7">
        <v>0.36586728631226312</v>
      </c>
      <c r="Z187" s="7">
        <v>0.17644479045906186</v>
      </c>
      <c r="AA187" s="11">
        <v>2.5198362869992719E-2</v>
      </c>
    </row>
    <row r="188" spans="2:29" ht="15" x14ac:dyDescent="0.25">
      <c r="B188" t="s">
        <v>32</v>
      </c>
      <c r="C188" s="14">
        <f>'2014(2012=100)'!P188</f>
        <v>113.6752</v>
      </c>
      <c r="D188" s="10">
        <v>114.8413</v>
      </c>
      <c r="E188" s="7">
        <v>115.0727</v>
      </c>
      <c r="F188" s="7">
        <v>115.1237</v>
      </c>
      <c r="G188" s="7">
        <v>115.37569999999999</v>
      </c>
      <c r="H188" s="7">
        <v>115.5355</v>
      </c>
      <c r="I188" s="7">
        <v>115.6936</v>
      </c>
      <c r="J188" s="7">
        <v>115.9221</v>
      </c>
      <c r="K188" s="7">
        <v>115.95359999999999</v>
      </c>
      <c r="L188" s="7">
        <v>116.10129999999999</v>
      </c>
      <c r="M188" s="7">
        <v>116.4072</v>
      </c>
      <c r="N188" s="7">
        <v>116.6726</v>
      </c>
      <c r="O188" s="11">
        <v>116.5575</v>
      </c>
      <c r="P188" s="10">
        <v>1.0258174166396894</v>
      </c>
      <c r="Q188" s="7">
        <v>0.20149545503228683</v>
      </c>
      <c r="R188" s="7">
        <v>4.4319808260344928E-2</v>
      </c>
      <c r="S188" s="7">
        <v>0.21889497992159335</v>
      </c>
      <c r="T188" s="7">
        <v>0.13850403507844736</v>
      </c>
      <c r="U188" s="7">
        <v>0.13684105751046613</v>
      </c>
      <c r="V188" s="7">
        <v>0.19750444276951948</v>
      </c>
      <c r="W188" s="7">
        <v>2.7173420771357738E-2</v>
      </c>
      <c r="X188" s="7">
        <v>0.12737853762194568</v>
      </c>
      <c r="Y188" s="7">
        <v>0.26347680861455319</v>
      </c>
      <c r="Z188" s="7">
        <v>0.22799277020665357</v>
      </c>
      <c r="AA188" s="11">
        <v>-9.8652125691891843E-2</v>
      </c>
    </row>
    <row r="189" spans="2:29" ht="15" x14ac:dyDescent="0.25">
      <c r="B189" t="s">
        <v>68</v>
      </c>
      <c r="C189" s="14">
        <f>'2014(2012=100)'!P189</f>
        <v>105.2766</v>
      </c>
      <c r="D189" s="10">
        <v>105.36579999999999</v>
      </c>
      <c r="E189" s="7">
        <v>105.4806</v>
      </c>
      <c r="F189" s="7">
        <v>105.3061</v>
      </c>
      <c r="G189" s="7">
        <v>105.1116</v>
      </c>
      <c r="H189" s="7">
        <v>105.7436</v>
      </c>
      <c r="I189" s="7">
        <v>105.79049999999999</v>
      </c>
      <c r="J189" s="7">
        <v>105.9834</v>
      </c>
      <c r="K189" s="7">
        <v>106.1416</v>
      </c>
      <c r="L189" s="7">
        <v>106.611</v>
      </c>
      <c r="M189" s="7">
        <v>106.9438</v>
      </c>
      <c r="N189" s="7">
        <v>106.8954</v>
      </c>
      <c r="O189" s="11">
        <v>106.6173</v>
      </c>
      <c r="P189" s="10">
        <v>8.4729180083694816E-2</v>
      </c>
      <c r="Q189" s="7">
        <v>0.10895375918941674</v>
      </c>
      <c r="R189" s="7">
        <v>-0.16543326450550602</v>
      </c>
      <c r="S189" s="7">
        <v>-0.1846996517770623</v>
      </c>
      <c r="T189" s="7">
        <v>0.60126570235826027</v>
      </c>
      <c r="U189" s="7">
        <v>4.4352566018173889E-2</v>
      </c>
      <c r="V189" s="7">
        <v>0.1823415145972547</v>
      </c>
      <c r="W189" s="7">
        <v>0.1492686590541478</v>
      </c>
      <c r="X189" s="7">
        <v>0.44223942356249335</v>
      </c>
      <c r="Y189" s="7">
        <v>0.31216291001865826</v>
      </c>
      <c r="Z189" s="7">
        <v>-4.5257415577154438E-2</v>
      </c>
      <c r="AA189" s="11">
        <v>-0.26016086753966489</v>
      </c>
    </row>
    <row r="190" spans="2:29" ht="15" x14ac:dyDescent="0.25">
      <c r="B190" t="s">
        <v>35</v>
      </c>
      <c r="C190" s="14">
        <f>'2014(2012=100)'!P190</f>
        <v>139.01939999999999</v>
      </c>
      <c r="D190" s="10">
        <v>127.6375</v>
      </c>
      <c r="E190" s="7">
        <v>121.9439</v>
      </c>
      <c r="F190" s="7">
        <v>124.3165</v>
      </c>
      <c r="G190" s="7">
        <v>128.58349999999999</v>
      </c>
      <c r="H190" s="7">
        <v>128.5204</v>
      </c>
      <c r="I190" s="7">
        <v>128.28450000000001</v>
      </c>
      <c r="J190" s="7">
        <v>128.3646</v>
      </c>
      <c r="K190" s="7">
        <v>128.4222</v>
      </c>
      <c r="L190" s="7">
        <v>128.45609999999999</v>
      </c>
      <c r="M190" s="7">
        <v>128.46469999999999</v>
      </c>
      <c r="N190" s="7">
        <v>128.47130000000001</v>
      </c>
      <c r="O190" s="11">
        <v>128.52930000000001</v>
      </c>
      <c r="P190" s="10">
        <v>-8.1872745818209456</v>
      </c>
      <c r="Q190" s="7">
        <v>-4.4607580060718863</v>
      </c>
      <c r="R190" s="7">
        <v>1.9456487778396505</v>
      </c>
      <c r="S190" s="7">
        <v>3.4318689866478467</v>
      </c>
      <c r="T190" s="7">
        <v>-4.907317035233253E-2</v>
      </c>
      <c r="U190" s="7">
        <v>-0.18355062698216523</v>
      </c>
      <c r="V190" s="7">
        <v>6.2439343802242205E-2</v>
      </c>
      <c r="W190" s="7">
        <v>4.4872184387290473E-2</v>
      </c>
      <c r="X190" s="7">
        <v>2.6397305138822179E-2</v>
      </c>
      <c r="Y190" s="7">
        <v>6.6948942089953487E-3</v>
      </c>
      <c r="Z190" s="7">
        <v>5.1375981106250562E-3</v>
      </c>
      <c r="AA190" s="11">
        <v>4.5146270022948874E-2</v>
      </c>
    </row>
    <row r="191" spans="2:29" ht="15" x14ac:dyDescent="0.25">
      <c r="B191" s="15" t="s">
        <v>37</v>
      </c>
      <c r="C191" s="26">
        <f>'2014(2012=100)'!P191</f>
        <v>112.6644</v>
      </c>
      <c r="D191" s="21">
        <v>112.26600000000001</v>
      </c>
      <c r="E191" s="20">
        <v>111.996</v>
      </c>
      <c r="F191" s="20">
        <v>112.3819</v>
      </c>
      <c r="G191" s="20">
        <v>112.9593</v>
      </c>
      <c r="H191" s="20">
        <v>113.1688</v>
      </c>
      <c r="I191" s="20">
        <v>113.6743</v>
      </c>
      <c r="J191" s="20">
        <v>113.97190000000001</v>
      </c>
      <c r="K191" s="20">
        <v>114.1264</v>
      </c>
      <c r="L191" s="20">
        <v>114.3065</v>
      </c>
      <c r="M191" s="20">
        <v>114.3956</v>
      </c>
      <c r="N191" s="20">
        <v>114.6889</v>
      </c>
      <c r="O191" s="19">
        <v>114.8857</v>
      </c>
      <c r="P191" s="21">
        <v>-0.35361658163536591</v>
      </c>
      <c r="Q191" s="20">
        <v>-0.24050024050024962</v>
      </c>
      <c r="R191" s="20">
        <v>0.3445658773527685</v>
      </c>
      <c r="S191" s="20">
        <v>0.51369436386609413</v>
      </c>
      <c r="T191" s="20">
        <v>0.18546503032508663</v>
      </c>
      <c r="U191" s="20">
        <v>0.44667788295006916</v>
      </c>
      <c r="V191" s="20">
        <v>0.26180060048753567</v>
      </c>
      <c r="W191" s="20">
        <v>0.13555973007381533</v>
      </c>
      <c r="X191" s="20">
        <v>0.15780748363217967</v>
      </c>
      <c r="Y191" s="20">
        <v>7.7948323148729043E-2</v>
      </c>
      <c r="Z191" s="20">
        <v>0.25639098007266198</v>
      </c>
      <c r="AA191" s="19">
        <v>0.17159463557501736</v>
      </c>
    </row>
    <row r="192" spans="2:29" ht="15" x14ac:dyDescent="0.25">
      <c r="B192" t="s">
        <v>39</v>
      </c>
      <c r="C192" s="14">
        <f>'2014(2012=100)'!P192</f>
        <v>109.8034</v>
      </c>
      <c r="D192" s="10">
        <v>110.0898</v>
      </c>
      <c r="E192" s="7">
        <v>110.6074</v>
      </c>
      <c r="F192" s="7">
        <v>111.0103</v>
      </c>
      <c r="G192" s="7">
        <v>111.0125</v>
      </c>
      <c r="H192" s="7">
        <v>110.9713</v>
      </c>
      <c r="I192" s="7">
        <v>111.07640000000001</v>
      </c>
      <c r="J192" s="7">
        <v>111.09910000000001</v>
      </c>
      <c r="K192" s="7">
        <v>111.0449</v>
      </c>
      <c r="L192" s="7">
        <v>111.1897</v>
      </c>
      <c r="M192" s="7">
        <v>111.5385</v>
      </c>
      <c r="N192" s="7">
        <v>112.07859999999999</v>
      </c>
      <c r="O192" s="11">
        <v>112.2709</v>
      </c>
      <c r="P192" s="10">
        <v>0.26082981037017111</v>
      </c>
      <c r="Q192" s="7">
        <v>0.47016163168613406</v>
      </c>
      <c r="R192" s="7">
        <v>0.36426134236950014</v>
      </c>
      <c r="S192" s="7">
        <v>1.981798085404668E-3</v>
      </c>
      <c r="T192" s="7">
        <v>-3.7112937732240475E-2</v>
      </c>
      <c r="U192" s="7">
        <v>9.4709172551828535E-2</v>
      </c>
      <c r="V192" s="7">
        <v>2.0436384326463934E-2</v>
      </c>
      <c r="W192" s="7">
        <v>-4.8785273688093496E-2</v>
      </c>
      <c r="X192" s="7">
        <v>0.13039770399181197</v>
      </c>
      <c r="Y192" s="7">
        <v>0.3136981213187886</v>
      </c>
      <c r="Z192" s="7">
        <v>0.48422741923192025</v>
      </c>
      <c r="AA192" s="11">
        <v>0.17157601897240243</v>
      </c>
    </row>
    <row r="193" spans="2:27" ht="15" x14ac:dyDescent="0.25">
      <c r="B193" t="s">
        <v>78</v>
      </c>
      <c r="C193" s="14">
        <f>'2014(2012=100)'!P193</f>
        <v>110.94280000000001</v>
      </c>
      <c r="D193" s="10">
        <v>111.3246</v>
      </c>
      <c r="E193" s="7">
        <v>111.6063</v>
      </c>
      <c r="F193" s="7">
        <v>112.1484</v>
      </c>
      <c r="G193" s="7">
        <v>112.7544</v>
      </c>
      <c r="H193" s="7">
        <v>113.17749999999999</v>
      </c>
      <c r="I193" s="7">
        <v>113.8121</v>
      </c>
      <c r="J193" s="7">
        <v>114.2114</v>
      </c>
      <c r="K193" s="7">
        <v>114.5521</v>
      </c>
      <c r="L193" s="7">
        <v>114.64919999999999</v>
      </c>
      <c r="M193" s="7">
        <v>114.8853</v>
      </c>
      <c r="N193" s="7">
        <v>115.1789</v>
      </c>
      <c r="O193" s="11">
        <v>115.46380000000001</v>
      </c>
      <c r="P193" s="10">
        <v>0.34414130524918995</v>
      </c>
      <c r="Q193" s="7">
        <v>0.25304380163953044</v>
      </c>
      <c r="R193" s="7">
        <v>0.48572526819721706</v>
      </c>
      <c r="S193" s="7">
        <v>0.54035545759012948</v>
      </c>
      <c r="T193" s="7">
        <v>0.37524034538784373</v>
      </c>
      <c r="U193" s="7">
        <v>0.56071215568465993</v>
      </c>
      <c r="V193" s="7">
        <v>0.35084143074417978</v>
      </c>
      <c r="W193" s="7">
        <v>0.29830647378457686</v>
      </c>
      <c r="X193" s="7">
        <v>8.4764923558797722E-2</v>
      </c>
      <c r="Y193" s="7">
        <v>0.20593253158330588</v>
      </c>
      <c r="Z193" s="7">
        <v>0.25555924039019601</v>
      </c>
      <c r="AA193" s="11">
        <v>0.24735433312873062</v>
      </c>
    </row>
    <row r="194" spans="2:27" ht="15" x14ac:dyDescent="0.25">
      <c r="B194" t="s">
        <v>70</v>
      </c>
      <c r="C194" s="14">
        <f>'2014(2012=100)'!P194</f>
        <v>104.3188</v>
      </c>
      <c r="D194" s="10">
        <v>104.5325</v>
      </c>
      <c r="E194" s="7">
        <v>104.41540000000001</v>
      </c>
      <c r="F194" s="7">
        <v>104.611</v>
      </c>
      <c r="G194" s="7">
        <v>104.4098</v>
      </c>
      <c r="H194" s="7">
        <v>104.5288</v>
      </c>
      <c r="I194" s="7">
        <v>104.6769</v>
      </c>
      <c r="J194" s="7">
        <v>104.6998</v>
      </c>
      <c r="K194" s="7">
        <v>104.58150000000001</v>
      </c>
      <c r="L194" s="7">
        <v>104.7285</v>
      </c>
      <c r="M194" s="7">
        <v>104.6232</v>
      </c>
      <c r="N194" s="7">
        <v>104.586</v>
      </c>
      <c r="O194" s="11">
        <v>104.7753</v>
      </c>
      <c r="P194" s="10">
        <v>0.20485281655847545</v>
      </c>
      <c r="Q194" s="7">
        <v>-0.11202257671058621</v>
      </c>
      <c r="R194" s="7">
        <v>0.18732868906310648</v>
      </c>
      <c r="S194" s="7">
        <v>-0.19233159036812575</v>
      </c>
      <c r="T194" s="7">
        <v>0.1139739756229777</v>
      </c>
      <c r="U194" s="7">
        <v>0.14168344035328009</v>
      </c>
      <c r="V194" s="7">
        <v>2.1876841977545011E-2</v>
      </c>
      <c r="W194" s="7">
        <v>-0.11298970962694366</v>
      </c>
      <c r="X194" s="7">
        <v>0.14056023292837772</v>
      </c>
      <c r="Y194" s="7">
        <v>-0.10054569673011619</v>
      </c>
      <c r="Z194" s="7">
        <v>-3.5556167274561061E-2</v>
      </c>
      <c r="AA194" s="11">
        <v>0.18099936894039634</v>
      </c>
    </row>
    <row r="195" spans="2:27" ht="15" x14ac:dyDescent="0.25">
      <c r="B195" t="s">
        <v>43</v>
      </c>
      <c r="C195" s="14">
        <f>'2014(2012=100)'!P195</f>
        <v>129.76910000000001</v>
      </c>
      <c r="D195" s="10">
        <v>123.42870000000001</v>
      </c>
      <c r="E195" s="7">
        <v>119.7825</v>
      </c>
      <c r="F195" s="7">
        <v>120.8952</v>
      </c>
      <c r="G195" s="7">
        <v>124.1892</v>
      </c>
      <c r="H195" s="7">
        <v>124.4015</v>
      </c>
      <c r="I195" s="7">
        <v>124.9288</v>
      </c>
      <c r="J195" s="7">
        <v>125.5082</v>
      </c>
      <c r="K195" s="7">
        <v>125.547</v>
      </c>
      <c r="L195" s="7">
        <v>125.7388</v>
      </c>
      <c r="M195" s="7">
        <v>125.8629</v>
      </c>
      <c r="N195" s="7">
        <v>126.3002</v>
      </c>
      <c r="O195" s="11">
        <v>126.22490000000001</v>
      </c>
      <c r="P195" s="10">
        <v>-4.8859088951067715</v>
      </c>
      <c r="Q195" s="7">
        <v>-2.9540941450408269</v>
      </c>
      <c r="R195" s="7">
        <v>0.92893369231732836</v>
      </c>
      <c r="S195" s="7">
        <v>2.7241641148824076</v>
      </c>
      <c r="T195" s="7">
        <v>0.17094884257246126</v>
      </c>
      <c r="U195" s="7">
        <v>0.4238694871042526</v>
      </c>
      <c r="V195" s="7">
        <v>0.46378417146407142</v>
      </c>
      <c r="W195" s="7">
        <v>3.0914314761899889E-2</v>
      </c>
      <c r="X195" s="7">
        <v>0.15277147203836064</v>
      </c>
      <c r="Y195" s="7">
        <v>9.8696663241575833E-2</v>
      </c>
      <c r="Z195" s="7">
        <v>0.34744154155037554</v>
      </c>
      <c r="AA195" s="11">
        <v>-5.9619858084150761E-2</v>
      </c>
    </row>
    <row r="196" spans="2:27" ht="15" x14ac:dyDescent="0.25">
      <c r="B196" t="s">
        <v>45</v>
      </c>
      <c r="C196" s="14">
        <f>'2014(2012=100)'!P196</f>
        <v>109.4383</v>
      </c>
      <c r="D196" s="10">
        <v>110.00530000000001</v>
      </c>
      <c r="E196" s="7">
        <v>110.4965</v>
      </c>
      <c r="F196" s="7">
        <v>110.7465</v>
      </c>
      <c r="G196" s="7">
        <v>110.8681</v>
      </c>
      <c r="H196" s="7">
        <v>111.0219</v>
      </c>
      <c r="I196" s="7">
        <v>111.51609999999999</v>
      </c>
      <c r="J196" s="7">
        <v>111.78700000000001</v>
      </c>
      <c r="K196" s="7">
        <v>112.2808</v>
      </c>
      <c r="L196" s="7">
        <v>112.4901</v>
      </c>
      <c r="M196" s="7">
        <v>112.7898</v>
      </c>
      <c r="N196" s="7">
        <v>112.9911</v>
      </c>
      <c r="O196" s="11">
        <v>113.0239</v>
      </c>
      <c r="P196" s="10">
        <v>0.51810015323703607</v>
      </c>
      <c r="Q196" s="7">
        <v>0.44652394021014624</v>
      </c>
      <c r="R196" s="7">
        <v>0.22625151022883078</v>
      </c>
      <c r="S196" s="7">
        <v>0.10980030971633489</v>
      </c>
      <c r="T196" s="7">
        <v>0.13872340195241367</v>
      </c>
      <c r="U196" s="7">
        <v>0.44513740081911068</v>
      </c>
      <c r="V196" s="7">
        <v>0.2429245642557547</v>
      </c>
      <c r="W196" s="7">
        <v>0.44173293853488604</v>
      </c>
      <c r="X196" s="7">
        <v>0.18640764939330584</v>
      </c>
      <c r="Y196" s="7">
        <v>0.2664234452631844</v>
      </c>
      <c r="Z196" s="7">
        <v>0.17847358537740413</v>
      </c>
      <c r="AA196" s="11">
        <v>2.9028835014434422E-2</v>
      </c>
    </row>
    <row r="197" spans="2:27" ht="15" x14ac:dyDescent="0.25">
      <c r="B197" t="s">
        <v>71</v>
      </c>
      <c r="C197" s="14">
        <f>'2014(2012=100)'!P197</f>
        <v>109.7521</v>
      </c>
      <c r="D197" s="10">
        <v>110.4915</v>
      </c>
      <c r="E197" s="7">
        <v>110.77370000000001</v>
      </c>
      <c r="F197" s="7">
        <v>110.77370000000001</v>
      </c>
      <c r="G197" s="7">
        <v>110.77370000000001</v>
      </c>
      <c r="H197" s="7">
        <v>110.8835</v>
      </c>
      <c r="I197" s="7">
        <v>111.33499999999999</v>
      </c>
      <c r="J197" s="7">
        <v>111.54510000000001</v>
      </c>
      <c r="K197" s="7">
        <v>111.54510000000001</v>
      </c>
      <c r="L197" s="7">
        <v>111.8361</v>
      </c>
      <c r="M197" s="7">
        <v>111.8361</v>
      </c>
      <c r="N197" s="7">
        <v>112.06959999999999</v>
      </c>
      <c r="O197" s="11">
        <v>112.2411</v>
      </c>
      <c r="P197" s="10">
        <v>0.67370009321006463</v>
      </c>
      <c r="Q197" s="7">
        <v>0.25540426186630022</v>
      </c>
      <c r="R197" s="7">
        <v>0</v>
      </c>
      <c r="S197" s="7">
        <v>0</v>
      </c>
      <c r="T197" s="7">
        <v>9.9121000742949619E-2</v>
      </c>
      <c r="U197" s="7">
        <v>0.40718411666298032</v>
      </c>
      <c r="V197" s="7">
        <v>0.18870974985405423</v>
      </c>
      <c r="W197" s="7">
        <v>0</v>
      </c>
      <c r="X197" s="7">
        <v>0.26088102480521047</v>
      </c>
      <c r="Y197" s="7">
        <v>0</v>
      </c>
      <c r="Z197" s="7">
        <v>0.20878768125854913</v>
      </c>
      <c r="AA197" s="11">
        <v>0.15302990284609641</v>
      </c>
    </row>
    <row r="198" spans="2:27" ht="15" x14ac:dyDescent="0.25">
      <c r="B198" s="15" t="s">
        <v>48</v>
      </c>
      <c r="C198" s="26">
        <f>'2014(2012=100)'!P198</f>
        <v>94.924520000000001</v>
      </c>
      <c r="D198" s="21">
        <v>95.518280000000004</v>
      </c>
      <c r="E198" s="20">
        <v>96.247380000000007</v>
      </c>
      <c r="F198" s="20">
        <v>95.661090000000002</v>
      </c>
      <c r="G198" s="20">
        <v>94.528850000000006</v>
      </c>
      <c r="H198" s="20">
        <v>94.654719999999998</v>
      </c>
      <c r="I198" s="20">
        <v>95.962310000000002</v>
      </c>
      <c r="J198" s="20">
        <v>95.845089999999999</v>
      </c>
      <c r="K198" s="20">
        <v>94.385890000000003</v>
      </c>
      <c r="L198" s="20">
        <v>94.661900000000003</v>
      </c>
      <c r="M198" s="20">
        <v>95.32208</v>
      </c>
      <c r="N198" s="20">
        <v>94.99727</v>
      </c>
      <c r="O198" s="19">
        <v>95.602459999999994</v>
      </c>
      <c r="P198" s="21">
        <v>0.62550750849201364</v>
      </c>
      <c r="Q198" s="20">
        <v>0.76330938957443806</v>
      </c>
      <c r="R198" s="20">
        <v>-0.6091490490442496</v>
      </c>
      <c r="S198" s="20">
        <v>-1.1835331482422793</v>
      </c>
      <c r="T198" s="20">
        <v>0.1331551161364937</v>
      </c>
      <c r="U198" s="20">
        <v>1.3814313750016953</v>
      </c>
      <c r="V198" s="20">
        <v>-0.12215212409955867</v>
      </c>
      <c r="W198" s="20">
        <v>-1.5224567059199337</v>
      </c>
      <c r="X198" s="20">
        <v>0.29242718376655602</v>
      </c>
      <c r="Y198" s="20">
        <v>0.69740835542070978</v>
      </c>
      <c r="Z198" s="20">
        <v>-0.34075001300852786</v>
      </c>
      <c r="AA198" s="19">
        <v>0.63706041236763244</v>
      </c>
    </row>
    <row r="199" spans="2:27" ht="15" x14ac:dyDescent="0.25">
      <c r="B199" s="15" t="s">
        <v>73</v>
      </c>
      <c r="C199" s="26">
        <f>'2014(2012=100)'!P199</f>
        <v>100.6752</v>
      </c>
      <c r="D199" s="21">
        <v>100.71259999999999</v>
      </c>
      <c r="E199" s="20">
        <v>100.3365</v>
      </c>
      <c r="F199" s="20">
        <v>99.388210000000001</v>
      </c>
      <c r="G199" s="20">
        <v>98.024090000000001</v>
      </c>
      <c r="H199" s="20">
        <v>98.556510000000003</v>
      </c>
      <c r="I199" s="20">
        <v>100.49250000000001</v>
      </c>
      <c r="J199" s="20">
        <v>100.6366</v>
      </c>
      <c r="K199" s="20">
        <v>99.617789999999999</v>
      </c>
      <c r="L199" s="20">
        <v>99.503919999999994</v>
      </c>
      <c r="M199" s="20">
        <v>100.1084</v>
      </c>
      <c r="N199" s="20">
        <v>99.906400000000005</v>
      </c>
      <c r="O199" s="19">
        <v>101.1564</v>
      </c>
      <c r="P199" s="21">
        <v>3.7149168812171215E-2</v>
      </c>
      <c r="Q199" s="20">
        <v>-0.37343887457973868</v>
      </c>
      <c r="R199" s="20">
        <v>-0.94510970583984899</v>
      </c>
      <c r="S199" s="20">
        <v>-1.3724573804824769</v>
      </c>
      <c r="T199" s="20">
        <v>0.54315219860750752</v>
      </c>
      <c r="U199" s="20">
        <v>1.964345125451382</v>
      </c>
      <c r="V199" s="20">
        <v>0.14339378560588556</v>
      </c>
      <c r="W199" s="20">
        <v>-1.0123652826109009</v>
      </c>
      <c r="X199" s="20">
        <v>-0.11430689237334586</v>
      </c>
      <c r="Y199" s="20">
        <v>0.60749365452135906</v>
      </c>
      <c r="Z199" s="20">
        <v>-0.20178126910428912</v>
      </c>
      <c r="AA199" s="19">
        <v>1.2511710961459925</v>
      </c>
    </row>
  </sheetData>
  <mergeCells count="3">
    <mergeCell ref="B4:B5"/>
    <mergeCell ref="D4:O4"/>
    <mergeCell ref="P4:AA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2007</vt:lpstr>
      <vt:lpstr>2008(2007=100)</vt:lpstr>
      <vt:lpstr>2009(2007=100)</vt:lpstr>
      <vt:lpstr>2010(2007=100)</vt:lpstr>
      <vt:lpstr>2011(2007=100)</vt:lpstr>
      <vt:lpstr>2012(2007=100)</vt:lpstr>
      <vt:lpstr>2013(2007=100)</vt:lpstr>
      <vt:lpstr>2014(2012=100)</vt:lpstr>
      <vt:lpstr>2015(2012=100)</vt:lpstr>
      <vt:lpstr>2016(2012=100)</vt:lpstr>
      <vt:lpstr>2017(2012=100)</vt:lpstr>
      <vt:lpstr>2018(2012=100)</vt:lpstr>
      <vt:lpstr>2019(2012=100)</vt:lpstr>
      <vt:lpstr>2018(2018=100)</vt:lpstr>
      <vt:lpstr>2019(2018=100)</vt:lpstr>
      <vt:lpstr>2020(2018=100)</vt:lpstr>
      <vt:lpstr>2021(2018=100)</vt:lpstr>
      <vt:lpstr>2022(2018=100)</vt:lpstr>
      <vt:lpstr>Perbandingan 2022 2023</vt:lpstr>
      <vt:lpstr>2023(2018=100)</vt:lpstr>
      <vt:lpstr>Perbandingan 2020 2021</vt:lpstr>
      <vt:lpstr>Perbandingan 2021 2022</vt:lpstr>
      <vt:lpstr>2024(2018=100)</vt:lpstr>
      <vt:lpstr>Tab 2&amp;5 Perbandingan 2023 2024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BPSAdmin</cp:lastModifiedBy>
  <dcterms:created xsi:type="dcterms:W3CDTF">2011-10-04T08:57:16Z</dcterms:created>
  <dcterms:modified xsi:type="dcterms:W3CDTF">2024-10-07T02:24:55Z</dcterms:modified>
</cp:coreProperties>
</file>